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9b78b84f153ace81/Desktop/AFSHEEN'S ASSIGNMENT/"/>
    </mc:Choice>
  </mc:AlternateContent>
  <xr:revisionPtr revIDLastSave="1" documentId="8_{EC4766F8-3A33-42B4-9BEE-E42D64DF307F}" xr6:coauthVersionLast="47" xr6:coauthVersionMax="47" xr10:uidLastSave="{7874B280-93D8-4529-839D-CB84D0BFC786}"/>
  <bookViews>
    <workbookView xWindow="-108" yWindow="-108" windowWidth="23256" windowHeight="12456" firstSheet="2" activeTab="8" xr2:uid="{00000000-000D-0000-FFFF-FFFF00000000}"/>
  </bookViews>
  <sheets>
    <sheet name="combo chart" sheetId="5" r:id="rId1"/>
    <sheet name="waterfall chart" sheetId="6" r:id="rId2"/>
    <sheet name="pie chart" sheetId="7" r:id="rId3"/>
    <sheet name="map chart" sheetId="8" r:id="rId4"/>
    <sheet name="top 5" sheetId="9" r:id="rId5"/>
    <sheet name="kpi" sheetId="10" r:id="rId6"/>
    <sheet name="yoy" sheetId="14" r:id="rId7"/>
    <sheet name="Data" sheetId="1" r:id="rId8"/>
    <sheet name="layout" sheetId="2" r:id="rId9"/>
  </sheets>
  <definedNames>
    <definedName name="_xlchart.v1.0" hidden="1">'waterfall chart'!$D$2:$D$5</definedName>
    <definedName name="_xlchart.v1.1" hidden="1">'waterfall chart'!$E$1</definedName>
    <definedName name="_xlchart.v1.11" hidden="1">'waterfall chart'!$D$2:$D$5</definedName>
    <definedName name="_xlchart.v1.12" hidden="1">'waterfall chart'!$E$1</definedName>
    <definedName name="_xlchart.v1.13" hidden="1">'waterfall chart'!$E$2:$E$5</definedName>
    <definedName name="_xlchart.v1.2" hidden="1">'waterfall chart'!$E$2:$E$5</definedName>
    <definedName name="_xlchart.v5.10" hidden="1">'map chart'!$E$4:$E$8</definedName>
    <definedName name="_xlchart.v5.3" hidden="1">'map chart'!$D$3</definedName>
    <definedName name="_xlchart.v5.4" hidden="1">'map chart'!$D$4:$D$8</definedName>
    <definedName name="_xlchart.v5.5" hidden="1">'map chart'!$E$3</definedName>
    <definedName name="_xlchart.v5.6" hidden="1">'map chart'!$E$4:$E$8</definedName>
    <definedName name="_xlchart.v5.7" hidden="1">'map chart'!$D$3</definedName>
    <definedName name="_xlchart.v5.8" hidden="1">'map chart'!$D$4:$D$8</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3" i="6"/>
  <c r="D4" i="6"/>
  <c r="D5" i="6"/>
  <c r="D2"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14"/>
  <c r="E4" i="6"/>
  <c r="E2" i="6"/>
  <c r="E49" i="8"/>
  <c r="E42" i="8"/>
  <c r="E15" i="8"/>
  <c r="E22" i="8"/>
  <c r="E38" i="8"/>
  <c r="E36" i="8"/>
  <c r="E11" i="8"/>
  <c r="E7" i="8"/>
  <c r="E44" i="8"/>
  <c r="K19" i="10"/>
  <c r="E46" i="8"/>
  <c r="E35" i="8"/>
  <c r="E45" i="8"/>
  <c r="E5" i="8"/>
  <c r="D10" i="14"/>
  <c r="E6" i="8"/>
  <c r="E21" i="8"/>
  <c r="E43" i="8"/>
  <c r="E39" i="8"/>
  <c r="E48" i="8"/>
  <c r="E19" i="8"/>
  <c r="B19" i="10"/>
  <c r="E37" i="8"/>
  <c r="E52" i="8"/>
  <c r="E27" i="8"/>
  <c r="E5" i="6"/>
  <c r="E19" i="10"/>
  <c r="E32" i="8"/>
  <c r="E9" i="8"/>
  <c r="E41" i="8"/>
  <c r="F10" i="14"/>
  <c r="E14" i="8"/>
  <c r="E34" i="8"/>
  <c r="E12" i="8"/>
  <c r="E29" i="8"/>
  <c r="E17" i="8"/>
  <c r="E23" i="8"/>
  <c r="E8" i="8"/>
  <c r="E51" i="8"/>
  <c r="E31" i="8"/>
  <c r="E26" i="8"/>
  <c r="E3" i="6"/>
  <c r="E40" i="8"/>
  <c r="E18" i="8"/>
  <c r="E50" i="8"/>
  <c r="E4" i="8"/>
  <c r="E20" i="8"/>
  <c r="E28" i="8"/>
  <c r="E16" i="8"/>
  <c r="E10" i="14"/>
  <c r="E33" i="8"/>
  <c r="E13" i="8"/>
  <c r="E25" i="8"/>
  <c r="E30" i="8"/>
  <c r="E10" i="8"/>
  <c r="E47" i="8"/>
  <c r="C10" i="14"/>
  <c r="N19" i="10"/>
  <c r="H19" i="10"/>
  <c r="E24" i="8"/>
</calcChain>
</file>

<file path=xl/sharedStrings.xml><?xml version="1.0" encoding="utf-8"?>
<sst xmlns="http://schemas.openxmlformats.org/spreadsheetml/2006/main" count="130089" uniqueCount="10960">
  <si>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</si>
  <si>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</si>
  <si>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</si>
  <si>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</si>
  <si>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</si>
  <si>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</si>
  <si>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</si>
  <si>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</si>
  <si>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</si>
  <si>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</si>
  <si>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</si>
  <si>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</si>
  <si>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</si>
  <si>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</si>
  <si>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</si>
  <si>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</si>
  <si>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</si>
  <si>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</si>
  <si>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</si>
  <si>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</si>
  <si>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</si>
  <si>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</si>
  <si>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</si>
  <si>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</si>
  <si>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</si>
  <si>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</si>
  <si>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</si>
  <si>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</si>
  <si>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</si>
  <si>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</si>
  <si>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</si>
  <si>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</si>
  <si>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</si>
  <si>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</si>
  <si>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</si>
  <si>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</si>
  <si>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</si>
  <si>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</si>
  <si>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</si>
  <si>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</si>
  <si>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</si>
  <si>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</si>
  <si>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</si>
  <si>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</si>
  <si>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</si>
  <si>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</si>
  <si>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</si>
  <si>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</si>
  <si>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</si>
  <si>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</si>
  <si>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</si>
  <si>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</si>
  <si>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</si>
  <si>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</si>
  <si>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</si>
  <si>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</si>
  <si>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</si>
  <si>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</si>
  <si>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</si>
  <si>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</si>
  <si>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</si>
  <si>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</si>
  <si>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</si>
  <si>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</si>
  <si>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</si>
  <si>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</si>
  <si>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</si>
  <si>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</si>
  <si>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</si>
  <si>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</si>
  <si>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</si>
  <si>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</si>
  <si>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</si>
  <si>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</si>
  <si>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</si>
  <si>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</si>
  <si>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</si>
  <si>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</si>
  <si>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</si>
  <si>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</si>
  <si>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</si>
  <si>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</si>
  <si>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</si>
  <si>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</si>
  <si>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</si>
  <si>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</si>
  <si>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</si>
  <si>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</si>
  <si>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</si>
  <si>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</si>
  <si>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</si>
  <si>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</si>
  <si>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</si>
  <si>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</si>
  <si>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</si>
  <si>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</si>
  <si>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</si>
  <si>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</si>
  <si>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</si>
  <si>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</si>
  <si>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</si>
  <si>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</si>
  <si>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</si>
  <si>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</si>
  <si>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</si>
  <si>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</si>
  <si>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</si>
  <si>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</si>
  <si>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</si>
  <si>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</si>
  <si>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</si>
  <si>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</si>
  <si>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</si>
  <si>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</si>
  <si>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</si>
  <si>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</si>
  <si>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</si>
  <si>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</si>
  <si>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</si>
  <si>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</si>
  <si>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</si>
  <si>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</si>
  <si>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</si>
  <si>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</si>
  <si>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</si>
  <si>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</si>
  <si>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</si>
  <si>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</si>
  <si>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</si>
  <si>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</si>
  <si>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</si>
  <si>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</si>
  <si>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</si>
  <si>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</si>
  <si>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</si>
  <si>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</si>
  <si>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</si>
  <si>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</si>
  <si>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</si>
  <si>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</si>
  <si>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</si>
  <si>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</si>
  <si>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</si>
  <si>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</si>
  <si>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</si>
  <si>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</si>
  <si>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</si>
  <si>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</si>
  <si>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</si>
  <si>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</si>
  <si>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</si>
  <si>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</si>
  <si>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</si>
  <si>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</si>
  <si>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</si>
  <si>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</si>
  <si>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</si>
  <si>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</si>
  <si>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</si>
  <si>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</si>
  <si>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</si>
  <si>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</si>
  <si>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</si>
  <si>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</si>
  <si>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</si>
  <si>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</si>
  <si>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</si>
  <si>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</si>
  <si>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</si>
  <si>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</si>
  <si>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</si>
  <si>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</si>
  <si>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</si>
  <si>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</si>
  <si>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</si>
  <si>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</si>
  <si>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</si>
  <si>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</si>
  <si>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</si>
  <si>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</si>
  <si>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</si>
  <si>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</si>
  <si>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</si>
  <si>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</si>
  <si>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</si>
  <si>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</si>
  <si>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</si>
  <si>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</si>
  <si>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</si>
  <si>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</si>
  <si>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</si>
  <si>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</si>
  <si>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</si>
  <si>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</si>
  <si>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</si>
  <si>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</si>
  <si>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</si>
  <si>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</si>
  <si>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</si>
  <si>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</si>
  <si>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</si>
  <si>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</si>
  <si>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</si>
  <si>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</si>
  <si>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</si>
  <si>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</si>
  <si>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</si>
  <si>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</si>
  <si>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</si>
  <si>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</si>
  <si>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</si>
  <si>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</si>
  <si>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</si>
  <si>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</si>
  <si>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</si>
  <si>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</si>
  <si>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</si>
  <si>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</si>
  <si>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</si>
  <si>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</si>
  <si>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</si>
  <si>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</si>
  <si>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</si>
  <si>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</si>
  <si>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</si>
  <si>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</si>
  <si>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</si>
  <si>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</si>
  <si>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</si>
  <si>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</si>
  <si>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</si>
  <si>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</si>
  <si>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</si>
  <si>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</si>
  <si>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</si>
  <si>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</si>
  <si>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</si>
  <si>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</si>
  <si>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</si>
  <si>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</si>
  <si>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</si>
  <si>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</si>
  <si>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</si>
  <si>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</si>
  <si>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</si>
  <si>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</si>
  <si>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</si>
  <si>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</si>
  <si>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</si>
  <si>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</si>
  <si>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</si>
  <si>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</si>
  <si>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</si>
  <si>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</si>
  <si>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</si>
  <si>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</si>
  <si>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</si>
  <si>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</si>
  <si>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</si>
  <si>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</si>
  <si>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</si>
  <si>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</si>
  <si>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</si>
  <si>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</si>
  <si>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</si>
  <si>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</si>
  <si>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</si>
  <si>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</si>
  <si>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</si>
  <si>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</si>
  <si>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</si>
  <si>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</si>
  <si>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</si>
  <si>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</si>
  <si>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</si>
  <si>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</si>
  <si>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</si>
  <si>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</si>
  <si>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</si>
  <si>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</si>
  <si>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</si>
  <si>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</si>
  <si>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</si>
  <si>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</si>
  <si>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</si>
  <si>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</si>
  <si>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</si>
  <si>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</si>
  <si>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</si>
  <si>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</si>
  <si>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</si>
  <si>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</si>
  <si>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</si>
  <si>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</si>
  <si>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</si>
  <si>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</si>
  <si>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</si>
  <si>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</si>
  <si>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</si>
  <si>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</si>
  <si>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</si>
  <si>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</si>
  <si>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</si>
  <si>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</si>
  <si>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</si>
  <si>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</si>
  <si>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</si>
  <si>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</si>
  <si>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</si>
  <si>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</si>
  <si>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</si>
  <si>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</si>
  <si>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</si>
  <si>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</si>
  <si>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</si>
  <si>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</si>
  <si>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</si>
  <si>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</si>
  <si>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</si>
  <si>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</si>
  <si>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</si>
  <si>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</si>
  <si>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</si>
  <si>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</si>
  <si>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</si>
  <si>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</si>
  <si>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</si>
  <si>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</si>
  <si>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</si>
  <si>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</si>
  <si>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</si>
  <si>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</si>
  <si>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</si>
  <si>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</si>
  <si>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</si>
  <si>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</si>
  <si>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</si>
  <si>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</si>
  <si>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</si>
  <si>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</si>
  <si>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</si>
  <si>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</si>
  <si>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</si>
  <si>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</si>
  <si>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</si>
  <si>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</si>
  <si>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</si>
  <si>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</si>
  <si>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</si>
  <si>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</si>
  <si>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</si>
  <si>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</si>
  <si>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</si>
  <si>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</si>
  <si>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</si>
  <si>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</si>
  <si>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</si>
  <si>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</si>
  <si>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</si>
  <si>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</si>
  <si>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</si>
  <si>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</si>
  <si>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</si>
  <si>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</si>
  <si>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</si>
  <si>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</si>
  <si>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</si>
  <si>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</si>
  <si>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</si>
  <si>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</si>
  <si>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</si>
  <si>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</si>
  <si>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</si>
  <si>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</si>
  <si>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</si>
  <si>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</si>
  <si>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</si>
  <si>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</si>
  <si>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</si>
  <si>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</si>
  <si>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</si>
  <si>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</si>
  <si>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</si>
  <si>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</si>
  <si>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</si>
  <si>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</si>
  <si>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</si>
  <si>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</si>
  <si>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</si>
  <si>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</si>
  <si>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</si>
  <si>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</si>
  <si>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</si>
  <si>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</si>
  <si>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</si>
  <si>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</si>
  <si>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</si>
  <si>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</si>
  <si>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</si>
  <si>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</si>
  <si>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</si>
  <si>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</si>
  <si>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</si>
  <si>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</si>
  <si>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</si>
  <si>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</si>
  <si>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</si>
  <si>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</si>
  <si>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</si>
  <si>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</si>
  <si>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</si>
  <si>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</si>
  <si>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</si>
  <si>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</si>
  <si>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</si>
  <si>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</si>
  <si>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</si>
  <si>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</si>
  <si>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</si>
  <si>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</si>
  <si>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</si>
  <si>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</si>
  <si>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</si>
  <si>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</si>
  <si>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</si>
  <si>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</si>
  <si>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</si>
  <si>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</si>
  <si>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</si>
  <si>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</si>
  <si>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</si>
  <si>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</si>
  <si>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</si>
  <si>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</si>
  <si>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</si>
  <si>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</si>
  <si>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</si>
  <si>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</si>
  <si>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</si>
  <si>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</si>
  <si>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</si>
  <si>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</si>
  <si>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</si>
  <si>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</si>
  <si>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</si>
  <si>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</si>
  <si>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</si>
  <si>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</si>
  <si>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</si>
  <si>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</si>
  <si>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</si>
  <si>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</si>
  <si>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</si>
  <si>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</si>
  <si>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</si>
  <si>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</si>
  <si>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</si>
  <si>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</si>
  <si>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</si>
  <si>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</si>
  <si>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</si>
  <si>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</si>
  <si>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</si>
  <si>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</si>
  <si>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</si>
  <si>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</si>
  <si>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</si>
  <si>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</si>
  <si>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</si>
  <si>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</si>
  <si>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</si>
  <si>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</si>
  <si>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</si>
  <si>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</si>
  <si>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</si>
  <si>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</si>
  <si>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</si>
  <si>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</si>
  <si>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</si>
  <si>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</si>
  <si>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</si>
  <si>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</si>
  <si>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</si>
  <si>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</si>
  <si>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</si>
  <si>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</si>
  <si>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</si>
  <si>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</si>
  <si>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</si>
  <si>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</si>
  <si>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</si>
  <si>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</si>
  <si>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</si>
  <si>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</si>
  <si>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</si>
  <si>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</si>
  <si>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</si>
  <si>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</si>
  <si>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</si>
  <si>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</si>
  <si>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</si>
  <si>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</si>
  <si>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</si>
  <si>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</si>
  <si>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</si>
  <si>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</si>
  <si>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</si>
  <si>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</si>
  <si>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</si>
  <si>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</si>
  <si>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</si>
  <si>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</si>
  <si>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</si>
  <si>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</si>
  <si>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</si>
  <si>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</si>
  <si>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</si>
  <si>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</si>
  <si>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</si>
  <si>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</si>
  <si>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</si>
  <si>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</si>
  <si>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</si>
  <si>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</si>
  <si>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</si>
  <si>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</si>
  <si>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</si>
  <si>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</si>
  <si>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</si>
  <si>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</si>
  <si>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</si>
  <si>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</si>
  <si>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</si>
  <si>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</si>
  <si>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</si>
  <si>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</si>
  <si>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</si>
  <si>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</si>
  <si>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</si>
  <si>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</si>
  <si>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</si>
  <si>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</si>
  <si>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</si>
  <si>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</si>
  <si>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</si>
  <si>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</si>
  <si>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</si>
  <si>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</si>
  <si>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</si>
  <si>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</si>
  <si>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</si>
  <si>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</si>
  <si>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</si>
  <si>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</si>
  <si>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</si>
  <si>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</si>
  <si>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</si>
  <si>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</si>
  <si>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</si>
  <si>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</si>
  <si>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</si>
  <si>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</si>
  <si>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</si>
  <si>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</si>
  <si>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</si>
  <si>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</si>
  <si>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</si>
  <si>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</si>
  <si>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</si>
  <si>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</si>
  <si>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</si>
  <si>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</si>
  <si>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</si>
  <si>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</si>
  <si>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</si>
  <si>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</si>
  <si>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</si>
  <si>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</si>
  <si>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</si>
  <si>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</si>
  <si>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</si>
  <si>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</si>
  <si>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</si>
  <si>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</si>
  <si>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</si>
  <si>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</si>
  <si>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</si>
  <si>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</si>
  <si>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</si>
  <si>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</si>
  <si>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</si>
  <si>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</si>
  <si>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</si>
  <si>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</si>
  <si>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</si>
  <si>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</si>
  <si>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</si>
  <si>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</si>
  <si>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</si>
  <si>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</si>
  <si>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</si>
  <si>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</si>
  <si>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</si>
  <si>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</si>
  <si>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</si>
  <si>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</si>
  <si>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</si>
  <si>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</si>
  <si>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</si>
  <si>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</si>
  <si>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</si>
  <si>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</si>
  <si>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</si>
  <si>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</si>
  <si>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</si>
  <si>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</si>
  <si>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</si>
  <si>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</si>
  <si>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</si>
  <si>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</si>
  <si>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</si>
  <si>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</si>
  <si>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</si>
  <si>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</si>
  <si>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</si>
  <si>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</si>
  <si>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</si>
  <si>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</si>
  <si>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</si>
  <si>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</si>
  <si>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</si>
  <si>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</si>
  <si>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</si>
  <si>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</si>
  <si>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</si>
  <si>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</si>
  <si>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</si>
  <si>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</si>
  <si>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</si>
  <si>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</si>
  <si>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</si>
  <si>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</si>
  <si>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</si>
  <si>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</si>
  <si>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</si>
  <si>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</si>
  <si>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</si>
  <si>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</si>
  <si>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</si>
  <si>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</si>
  <si>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</si>
  <si>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</si>
  <si>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</si>
  <si>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</si>
  <si>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</si>
  <si>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</si>
  <si>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</si>
  <si>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</si>
  <si>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</si>
  <si>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</si>
  <si>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</si>
  <si>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</si>
  <si>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</si>
  <si>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</si>
  <si>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</si>
  <si>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</si>
  <si>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</si>
  <si>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</si>
  <si>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</si>
  <si>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</si>
  <si>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</si>
  <si>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</si>
  <si>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</si>
  <si>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</si>
  <si>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</si>
  <si>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</si>
  <si>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</si>
  <si>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</si>
  <si>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</si>
  <si>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</si>
  <si>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</si>
  <si>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</si>
  <si>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</si>
  <si>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</si>
  <si>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</si>
  <si>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</si>
  <si>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</si>
  <si>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</si>
  <si>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</si>
  <si>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</si>
  <si>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</si>
  <si>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</si>
  <si>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</si>
  <si>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</si>
  <si>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</si>
  <si>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</si>
  <si>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</si>
  <si>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</si>
  <si>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</si>
  <si>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</si>
  <si>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</si>
  <si>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</si>
  <si>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</si>
  <si>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</si>
  <si>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</si>
  <si>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</si>
  <si>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</si>
  <si>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</si>
  <si>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</si>
  <si>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</si>
  <si>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</si>
  <si>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</si>
  <si>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</si>
  <si>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</si>
  <si>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</si>
  <si>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</si>
  <si>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</si>
  <si>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</si>
  <si>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</si>
  <si>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</si>
  <si>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</si>
  <si>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</si>
  <si>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</si>
  <si>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</si>
  <si>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</si>
  <si>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</si>
  <si>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</si>
  <si>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</si>
  <si>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</si>
  <si>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</si>
  <si>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</si>
  <si>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</si>
  <si>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</si>
  <si>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</si>
  <si>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</si>
  <si>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</si>
  <si>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</si>
  <si>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</si>
  <si>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</si>
  <si>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</si>
  <si>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</si>
  <si>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</si>
  <si>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</si>
  <si>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</si>
  <si>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</si>
  <si>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</si>
  <si>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</si>
  <si>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</si>
  <si>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</si>
  <si>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</si>
  <si>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</si>
  <si>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</si>
  <si>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</si>
  <si>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</si>
  <si>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</si>
  <si>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</si>
  <si>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</si>
  <si>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</si>
  <si>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</si>
  <si>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</si>
  <si>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</si>
  <si>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</si>
  <si>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</si>
  <si>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</si>
  <si>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</si>
  <si>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</si>
  <si>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</si>
  <si>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</si>
  <si>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</si>
  <si>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</si>
  <si>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</si>
  <si>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</si>
  <si>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</si>
  <si>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</si>
  <si>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</si>
  <si>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</si>
  <si>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</si>
  <si>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</si>
  <si>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</si>
  <si>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</si>
  <si>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</si>
  <si>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</si>
  <si>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</si>
  <si>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</si>
  <si>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</si>
  <si>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</si>
  <si>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</si>
  <si>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</si>
  <si>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</si>
  <si>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</si>
  <si>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</si>
  <si>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</si>
  <si>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</si>
  <si>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</si>
  <si>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</si>
  <si>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</si>
  <si>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</si>
  <si>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</si>
  <si>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</si>
  <si>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</si>
  <si>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</si>
  <si>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</si>
  <si>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</si>
  <si>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</si>
  <si>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</si>
  <si>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</si>
  <si>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</si>
  <si>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</si>
  <si>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</si>
  <si>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</si>
  <si>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</si>
  <si>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</si>
  <si>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</si>
  <si>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</si>
  <si>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</si>
  <si>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</si>
  <si>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</si>
  <si>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</si>
  <si>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</si>
  <si>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</si>
  <si>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</si>
  <si>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</si>
  <si>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</si>
  <si>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</si>
  <si>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</si>
  <si>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</si>
  <si>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</si>
  <si>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</si>
  <si>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</si>
  <si>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</si>
  <si>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</si>
  <si>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</si>
  <si>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</si>
  <si>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</si>
  <si>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</si>
  <si>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</si>
  <si>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</si>
  <si>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</si>
  <si>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</si>
  <si>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</si>
  <si>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</si>
  <si>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</si>
  <si>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</si>
  <si>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</si>
  <si>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</si>
  <si>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</si>
  <si>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</si>
  <si>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</si>
  <si>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</si>
  <si>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</si>
  <si>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</si>
  <si>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</si>
  <si>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</si>
  <si>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</si>
  <si>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</si>
  <si>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</si>
  <si>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</si>
  <si>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</si>
  <si>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</si>
  <si>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</si>
  <si>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</si>
  <si>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</si>
  <si>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</si>
  <si>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</si>
  <si>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</si>
  <si>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</si>
  <si>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</si>
  <si>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</si>
  <si>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</si>
  <si>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</si>
  <si>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</si>
  <si>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</si>
  <si>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</si>
  <si>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</si>
  <si>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</si>
  <si>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</si>
  <si>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</si>
  <si>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</si>
  <si>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</si>
  <si>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</si>
  <si>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</si>
  <si>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</si>
  <si>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</si>
  <si>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</si>
  <si>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</si>
  <si>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</si>
  <si>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</si>
  <si>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</si>
  <si>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</si>
  <si>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</si>
  <si>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</si>
  <si>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</si>
  <si>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</si>
  <si>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</si>
  <si>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</si>
  <si>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</si>
  <si>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</si>
  <si>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</si>
  <si>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</si>
  <si>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</si>
  <si>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</si>
  <si>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</si>
  <si>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</si>
  <si>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</si>
  <si>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</si>
  <si>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</si>
  <si>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</si>
  <si>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</si>
  <si>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</si>
  <si>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</si>
  <si>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</si>
  <si>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</si>
  <si>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</si>
  <si>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</si>
  <si>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</si>
  <si>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</si>
  <si>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</si>
  <si>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</si>
  <si>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</si>
  <si>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</si>
  <si>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</si>
  <si>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</si>
  <si>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</si>
  <si>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</si>
  <si>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</si>
  <si>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</si>
  <si>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</si>
  <si>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</si>
  <si>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</si>
  <si>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</si>
  <si>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</si>
  <si>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</si>
  <si>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</si>
  <si>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</si>
  <si>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</si>
  <si>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</si>
  <si>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</si>
  <si>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</si>
  <si>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</si>
  <si>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</si>
  <si>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</si>
  <si>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</si>
  <si>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</si>
  <si>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</si>
  <si>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</si>
  <si>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</si>
  <si>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</si>
  <si>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</si>
  <si>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</si>
  <si>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</si>
  <si>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</si>
  <si>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</si>
  <si>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</si>
  <si>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</si>
  <si>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</si>
  <si>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</si>
  <si>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</si>
  <si>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</si>
  <si>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</si>
  <si>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</si>
  <si>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</si>
  <si>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</si>
  <si>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</si>
  <si>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</si>
  <si>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</si>
  <si>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</si>
  <si>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</si>
  <si>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</si>
  <si>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</si>
  <si>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</si>
  <si>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</si>
  <si>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</si>
  <si>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</si>
  <si>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</si>
  <si>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</si>
  <si>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</si>
  <si>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</si>
  <si>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</si>
  <si>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</si>
  <si>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</si>
  <si>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</si>
  <si>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</si>
  <si>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</si>
  <si>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</si>
  <si>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</si>
  <si>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</si>
  <si>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</si>
  <si>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</si>
  <si>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</si>
  <si>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</si>
  <si>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</si>
  <si>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</si>
  <si>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</si>
  <si>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</si>
  <si>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</si>
  <si>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</si>
  <si>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</si>
  <si>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</si>
  <si>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</si>
  <si>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</si>
  <si>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</si>
  <si>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</si>
  <si>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</si>
  <si>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</si>
  <si>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</si>
  <si>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</si>
  <si>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</si>
  <si>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</si>
  <si>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</si>
  <si>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</si>
  <si>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</si>
  <si>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</si>
  <si>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</si>
  <si>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</si>
  <si>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</si>
  <si>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</si>
  <si>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</si>
  <si>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</si>
  <si>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</si>
  <si>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</si>
  <si>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</si>
  <si>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</si>
  <si>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</si>
  <si>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</si>
  <si>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</si>
  <si>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</si>
  <si>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</si>
  <si>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</si>
  <si>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</si>
  <si>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</si>
  <si>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</si>
  <si>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</si>
  <si>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</si>
  <si>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</si>
  <si>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</si>
  <si>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</si>
  <si>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</si>
  <si>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</si>
  <si>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</si>
  <si>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</si>
  <si>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</si>
  <si>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</si>
  <si>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</si>
  <si>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</si>
  <si>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</si>
  <si>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</si>
  <si>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</si>
  <si>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</si>
  <si>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</si>
  <si>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</si>
  <si>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</si>
  <si>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</si>
  <si>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</si>
  <si>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</si>
  <si>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</si>
  <si>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</si>
  <si>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</si>
  <si>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</si>
  <si>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</si>
  <si>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</si>
  <si>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</si>
  <si>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</si>
  <si>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</si>
  <si>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</si>
  <si>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</si>
  <si>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</si>
  <si>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</si>
  <si>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</si>
  <si>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</si>
  <si>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</si>
  <si>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</si>
  <si>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</si>
  <si>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</si>
  <si>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</si>
  <si>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</si>
  <si>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</si>
  <si>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</si>
  <si>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</si>
  <si>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</si>
  <si>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</si>
  <si>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</si>
  <si>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</si>
  <si>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</si>
  <si>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</si>
  <si>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</si>
  <si>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</si>
  <si>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</si>
  <si>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</si>
  <si>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</si>
  <si>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</si>
  <si>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</si>
  <si>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</si>
  <si>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</si>
  <si>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</si>
  <si>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</si>
  <si>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</si>
  <si>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</si>
  <si>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</si>
  <si>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</si>
  <si>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</si>
  <si>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</si>
  <si>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</si>
  <si>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</si>
  <si>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</si>
  <si>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</si>
  <si>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</si>
  <si>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</si>
  <si>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</si>
  <si>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</si>
  <si>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</si>
  <si>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</si>
  <si>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</si>
  <si>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</si>
  <si>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</si>
  <si>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</si>
  <si>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</si>
  <si>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</si>
  <si>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</si>
  <si>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</si>
  <si>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</si>
  <si>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</si>
  <si>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</si>
  <si>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</si>
  <si>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</si>
  <si>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</si>
  <si>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</si>
  <si>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</si>
  <si>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</si>
  <si>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</si>
  <si>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</si>
  <si>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</si>
  <si>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</si>
  <si>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</si>
  <si>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</si>
  <si>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</si>
  <si>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</si>
  <si>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</si>
  <si>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</si>
  <si>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</si>
  <si>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</si>
  <si>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</si>
  <si>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</si>
  <si>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</si>
  <si>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</si>
  <si>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</si>
  <si>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</si>
  <si>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</si>
  <si>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</si>
  <si>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</si>
  <si>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</si>
  <si>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</si>
  <si>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</si>
  <si>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</si>
  <si>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</si>
  <si>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</si>
  <si>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</si>
  <si>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</si>
  <si>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</si>
  <si>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</si>
  <si>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</si>
  <si>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</si>
  <si>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</si>
  <si>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</si>
  <si>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</si>
  <si>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</si>
  <si>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</si>
  <si>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</si>
  <si>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</si>
  <si>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</si>
  <si>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</si>
  <si>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</si>
  <si>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</si>
  <si>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</si>
  <si>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</si>
  <si>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</si>
  <si>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</si>
  <si>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</si>
  <si>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</si>
  <si>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</si>
  <si>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</si>
  <si>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</si>
  <si>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</si>
  <si>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</si>
  <si>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</si>
  <si>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</si>
  <si>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</si>
  <si>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</si>
  <si>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</si>
  <si>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</si>
  <si>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</si>
  <si>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</si>
  <si>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</si>
  <si>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</si>
  <si>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</si>
  <si>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</si>
  <si>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</si>
  <si>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</si>
  <si>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</si>
  <si>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</si>
  <si>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</si>
  <si>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</si>
  <si>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</si>
  <si>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</si>
  <si>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</si>
  <si>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</si>
  <si>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</si>
  <si>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</si>
  <si>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</si>
  <si>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</si>
  <si>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</si>
  <si>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</si>
  <si>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</si>
  <si>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</si>
  <si>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</si>
  <si>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</si>
  <si>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</si>
  <si>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</si>
  <si>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</si>
  <si>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</si>
  <si>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</si>
  <si>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</si>
  <si>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</si>
  <si>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</si>
  <si>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</si>
  <si>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</si>
  <si>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</si>
  <si>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</si>
  <si>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</si>
  <si>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</si>
  <si>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</si>
  <si>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</si>
  <si>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</si>
  <si>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</si>
  <si>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</si>
  <si>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</si>
  <si>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</si>
  <si>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</si>
  <si>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</si>
  <si>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</si>
  <si>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</si>
  <si>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</si>
  <si>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</si>
  <si>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</si>
  <si>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</si>
  <si>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</si>
  <si>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</si>
  <si>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</si>
  <si>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</si>
  <si>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</si>
  <si>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</si>
  <si>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</si>
  <si>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</si>
  <si>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</si>
  <si>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</si>
  <si>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</si>
  <si>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</si>
  <si>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</si>
  <si>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</si>
  <si>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</si>
  <si>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</si>
  <si>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</si>
  <si>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</si>
  <si>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</si>
  <si>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</si>
  <si>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</si>
  <si>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</si>
  <si>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</si>
  <si>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</si>
  <si>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</si>
  <si>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</si>
  <si>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</si>
  <si>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</si>
  <si>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</si>
  <si>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</si>
  <si>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</si>
  <si>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</si>
  <si>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</si>
  <si>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</si>
  <si>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</si>
  <si>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</si>
  <si>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</si>
  <si>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</si>
  <si>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</si>
  <si>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</si>
  <si>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</si>
  <si>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</si>
  <si>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</si>
  <si>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</si>
  <si>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</si>
  <si>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</si>
  <si>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</si>
  <si>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</si>
  <si>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</si>
  <si>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</si>
  <si>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</si>
  <si>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</si>
  <si>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</si>
  <si>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</si>
  <si>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</si>
  <si>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</si>
  <si>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</si>
  <si>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</si>
  <si>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</si>
  <si>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</si>
  <si>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</si>
  <si>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</si>
  <si>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</si>
  <si>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</si>
  <si>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</si>
  <si>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</si>
  <si>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</si>
  <si>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</si>
  <si>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</si>
  <si>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</si>
  <si>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</si>
  <si>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</si>
  <si>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</si>
  <si>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</si>
  <si>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</si>
  <si>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</si>
  <si>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</si>
  <si>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</si>
  <si>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</si>
  <si>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</si>
  <si>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</si>
  <si>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</si>
  <si>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</si>
  <si>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</si>
  <si>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</si>
  <si>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</si>
  <si>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</si>
  <si>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</si>
  <si>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</si>
  <si>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</si>
  <si>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</si>
  <si>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</si>
  <si>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</si>
  <si>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</si>
  <si>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</si>
  <si>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</si>
  <si>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</si>
  <si>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</si>
  <si>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</si>
  <si>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</si>
  <si>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</si>
  <si>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</si>
  <si>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</si>
  <si>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</si>
  <si>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</si>
  <si>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</si>
  <si>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</si>
  <si>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</si>
  <si>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</si>
  <si>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</si>
  <si>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</si>
  <si>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</si>
  <si>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</si>
  <si>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</si>
  <si>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</si>
  <si>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</si>
  <si>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</si>
  <si>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</si>
  <si>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</si>
  <si>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</si>
  <si>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</si>
  <si>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</si>
  <si>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</si>
  <si>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</si>
  <si>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</si>
  <si>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</si>
  <si>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</si>
  <si>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</si>
  <si>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</si>
  <si>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</si>
  <si>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</si>
  <si>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</si>
  <si>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</si>
  <si>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</si>
  <si>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</si>
  <si>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</si>
  <si>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</si>
  <si>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</si>
  <si>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</si>
  <si>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</si>
  <si>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</si>
  <si>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</si>
  <si>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</si>
  <si>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</si>
  <si>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</si>
  <si>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</si>
  <si>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</si>
  <si>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</si>
  <si>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</si>
  <si>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</si>
  <si>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</si>
  <si>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</si>
  <si>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</si>
  <si>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</si>
  <si>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</si>
  <si>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</si>
  <si>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</si>
  <si>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</si>
  <si>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</si>
  <si>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</si>
  <si>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</si>
  <si>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</si>
  <si>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</si>
  <si>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</si>
  <si>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</si>
  <si>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</si>
  <si>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</si>
  <si>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</si>
  <si>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</si>
  <si>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</si>
  <si>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</si>
  <si>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</si>
  <si>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</si>
  <si>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</si>
  <si>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</si>
  <si>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</si>
  <si>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</si>
  <si>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</si>
  <si>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</si>
  <si>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</si>
  <si>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</si>
  <si>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</si>
  <si>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</si>
  <si>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</si>
  <si>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</si>
  <si>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</si>
  <si>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</si>
  <si>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</si>
  <si>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</si>
  <si>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</si>
  <si>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</si>
  <si>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</si>
  <si>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</si>
  <si>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</si>
  <si>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</si>
  <si>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</si>
  <si>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</si>
  <si>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</si>
  <si>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</si>
  <si>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</si>
  <si>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</si>
  <si>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</si>
  <si>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</si>
  <si>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</si>
  <si>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</si>
  <si>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</si>
  <si>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</si>
  <si>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</si>
  <si>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</si>
  <si>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</si>
  <si>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</si>
  <si>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</si>
  <si>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</si>
  <si>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</si>
  <si>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</si>
  <si>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</si>
  <si>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</si>
  <si>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</si>
  <si>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</si>
  <si>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</si>
  <si>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</si>
  <si>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</si>
  <si>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</si>
  <si>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</si>
  <si>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</si>
  <si>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</si>
  <si>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</si>
  <si>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</si>
  <si>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</si>
  <si>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</si>
  <si>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</si>
  <si>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</si>
  <si>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</si>
  <si>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</si>
  <si>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</si>
  <si>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</si>
  <si>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</si>
  <si>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</si>
  <si>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</si>
  <si>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</si>
  <si>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</si>
  <si>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</si>
  <si>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</si>
  <si>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</si>
  <si>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</si>
  <si>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</si>
  <si>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</si>
  <si>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</si>
  <si>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</si>
  <si>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</si>
  <si>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</si>
  <si>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</si>
  <si>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</si>
  <si>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</si>
  <si>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</si>
  <si>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</si>
  <si>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</si>
  <si>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</si>
  <si>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</si>
  <si>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</si>
  <si>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</si>
  <si>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</si>
  <si>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</si>
  <si>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</si>
  <si>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</si>
  <si>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</si>
  <si>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</si>
  <si>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</si>
  <si>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</si>
  <si>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</si>
  <si>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</si>
  <si>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</si>
  <si>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</si>
  <si>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</si>
  <si>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</si>
  <si>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</si>
  <si>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</si>
  <si>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</si>
  <si>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</si>
  <si>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</si>
  <si>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</si>
  <si>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</si>
  <si>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</si>
  <si>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</si>
  <si>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</si>
  <si>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</si>
  <si>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</si>
  <si>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</si>
  <si>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</si>
  <si>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</si>
  <si>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</si>
  <si>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</si>
  <si>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</si>
  <si>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</si>
  <si>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</si>
  <si>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</si>
  <si>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</si>
  <si>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</si>
  <si>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</si>
  <si>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</si>
  <si>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</si>
  <si>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</si>
  <si>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</si>
  <si>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</si>
  <si>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</si>
  <si>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</si>
  <si>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</si>
  <si>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</si>
  <si>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</si>
  <si>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</si>
  <si>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</si>
  <si>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</si>
  <si>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</si>
  <si>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</si>
  <si>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</si>
  <si>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</si>
  <si>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</si>
  <si>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</si>
  <si>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</si>
  <si>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</si>
  <si>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</si>
  <si>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</si>
  <si>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</si>
  <si>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</si>
  <si>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</si>
  <si>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</si>
  <si>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</si>
  <si>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</si>
  <si>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</si>
  <si>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</si>
  <si>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</si>
  <si>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</si>
  <si>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</si>
  <si>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</si>
  <si>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</si>
  <si>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</si>
  <si>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</si>
  <si>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</si>
  <si>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</si>
  <si>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</si>
  <si>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</si>
  <si>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</si>
  <si>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</si>
  <si>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</si>
  <si>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</si>
  <si>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</si>
  <si>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</si>
  <si>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</si>
  <si>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</si>
  <si>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</si>
  <si>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</si>
  <si>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</si>
  <si>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</si>
  <si>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</si>
  <si>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</si>
  <si>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</si>
  <si>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</si>
  <si>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</si>
  <si>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</si>
  <si>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</si>
  <si>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</si>
  <si>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</si>
  <si>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</si>
  <si>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</si>
  <si>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</si>
  <si>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</si>
  <si>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</si>
  <si>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</si>
  <si>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</si>
  <si>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</si>
  <si>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</si>
  <si>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</si>
  <si>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</si>
  <si>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</si>
  <si>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</si>
  <si>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</si>
  <si>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</si>
  <si>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</si>
  <si>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</si>
  <si>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</si>
  <si>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</si>
  <si>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</si>
  <si>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</si>
  <si>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</si>
  <si>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</si>
  <si>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</si>
  <si>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</si>
  <si>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</si>
  <si>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</si>
  <si>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</si>
  <si>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</si>
  <si>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</si>
  <si>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</si>
  <si>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</si>
  <si>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</si>
  <si>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</si>
  <si>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</si>
  <si>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</si>
  <si>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</si>
  <si>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</si>
  <si>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</si>
  <si>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</si>
  <si>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</si>
  <si>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</si>
  <si>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</si>
  <si>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</si>
  <si>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</si>
  <si>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</si>
  <si>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</si>
  <si>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</si>
  <si>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</si>
  <si>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</si>
  <si>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</si>
  <si>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</si>
  <si>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</si>
  <si>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</si>
  <si>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</si>
  <si>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</si>
  <si>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</si>
  <si>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</si>
  <si>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</si>
  <si>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</si>
  <si>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</si>
  <si>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</si>
  <si>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</si>
  <si>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</si>
  <si>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</si>
  <si>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</si>
  <si>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</si>
  <si>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</si>
  <si>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</si>
  <si>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</si>
  <si>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</si>
  <si>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</si>
  <si>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</si>
  <si>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</si>
  <si>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</si>
  <si>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</si>
  <si>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</si>
  <si>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</si>
  <si>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</si>
  <si>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</si>
  <si>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</si>
  <si>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</si>
  <si>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</si>
  <si>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</si>
  <si>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</si>
  <si>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</si>
  <si>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</si>
  <si>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</si>
  <si>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</si>
  <si>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</si>
  <si>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</si>
  <si>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</si>
  <si>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</si>
  <si>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</si>
  <si>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</si>
  <si>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</si>
  <si>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</si>
  <si>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</si>
  <si>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</si>
  <si>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</si>
  <si>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</si>
  <si>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</si>
  <si>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</si>
  <si>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</si>
  <si>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</si>
  <si>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</si>
  <si>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</si>
  <si>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</si>
  <si>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</si>
  <si>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</si>
  <si>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</si>
  <si>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</si>
  <si>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</si>
  <si>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</si>
  <si>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</si>
  <si>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</si>
  <si>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</si>
  <si>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</si>
  <si>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</si>
  <si>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</si>
  <si>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</si>
  <si>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</si>
  <si>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</si>
  <si>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</si>
  <si>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</si>
  <si>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</si>
  <si>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</si>
  <si>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</si>
  <si>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</si>
  <si>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</si>
  <si>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</si>
  <si>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</si>
  <si>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</si>
  <si>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</si>
  <si>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</si>
  <si>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</si>
  <si>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</si>
  <si>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</si>
  <si>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</si>
  <si>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</si>
  <si>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</si>
  <si>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</si>
  <si>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</si>
  <si>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</si>
  <si>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</si>
  <si>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</si>
  <si>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</si>
  <si>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</si>
  <si>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</si>
  <si>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</si>
  <si>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</si>
  <si>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</si>
  <si>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</si>
  <si>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</si>
  <si>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</si>
  <si>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</si>
  <si>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</si>
  <si>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</si>
  <si>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</si>
  <si>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</si>
  <si>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</si>
  <si>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</si>
  <si>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</si>
  <si>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</si>
  <si>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</si>
  <si>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</si>
  <si>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</si>
  <si>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</si>
  <si>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</si>
  <si>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</si>
  <si>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</si>
  <si>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</si>
  <si>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</si>
  <si>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</si>
  <si>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</si>
  <si>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</si>
  <si>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</si>
  <si>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</si>
  <si>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</si>
  <si>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</si>
  <si>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</si>
  <si>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</si>
  <si>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</si>
  <si>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</si>
  <si>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</si>
  <si>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</si>
  <si>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</si>
  <si>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</si>
  <si>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</si>
  <si>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</si>
  <si>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</si>
  <si>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</si>
  <si>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</si>
  <si>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</si>
  <si>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</si>
  <si>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</si>
  <si>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</si>
  <si>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</si>
  <si>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</si>
  <si>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</si>
  <si>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</si>
  <si>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</si>
  <si>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</si>
  <si>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</si>
  <si>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</si>
  <si>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</si>
  <si>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</si>
  <si>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</si>
  <si>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</si>
  <si>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</si>
  <si>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</si>
  <si>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</si>
  <si>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</si>
  <si>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</si>
  <si>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</si>
  <si>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</si>
  <si>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</si>
  <si>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</si>
  <si>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</si>
  <si>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</si>
  <si>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</si>
  <si>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</si>
  <si>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</si>
  <si>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</si>
  <si>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</si>
  <si>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</si>
  <si>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</si>
  <si>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</si>
  <si>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</si>
  <si>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</si>
  <si>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</si>
  <si>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</si>
  <si>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</si>
  <si>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</si>
  <si>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</si>
  <si>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</si>
  <si>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</si>
  <si>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</si>
  <si>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</si>
  <si>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</si>
  <si>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</si>
  <si>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</si>
  <si>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</si>
  <si>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</si>
  <si>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</si>
  <si>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</si>
  <si>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</si>
  <si>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</si>
  <si>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</si>
  <si>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</si>
  <si>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</si>
  <si>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</si>
  <si>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</si>
  <si>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</si>
  <si>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</si>
  <si>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</si>
  <si>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</si>
  <si>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</si>
  <si>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</si>
  <si>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</si>
  <si>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</si>
  <si>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</si>
  <si>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</si>
  <si>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</si>
  <si>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</si>
  <si>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</si>
  <si>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</si>
  <si>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</si>
  <si>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</si>
  <si>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</si>
  <si>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</si>
  <si>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</si>
  <si>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</si>
  <si>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</si>
  <si>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</si>
  <si>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</si>
  <si>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</si>
  <si>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</si>
  <si>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</si>
  <si>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</si>
  <si>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</si>
  <si>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</si>
  <si>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</si>
  <si>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</si>
  <si>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</si>
  <si>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</si>
  <si>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</si>
  <si>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</si>
  <si>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</si>
  <si>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</si>
  <si>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</si>
  <si>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</si>
  <si>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</si>
  <si>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</si>
  <si>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</si>
  <si>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</si>
  <si>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</si>
  <si>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</si>
  <si>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</si>
  <si>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</si>
  <si>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</si>
  <si>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</si>
  <si>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</si>
  <si>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</si>
  <si>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</si>
  <si>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</si>
  <si>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</si>
  <si>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</si>
  <si>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</si>
  <si>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</si>
  <si>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</si>
  <si>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</si>
  <si>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</si>
  <si>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</si>
  <si>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</si>
  <si>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</si>
  <si>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</si>
  <si>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</si>
  <si>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</si>
  <si>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</si>
  <si>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</si>
  <si>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</si>
  <si>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</si>
  <si>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</si>
  <si>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</si>
  <si>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</si>
  <si>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</si>
  <si>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</si>
  <si>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</si>
  <si>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</si>
  <si>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</si>
  <si>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</si>
  <si>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</si>
  <si>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</si>
  <si>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</si>
  <si>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</si>
  <si>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</si>
  <si>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</si>
  <si>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</si>
  <si>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</si>
  <si>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</si>
  <si>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</si>
  <si>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</si>
  <si>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</si>
  <si>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</si>
  <si>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</si>
  <si>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</si>
  <si>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</si>
  <si>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</si>
  <si>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</si>
  <si>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</si>
  <si>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</si>
  <si>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</si>
  <si>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</si>
  <si>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</si>
  <si>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</si>
  <si>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</si>
  <si>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</si>
  <si>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</si>
  <si>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</si>
  <si>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</si>
  <si>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</si>
  <si>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</si>
  <si>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</si>
  <si>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</si>
  <si>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</si>
  <si>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</si>
  <si>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</si>
  <si>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</si>
  <si>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</si>
  <si>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</si>
  <si>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</si>
  <si>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</si>
  <si>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</si>
  <si>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</si>
  <si>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</si>
  <si>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</si>
  <si>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</si>
  <si>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</si>
  <si>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</si>
  <si>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</si>
  <si>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</si>
  <si>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</si>
  <si>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</si>
  <si>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</si>
  <si>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</si>
  <si>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</si>
  <si>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</si>
  <si>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</si>
  <si>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</si>
  <si>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</si>
  <si>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</si>
  <si>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</si>
  <si>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</si>
  <si>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</si>
  <si>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</si>
  <si>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</si>
  <si>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</si>
  <si>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</si>
  <si>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</si>
  <si>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</si>
  <si>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</si>
  <si>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</si>
  <si>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</si>
  <si>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</si>
  <si>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</si>
  <si>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</si>
  <si>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</si>
  <si>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</si>
  <si>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</si>
  <si>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</si>
  <si>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</si>
  <si>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</si>
  <si>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</si>
  <si>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</si>
  <si>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</si>
  <si>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</si>
  <si>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</si>
  <si>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</si>
  <si>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</si>
  <si>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</si>
  <si>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</si>
  <si>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</si>
  <si>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</si>
  <si>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</si>
  <si>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</si>
  <si>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</si>
  <si>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</si>
  <si>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</si>
  <si>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</si>
  <si>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</si>
  <si>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</si>
  <si>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</si>
  <si>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</si>
  <si>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</si>
  <si>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</si>
  <si>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</si>
  <si>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</si>
  <si>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</si>
  <si>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</si>
  <si>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</si>
  <si>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</si>
  <si>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</si>
  <si>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</si>
  <si>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</si>
  <si>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</si>
  <si>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</si>
  <si>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</si>
  <si>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</si>
  <si>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</si>
  <si>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</si>
  <si>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</si>
  <si>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</si>
  <si>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</si>
  <si>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</si>
  <si>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</si>
  <si>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</si>
  <si>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</si>
  <si>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</si>
  <si>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</si>
  <si>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</si>
  <si>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</si>
  <si>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</si>
  <si>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</si>
  <si>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</si>
  <si>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</si>
  <si>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</si>
  <si>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</si>
  <si>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</si>
  <si>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</si>
  <si>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</si>
  <si>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</si>
  <si>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</si>
  <si>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</si>
  <si>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</si>
  <si>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</si>
  <si>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</si>
  <si>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</si>
  <si>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</si>
  <si>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</si>
  <si>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</si>
  <si>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</si>
  <si>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</si>
  <si>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</si>
  <si>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</si>
  <si>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</si>
  <si>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</si>
  <si>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</si>
  <si>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</si>
  <si>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</si>
  <si>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</si>
  <si>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</si>
  <si>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</si>
  <si>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</si>
  <si>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</si>
  <si>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</si>
  <si>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</si>
  <si>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</si>
  <si>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</si>
  <si>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</si>
  <si>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</si>
  <si>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</si>
  <si>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</si>
  <si>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</si>
  <si>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</si>
  <si>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</si>
  <si>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</si>
  <si>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</si>
  <si>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</si>
  <si>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</si>
  <si>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</si>
  <si>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</si>
  <si>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</si>
  <si>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</si>
  <si>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</si>
  <si>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</si>
  <si>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</si>
  <si>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</si>
  <si>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</si>
  <si>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</si>
  <si>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</si>
  <si>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</si>
  <si>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</si>
  <si>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</si>
  <si>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</si>
  <si>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</si>
  <si>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</si>
  <si>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</si>
  <si>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</si>
  <si>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</si>
  <si>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</si>
  <si>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</si>
  <si>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</si>
  <si>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</si>
  <si>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</si>
  <si>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</si>
  <si>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</si>
  <si>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</si>
  <si>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</si>
  <si>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</si>
  <si>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</si>
  <si>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</si>
  <si>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</si>
  <si>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</si>
  <si>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</si>
  <si>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</si>
  <si>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</si>
  <si>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</si>
  <si>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</si>
  <si>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</si>
  <si>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</si>
  <si>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</si>
  <si>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</si>
  <si>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</si>
  <si>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</si>
  <si>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</si>
  <si>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</si>
  <si>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</si>
  <si>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</si>
  <si>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</si>
  <si>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</si>
  <si>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</si>
  <si>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</si>
  <si>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</si>
  <si>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</si>
  <si>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</si>
  <si>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</si>
  <si>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</si>
  <si>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</si>
  <si>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</si>
  <si>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</si>
  <si>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</si>
  <si>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</si>
  <si>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</si>
  <si>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</si>
  <si>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</si>
  <si>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</si>
  <si>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</si>
  <si>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</si>
  <si>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</si>
  <si>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</si>
  <si>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</si>
  <si>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</si>
  <si>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</si>
  <si>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</si>
  <si>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</si>
  <si>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</si>
  <si>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</si>
  <si>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</si>
  <si>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</si>
  <si>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</si>
  <si>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</si>
  <si>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</si>
  <si>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</si>
  <si>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</si>
  <si>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</si>
  <si>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</si>
  <si>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</si>
  <si>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</si>
  <si>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</si>
  <si>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</si>
  <si>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</si>
  <si>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</si>
  <si>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</si>
  <si>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</si>
  <si>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</si>
  <si>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</si>
  <si>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</si>
  <si>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</si>
  <si>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</si>
  <si>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</si>
  <si>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</si>
  <si>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</si>
  <si>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</si>
  <si>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</si>
  <si>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</si>
  <si>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</si>
  <si>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</si>
  <si>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</si>
  <si>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</si>
  <si>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</si>
  <si>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</si>
  <si>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</si>
  <si>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</si>
  <si>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</si>
  <si>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</si>
  <si>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</si>
  <si>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</si>
  <si>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</si>
  <si>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</si>
  <si>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</si>
  <si>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</si>
  <si>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</si>
  <si>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</si>
  <si>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</si>
  <si>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</si>
  <si>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</si>
  <si>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</si>
  <si>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</si>
  <si>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</si>
  <si>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</si>
  <si>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</si>
  <si>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</si>
  <si>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</si>
  <si>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</si>
  <si>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</si>
  <si>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</si>
  <si>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</si>
  <si>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</si>
  <si>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</si>
  <si>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</si>
  <si>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</si>
  <si>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</si>
  <si>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</si>
  <si>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</si>
  <si>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</si>
  <si>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</si>
  <si>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</si>
  <si>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</si>
  <si>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</si>
  <si>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</si>
  <si>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</si>
  <si>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</si>
  <si>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</si>
  <si>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</si>
  <si>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</si>
  <si>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</si>
  <si>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</si>
  <si>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</si>
  <si>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</si>
  <si>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</si>
  <si>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</si>
  <si>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</si>
  <si>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</si>
  <si>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</si>
  <si>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</si>
  <si>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</si>
  <si>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</si>
  <si>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</si>
  <si>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</si>
  <si>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</si>
  <si>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</si>
  <si>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</si>
  <si>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</si>
  <si>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</si>
  <si>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</si>
  <si>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</si>
  <si>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</si>
  <si>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</si>
  <si>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</si>
  <si>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</si>
  <si>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</si>
  <si>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</si>
  <si>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</si>
  <si>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</si>
  <si>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</si>
  <si>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</si>
  <si>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</si>
  <si>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</si>
  <si>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</si>
  <si>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</si>
  <si>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</si>
  <si>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</si>
  <si>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</si>
  <si>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</si>
  <si>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</si>
  <si>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</si>
  <si>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</si>
  <si>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</si>
  <si>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</si>
  <si>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</si>
  <si>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</si>
  <si>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</si>
  <si>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</si>
  <si>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</si>
  <si>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</si>
  <si>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</si>
  <si>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</si>
  <si>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</si>
  <si>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</si>
  <si>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</si>
  <si>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</si>
  <si>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</si>
  <si>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</si>
  <si>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</si>
  <si>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</si>
  <si>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</si>
  <si>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</si>
  <si>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</si>
  <si>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</si>
  <si>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</si>
  <si>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</si>
  <si>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</si>
  <si>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</si>
  <si>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</si>
  <si>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</si>
  <si>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</si>
  <si>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</si>
  <si>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</si>
  <si>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</si>
  <si>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</si>
  <si>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</si>
  <si>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</si>
  <si>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</si>
  <si>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</si>
  <si>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</si>
  <si>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</si>
  <si>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</si>
  <si>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</si>
  <si>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</si>
  <si>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</si>
  <si>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</si>
  <si>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</si>
  <si>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</si>
  <si>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</si>
  <si>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</si>
  <si>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</si>
  <si>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</si>
  <si>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</si>
  <si>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</si>
  <si>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</si>
  <si>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</si>
  <si>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</si>
  <si>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</si>
  <si>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</si>
  <si>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</si>
  <si>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</si>
  <si>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</si>
  <si>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</si>
  <si>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</si>
  <si>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</si>
  <si>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</si>
  <si>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</si>
  <si>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</si>
  <si>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</si>
  <si>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</si>
  <si>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</si>
  <si>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</si>
  <si>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</si>
  <si>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</si>
  <si>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</si>
  <si>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</si>
  <si>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</si>
  <si>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</si>
  <si>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</si>
  <si>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</si>
  <si>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</si>
  <si>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</si>
  <si>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</si>
  <si>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</si>
  <si>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</si>
  <si>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</si>
  <si>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</si>
  <si>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</si>
  <si>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</si>
  <si>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</si>
  <si>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</si>
  <si>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</si>
  <si>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</si>
  <si>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</si>
  <si>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</si>
  <si>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</si>
  <si>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</si>
  <si>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</si>
  <si>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</si>
  <si>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</si>
  <si>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</si>
  <si>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</si>
  <si>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</si>
  <si>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</si>
  <si>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</si>
  <si>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</si>
  <si>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</si>
  <si>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</si>
  <si>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</si>
  <si>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</si>
  <si>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</si>
  <si>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</si>
  <si>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</si>
  <si>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</si>
  <si>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</si>
  <si>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</si>
  <si>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</si>
  <si>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</si>
  <si>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</si>
  <si>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</si>
  <si>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</si>
  <si>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</si>
  <si>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</si>
  <si>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</si>
  <si>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</si>
  <si>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</si>
  <si>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</si>
  <si>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</si>
  <si>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</si>
  <si>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</si>
  <si>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</si>
  <si>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</si>
  <si>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</si>
  <si>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</si>
  <si>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</si>
  <si>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</si>
  <si>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</si>
  <si>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</si>
  <si>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</si>
  <si>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</si>
  <si>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</si>
  <si>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</si>
  <si>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</si>
  <si>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</si>
  <si>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</si>
  <si>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</si>
  <si>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</si>
  <si>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</si>
  <si>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</si>
  <si>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</si>
  <si>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</si>
  <si>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</si>
  <si>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</si>
  <si>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</si>
  <si>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</si>
  <si>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</si>
  <si>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</si>
  <si>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</si>
  <si>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</si>
  <si>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</si>
  <si>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</si>
  <si>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</si>
  <si>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</si>
  <si>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</si>
  <si>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</si>
  <si>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</si>
  <si>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</si>
  <si>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</si>
  <si>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</si>
  <si>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</si>
  <si>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</si>
  <si>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</si>
  <si>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</si>
  <si>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</si>
  <si>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</si>
  <si>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</si>
  <si>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</si>
  <si>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</si>
  <si>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</si>
  <si>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</si>
  <si>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</si>
  <si>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</si>
  <si>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</si>
  <si>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</si>
  <si>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</si>
  <si>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</si>
  <si>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</si>
  <si>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</si>
  <si>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</si>
  <si>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</si>
  <si>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</si>
  <si>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</si>
  <si>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</si>
  <si>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</si>
  <si>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</si>
  <si>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</si>
  <si>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</si>
  <si>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</si>
  <si>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</si>
  <si>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</si>
  <si>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</si>
  <si>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</si>
  <si>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</si>
  <si>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</si>
  <si>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</si>
  <si>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</si>
  <si>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</si>
  <si>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</si>
  <si>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</si>
  <si>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</si>
  <si>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</si>
  <si>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</si>
  <si>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</si>
  <si>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</si>
  <si>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</si>
  <si>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</si>
  <si>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</si>
  <si>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</si>
  <si>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</si>
  <si>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</si>
  <si>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</si>
  <si>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</si>
  <si>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</si>
  <si>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</si>
  <si>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</si>
  <si>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</si>
  <si>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</si>
  <si>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</si>
  <si>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</si>
  <si>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</si>
  <si>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</si>
  <si>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</si>
  <si>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</si>
  <si>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</si>
  <si>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</si>
  <si>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</si>
  <si>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</si>
  <si>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</si>
  <si>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</si>
  <si>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</si>
  <si>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</si>
  <si>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</si>
  <si>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</si>
  <si>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</si>
  <si>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</si>
  <si>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</si>
  <si>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</si>
  <si>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</si>
  <si>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</si>
  <si>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</si>
  <si>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</si>
  <si>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</si>
  <si>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</si>
  <si>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</si>
  <si>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</si>
  <si>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</si>
  <si>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</si>
  <si>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</si>
  <si>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</si>
  <si>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</si>
  <si>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</si>
  <si>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</si>
  <si>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</si>
  <si>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</si>
  <si>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</si>
  <si>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</si>
  <si>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</si>
  <si>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</si>
  <si>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</si>
  <si>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</si>
  <si>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</si>
  <si>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</si>
  <si>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</si>
  <si>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</si>
  <si>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</si>
  <si>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</si>
  <si>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</si>
  <si>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</si>
  <si>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</si>
  <si>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</si>
  <si>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</si>
  <si>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</si>
  <si>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</si>
  <si>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</si>
  <si>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</si>
  <si>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</si>
  <si>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</si>
  <si>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</si>
  <si>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</si>
  <si>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</si>
  <si>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</si>
  <si>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</si>
  <si>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</si>
  <si>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</si>
  <si>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</si>
  <si>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</si>
  <si>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</si>
  <si>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</si>
  <si>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</si>
  <si>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</si>
  <si>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</si>
  <si>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</si>
  <si>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</si>
  <si>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</si>
  <si>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</si>
  <si>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</si>
  <si>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</si>
  <si>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</si>
  <si>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</si>
  <si>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</si>
  <si>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</si>
  <si>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</si>
  <si>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</si>
  <si>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</si>
  <si>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</si>
  <si>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</si>
  <si>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</si>
  <si>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</si>
  <si>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</si>
  <si>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</si>
  <si>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</si>
  <si>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</si>
  <si>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</si>
  <si>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</si>
  <si>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</si>
  <si>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</si>
  <si>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</si>
  <si>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</si>
  <si>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</si>
  <si>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</si>
  <si>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</si>
  <si>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</si>
  <si>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</si>
  <si>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</si>
  <si>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</si>
  <si>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</si>
  <si>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</si>
  <si>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</si>
  <si>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</si>
  <si>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</si>
  <si>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</si>
  <si>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</si>
  <si>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</si>
  <si>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</si>
  <si>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</si>
  <si>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</si>
  <si>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</si>
  <si>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</si>
  <si>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</si>
  <si>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</si>
  <si>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</si>
  <si>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</si>
  <si>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</si>
  <si>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</si>
  <si>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</si>
  <si>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</si>
  <si>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</si>
  <si>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</si>
  <si>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</si>
  <si>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</si>
  <si>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</si>
  <si>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</si>
  <si>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</si>
  <si>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</si>
  <si>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</si>
  <si>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</si>
  <si>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</si>
  <si>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</si>
  <si>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</si>
  <si>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</si>
  <si>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</si>
  <si>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</si>
  <si>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</si>
  <si>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</si>
  <si>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</si>
  <si>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</si>
  <si>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</si>
  <si>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</si>
  <si>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</si>
  <si>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</si>
  <si>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</si>
  <si>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</si>
  <si>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</si>
  <si>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</si>
  <si>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</si>
  <si>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</si>
  <si>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</si>
  <si>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</si>
  <si>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</si>
  <si>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</si>
  <si>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</si>
  <si>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</si>
  <si>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</si>
  <si>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</si>
  <si>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</si>
  <si>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</si>
  <si>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</si>
  <si>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</si>
  <si>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</si>
  <si>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</si>
  <si>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</si>
  <si>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</si>
  <si>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</si>
  <si>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</si>
  <si>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</si>
  <si>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</si>
  <si>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</si>
  <si>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</si>
  <si>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</si>
  <si>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</si>
  <si>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</si>
  <si>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</si>
  <si>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</si>
  <si>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</si>
  <si>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</si>
  <si>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</si>
  <si>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</si>
  <si>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</si>
  <si>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</si>
  <si>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</si>
  <si>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</si>
  <si>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</si>
  <si>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</si>
  <si>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</si>
  <si>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</si>
  <si>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</si>
  <si>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</si>
  <si>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</si>
  <si>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</si>
  <si>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</si>
  <si>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</si>
  <si>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</si>
  <si>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</si>
  <si>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</si>
  <si>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</si>
  <si>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</si>
  <si>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</si>
  <si>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</si>
  <si>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</si>
  <si>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</si>
  <si>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</si>
  <si>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</si>
  <si>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</si>
  <si>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</si>
  <si>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</si>
  <si>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</si>
  <si>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</si>
  <si>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</si>
  <si>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</si>
  <si>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</si>
  <si>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</si>
  <si>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</si>
  <si>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</si>
  <si>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</si>
  <si>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</si>
  <si>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</si>
  <si>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</si>
  <si>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</si>
  <si>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</si>
  <si>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</si>
  <si>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</si>
  <si>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</si>
  <si>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</si>
  <si>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</si>
  <si>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</si>
  <si>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</si>
  <si>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</si>
  <si>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</si>
  <si>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</si>
  <si>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</si>
  <si>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</si>
  <si>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</si>
  <si>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</si>
  <si>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</si>
  <si>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</si>
  <si>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</si>
  <si>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</si>
  <si>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</si>
  <si>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</si>
  <si>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</si>
  <si>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</si>
  <si>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</si>
  <si>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</si>
  <si>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</si>
  <si>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</si>
  <si>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</si>
  <si>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</si>
  <si>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</si>
  <si>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</si>
  <si>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</si>
  <si>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</si>
  <si>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</si>
  <si>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</si>
  <si>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</si>
  <si>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</si>
  <si>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</si>
  <si>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</si>
  <si>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</si>
  <si>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</si>
  <si>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</si>
  <si>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</si>
  <si>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</si>
  <si>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</si>
  <si>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</si>
  <si>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</si>
  <si>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</si>
  <si>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</si>
  <si>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</si>
  <si>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</si>
  <si>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</si>
  <si>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</si>
  <si>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</si>
  <si>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</si>
  <si>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</si>
  <si>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</si>
  <si>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</si>
  <si>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</si>
  <si>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</si>
  <si>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</si>
  <si>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</si>
  <si>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</si>
  <si>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</si>
  <si>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</si>
  <si>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</si>
  <si>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</si>
  <si>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</si>
  <si>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</si>
  <si>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</si>
  <si>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</si>
  <si>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</si>
  <si>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</si>
  <si>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</si>
  <si>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</si>
  <si>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</si>
  <si>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</si>
  <si>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</si>
  <si>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</si>
  <si>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</si>
  <si>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</si>
  <si>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</si>
  <si>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</si>
  <si>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</si>
  <si>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</si>
  <si>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</si>
  <si>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</si>
  <si>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</si>
  <si>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</si>
  <si>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</si>
  <si>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</si>
  <si>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</si>
  <si>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</si>
  <si>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</si>
  <si>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</si>
  <si>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</si>
  <si>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</si>
  <si>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</si>
  <si>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</si>
  <si>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</si>
  <si>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</si>
  <si>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</si>
  <si>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</si>
  <si>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</si>
  <si>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</si>
  <si>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</si>
  <si>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</si>
  <si>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</si>
  <si>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</si>
  <si>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</si>
  <si>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</si>
  <si>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</si>
  <si>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</si>
  <si>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</si>
  <si>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</si>
  <si>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</si>
  <si>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</si>
  <si>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</si>
  <si>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</si>
  <si>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</si>
  <si>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</si>
  <si>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</si>
  <si>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</si>
  <si>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</si>
  <si>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</si>
  <si>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</si>
  <si>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</si>
  <si>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</si>
  <si>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</si>
  <si>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</si>
  <si>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</si>
  <si>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</si>
  <si>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</si>
  <si>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</si>
  <si>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</si>
  <si>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</si>
  <si>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</si>
  <si>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</si>
  <si>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</si>
  <si>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</si>
  <si>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</si>
  <si>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</si>
  <si>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</si>
  <si>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</si>
  <si>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</si>
  <si>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</si>
  <si>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</si>
  <si>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</si>
  <si>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</si>
  <si>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</si>
  <si>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</si>
  <si>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</si>
  <si>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</si>
  <si>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</si>
  <si>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</si>
  <si>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</si>
  <si>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</si>
  <si>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</si>
  <si>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</si>
  <si>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</si>
  <si>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</si>
  <si>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</si>
  <si>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</si>
  <si>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</si>
  <si>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</si>
  <si>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</si>
  <si>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</si>
  <si>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</si>
  <si>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</si>
  <si>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</si>
  <si>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</si>
  <si>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</si>
  <si>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</si>
  <si>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</si>
  <si>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</si>
  <si>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</si>
  <si>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</si>
  <si>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</si>
  <si>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</si>
  <si>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</si>
  <si>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</si>
  <si>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</si>
  <si>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</si>
  <si>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</si>
  <si>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</si>
  <si>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</si>
  <si>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</si>
  <si>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</si>
  <si>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</si>
  <si>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</si>
  <si>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</si>
  <si>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</si>
  <si>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</si>
  <si>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</si>
  <si>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</si>
  <si>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</si>
  <si>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</si>
  <si>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</si>
  <si>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</si>
  <si>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</si>
  <si>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</si>
  <si>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</si>
  <si>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</si>
  <si>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</si>
  <si>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</si>
  <si>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</si>
  <si>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</si>
  <si>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</si>
  <si>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</si>
  <si>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</si>
  <si>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</si>
  <si>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</si>
  <si>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</si>
  <si>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</si>
  <si>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</si>
  <si>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</si>
  <si>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</si>
  <si>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</si>
  <si>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</si>
  <si>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</si>
  <si>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</si>
  <si>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</si>
  <si>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</si>
  <si>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</si>
  <si>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</si>
  <si>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</si>
  <si>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</si>
  <si>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</si>
  <si>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</si>
  <si>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</si>
  <si>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</si>
  <si>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</si>
  <si>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</si>
  <si>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</si>
  <si>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</si>
  <si>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</si>
  <si>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</si>
  <si>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</si>
  <si>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</si>
  <si>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</si>
  <si>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</si>
  <si>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</si>
  <si>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</si>
  <si>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</si>
  <si>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</si>
  <si>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</si>
  <si>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</si>
  <si>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</si>
  <si>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</si>
  <si>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</si>
  <si>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</si>
  <si>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</si>
  <si>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</si>
  <si>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</si>
  <si>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</si>
  <si>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</si>
  <si>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</si>
  <si>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</si>
  <si>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</si>
  <si>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</si>
  <si>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</si>
  <si>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</si>
  <si>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</si>
  <si>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</si>
  <si>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</si>
  <si>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</si>
  <si>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</si>
  <si>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</si>
  <si>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</si>
  <si>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</si>
  <si>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</si>
  <si>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</si>
  <si>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</si>
  <si>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</si>
  <si>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</si>
  <si>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</si>
  <si>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</si>
  <si>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</si>
  <si>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</si>
  <si>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</si>
  <si>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</si>
  <si>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</si>
  <si>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</si>
  <si>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</si>
  <si>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</si>
  <si>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</si>
  <si>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</si>
  <si>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</si>
  <si>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</si>
  <si>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</si>
  <si>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</si>
  <si>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</si>
  <si>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</si>
  <si>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</si>
  <si>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</si>
  <si>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</si>
  <si>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</si>
  <si>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</si>
  <si>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</si>
  <si>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</si>
  <si>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</si>
  <si>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</si>
  <si>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</si>
  <si>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</si>
  <si>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</si>
  <si>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</si>
  <si>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</si>
  <si>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</si>
  <si>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</si>
  <si>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</si>
  <si>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</si>
  <si>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</si>
  <si>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</si>
  <si>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</si>
  <si>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</si>
  <si>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</si>
  <si>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</si>
  <si>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</si>
  <si>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</si>
  <si>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</si>
  <si>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</si>
  <si>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</si>
  <si>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</si>
  <si>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</si>
  <si>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</si>
  <si>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</si>
  <si>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</si>
  <si>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</si>
  <si>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</si>
  <si>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</si>
  <si>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</si>
  <si>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</si>
  <si>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</si>
  <si>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</si>
  <si>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</si>
  <si>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</si>
  <si>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</si>
  <si>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</si>
  <si>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</si>
  <si>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</si>
  <si>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</si>
  <si>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</si>
  <si>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</si>
  <si>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</si>
  <si>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</si>
  <si>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</si>
  <si>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</si>
  <si>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</si>
  <si>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</si>
  <si>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</si>
  <si>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</si>
  <si>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</si>
  <si>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</si>
  <si>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</si>
  <si>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</si>
  <si>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</si>
  <si>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</si>
  <si>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</si>
  <si>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</si>
  <si>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</si>
  <si>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</si>
  <si>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</si>
  <si>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</si>
  <si>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</si>
  <si>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</si>
  <si>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</si>
  <si>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</si>
  <si>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</si>
  <si>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</si>
  <si>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</si>
  <si>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</si>
  <si>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</si>
  <si>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</si>
  <si>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</si>
  <si>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</si>
  <si>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</si>
  <si>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</si>
  <si>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</si>
  <si>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</si>
  <si>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</si>
  <si>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</si>
  <si>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</si>
  <si>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</si>
  <si>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</si>
  <si>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</si>
  <si>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</si>
  <si>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</si>
  <si>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</si>
  <si>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</si>
  <si>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</si>
  <si>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</si>
  <si>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</si>
  <si>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</si>
  <si>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</si>
  <si>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</si>
  <si>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</si>
  <si>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</si>
  <si>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</si>
  <si>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</si>
  <si>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</si>
  <si>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</si>
  <si>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</si>
  <si>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</si>
  <si>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</si>
  <si>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</si>
  <si>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</si>
  <si>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</si>
  <si>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</si>
  <si>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</si>
  <si>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</si>
  <si>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</si>
  <si>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</si>
  <si>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</si>
  <si>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</si>
  <si>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</si>
  <si>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</si>
  <si>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</si>
  <si>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</si>
  <si>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</si>
  <si>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</si>
  <si>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</si>
  <si>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</si>
  <si>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</si>
  <si>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</si>
  <si>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</si>
  <si>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</si>
  <si>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</si>
  <si>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</si>
  <si>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</si>
  <si>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</si>
  <si>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</si>
  <si>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</si>
  <si>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</si>
  <si>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</si>
  <si>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</si>
  <si>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</si>
  <si>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</si>
  <si>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</si>
  <si>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</si>
  <si>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</si>
  <si>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</si>
  <si>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</si>
  <si>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</si>
  <si>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</si>
  <si>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</si>
  <si>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</si>
  <si>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</si>
  <si>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</si>
  <si>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</si>
  <si>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</si>
  <si>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</si>
  <si>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</si>
  <si>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</si>
  <si>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</si>
  <si>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</si>
  <si>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</si>
  <si>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</si>
  <si>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</si>
  <si>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</si>
  <si>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</si>
  <si>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</si>
  <si>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</si>
  <si>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</si>
  <si>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</si>
  <si>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</si>
  <si>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</si>
  <si>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</si>
  <si>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</si>
  <si>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</si>
  <si>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</si>
  <si>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</si>
  <si>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</si>
  <si>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</si>
  <si>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</si>
  <si>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</si>
  <si>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</si>
  <si>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</si>
  <si>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</si>
  <si>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</si>
  <si>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</si>
  <si>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</si>
  <si>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</si>
  <si>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</si>
  <si>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</si>
  <si>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</si>
  <si>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</si>
  <si>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</si>
  <si>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</si>
  <si>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</si>
  <si>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</si>
  <si>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</si>
  <si>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</si>
  <si>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</si>
  <si>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</si>
  <si>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</si>
  <si>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</si>
  <si>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</si>
  <si>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</si>
  <si>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</si>
  <si>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</si>
  <si>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</si>
  <si>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</si>
  <si>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</si>
  <si>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</si>
  <si>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</si>
  <si>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</si>
  <si>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</si>
  <si>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</si>
  <si>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</si>
  <si>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</si>
  <si>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</si>
  <si>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</si>
  <si>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</si>
  <si>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</si>
  <si>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</si>
  <si>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</si>
  <si>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</si>
  <si>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</si>
  <si>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</si>
  <si>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</si>
  <si>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</si>
  <si>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</si>
  <si>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</si>
  <si>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</si>
  <si>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</si>
  <si>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</si>
  <si>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</si>
  <si>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</si>
  <si>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</si>
  <si>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</si>
  <si>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</si>
  <si>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</si>
  <si>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</si>
  <si>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</si>
  <si>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</si>
  <si>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</si>
  <si>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</si>
  <si>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</si>
  <si>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</si>
  <si>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</si>
  <si>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</si>
  <si>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</si>
  <si>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</si>
  <si>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</si>
  <si>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</si>
  <si>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</si>
  <si>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</si>
  <si>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</si>
  <si>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</si>
  <si>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</si>
  <si>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</si>
  <si>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</si>
  <si>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</si>
  <si>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</si>
  <si>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</si>
  <si>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</si>
  <si>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</si>
  <si>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</si>
  <si>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</si>
  <si>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</si>
  <si>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</si>
  <si>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</si>
  <si>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</si>
  <si>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</si>
  <si>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</si>
  <si>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</si>
  <si>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</si>
  <si>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</si>
  <si>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</si>
  <si>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</si>
  <si>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</si>
  <si>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</si>
  <si>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</si>
  <si>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</si>
  <si>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</si>
  <si>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</si>
  <si>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</si>
  <si>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</si>
  <si>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</si>
  <si>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</si>
  <si>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</si>
  <si>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</si>
  <si>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</si>
  <si>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</si>
  <si>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</si>
  <si>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</si>
  <si>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</si>
  <si>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</si>
  <si>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</si>
  <si>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</si>
  <si>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</si>
  <si>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</si>
  <si>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</si>
  <si>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</si>
  <si>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</si>
  <si>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</si>
  <si>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</si>
  <si>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</si>
  <si>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</si>
  <si>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</si>
  <si>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</si>
  <si>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</si>
  <si>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</si>
  <si>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</si>
  <si>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</si>
  <si>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</si>
  <si>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</si>
  <si>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</si>
  <si>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</si>
  <si>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</si>
  <si>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</si>
  <si>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</si>
  <si>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</si>
  <si>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</si>
  <si>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</si>
  <si>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</si>
  <si>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</si>
  <si>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</si>
  <si>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</si>
  <si>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</si>
  <si>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</si>
  <si>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</si>
  <si>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</si>
  <si>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</si>
  <si>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</si>
  <si>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</si>
  <si>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</si>
  <si>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</si>
  <si>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</si>
  <si>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</si>
  <si>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</si>
  <si>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</si>
  <si>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</si>
  <si>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</si>
  <si>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</si>
  <si>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</si>
  <si>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</si>
  <si>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</si>
  <si>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</si>
  <si>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</si>
  <si>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</si>
  <si>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</si>
  <si>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</si>
  <si>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</si>
  <si>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</si>
  <si>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</si>
  <si>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</si>
  <si>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</si>
  <si>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</si>
  <si>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</si>
  <si>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</si>
  <si>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</si>
  <si>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</si>
  <si>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</si>
  <si>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</si>
  <si>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</si>
  <si>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</si>
  <si>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</si>
  <si>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</si>
  <si>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</si>
  <si>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</si>
  <si>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</si>
  <si>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</si>
  <si>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</si>
  <si>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</si>
  <si>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</si>
  <si>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</si>
  <si>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</si>
  <si>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</si>
  <si>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</si>
  <si>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</si>
  <si>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</si>
  <si>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</si>
  <si>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</si>
  <si>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</si>
  <si>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</si>
  <si>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</si>
  <si>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</si>
  <si>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</si>
  <si>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</si>
  <si>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</si>
  <si>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</si>
  <si>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</si>
  <si>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</si>
  <si>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</si>
  <si>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</si>
  <si>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</si>
  <si>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</si>
  <si>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</si>
  <si>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</si>
  <si>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</si>
  <si>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</si>
  <si>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</si>
  <si>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</si>
  <si>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</si>
  <si>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</si>
  <si>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</si>
  <si>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</si>
  <si>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</si>
  <si>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</si>
  <si>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</si>
  <si>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</si>
  <si>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</si>
  <si>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</si>
  <si>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</si>
  <si>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</si>
  <si>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</si>
  <si>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</si>
  <si>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</si>
  <si>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</si>
  <si>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</si>
  <si>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</si>
  <si>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</si>
  <si>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</si>
  <si>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</si>
  <si>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</si>
  <si>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</si>
  <si>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</si>
  <si>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</si>
  <si>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</si>
  <si>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</si>
  <si>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</si>
  <si>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</si>
  <si>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</si>
  <si>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</si>
  <si>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</si>
  <si>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</si>
  <si>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</si>
  <si>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</si>
  <si>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</si>
  <si>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</si>
  <si>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</si>
  <si>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</si>
  <si>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</si>
  <si>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</si>
  <si>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</si>
  <si>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</si>
  <si>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</si>
  <si>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</si>
  <si>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</si>
  <si>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</si>
  <si>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</si>
  <si>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</si>
  <si>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</si>
  <si>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</si>
  <si>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</si>
  <si>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</si>
  <si>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</si>
  <si>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</si>
  <si>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</si>
  <si>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</si>
  <si>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</si>
  <si>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</si>
  <si>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</si>
  <si>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</si>
  <si>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</si>
  <si>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</si>
  <si>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</si>
  <si>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</si>
  <si>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</si>
  <si>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</si>
  <si>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</si>
  <si>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</si>
  <si>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</si>
  <si>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</si>
  <si>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</si>
  <si>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</si>
  <si>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</si>
  <si>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</si>
  <si>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</si>
  <si>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</si>
  <si>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</si>
  <si>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</si>
  <si>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</si>
  <si>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</si>
  <si>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</si>
  <si>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</si>
  <si>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</si>
  <si>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</si>
  <si>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</si>
  <si>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</si>
  <si>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</si>
  <si>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</si>
  <si>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</si>
  <si>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</si>
  <si>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</si>
  <si>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</si>
  <si>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</si>
  <si>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</si>
  <si>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</si>
  <si>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</si>
  <si>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</si>
  <si>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</si>
  <si>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</si>
  <si>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</si>
  <si>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</si>
  <si>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</si>
  <si>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</si>
  <si>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</si>
  <si>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</si>
  <si>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</si>
  <si>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</si>
  <si>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</si>
  <si>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</si>
  <si>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</si>
  <si>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</si>
  <si>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</si>
  <si>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</si>
  <si>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</si>
  <si>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</si>
  <si>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</si>
  <si>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</si>
  <si>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</si>
  <si>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</si>
  <si>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</si>
  <si>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</si>
  <si>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</si>
  <si>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</si>
  <si>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</si>
  <si>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</si>
  <si>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</si>
  <si>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</si>
  <si>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</si>
  <si>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</si>
  <si>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</si>
  <si>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</si>
  <si>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</si>
  <si>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</si>
  <si>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</si>
  <si>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</si>
  <si>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</si>
  <si>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</si>
  <si>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</si>
  <si>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</si>
  <si>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</si>
  <si>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</si>
  <si>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</si>
  <si>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</si>
  <si>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</si>
  <si>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</si>
  <si>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</si>
  <si>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</si>
  <si>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</si>
  <si>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</si>
  <si>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</si>
  <si>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</si>
  <si>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</si>
  <si>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</si>
  <si>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</si>
  <si>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</si>
  <si>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</si>
  <si>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</si>
  <si>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</si>
  <si>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</si>
  <si>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</si>
  <si>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</si>
  <si>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</si>
  <si>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</si>
  <si>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</si>
  <si>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</si>
  <si>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</si>
  <si>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</si>
  <si>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</si>
  <si>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</si>
  <si>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</si>
  <si>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</si>
  <si>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</si>
  <si>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</si>
  <si>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</si>
  <si>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</si>
  <si>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</si>
  <si>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</si>
  <si>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</si>
  <si>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</si>
  <si>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</si>
  <si>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</si>
  <si>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</si>
  <si>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</si>
  <si>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</si>
  <si>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</si>
  <si>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</si>
  <si>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</si>
  <si>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</si>
  <si>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</si>
  <si>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</si>
  <si>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</si>
  <si>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</si>
  <si>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</si>
  <si>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</si>
  <si>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</si>
  <si>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</si>
  <si>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</si>
  <si>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</si>
  <si>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</si>
  <si>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</si>
  <si>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</si>
  <si>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</si>
  <si>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</si>
  <si>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</si>
  <si>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</si>
  <si>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</si>
  <si>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</si>
  <si>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</si>
  <si>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</si>
  <si>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</si>
  <si>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</si>
  <si>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</si>
  <si>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</si>
  <si>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</si>
  <si>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</si>
  <si>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</si>
  <si>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</si>
  <si>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</si>
  <si>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</si>
  <si>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</si>
  <si>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</si>
  <si>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</si>
  <si>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</si>
  <si>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</si>
  <si>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</si>
  <si>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</si>
  <si>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</si>
  <si>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</si>
  <si>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</si>
  <si>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</si>
  <si>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</si>
  <si>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</si>
  <si>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</si>
  <si>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</si>
  <si>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</si>
  <si>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</si>
  <si>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</si>
  <si>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</si>
  <si>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</si>
  <si>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</si>
  <si>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</si>
  <si>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</si>
  <si>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</si>
  <si>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</si>
  <si>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</si>
  <si>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</si>
  <si>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</si>
  <si>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</si>
  <si>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</si>
  <si>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</si>
  <si>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</si>
  <si>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</si>
  <si>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</si>
  <si>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</si>
  <si>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</si>
  <si>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</si>
  <si>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</si>
  <si>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</si>
  <si>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</si>
  <si>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</si>
  <si>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</si>
  <si>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</si>
  <si>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</si>
  <si>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</si>
  <si>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</si>
  <si>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</si>
  <si>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</si>
  <si>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</si>
  <si>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</si>
  <si>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</si>
  <si>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</si>
  <si>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</si>
  <si>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</si>
  <si>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</si>
  <si>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</si>
  <si>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</si>
  <si>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</si>
  <si>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</si>
  <si>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</si>
  <si>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</si>
  <si>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</si>
  <si>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</si>
  <si>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</si>
  <si>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</si>
  <si>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</si>
  <si>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</si>
  <si>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</si>
  <si>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</si>
  <si>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</si>
  <si>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</si>
  <si>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</si>
  <si>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</si>
  <si>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</si>
  <si>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</si>
  <si>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</si>
  <si>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</si>
  <si>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</si>
  <si>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</si>
  <si>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</si>
  <si>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</si>
  <si>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</si>
  <si>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</si>
  <si>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</si>
  <si>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</si>
  <si>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</si>
  <si>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</si>
  <si>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</si>
  <si>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</si>
  <si>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</si>
  <si>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</si>
  <si>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</si>
  <si>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</si>
  <si>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</si>
  <si>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</si>
  <si>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</si>
  <si>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</si>
  <si>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</si>
  <si>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</si>
  <si>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</si>
  <si>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</si>
  <si>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</si>
  <si>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</si>
  <si>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</si>
  <si>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</si>
  <si>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</si>
  <si>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</si>
  <si>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</si>
  <si>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</si>
  <si>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</si>
  <si>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</si>
  <si>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</si>
  <si>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</si>
  <si>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</si>
  <si>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</si>
  <si>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</si>
  <si>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</si>
  <si>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</si>
  <si>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</si>
  <si>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</si>
  <si>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</si>
  <si>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</si>
  <si>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</si>
  <si>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</si>
  <si>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</si>
  <si>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</si>
  <si>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</si>
  <si>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</si>
  <si>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</si>
  <si>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</si>
  <si>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</si>
  <si>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</si>
  <si>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</si>
  <si>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</si>
  <si>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</si>
  <si>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</si>
  <si>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</si>
  <si>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</si>
  <si>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</si>
  <si>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</si>
  <si>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</si>
  <si>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</si>
  <si>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</si>
  <si>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</si>
  <si>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</si>
  <si>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</si>
  <si>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</si>
  <si>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</si>
  <si>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</si>
  <si>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</si>
  <si>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</si>
  <si>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</si>
  <si>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</si>
  <si>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</si>
  <si>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</si>
  <si>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</si>
  <si>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</si>
  <si>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</si>
  <si>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</si>
  <si>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</si>
  <si>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</si>
  <si>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</si>
  <si>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</si>
  <si>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</si>
  <si>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</si>
  <si>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</si>
  <si>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</si>
  <si>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</si>
  <si>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</si>
  <si>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</si>
  <si>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</si>
  <si>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</si>
  <si>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</si>
  <si>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</si>
  <si>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</si>
  <si>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</si>
  <si>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</si>
  <si>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</si>
  <si>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</si>
  <si>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</si>
  <si>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</si>
  <si>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</si>
  <si>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</si>
  <si>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</si>
  <si>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</si>
  <si>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</si>
  <si>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</si>
  <si>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</si>
  <si>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</si>
  <si>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</si>
  <si>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</si>
  <si>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</si>
  <si>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</si>
  <si>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</si>
  <si>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</si>
  <si>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</si>
  <si>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</si>
  <si>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</si>
  <si>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</si>
  <si>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</si>
  <si>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</si>
  <si>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</si>
  <si>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</si>
  <si>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</si>
  <si>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</si>
  <si>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</si>
  <si>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</si>
  <si>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</si>
  <si>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</si>
  <si>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</si>
  <si>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</si>
  <si>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</si>
  <si>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</si>
  <si>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</si>
  <si>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</si>
  <si>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</si>
  <si>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</si>
  <si>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</si>
  <si>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</si>
  <si>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</si>
  <si>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</si>
  <si>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</si>
  <si>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</si>
  <si>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</si>
  <si>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</si>
  <si>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</si>
  <si>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</si>
  <si>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</si>
  <si>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</si>
  <si>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</si>
  <si>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</si>
  <si>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</si>
  <si>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</si>
  <si>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</si>
  <si>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</si>
  <si>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</si>
  <si>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</si>
  <si>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</si>
  <si>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</si>
  <si>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</si>
  <si>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</si>
  <si>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</si>
  <si>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</si>
  <si>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</si>
  <si>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</si>
  <si>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</si>
  <si>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</si>
  <si>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</si>
  <si>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</si>
  <si>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</si>
  <si>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</si>
  <si>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</si>
  <si>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</si>
  <si>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</si>
  <si>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</si>
  <si>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</si>
  <si>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</si>
  <si>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</si>
  <si>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</si>
  <si>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</si>
  <si>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</si>
  <si>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</si>
  <si>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</si>
  <si>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</si>
  <si>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</si>
  <si>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</si>
  <si>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</si>
  <si>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</si>
  <si>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</si>
  <si>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</si>
  <si>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</si>
  <si>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</si>
  <si>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</si>
  <si>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</si>
  <si>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</si>
  <si>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</si>
  <si>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</si>
  <si>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</si>
  <si>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</si>
  <si>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</si>
  <si>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</si>
  <si>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</si>
  <si>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</si>
  <si>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</si>
  <si>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</si>
  <si>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</si>
  <si>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</si>
  <si>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</si>
  <si>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</si>
  <si>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</si>
  <si>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</si>
  <si>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</si>
  <si>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</si>
  <si>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</si>
  <si>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</si>
  <si>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</si>
  <si>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</si>
  <si>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</si>
  <si>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</si>
  <si>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</si>
  <si>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</si>
  <si>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</si>
  <si>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</si>
  <si>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</si>
  <si>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</si>
  <si>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</si>
  <si>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</si>
  <si>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</si>
  <si>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</si>
  <si>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</si>
  <si>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</si>
  <si>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</si>
  <si>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</si>
  <si>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</si>
  <si>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</si>
  <si>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</si>
  <si>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</si>
  <si>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</si>
  <si>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</si>
  <si>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</si>
  <si>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</si>
  <si>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</si>
  <si>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</si>
  <si>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</si>
  <si>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</si>
  <si>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</si>
  <si>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</si>
  <si>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</si>
  <si>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</si>
  <si>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</si>
  <si>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</si>
  <si>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</si>
  <si>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</si>
  <si>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</si>
  <si>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</si>
  <si>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</si>
  <si>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</si>
  <si>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</si>
  <si>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</si>
  <si>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</si>
  <si>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</si>
  <si>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</si>
  <si>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</si>
  <si>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</si>
  <si>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</si>
  <si>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</si>
  <si>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</si>
  <si>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</si>
  <si>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</si>
  <si>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</si>
  <si>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</si>
  <si>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</si>
  <si>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</si>
  <si>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</si>
  <si>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</si>
  <si>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</si>
  <si>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</si>
  <si>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</si>
  <si>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</si>
  <si>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</si>
  <si>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</si>
  <si>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</si>
  <si>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</si>
  <si>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</si>
  <si>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</si>
  <si>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</si>
  <si>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</si>
  <si>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</si>
  <si>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</si>
  <si>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</si>
  <si>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</si>
  <si>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</si>
  <si>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</si>
  <si>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</si>
  <si>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</si>
  <si>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</si>
  <si>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</si>
  <si>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</si>
  <si>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</si>
  <si>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</si>
  <si>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</si>
  <si>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</si>
  <si>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</si>
  <si>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</si>
  <si>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</si>
  <si>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</si>
  <si>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</si>
  <si>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</si>
  <si>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</si>
  <si>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</si>
  <si>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</si>
  <si>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</si>
  <si>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</si>
  <si>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</si>
  <si>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</si>
  <si>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</si>
  <si>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</si>
  <si>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</si>
  <si>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</si>
  <si>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</si>
  <si>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</si>
  <si>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</si>
  <si>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</si>
  <si>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</si>
  <si>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</si>
  <si>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</si>
  <si>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</si>
  <si>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</si>
  <si>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</si>
  <si>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</si>
  <si>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</si>
  <si>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</si>
  <si>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</si>
  <si>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</si>
  <si>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</si>
  <si>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</si>
  <si>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</si>
  <si>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</si>
  <si>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</si>
  <si>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</si>
  <si>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</si>
  <si>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</si>
  <si>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</si>
  <si>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</si>
  <si>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</si>
  <si>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</si>
  <si>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</si>
  <si>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</si>
  <si>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</si>
  <si>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</si>
  <si>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</si>
  <si>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</si>
  <si>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</si>
  <si>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</si>
  <si>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</si>
  <si>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</si>
  <si>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</si>
  <si>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</si>
  <si>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</si>
  <si>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</si>
  <si>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</si>
  <si>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</si>
  <si>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</si>
  <si>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</si>
  <si>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</si>
  <si>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</si>
  <si>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</si>
  <si>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</si>
  <si>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</si>
  <si>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</si>
  <si>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</si>
  <si>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</si>
  <si>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</si>
  <si>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</si>
  <si>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</si>
  <si>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</si>
  <si>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</si>
  <si>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</si>
  <si>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</si>
  <si>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</si>
  <si>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</si>
  <si>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</si>
  <si>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</si>
  <si>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</si>
  <si>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</si>
  <si>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</si>
  <si>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</si>
  <si>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</si>
  <si>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</si>
  <si>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</si>
  <si>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</si>
  <si>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</si>
  <si>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</si>
  <si>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</si>
  <si>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</si>
  <si>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</si>
  <si>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</si>
  <si>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</si>
  <si>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</si>
  <si>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</si>
  <si>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</si>
  <si>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</si>
  <si>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</si>
  <si>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</si>
  <si>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</si>
  <si>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</si>
  <si>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</si>
  <si>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</si>
  <si>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</si>
  <si>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</si>
  <si>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</si>
  <si>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</si>
  <si>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</si>
  <si>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</si>
  <si>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</si>
  <si>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</si>
  <si>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</si>
  <si>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</si>
  <si>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</si>
  <si>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</si>
  <si>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</si>
  <si>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</si>
  <si>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</si>
  <si>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</si>
  <si>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</si>
  <si>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</si>
  <si>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</si>
  <si>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</si>
  <si>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</si>
  <si>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</si>
  <si>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</si>
  <si>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</si>
  <si>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</si>
  <si>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</si>
  <si>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</si>
  <si>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</si>
  <si>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</si>
  <si>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</si>
  <si>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</si>
  <si>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</si>
  <si>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</si>
  <si>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</si>
  <si>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</si>
  <si>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</si>
  <si>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</si>
  <si>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</si>
  <si>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</si>
  <si>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</si>
  <si>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</si>
  <si>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</si>
  <si>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</si>
  <si>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</si>
  <si>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</si>
  <si>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</si>
  <si>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</si>
  <si>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</si>
  <si>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</si>
  <si>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</si>
  <si>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</si>
  <si>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</si>
  <si>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</si>
  <si>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</si>
  <si>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</si>
  <si>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</si>
  <si>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</si>
  <si>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</si>
  <si>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</si>
  <si>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</si>
  <si>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</si>
  <si>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</si>
  <si>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</si>
  <si>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</si>
  <si>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</si>
  <si>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</si>
  <si>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</si>
  <si>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</si>
  <si>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</si>
  <si>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</si>
  <si>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</si>
  <si>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</si>
  <si>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</si>
  <si>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</si>
  <si>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</si>
  <si>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</si>
  <si>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</si>
  <si>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</si>
  <si>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</si>
  <si>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</si>
  <si>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</si>
  <si>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</si>
  <si>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</si>
  <si>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</si>
  <si>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</si>
  <si>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</si>
  <si>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</si>
  <si>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</si>
  <si>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</si>
  <si>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</si>
  <si>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</si>
  <si>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</si>
  <si>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</si>
  <si>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</si>
  <si>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</si>
  <si>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</si>
  <si>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</si>
  <si>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</si>
  <si>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</si>
  <si>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</si>
  <si>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</si>
  <si>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</si>
  <si>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</si>
  <si>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</si>
  <si>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</si>
  <si>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</si>
  <si>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</si>
  <si>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</si>
  <si>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</si>
  <si>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</si>
  <si>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</si>
  <si>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</si>
  <si>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</si>
  <si>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</si>
  <si>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</si>
  <si>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</si>
  <si>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</si>
  <si>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</si>
  <si>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</si>
  <si>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</si>
  <si>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</si>
  <si>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</si>
  <si>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</si>
  <si>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</si>
  <si>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</si>
  <si>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</si>
  <si>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</si>
  <si>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</si>
  <si>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</si>
  <si>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</si>
  <si>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</si>
  <si>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</si>
  <si>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</si>
  <si>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</si>
  <si>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</si>
  <si>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</si>
  <si>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</si>
  <si>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</si>
  <si>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</si>
  <si>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</si>
  <si>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</si>
  <si>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</si>
  <si>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</si>
  <si>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</si>
  <si>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</si>
  <si>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</si>
  <si>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</si>
  <si>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</si>
  <si>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</si>
  <si>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</si>
  <si>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</si>
  <si>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</si>
  <si>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</si>
  <si>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</si>
  <si>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</si>
  <si>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</si>
  <si>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</si>
  <si>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</si>
  <si>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</si>
  <si>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</si>
  <si>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</si>
  <si>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</si>
  <si>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</si>
  <si>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</si>
  <si>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</si>
  <si>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</si>
  <si>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</si>
  <si>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</si>
  <si>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</si>
  <si>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</si>
  <si>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</si>
  <si>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</si>
  <si>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</si>
  <si>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</si>
  <si>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</si>
  <si>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</si>
  <si>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</si>
  <si>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</si>
  <si>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</si>
  <si>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</si>
  <si>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</si>
  <si>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</si>
  <si>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</si>
  <si>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</si>
  <si>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</si>
  <si>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</si>
  <si>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</si>
  <si>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</si>
  <si>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</si>
  <si>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</si>
  <si>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</si>
  <si>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</si>
  <si>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</si>
  <si>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</si>
  <si>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</si>
  <si>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</si>
  <si>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</si>
  <si>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</si>
  <si>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</si>
  <si>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</si>
  <si>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</si>
  <si>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</si>
  <si>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</si>
  <si>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</si>
  <si>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</si>
  <si>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</si>
  <si>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</si>
  <si>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</si>
  <si>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</si>
  <si>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</si>
  <si>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</si>
  <si>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</si>
  <si>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</si>
  <si>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</si>
  <si>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</si>
  <si>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</si>
  <si>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</si>
  <si>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</si>
  <si>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</si>
  <si>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</si>
  <si>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</si>
  <si>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</si>
  <si>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</si>
  <si>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</si>
  <si>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</si>
  <si>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</si>
  <si>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</si>
  <si>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</si>
  <si>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</si>
  <si>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</si>
  <si>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</si>
  <si>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</si>
  <si>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</si>
  <si>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</si>
  <si>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</si>
  <si>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</si>
  <si>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</si>
  <si>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</si>
  <si>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</si>
  <si>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</si>
  <si>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</si>
  <si>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</si>
  <si>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</si>
  <si>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</si>
  <si>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</si>
  <si>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</si>
  <si>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</si>
  <si>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</si>
  <si>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</si>
  <si>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</si>
  <si>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</si>
  <si>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</si>
  <si>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</si>
  <si>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</si>
  <si>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</si>
  <si>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</si>
  <si>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</si>
  <si>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</si>
  <si>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</si>
  <si>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</si>
  <si>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</si>
  <si>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</si>
  <si>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</si>
  <si>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</si>
  <si>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</si>
  <si>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</si>
  <si>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</si>
  <si>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</si>
  <si>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</si>
  <si>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</si>
  <si>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</si>
  <si>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</si>
  <si>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</si>
  <si>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</si>
  <si>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</si>
  <si>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</si>
  <si>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</si>
  <si>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</si>
  <si>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</si>
  <si>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</si>
  <si>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</si>
  <si>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</si>
  <si>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</si>
  <si>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</si>
  <si>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</si>
  <si>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</si>
  <si>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</si>
  <si>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</si>
  <si>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</si>
  <si>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</si>
  <si>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</si>
  <si>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</si>
  <si>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</si>
  <si>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</si>
  <si>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</si>
  <si>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</si>
  <si>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</si>
  <si>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</si>
  <si>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</si>
  <si>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</si>
  <si>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</si>
  <si>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</si>
  <si>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</si>
  <si>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</si>
  <si>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</si>
  <si>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</si>
  <si>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</si>
  <si>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</si>
  <si>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</si>
  <si>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</si>
  <si>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</si>
  <si>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</si>
  <si>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</si>
  <si>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</si>
  <si>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</si>
  <si>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</si>
  <si>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</si>
  <si>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</si>
  <si>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</si>
  <si>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</si>
  <si>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</si>
  <si>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</si>
  <si>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</si>
  <si>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</si>
  <si>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</si>
  <si>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</si>
  <si>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</si>
  <si>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</si>
  <si>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</si>
  <si>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</si>
  <si>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</si>
  <si>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</si>
  <si>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</si>
  <si>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</si>
  <si>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</si>
  <si>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</si>
  <si>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</si>
  <si>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</si>
  <si>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</si>
  <si>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</si>
  <si>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</si>
  <si>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</si>
  <si>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</si>
  <si>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</si>
  <si>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</si>
  <si>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</si>
  <si>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</si>
  <si>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</si>
  <si>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</si>
  <si>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</si>
  <si>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</si>
  <si>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</si>
  <si>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</si>
  <si>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</si>
  <si>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</si>
  <si>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</si>
  <si>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</si>
  <si>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</si>
  <si>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</si>
  <si>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</si>
  <si>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</si>
  <si>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</si>
  <si>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</si>
  <si>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</si>
  <si>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</si>
  <si>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</si>
  <si>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</si>
  <si>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</si>
  <si>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</si>
  <si>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</si>
  <si>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</si>
  <si>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</si>
  <si>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</si>
  <si>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</si>
  <si>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</si>
  <si>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</si>
  <si>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</si>
  <si>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</si>
  <si>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</si>
  <si>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</si>
  <si>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</si>
  <si>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</si>
  <si>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</si>
  <si>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</si>
  <si>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</si>
  <si>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</si>
  <si>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</si>
  <si>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</si>
  <si>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</si>
  <si>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</si>
  <si>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</si>
  <si>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</si>
  <si>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</si>
  <si>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</si>
  <si>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</si>
  <si>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</si>
  <si>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</si>
  <si>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</si>
  <si>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</si>
  <si>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</si>
  <si>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</si>
  <si>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</si>
  <si>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</si>
  <si>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</si>
  <si>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</si>
  <si>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</si>
  <si>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</si>
  <si>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</si>
  <si>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</si>
  <si>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</si>
  <si>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</si>
  <si>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</si>
  <si>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</si>
  <si>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</si>
  <si>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</si>
  <si>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</si>
  <si>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</si>
  <si>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</si>
  <si>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</si>
  <si>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</si>
  <si>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</si>
  <si>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</si>
  <si>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</si>
  <si>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</si>
  <si>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</si>
  <si>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</si>
  <si>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</si>
  <si>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</si>
  <si>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</si>
  <si>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</si>
  <si>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</si>
  <si>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</si>
  <si>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</si>
  <si>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</si>
  <si>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</si>
  <si>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</si>
  <si>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</si>
  <si>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</si>
  <si>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</si>
  <si>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</si>
  <si>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</si>
  <si>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</si>
  <si>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</si>
  <si>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</si>
  <si>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</si>
  <si>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</si>
  <si>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</si>
  <si>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</si>
  <si>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</si>
  <si>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</si>
  <si>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</si>
  <si>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</si>
  <si>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</si>
  <si>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</si>
  <si>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</si>
  <si>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</si>
  <si>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</si>
  <si>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</si>
  <si>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</si>
  <si>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</si>
  <si>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</si>
  <si>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</si>
  <si>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</si>
  <si>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</si>
  <si>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</si>
  <si>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</si>
  <si>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</si>
  <si>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</si>
  <si>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</si>
  <si>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</si>
  <si>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</si>
  <si>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</si>
  <si>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</si>
  <si>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</si>
  <si>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</si>
  <si>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</si>
  <si>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</si>
  <si>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</si>
  <si>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</si>
  <si>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</si>
  <si>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</si>
  <si>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</si>
  <si>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</si>
  <si>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</si>
  <si>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</si>
  <si>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</si>
  <si>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</si>
  <si>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</si>
  <si>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</si>
  <si>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</si>
  <si>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</si>
  <si>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</si>
  <si>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</si>
  <si>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</si>
  <si>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</si>
  <si>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</si>
  <si>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</si>
  <si>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</si>
  <si>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</si>
  <si>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</si>
  <si>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</si>
  <si>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</si>
  <si>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</si>
  <si>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</si>
  <si>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</si>
  <si>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</si>
  <si>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</si>
  <si>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</si>
  <si>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</si>
  <si>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</si>
  <si>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</si>
  <si>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</si>
  <si>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</si>
  <si>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</si>
  <si>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</si>
  <si>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</si>
  <si>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</si>
  <si>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</si>
  <si>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</si>
  <si>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</si>
  <si>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</si>
  <si>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</si>
  <si>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</si>
  <si>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</si>
  <si>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</si>
  <si>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</si>
  <si>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</si>
  <si>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</si>
  <si>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</si>
  <si>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</si>
  <si>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</si>
  <si>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</si>
  <si>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</si>
  <si>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</si>
  <si>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</si>
  <si>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</si>
  <si>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</si>
  <si>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</si>
  <si>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</si>
  <si>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</si>
  <si>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</si>
  <si>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</si>
  <si>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</si>
  <si>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</si>
  <si>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</si>
  <si>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</si>
  <si>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</si>
  <si>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</si>
  <si>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</si>
  <si>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</si>
  <si>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</si>
  <si>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</si>
  <si>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</si>
  <si>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</si>
  <si>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</si>
  <si>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</si>
  <si>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</si>
  <si>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</si>
  <si>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</si>
  <si>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</si>
  <si>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</si>
  <si>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</si>
  <si>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</si>
  <si>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</si>
  <si>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</si>
  <si>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</si>
  <si>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</si>
  <si>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</si>
  <si>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</si>
  <si>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</si>
  <si>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</si>
  <si>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</si>
  <si>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</si>
  <si>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</si>
  <si>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</si>
  <si>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</si>
  <si>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</si>
  <si>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</si>
  <si>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</si>
  <si>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</si>
  <si>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</si>
  <si>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</si>
  <si>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</si>
  <si>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</si>
  <si>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</si>
  <si>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</si>
  <si>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</si>
  <si>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</si>
  <si>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</si>
  <si>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</si>
  <si>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</si>
  <si>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</si>
  <si>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</si>
  <si>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</si>
  <si>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</si>
  <si>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</si>
  <si>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</si>
  <si>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</si>
  <si>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</si>
  <si>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</si>
  <si>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</si>
  <si>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</si>
  <si>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</si>
  <si>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</si>
  <si>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</si>
  <si>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</si>
  <si>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</si>
  <si>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</si>
  <si>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</si>
  <si>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</si>
  <si>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</si>
  <si>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</si>
  <si>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</si>
  <si>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</si>
  <si>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</si>
  <si>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</si>
  <si>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</si>
  <si>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</si>
  <si>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</si>
  <si>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</si>
  <si>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</si>
  <si>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</si>
  <si>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</si>
  <si>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</si>
  <si>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</si>
  <si>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</si>
  <si>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</si>
  <si>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</si>
  <si>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</si>
  <si>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</si>
  <si>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</si>
  <si>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</si>
  <si>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</si>
  <si>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</si>
  <si>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</si>
  <si>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</si>
  <si>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</si>
  <si>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</si>
  <si>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</si>
  <si>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</si>
  <si>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</si>
  <si>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</si>
  <si>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</si>
  <si>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</si>
  <si>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</si>
  <si>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</si>
  <si>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</si>
  <si>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</si>
  <si>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</si>
  <si>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</si>
  <si>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</si>
  <si>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</si>
  <si>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</si>
  <si>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</si>
  <si>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</si>
  <si>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</si>
  <si>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</si>
  <si>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</si>
  <si>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</si>
  <si>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</si>
  <si>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</si>
  <si>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</si>
  <si>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</si>
  <si>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</si>
  <si>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</si>
  <si>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</si>
  <si>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</si>
  <si>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</si>
  <si>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</si>
  <si>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</si>
  <si>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</si>
  <si>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</si>
  <si>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</si>
  <si>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</si>
  <si>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</si>
  <si>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</si>
  <si>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</si>
  <si>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</si>
  <si>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</si>
  <si>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</si>
  <si>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</si>
  <si>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</si>
  <si>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</si>
  <si>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</si>
  <si>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</si>
  <si>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</si>
  <si>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</si>
  <si>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</si>
  <si>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</si>
  <si>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</si>
  <si>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</si>
  <si>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</si>
  <si>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</si>
  <si>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</si>
  <si>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</si>
  <si>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</si>
  <si>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</si>
  <si>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</si>
  <si>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</si>
  <si>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</si>
  <si>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</si>
  <si>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</si>
  <si>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</si>
  <si>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</si>
  <si>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</si>
  <si>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</si>
  <si>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</si>
  <si>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</si>
  <si>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</si>
  <si>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</si>
  <si>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</si>
  <si>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</si>
  <si>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</si>
  <si>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</si>
  <si>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</si>
  <si>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</si>
  <si>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</si>
  <si>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</si>
  <si>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</si>
  <si>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</si>
  <si>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</si>
  <si>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</si>
  <si>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</si>
  <si>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</si>
  <si>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</si>
  <si>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</si>
  <si>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</si>
  <si>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</si>
  <si>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</si>
  <si>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</si>
  <si>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</si>
  <si>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</si>
  <si>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</si>
  <si>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</si>
  <si>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</si>
  <si>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</si>
  <si>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</si>
  <si>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</si>
  <si>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</si>
  <si>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</si>
  <si>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</si>
  <si>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</si>
  <si>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</si>
  <si>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</si>
  <si>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</si>
  <si>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</si>
  <si>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</si>
  <si>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</si>
  <si>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</si>
  <si>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</si>
  <si>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</si>
  <si>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</si>
  <si>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</si>
  <si>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</si>
  <si>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</si>
  <si>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</si>
  <si>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</si>
  <si>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</si>
  <si>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</si>
  <si>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</si>
  <si>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</si>
  <si>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</si>
  <si>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</si>
  <si>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</si>
  <si>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</si>
  <si>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</si>
  <si>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</si>
  <si>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</si>
  <si>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</si>
  <si>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</si>
  <si>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</si>
  <si>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</si>
  <si>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</si>
  <si>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</si>
  <si>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</si>
  <si>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</si>
  <si>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</si>
  <si>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</si>
  <si>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</si>
  <si>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</si>
  <si>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</si>
  <si>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</si>
  <si>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</si>
  <si>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</si>
  <si>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</si>
  <si>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</si>
  <si>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</si>
  <si>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</si>
  <si>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</si>
  <si>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</si>
  <si>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</si>
  <si>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</si>
  <si>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</si>
  <si>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</si>
  <si>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</si>
  <si>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</si>
  <si>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</si>
  <si>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</si>
  <si>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</si>
  <si>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</si>
  <si>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</si>
  <si>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</si>
  <si>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</si>
  <si>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</si>
  <si>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</si>
  <si>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</si>
  <si>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</si>
  <si>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</si>
  <si>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</si>
  <si>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</si>
  <si>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</si>
  <si>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</si>
  <si>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</si>
  <si>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</si>
  <si>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</si>
  <si>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</si>
  <si>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</si>
  <si>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</si>
  <si>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</si>
  <si>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</si>
  <si>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</si>
  <si>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</si>
  <si>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</si>
  <si>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</si>
  <si>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</si>
  <si>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</si>
  <si>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</si>
  <si>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</si>
  <si>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</si>
  <si>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</si>
  <si>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</si>
  <si>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</si>
  <si>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</si>
  <si>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</si>
  <si>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</si>
  <si>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</si>
  <si>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</si>
  <si>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</si>
  <si>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</si>
  <si>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</si>
  <si>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</si>
  <si>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</si>
  <si>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</si>
  <si>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</si>
  <si>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</si>
  <si>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</si>
  <si>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</si>
  <si>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</si>
  <si>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</si>
  <si>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</si>
  <si>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</si>
  <si>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</si>
  <si>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</si>
  <si>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</si>
  <si>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</si>
  <si>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</si>
  <si>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</si>
  <si>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</si>
  <si>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</si>
  <si>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</si>
  <si>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</si>
  <si>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</si>
  <si>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</si>
  <si>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</si>
  <si>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</si>
  <si>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</si>
  <si>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</si>
  <si>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</si>
  <si>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</si>
  <si>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</si>
  <si>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</si>
  <si>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</si>
  <si>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</si>
  <si>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</si>
  <si>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</si>
  <si>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</si>
  <si>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</si>
  <si>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</si>
  <si>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</si>
  <si>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</si>
  <si>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</si>
  <si>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</si>
  <si>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</si>
  <si>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</si>
  <si>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</si>
  <si>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</si>
  <si>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</si>
  <si>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</si>
  <si>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</si>
  <si>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</si>
  <si>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</si>
  <si>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</si>
  <si>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</si>
  <si>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</si>
  <si>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</si>
  <si>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</si>
  <si>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</si>
  <si>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</si>
  <si>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</si>
  <si>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</si>
  <si>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</si>
  <si>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</si>
  <si>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</si>
  <si>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</si>
  <si>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</si>
  <si>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</si>
  <si>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</si>
  <si>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</si>
  <si>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</si>
  <si>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</si>
  <si>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</si>
  <si>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</si>
  <si>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</si>
  <si>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</si>
  <si>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</si>
  <si>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</si>
  <si>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</si>
  <si>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</si>
  <si>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</si>
  <si>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</si>
  <si>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</si>
  <si>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</si>
  <si>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</si>
  <si>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</si>
  <si>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</si>
  <si>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</si>
  <si>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</si>
  <si>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</si>
  <si>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</si>
  <si>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</si>
  <si>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</si>
  <si>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</si>
  <si>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</si>
  <si>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</si>
  <si>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</si>
  <si>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</si>
  <si>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</si>
  <si>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</si>
  <si>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</si>
  <si>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</si>
  <si>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</si>
  <si>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</si>
  <si>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</si>
  <si>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</si>
  <si>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</si>
  <si>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</si>
  <si>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</si>
  <si>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</si>
  <si>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</si>
  <si>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</si>
  <si>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</si>
  <si>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</si>
  <si>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</si>
  <si>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</si>
  <si>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</si>
  <si>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</si>
  <si>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</si>
  <si>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</si>
  <si>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</si>
  <si>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</si>
  <si>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</si>
  <si>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</si>
  <si>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</si>
  <si>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</si>
  <si>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</si>
  <si>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</si>
  <si>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</si>
  <si>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</si>
  <si>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</si>
  <si>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</si>
  <si>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</si>
  <si>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</si>
  <si>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</si>
  <si>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</si>
  <si>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</si>
  <si>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</si>
  <si>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</si>
  <si>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</si>
  <si>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</si>
  <si>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</si>
  <si>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</si>
  <si>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</si>
  <si>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</si>
  <si>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</si>
  <si>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</si>
  <si>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</si>
  <si>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</si>
  <si>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</si>
  <si>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</si>
  <si>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</si>
  <si>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</si>
  <si>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</si>
  <si>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</si>
  <si>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</si>
  <si>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</si>
  <si>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</si>
  <si>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</si>
  <si>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</si>
  <si>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</si>
  <si>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</si>
  <si>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</si>
  <si>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</si>
  <si>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</si>
  <si>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</si>
  <si>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</si>
  <si>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</si>
  <si>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</si>
  <si>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</si>
  <si>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</si>
  <si>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</si>
  <si>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</si>
  <si>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</si>
  <si>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</si>
  <si>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</si>
  <si>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</si>
  <si>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</si>
  <si>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</si>
  <si>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</si>
  <si>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</si>
  <si>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</si>
  <si>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</si>
  <si>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</si>
  <si>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</si>
  <si>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</si>
  <si>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</si>
  <si>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</si>
  <si>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</si>
  <si>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</si>
  <si>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</si>
  <si>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</si>
  <si>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</si>
  <si>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</si>
  <si>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</si>
  <si>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</si>
  <si>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</si>
  <si>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</si>
  <si>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</si>
  <si>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</si>
  <si>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</si>
  <si>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</si>
  <si>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</si>
  <si>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</si>
  <si>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</si>
  <si>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</si>
  <si>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</si>
  <si>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</si>
  <si>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</si>
  <si>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</si>
  <si>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</si>
  <si>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</si>
  <si>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</si>
  <si>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</si>
  <si>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</si>
  <si>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</si>
  <si>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</si>
  <si>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</si>
  <si>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</si>
  <si>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</si>
  <si>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</si>
  <si>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</si>
  <si>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</si>
  <si>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</si>
  <si>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</si>
  <si>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</si>
  <si>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</si>
  <si>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</si>
  <si>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</si>
  <si>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</si>
  <si>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</si>
  <si>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</si>
  <si>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</si>
  <si>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</si>
  <si>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</si>
  <si>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</si>
  <si>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</si>
  <si>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</si>
  <si>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</si>
  <si>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</si>
  <si>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</si>
  <si>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</si>
  <si>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</si>
  <si>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</si>
  <si>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</si>
  <si>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</si>
  <si>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</si>
  <si>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</si>
  <si>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</si>
  <si>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</si>
  <si>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</si>
  <si>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</si>
  <si>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</si>
  <si>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</si>
  <si>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</si>
  <si>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</si>
  <si>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</si>
  <si>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</si>
  <si>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</si>
  <si>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</si>
  <si>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</si>
  <si>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</si>
  <si>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</si>
  <si>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</si>
  <si>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</si>
  <si>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</si>
  <si>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</si>
  <si>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</si>
  <si>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</si>
  <si>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</si>
  <si>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</si>
  <si>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</si>
  <si>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</si>
  <si>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</si>
  <si>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</si>
  <si>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</si>
  <si>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</si>
  <si>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</si>
  <si>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</si>
  <si>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</si>
  <si>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</si>
  <si>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</si>
  <si>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</si>
  <si>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</si>
  <si>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</si>
  <si>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</si>
  <si>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</si>
  <si>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</si>
  <si>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</si>
  <si>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</si>
  <si>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</si>
  <si>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</si>
  <si>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</si>
  <si>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</si>
  <si>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</si>
  <si>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</si>
  <si>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</si>
  <si>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</si>
  <si>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</si>
  <si>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</si>
  <si>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</si>
  <si>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</si>
  <si>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</si>
  <si>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</si>
  <si>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</si>
  <si>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</si>
  <si>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</si>
  <si>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</si>
  <si>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</si>
  <si>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</si>
  <si>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</si>
  <si>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</si>
  <si>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</si>
  <si>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</si>
  <si>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</si>
  <si>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</si>
  <si>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</si>
  <si>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</si>
  <si>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</si>
  <si>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</si>
  <si>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</si>
  <si>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</si>
  <si>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</si>
  <si>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</si>
  <si>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</si>
  <si>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</si>
  <si>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</si>
  <si>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</si>
  <si>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</si>
  <si>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</si>
  <si>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</si>
  <si>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</si>
  <si>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</si>
  <si>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</si>
  <si>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</si>
  <si>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</si>
  <si>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</si>
  <si>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</si>
  <si>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</si>
  <si>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</si>
  <si>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</si>
  <si>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</si>
  <si>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</si>
  <si>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</si>
  <si>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</si>
  <si>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</si>
  <si>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</si>
  <si>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</si>
  <si>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</si>
  <si>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</si>
  <si>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</si>
  <si>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</si>
  <si>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</si>
  <si>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</si>
  <si>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</si>
  <si>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</si>
  <si>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</si>
  <si>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</si>
  <si>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</si>
  <si>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</si>
  <si>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</si>
  <si>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</si>
  <si>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</si>
  <si>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</si>
  <si>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</si>
  <si>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</si>
  <si>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</si>
  <si>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</si>
  <si>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</si>
  <si>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</si>
  <si>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</si>
  <si>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</si>
  <si>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</si>
  <si>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</si>
  <si>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</si>
  <si>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</si>
  <si>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</si>
  <si>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</si>
  <si>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</si>
  <si>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</si>
  <si>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</si>
  <si>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</si>
  <si>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</si>
  <si>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</si>
  <si>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</si>
  <si>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</si>
  <si>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</si>
  <si>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</si>
  <si>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</si>
  <si>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</si>
  <si>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</si>
  <si>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</si>
  <si>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</si>
  <si>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</si>
  <si>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</si>
  <si>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</si>
  <si>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</si>
  <si>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</si>
  <si>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</si>
  <si>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</si>
  <si>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</si>
  <si>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</si>
  <si>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</si>
  <si>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</si>
  <si>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</si>
  <si>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</si>
  <si>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</si>
  <si>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</si>
  <si>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</si>
  <si>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</si>
  <si>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</si>
  <si>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</si>
  <si>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</si>
  <si>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</si>
  <si>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</si>
  <si>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</si>
  <si>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</si>
  <si>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</si>
  <si>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</si>
  <si>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</si>
  <si>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</si>
  <si>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</si>
  <si>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</si>
  <si>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</si>
  <si>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</si>
  <si>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</si>
  <si>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</si>
  <si>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</si>
  <si>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</si>
  <si>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</si>
  <si>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</si>
  <si>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</si>
  <si>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</si>
  <si>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</si>
  <si>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</si>
  <si>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</si>
  <si>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</si>
  <si>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</si>
  <si>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</si>
  <si>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</si>
  <si>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</si>
  <si>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</si>
  <si>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</si>
  <si>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</si>
  <si>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</si>
  <si>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</si>
  <si>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</si>
  <si>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</si>
  <si>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</si>
  <si>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</si>
  <si>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</si>
  <si>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</si>
  <si>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</si>
  <si>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</si>
  <si>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</si>
  <si>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</si>
  <si>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</si>
  <si>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</si>
  <si>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</si>
  <si>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</si>
  <si>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</si>
  <si>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</si>
  <si>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</si>
  <si>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</si>
  <si>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</si>
  <si>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</si>
  <si>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</si>
  <si>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</si>
  <si>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</si>
  <si>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</si>
  <si>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</si>
  <si>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</si>
  <si>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</si>
  <si>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</si>
  <si>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</si>
  <si>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</si>
  <si>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</si>
  <si>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</si>
  <si>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</si>
  <si>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</si>
  <si>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</si>
  <si>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</si>
  <si>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</si>
  <si>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</si>
  <si>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</si>
  <si>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</si>
  <si>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</si>
  <si>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</si>
  <si>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</si>
  <si>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</si>
  <si>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</si>
  <si>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</si>
  <si>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</si>
  <si>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</si>
  <si>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</si>
  <si>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</si>
  <si>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</si>
  <si>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</si>
  <si>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</si>
  <si>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</si>
  <si>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</si>
  <si>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</si>
  <si>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</si>
  <si>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</si>
  <si>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</si>
  <si>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</si>
  <si>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</si>
  <si>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</si>
  <si>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</si>
  <si>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</si>
  <si>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</si>
  <si>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</si>
  <si>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</si>
  <si>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</si>
  <si>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</si>
  <si>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</si>
  <si>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</si>
  <si>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</si>
  <si>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</si>
  <si>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</si>
  <si>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</si>
  <si>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</si>
  <si>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</si>
  <si>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</si>
  <si>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</si>
  <si>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</si>
  <si>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</si>
  <si>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</si>
  <si>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</si>
  <si>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</si>
  <si>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</si>
  <si>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</si>
  <si>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</si>
  <si>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</si>
  <si>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</si>
  <si>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</si>
  <si>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</si>
  <si>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</si>
  <si>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</si>
  <si>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</si>
  <si>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</si>
  <si>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</si>
  <si>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</si>
  <si>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</si>
  <si>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</si>
  <si>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</si>
  <si>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</si>
  <si>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</si>
  <si>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</si>
  <si>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</si>
  <si>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</si>
  <si>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</si>
  <si>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</si>
  <si>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</si>
  <si>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</si>
  <si>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</si>
  <si>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</si>
  <si>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</si>
  <si>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</si>
  <si>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</si>
  <si>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</si>
  <si>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</si>
  <si>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</si>
  <si>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</si>
  <si>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</si>
  <si>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</si>
  <si>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</si>
  <si>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</si>
  <si>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</si>
  <si>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</si>
  <si>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</si>
  <si>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</si>
  <si>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</si>
  <si>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</si>
  <si>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</si>
  <si>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</si>
  <si>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</si>
  <si>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</si>
  <si>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</si>
  <si>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</si>
  <si>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</si>
  <si>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</si>
  <si>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</si>
  <si>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</si>
  <si>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</si>
  <si>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</si>
  <si>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</si>
  <si>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</si>
  <si>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</si>
  <si>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</si>
  <si>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</si>
  <si>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</si>
  <si>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</si>
  <si>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</si>
  <si>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</si>
  <si>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</si>
  <si>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</si>
  <si>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</si>
  <si>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</si>
  <si>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</si>
  <si>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</si>
  <si>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</si>
  <si>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</si>
  <si>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</si>
  <si>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</si>
  <si>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</si>
  <si>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</si>
  <si>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</si>
  <si>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</si>
  <si>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</si>
  <si>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</si>
  <si>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</si>
  <si>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</si>
  <si>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</si>
  <si>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</si>
  <si>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</si>
  <si>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</si>
  <si>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</si>
  <si>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</si>
  <si>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</si>
  <si>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</si>
  <si>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</si>
  <si>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</si>
  <si>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</si>
  <si>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</si>
  <si>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</si>
  <si>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</si>
  <si>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</si>
  <si>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</si>
  <si>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</si>
  <si>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</si>
  <si>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</si>
  <si>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</si>
  <si>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</si>
  <si>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</si>
  <si>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</si>
  <si>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</si>
  <si>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</si>
  <si>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</si>
  <si>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</si>
  <si>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</si>
  <si>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</si>
  <si>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</si>
  <si>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</si>
  <si>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</si>
  <si>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</si>
  <si>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</si>
  <si>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</si>
  <si>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</si>
  <si>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</si>
  <si>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</si>
  <si>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</si>
  <si>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</si>
  <si>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</si>
  <si>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</si>
  <si>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</si>
  <si>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</si>
  <si>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</si>
  <si>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</si>
  <si>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</si>
  <si>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</si>
  <si>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</si>
  <si>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</si>
  <si>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</si>
  <si>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</si>
  <si>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</si>
  <si>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</si>
  <si>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</si>
  <si>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</si>
  <si>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</si>
  <si>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</si>
  <si>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</si>
  <si>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</si>
  <si>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</si>
  <si>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</si>
  <si>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</si>
  <si>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</si>
  <si>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</si>
  <si>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</si>
  <si>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</si>
  <si>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</si>
  <si>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</si>
  <si>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</si>
  <si>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</si>
  <si>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</si>
  <si>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</si>
  <si>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</si>
  <si>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</si>
  <si>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</si>
  <si>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</si>
  <si>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</si>
  <si>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</si>
  <si>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</si>
  <si>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</si>
  <si>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</si>
  <si>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</si>
  <si>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</si>
  <si>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</si>
  <si>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</si>
  <si>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</si>
  <si>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</si>
  <si>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</si>
  <si>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</si>
  <si>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</si>
  <si>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</si>
  <si>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</si>
  <si>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</si>
  <si>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</si>
  <si>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</si>
  <si>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</si>
  <si>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</si>
  <si>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</si>
  <si>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</si>
  <si>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</si>
  <si>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</si>
  <si>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</si>
  <si>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</si>
  <si>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</si>
  <si>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</si>
  <si>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</si>
  <si>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</si>
  <si>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</si>
  <si>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</si>
  <si>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</si>
  <si>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</si>
  <si>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</si>
  <si>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</si>
  <si>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</si>
  <si>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</si>
  <si>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</si>
  <si>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</si>
  <si>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</si>
  <si>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</si>
  <si>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</si>
  <si>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</si>
  <si>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</si>
  <si>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</si>
  <si>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</si>
  <si>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</si>
  <si>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</si>
  <si>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</si>
  <si>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</si>
  <si>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</si>
  <si>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</si>
  <si>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</si>
  <si>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</si>
  <si>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</si>
  <si>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</si>
  <si>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</si>
  <si>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</si>
  <si>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</si>
  <si>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</si>
  <si>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</si>
  <si>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</si>
  <si>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</si>
  <si>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</si>
  <si>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</si>
  <si>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</si>
  <si>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</si>
  <si>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</si>
  <si>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</si>
  <si>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</si>
  <si>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</si>
  <si>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</si>
  <si>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</si>
  <si>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</si>
  <si>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</si>
  <si>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</si>
  <si>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</si>
  <si>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</si>
  <si>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</si>
  <si>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</si>
  <si>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</si>
  <si>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</si>
  <si>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</si>
  <si>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</si>
  <si>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</si>
  <si>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</si>
  <si>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</si>
  <si>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</si>
  <si>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</si>
  <si>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</si>
  <si>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</si>
  <si>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</si>
  <si>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</si>
  <si>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</si>
  <si>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</si>
  <si>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</si>
  <si>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</si>
  <si>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</si>
  <si>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</si>
  <si>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</si>
  <si>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</si>
  <si>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</si>
  <si>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</si>
  <si>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</si>
  <si>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</si>
  <si>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</si>
  <si>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</si>
  <si>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</si>
  <si>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</si>
  <si>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</si>
  <si>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</si>
  <si>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</si>
  <si>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</si>
  <si>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</si>
  <si>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</si>
  <si>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</si>
  <si>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</si>
  <si>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</si>
  <si>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</si>
  <si>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</si>
  <si>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</si>
  <si>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</si>
  <si>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</si>
  <si>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</si>
  <si>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</si>
  <si>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</si>
  <si>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</si>
  <si>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</si>
  <si>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</si>
  <si>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</si>
  <si>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</si>
  <si>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</si>
  <si>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</si>
  <si>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</si>
  <si>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</si>
  <si>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</si>
  <si>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</si>
  <si>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</si>
  <si>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</si>
  <si>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</si>
  <si>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</si>
  <si>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</si>
  <si>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</si>
  <si>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</si>
  <si>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</si>
  <si>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</si>
  <si>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</si>
  <si>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</si>
  <si>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</si>
  <si>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</si>
  <si>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</si>
  <si>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</si>
  <si>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</si>
  <si>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</si>
  <si>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</si>
  <si>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</si>
  <si>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</si>
  <si>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</si>
  <si>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</si>
  <si>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</si>
  <si>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</si>
  <si>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</si>
  <si>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</si>
  <si>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</si>
  <si>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</si>
  <si>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</si>
  <si>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</si>
  <si>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</si>
  <si>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</si>
  <si>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</si>
  <si>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</si>
  <si>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</si>
  <si>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</si>
  <si>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</si>
  <si>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</si>
  <si>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</si>
  <si>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</si>
  <si>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</si>
  <si>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</si>
  <si>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</si>
  <si>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</si>
  <si>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</si>
  <si>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</si>
  <si>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</si>
  <si>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</si>
  <si>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</si>
  <si>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</si>
  <si>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</si>
  <si>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</si>
  <si>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</si>
  <si>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</si>
  <si>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</si>
  <si>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</si>
  <si>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</si>
  <si>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</si>
  <si>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</si>
  <si>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</si>
  <si>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</si>
  <si>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</si>
  <si>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</si>
  <si>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</si>
  <si>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</si>
  <si>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</si>
  <si>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</si>
  <si>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</si>
  <si>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</si>
  <si>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</si>
  <si>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</si>
  <si>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</si>
  <si>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</si>
  <si>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</si>
  <si>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</si>
  <si>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</si>
  <si>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</si>
  <si>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</si>
  <si>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</si>
  <si>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</si>
  <si>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</si>
  <si>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</si>
  <si>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</si>
  <si>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</si>
  <si>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</si>
  <si>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</si>
  <si>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</si>
  <si>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</si>
  <si>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</si>
  <si>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</si>
  <si>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</si>
  <si>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</si>
  <si>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</si>
  <si>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</si>
  <si>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</si>
  <si>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</si>
  <si>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</si>
  <si>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</si>
  <si>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</si>
  <si>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</si>
  <si>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</si>
  <si>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</si>
  <si>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</si>
  <si>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</si>
  <si>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</si>
  <si>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</si>
  <si>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</si>
  <si>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</si>
  <si>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</si>
  <si>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</si>
  <si>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</si>
  <si>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</si>
  <si>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</si>
  <si>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</si>
  <si>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</si>
  <si>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</si>
  <si>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</si>
  <si>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</si>
  <si>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</si>
  <si>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</si>
  <si>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</si>
  <si>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</si>
  <si>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</si>
  <si>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</si>
  <si>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</si>
  <si>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</si>
  <si>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</si>
  <si>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</si>
  <si>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</si>
  <si>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</si>
  <si>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</si>
  <si>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</si>
  <si>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</si>
  <si>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</si>
  <si>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</si>
  <si>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</si>
  <si>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</si>
  <si>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</si>
  <si>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</si>
  <si>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</si>
  <si>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</si>
  <si>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</si>
  <si>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</si>
  <si>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</si>
  <si>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</si>
  <si>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</si>
  <si>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</si>
  <si>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</si>
  <si>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</si>
  <si>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</si>
  <si>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</si>
  <si>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</si>
  <si>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</si>
  <si>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</si>
  <si>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</si>
  <si>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</si>
  <si>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</si>
  <si>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</si>
  <si>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</si>
  <si>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</si>
  <si>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</si>
  <si>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</si>
  <si>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</si>
  <si>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</si>
  <si>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</si>
  <si>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</si>
  <si>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</si>
  <si>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</si>
  <si>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</si>
  <si>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</si>
  <si>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</si>
  <si>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</si>
  <si>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</si>
  <si>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</si>
  <si>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</si>
  <si>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</si>
  <si>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</si>
  <si>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</si>
  <si>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</si>
  <si>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</si>
  <si>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</si>
  <si>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</si>
  <si>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</si>
  <si>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</si>
  <si>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</si>
  <si>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</si>
  <si>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</si>
  <si>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</si>
  <si>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</si>
  <si>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</si>
  <si>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</si>
  <si>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</si>
  <si>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</si>
  <si>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</si>
  <si>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</si>
  <si>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</si>
  <si>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</si>
  <si>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</si>
  <si>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</si>
  <si>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</si>
  <si>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</si>
  <si>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</si>
  <si>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</si>
  <si>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</si>
  <si>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</si>
  <si>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</si>
  <si>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</si>
  <si>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</si>
  <si>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</si>
  <si>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</si>
  <si>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</si>
  <si>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</si>
  <si>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</si>
  <si>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</si>
  <si>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</si>
  <si>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</si>
  <si>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</si>
  <si>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</si>
  <si>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</si>
  <si>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</si>
  <si>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</si>
  <si>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</si>
  <si>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</si>
  <si>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</si>
  <si>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</si>
  <si>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</si>
  <si>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</si>
  <si>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</si>
  <si>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</si>
  <si>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</si>
  <si>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</si>
  <si>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</si>
  <si>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</si>
  <si>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</si>
  <si>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</si>
  <si>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</si>
  <si>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</si>
  <si>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</si>
  <si>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</si>
  <si>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</si>
  <si>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</si>
  <si>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</si>
  <si>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</si>
  <si>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</si>
  <si>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</si>
  <si>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</si>
  <si>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</si>
  <si>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</si>
  <si>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</si>
  <si>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</si>
  <si>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</si>
  <si>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</si>
  <si>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</si>
  <si>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</si>
  <si>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</si>
  <si>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</si>
  <si>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</si>
  <si>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</si>
  <si>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</si>
  <si>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</si>
  <si>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</si>
  <si>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</si>
  <si>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</si>
  <si>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</si>
  <si>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</si>
  <si>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</si>
  <si>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</si>
  <si>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</si>
  <si>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</si>
  <si>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</si>
  <si>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</si>
  <si>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</si>
  <si>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</si>
  <si>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</si>
  <si>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</si>
  <si>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</si>
  <si>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</si>
  <si>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</si>
  <si>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</si>
  <si>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</si>
  <si>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</si>
  <si>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</si>
  <si>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</si>
  <si>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</si>
  <si>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</si>
  <si>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</si>
  <si>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</si>
  <si>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</si>
  <si>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</si>
  <si>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</si>
  <si>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</si>
  <si>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</si>
  <si>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</si>
  <si>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</si>
  <si>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</si>
  <si>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</si>
  <si>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</si>
  <si>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</si>
  <si>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</si>
  <si>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</si>
  <si>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</si>
  <si>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</si>
  <si>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</si>
  <si>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</si>
  <si>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</si>
  <si>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</si>
  <si>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</si>
  <si>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</si>
  <si>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</si>
  <si>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</si>
  <si>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</si>
  <si>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</si>
  <si>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</si>
  <si>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</si>
  <si>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</si>
  <si>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</si>
  <si>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</si>
  <si>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</si>
  <si>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</si>
  <si>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</si>
  <si>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</si>
  <si>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</si>
  <si>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</si>
  <si>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</si>
  <si>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</si>
  <si>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</si>
  <si>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</si>
  <si>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</si>
  <si>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</si>
  <si>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</si>
  <si>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</si>
  <si>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</si>
  <si>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</si>
  <si>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</si>
  <si>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</si>
  <si>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</si>
  <si>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</si>
  <si>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</si>
  <si>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</si>
  <si>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</si>
  <si>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</si>
  <si>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</si>
  <si>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</si>
  <si>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</si>
  <si>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</si>
  <si>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</si>
  <si>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</si>
  <si>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</si>
  <si>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</si>
  <si>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</si>
  <si>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</si>
  <si>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</si>
  <si>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</si>
  <si>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</si>
  <si>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</si>
  <si>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</si>
  <si>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</si>
  <si>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</si>
  <si>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</si>
  <si>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</si>
  <si>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</si>
  <si>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</si>
  <si>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</si>
  <si>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</si>
  <si>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</si>
  <si>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</si>
  <si>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</si>
  <si>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</si>
  <si>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</si>
  <si>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</si>
  <si>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</si>
  <si>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</si>
  <si>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</si>
  <si>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</si>
  <si>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</si>
  <si>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</si>
  <si>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</si>
  <si>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</si>
  <si>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</si>
  <si>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</si>
  <si>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</si>
  <si>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</si>
  <si>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</si>
  <si>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</si>
  <si>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</si>
  <si>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</si>
  <si>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</si>
  <si>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</si>
  <si>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</si>
  <si>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</si>
  <si>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</si>
  <si>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</si>
  <si>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</si>
  <si>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</si>
  <si>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</si>
  <si>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</si>
  <si>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</si>
  <si>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</si>
  <si>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</si>
  <si>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</si>
  <si>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</si>
  <si>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</si>
  <si>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</si>
  <si>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</si>
  <si>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</si>
  <si>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</si>
  <si>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</si>
  <si>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</si>
  <si>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</si>
  <si>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</si>
  <si>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</si>
  <si>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</si>
  <si>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</si>
  <si>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</si>
  <si>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</si>
  <si>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</si>
  <si>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</si>
  <si>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</si>
  <si>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</si>
  <si>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</si>
  <si>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</si>
  <si>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</si>
  <si>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</si>
  <si>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</si>
  <si>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</si>
  <si>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</si>
  <si>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</si>
  <si>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</si>
  <si>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</si>
  <si>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</si>
  <si>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</si>
  <si>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</si>
  <si>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</si>
  <si>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</si>
  <si>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</si>
  <si>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</si>
  <si>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</si>
  <si>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</si>
  <si>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</si>
  <si>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</si>
  <si>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</si>
  <si>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</si>
  <si>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</si>
  <si>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</si>
  <si>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</si>
  <si>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</si>
  <si>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</si>
  <si>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</si>
  <si>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</si>
  <si>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</si>
  <si>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</si>
  <si>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</si>
  <si>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</si>
  <si>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</si>
  <si>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</si>
  <si>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</si>
  <si>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</si>
  <si>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</si>
  <si>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</si>
  <si>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</si>
  <si>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</si>
  <si>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</si>
  <si>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</si>
  <si>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</si>
  <si>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</si>
  <si>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</si>
  <si>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</si>
  <si>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</si>
  <si>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</si>
  <si>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</si>
  <si>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</si>
  <si>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</si>
  <si>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</si>
  <si>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</si>
  <si>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</si>
  <si>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</si>
  <si>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</si>
  <si>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</si>
  <si>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</si>
  <si>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</si>
  <si>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</si>
  <si>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</si>
  <si>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</si>
  <si>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</si>
  <si>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</si>
  <si>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</si>
  <si>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</si>
  <si>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</si>
  <si>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</si>
  <si>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</si>
  <si>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</si>
  <si>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</si>
  <si>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</si>
  <si>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</si>
  <si>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</si>
  <si>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</si>
  <si>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</si>
  <si>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</si>
  <si>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</si>
  <si>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</si>
  <si>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</si>
  <si>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</si>
  <si>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</si>
  <si>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</si>
  <si>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</si>
  <si>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</si>
  <si>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</si>
  <si>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</si>
  <si>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</si>
  <si>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</si>
  <si>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</si>
  <si>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</si>
  <si>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</si>
  <si>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</si>
  <si>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</si>
  <si>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</si>
  <si>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</si>
  <si>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</si>
  <si>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</si>
  <si>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</si>
  <si>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</si>
  <si>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</si>
  <si>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</si>
  <si>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</si>
  <si>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</si>
  <si>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</si>
  <si>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</si>
  <si>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</si>
  <si>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</si>
  <si>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</si>
  <si>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</si>
  <si>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</si>
  <si>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</si>
  <si>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</si>
  <si>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</si>
  <si>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</si>
  <si>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</si>
  <si>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</si>
  <si>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</si>
  <si>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</si>
  <si>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</si>
  <si>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</si>
  <si>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</si>
  <si>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</si>
  <si>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</si>
  <si>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</si>
  <si>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</si>
  <si>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</si>
  <si>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</si>
  <si>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</si>
  <si>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</si>
  <si>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</si>
  <si>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</si>
  <si>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</si>
  <si>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</si>
  <si>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</si>
  <si>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</si>
  <si>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</si>
  <si>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</si>
  <si>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</si>
  <si>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</si>
  <si>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</si>
  <si>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</si>
  <si>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</si>
  <si>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</si>
  <si>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</si>
  <si>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</si>
  <si>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</si>
  <si>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</si>
  <si>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</si>
  <si>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</si>
  <si>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</si>
  <si>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</si>
  <si>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</si>
  <si>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</si>
  <si>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</si>
  <si>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</si>
  <si>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</si>
  <si>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</si>
  <si>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</si>
  <si>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</si>
  <si>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</si>
  <si>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</si>
  <si>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</si>
  <si>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</si>
  <si>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</si>
  <si>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</si>
  <si>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</si>
  <si>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</si>
  <si>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</si>
  <si>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</si>
  <si>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</si>
  <si>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</si>
  <si>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</si>
  <si>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</si>
  <si>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</si>
  <si>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</si>
  <si>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</si>
  <si>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</si>
  <si>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</si>
  <si>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</si>
  <si>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</si>
  <si>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</si>
  <si>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</si>
  <si>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</si>
  <si>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</si>
  <si>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</si>
  <si>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</si>
  <si>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</si>
  <si>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</si>
  <si>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</si>
  <si>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</si>
  <si>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</si>
  <si>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</si>
  <si>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</si>
  <si>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</si>
  <si>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</si>
  <si>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</si>
  <si>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</si>
  <si>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</si>
  <si>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</si>
  <si>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</si>
  <si>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</si>
  <si>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</si>
  <si>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</si>
  <si>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</si>
  <si>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</si>
  <si>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</si>
  <si>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</si>
  <si>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</si>
  <si>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</si>
  <si>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</si>
  <si>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</si>
  <si>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</si>
  <si>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</si>
  <si>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</si>
  <si>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</si>
  <si>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</si>
  <si>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</si>
  <si>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</si>
  <si>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</si>
  <si>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</si>
  <si>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</si>
  <si>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</si>
  <si>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</si>
  <si>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</si>
  <si>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</si>
  <si>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</si>
  <si>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</si>
  <si>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</si>
  <si>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</si>
  <si>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</si>
  <si>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</si>
  <si>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</si>
  <si>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</si>
  <si>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</si>
  <si>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</si>
  <si>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</si>
  <si>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</si>
  <si>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</si>
  <si>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</si>
  <si>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</si>
  <si>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</si>
  <si>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</si>
  <si>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</si>
  <si>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</si>
  <si>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</si>
  <si>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</si>
  <si>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</si>
  <si>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</si>
  <si>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</si>
  <si>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</si>
  <si>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</si>
  <si>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</si>
  <si>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</si>
  <si>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</si>
  <si>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</si>
  <si>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</si>
  <si>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</si>
  <si>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</si>
  <si>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</si>
  <si>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</si>
  <si>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</si>
  <si>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</si>
  <si>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</si>
  <si>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</si>
  <si>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</si>
  <si>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</si>
  <si>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</si>
  <si>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</si>
  <si>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</si>
  <si>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</si>
  <si>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</si>
  <si>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</si>
  <si>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</si>
  <si>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</si>
  <si>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</si>
  <si>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</si>
  <si>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</si>
  <si>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</si>
  <si>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</si>
  <si>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</si>
  <si>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</si>
  <si>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</si>
  <si>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</si>
  <si>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</si>
  <si>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</si>
  <si>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</si>
  <si>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</si>
  <si>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</si>
  <si>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</si>
  <si>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</si>
  <si>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</si>
  <si>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</si>
  <si>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</si>
  <si>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</si>
  <si>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</si>
  <si>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</si>
  <si>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</si>
  <si>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</si>
  <si>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</si>
  <si>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</si>
  <si>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</si>
  <si>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</si>
  <si>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</si>
  <si>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</si>
  <si>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</si>
  <si>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</si>
  <si>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</si>
  <si>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</si>
  <si>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</si>
  <si>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</si>
  <si>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</si>
  <si>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</si>
  <si>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</si>
  <si>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</si>
  <si>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</si>
  <si>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</si>
  <si>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</si>
  <si>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</si>
  <si>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</si>
  <si>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</si>
  <si>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</si>
  <si>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</si>
  <si>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</si>
  <si>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</si>
  <si>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</si>
  <si>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</si>
  <si>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</si>
  <si>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</si>
  <si>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</si>
  <si>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</si>
  <si>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</si>
  <si>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</si>
  <si>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</si>
  <si>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</si>
  <si>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</si>
  <si>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</si>
  <si>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</si>
  <si>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</si>
  <si>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</si>
  <si>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</si>
  <si>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</si>
  <si>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</si>
  <si>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</si>
  <si>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</si>
  <si>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</si>
  <si>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</si>
  <si>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</si>
  <si>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</si>
  <si>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</si>
  <si>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</si>
  <si>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</si>
  <si>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</si>
  <si>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</si>
  <si>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</si>
  <si>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</si>
  <si>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</si>
  <si>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</si>
  <si>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</si>
  <si>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</si>
  <si>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</si>
  <si>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</si>
  <si>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</si>
  <si>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</si>
  <si>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</si>
  <si>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</si>
  <si>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</si>
  <si>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</si>
  <si>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</si>
  <si>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</si>
  <si>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</si>
  <si>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</si>
  <si>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</si>
  <si>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</si>
  <si>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</si>
  <si>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</si>
  <si>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</si>
  <si>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</si>
  <si>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</si>
  <si>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</si>
  <si>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</si>
  <si>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</si>
  <si>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</si>
  <si>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</si>
  <si>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</si>
  <si>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</si>
  <si>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</si>
  <si>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</si>
  <si>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</si>
  <si>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</si>
  <si>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</si>
  <si>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</si>
  <si>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</si>
  <si>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</si>
  <si>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</si>
  <si>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</si>
  <si>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</si>
  <si>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</si>
  <si>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</si>
  <si>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</si>
  <si>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</si>
  <si>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</si>
  <si>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</si>
  <si>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</si>
  <si>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</si>
  <si>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</si>
  <si>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</si>
  <si>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</si>
  <si>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</si>
  <si>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</si>
  <si>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</si>
  <si>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</si>
  <si>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</si>
  <si>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</si>
  <si>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</si>
  <si>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</si>
  <si>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</si>
  <si>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</si>
  <si>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</si>
  <si>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</si>
  <si>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</si>
  <si>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</si>
  <si>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</si>
  <si>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</si>
  <si>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</si>
  <si>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</si>
  <si>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</si>
  <si>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</si>
  <si>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</si>
  <si>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</si>
  <si>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</si>
  <si>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</si>
  <si>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</si>
  <si>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</si>
  <si>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</si>
  <si>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</si>
  <si>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</si>
  <si>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</si>
  <si>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</si>
  <si>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</si>
  <si>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</si>
  <si>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</si>
  <si>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</si>
  <si>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</si>
  <si>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</si>
  <si>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</si>
  <si>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</si>
  <si>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</si>
  <si>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</si>
  <si>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</si>
  <si>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</si>
  <si>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</si>
  <si>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</si>
  <si>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</si>
  <si>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</si>
  <si>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</si>
  <si>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</si>
  <si>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</si>
  <si>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</si>
  <si>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</si>
  <si>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</si>
  <si>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</si>
  <si>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</si>
  <si>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</si>
  <si>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</si>
  <si>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</si>
  <si>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</si>
  <si>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</si>
  <si>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</si>
  <si>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</si>
  <si>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</si>
  <si>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</si>
  <si>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</si>
  <si>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</si>
  <si>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</si>
  <si>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</si>
  <si>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</si>
  <si>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</si>
  <si>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</si>
  <si>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</si>
  <si>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</si>
  <si>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</si>
  <si>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</si>
  <si>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</si>
  <si>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</si>
  <si>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</si>
  <si>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</si>
  <si>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</si>
  <si>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</si>
  <si>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</si>
  <si>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</si>
  <si>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</si>
  <si>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</si>
  <si>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</si>
  <si>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</si>
  <si>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</si>
  <si>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</si>
  <si>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</si>
  <si>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</si>
  <si>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</si>
  <si>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</si>
  <si>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</si>
  <si>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</si>
  <si>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</si>
  <si>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</si>
  <si>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</si>
  <si>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</si>
  <si>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</si>
  <si>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</si>
  <si>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</si>
  <si>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</si>
  <si>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</si>
  <si>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</si>
  <si>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</si>
  <si>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</si>
  <si>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</si>
  <si>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</si>
  <si>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</si>
  <si>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</si>
  <si>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</si>
  <si>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</si>
  <si>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</si>
  <si>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</si>
  <si>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</si>
  <si>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</si>
  <si>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</si>
  <si>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</si>
  <si>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</si>
  <si>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</si>
  <si>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</si>
  <si>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</si>
  <si>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</si>
  <si>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</si>
  <si>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</si>
  <si>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</si>
  <si>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</si>
  <si>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</si>
  <si>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</si>
  <si>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</si>
  <si>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</si>
  <si>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</si>
  <si>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</si>
  <si>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</si>
  <si>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</si>
  <si>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</si>
  <si>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</si>
  <si>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</si>
  <si>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</si>
  <si>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</si>
  <si>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</si>
  <si>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</si>
  <si>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</si>
  <si>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</si>
  <si>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</si>
  <si>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</si>
  <si>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</si>
  <si>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</si>
  <si>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</si>
  <si>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</si>
  <si>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</si>
  <si>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</si>
  <si>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</si>
  <si>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</si>
  <si>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</si>
  <si>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</si>
  <si>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</si>
  <si>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</si>
  <si>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</si>
  <si>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</si>
  <si>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</si>
  <si>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</si>
  <si>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</si>
  <si>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</si>
  <si>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</si>
  <si>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</si>
  <si>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</si>
  <si>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</si>
  <si>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</si>
  <si>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</si>
  <si>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</si>
  <si>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</si>
  <si>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</si>
  <si>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</si>
  <si>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</si>
  <si>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</si>
  <si>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</si>
  <si>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</si>
  <si>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</si>
  <si>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</si>
  <si>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</si>
  <si>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</si>
  <si>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</si>
  <si>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</si>
  <si>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</si>
  <si>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</si>
  <si>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</si>
  <si>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</si>
  <si>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</si>
  <si>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</si>
  <si>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</si>
  <si>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</si>
  <si>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</si>
  <si>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</si>
  <si>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</si>
  <si>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</si>
  <si>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</si>
  <si>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</si>
  <si>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</si>
  <si>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</si>
  <si>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</si>
  <si>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</si>
  <si>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</si>
  <si>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</si>
  <si>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</si>
  <si>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</si>
  <si>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</si>
  <si>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</si>
  <si>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</si>
  <si>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</si>
  <si>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</si>
  <si>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</si>
  <si>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</si>
  <si>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</si>
  <si>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</si>
  <si>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</si>
  <si>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</si>
  <si>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</si>
  <si>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</si>
  <si>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</si>
  <si>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</si>
  <si>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</si>
  <si>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</si>
  <si>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</si>
  <si>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</si>
  <si>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</si>
  <si>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</si>
  <si>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</si>
  <si>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</si>
  <si>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</si>
  <si>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</si>
  <si>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</si>
  <si>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</si>
  <si>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</si>
  <si>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</si>
  <si>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</si>
  <si>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</si>
  <si>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</si>
  <si>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</si>
  <si>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</si>
  <si>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</si>
  <si>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</si>
  <si>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</si>
  <si>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</si>
  <si>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</si>
  <si>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</si>
  <si>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</si>
  <si>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</si>
  <si>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</si>
  <si>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</si>
  <si>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</si>
  <si>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</si>
  <si>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</si>
  <si>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</si>
  <si>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</si>
  <si>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</si>
  <si>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</si>
  <si>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</si>
  <si>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</si>
  <si>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</si>
  <si>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</si>
  <si>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</si>
  <si>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</si>
  <si>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</si>
  <si>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</si>
  <si>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</si>
  <si>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</si>
  <si>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</si>
  <si>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</si>
  <si>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</si>
  <si>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</si>
  <si>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</si>
  <si>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</si>
  <si>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</si>
  <si>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</si>
  <si>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</si>
  <si>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</si>
  <si>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</si>
  <si>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</si>
  <si>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</si>
  <si>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</si>
  <si>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</si>
  <si>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</si>
  <si>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</si>
  <si>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</si>
  <si>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</si>
  <si>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</si>
  <si>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</si>
  <si>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</si>
  <si>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</si>
  <si>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</si>
  <si>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</si>
  <si>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</si>
  <si>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</si>
  <si>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</si>
  <si>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</si>
  <si>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</si>
  <si>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</si>
  <si>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</si>
  <si>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</si>
  <si>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</si>
  <si>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</si>
  <si>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</si>
  <si>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</si>
  <si>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</si>
  <si>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</si>
  <si>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</si>
  <si>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</si>
  <si>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</si>
  <si>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</si>
  <si>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</si>
  <si>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</si>
  <si>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</si>
  <si>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</si>
  <si>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</si>
  <si>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</si>
  <si>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</si>
  <si>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</si>
  <si>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</si>
  <si>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</si>
  <si>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</si>
  <si>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</si>
  <si>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</si>
  <si>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</si>
  <si>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</si>
  <si>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</si>
  <si>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</si>
  <si>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</si>
  <si>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</si>
  <si>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</si>
  <si>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</si>
  <si>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</si>
  <si>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</si>
  <si>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</si>
  <si>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</si>
  <si>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</si>
  <si>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</si>
  <si>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</si>
  <si>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</si>
  <si>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</si>
  <si>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</si>
  <si>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</si>
  <si>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</si>
  <si>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</si>
  <si>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</si>
  <si>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</si>
  <si>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</si>
  <si>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</si>
  <si>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</si>
  <si>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</si>
  <si>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</si>
  <si>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</si>
  <si>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</si>
  <si>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</si>
  <si>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</si>
  <si>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</si>
  <si>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</si>
  <si>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</si>
  <si>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</si>
  <si>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</si>
  <si>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</si>
  <si>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</si>
  <si>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</si>
  <si>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</si>
  <si>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</si>
  <si>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</si>
  <si>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</si>
  <si>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</si>
  <si>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</si>
  <si>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</si>
  <si>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</si>
  <si>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</si>
  <si>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</si>
  <si>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</si>
  <si>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</si>
  <si>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</si>
  <si>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</si>
  <si>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</si>
  <si>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</si>
  <si>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</si>
  <si>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</si>
  <si>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</si>
  <si>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</si>
  <si>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</si>
  <si>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</si>
  <si>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</si>
  <si>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</si>
  <si>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</si>
  <si>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</si>
  <si>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</si>
  <si>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</si>
  <si>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</si>
  <si>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</si>
  <si>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</si>
  <si>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</si>
  <si>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</si>
  <si>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</si>
  <si>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</si>
  <si>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</si>
  <si>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</si>
  <si>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</si>
  <si>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</si>
  <si>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</si>
  <si>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</si>
  <si>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</si>
  <si>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</si>
  <si>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</si>
  <si>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</si>
  <si>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</si>
  <si>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</si>
  <si>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</si>
  <si>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</si>
  <si>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</si>
  <si>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</si>
  <si>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</si>
  <si>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</si>
  <si>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</si>
  <si>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</si>
  <si>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</si>
  <si>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</si>
  <si>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</si>
  <si>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</si>
  <si>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</si>
  <si>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</si>
  <si>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</si>
  <si>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</si>
  <si>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</si>
  <si>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</si>
  <si>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</si>
  <si>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</si>
  <si>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</si>
  <si>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</si>
  <si>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</si>
  <si>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</si>
  <si>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</si>
  <si>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</si>
  <si>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</si>
  <si>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</si>
  <si>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</si>
  <si>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</si>
  <si>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</si>
  <si>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</si>
  <si>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</si>
  <si>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</si>
  <si>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</si>
  <si>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</si>
  <si>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</si>
  <si>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</si>
  <si>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</si>
  <si>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</si>
  <si>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</si>
  <si>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</si>
  <si>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</si>
  <si>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</si>
  <si>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</si>
  <si>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</si>
  <si>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</si>
  <si>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</si>
  <si>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</si>
  <si>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</si>
  <si>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</si>
  <si>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</si>
  <si>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</si>
  <si>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</si>
  <si>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</si>
  <si>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</si>
  <si>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</si>
  <si>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</si>
  <si>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</si>
  <si>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</si>
  <si>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</si>
  <si>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</si>
  <si>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</si>
  <si>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</si>
  <si>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</si>
  <si>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</si>
  <si>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</si>
  <si>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</si>
  <si>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</si>
  <si>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</si>
  <si>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</si>
  <si>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</si>
  <si>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</si>
  <si>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</si>
  <si>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</si>
  <si>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</si>
  <si>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</si>
  <si>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</si>
  <si>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</si>
  <si>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</si>
  <si>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</si>
  <si>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</si>
  <si>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</si>
  <si>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</si>
  <si>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</si>
  <si>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</si>
  <si>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</si>
  <si>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</si>
  <si>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</si>
  <si>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</si>
  <si>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</si>
  <si>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</si>
  <si>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</si>
  <si>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</si>
  <si>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</si>
  <si>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</si>
  <si>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</si>
  <si>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</si>
  <si>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</si>
  <si>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</si>
  <si>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</si>
  <si>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</si>
  <si>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</si>
  <si>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</si>
  <si>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</si>
  <si>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</si>
  <si>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</si>
  <si>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</si>
  <si>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</si>
  <si>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</si>
  <si>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</si>
  <si>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</si>
  <si>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</si>
  <si>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</si>
  <si>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</si>
  <si>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</si>
  <si>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</si>
  <si>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</si>
  <si>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</si>
  <si>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</si>
  <si>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</si>
  <si>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</si>
  <si>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</si>
  <si>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</si>
  <si>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</si>
  <si>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</si>
  <si>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</si>
  <si>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</si>
  <si>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</si>
  <si>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</si>
  <si>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</si>
  <si>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</si>
  <si>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</si>
  <si>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</si>
  <si>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</si>
  <si>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</si>
  <si>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</si>
  <si>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</si>
  <si>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</si>
  <si>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</si>
  <si>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</si>
  <si>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</si>
  <si>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</si>
  <si>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</si>
  <si>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</si>
  <si>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</si>
  <si>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</si>
  <si>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</si>
  <si>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</si>
  <si>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</si>
  <si>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</si>
  <si>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</si>
  <si>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</si>
  <si>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</si>
  <si>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</si>
  <si>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</si>
  <si>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</si>
  <si>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</si>
  <si>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</si>
  <si>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</si>
  <si>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</si>
  <si>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</si>
  <si>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</si>
  <si>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</si>
  <si>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</si>
  <si>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</si>
  <si>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</si>
  <si>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</si>
  <si>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</si>
  <si>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</si>
  <si>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</si>
  <si>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</si>
  <si>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</si>
  <si>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</si>
  <si>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</si>
  <si>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</si>
  <si>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</si>
  <si>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</si>
  <si>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</si>
  <si>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</si>
  <si>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</si>
  <si>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</si>
  <si>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</si>
  <si>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</si>
  <si>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</si>
  <si>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</si>
  <si>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</si>
  <si>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</si>
  <si>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</si>
  <si>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</si>
  <si>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</si>
  <si>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</si>
  <si>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</si>
  <si>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</si>
  <si>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</si>
  <si>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</si>
  <si>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</si>
  <si>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</si>
  <si>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</si>
  <si>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</si>
  <si>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</si>
  <si>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</si>
  <si>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</si>
  <si>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</si>
  <si>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</si>
  <si>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</si>
  <si>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</si>
  <si>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</si>
  <si>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</si>
  <si>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</si>
  <si>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</si>
  <si>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</si>
  <si>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</si>
  <si>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</si>
  <si>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</si>
  <si>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</si>
  <si>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</si>
  <si>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</si>
  <si>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</si>
  <si>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</si>
  <si>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</si>
  <si>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</si>
  <si>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</si>
  <si>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</si>
  <si>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</si>
  <si>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</si>
  <si>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</si>
  <si>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</si>
  <si>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</si>
  <si>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</si>
  <si>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</si>
  <si>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</si>
  <si>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</si>
  <si>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</si>
  <si>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</si>
  <si>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</si>
  <si>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</si>
  <si>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</si>
  <si>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</si>
  <si>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</si>
  <si>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</si>
  <si>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</si>
  <si>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</si>
  <si>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</si>
  <si>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</si>
  <si>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</si>
  <si>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</si>
  <si>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</si>
  <si>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</si>
  <si>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</si>
  <si>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</si>
  <si>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</si>
  <si>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</si>
  <si>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</si>
  <si>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</si>
  <si>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</si>
  <si>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</si>
  <si>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</si>
  <si>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</si>
  <si>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</si>
  <si>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</si>
  <si>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</si>
  <si>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</si>
  <si>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</si>
  <si>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</si>
  <si>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</si>
  <si>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</si>
  <si>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</si>
  <si>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</si>
  <si>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</si>
  <si>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</si>
  <si>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</si>
  <si>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</si>
  <si>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</si>
  <si>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</si>
  <si>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</si>
  <si>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</si>
  <si>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</si>
  <si>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</si>
  <si>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</si>
  <si>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</si>
  <si>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</si>
  <si>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</si>
  <si>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</si>
  <si>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</si>
  <si>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</si>
  <si>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</si>
  <si>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</si>
  <si>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</si>
  <si>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</si>
  <si>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</si>
  <si>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</si>
  <si>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</si>
  <si>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</si>
  <si>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</si>
  <si>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</si>
  <si>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</si>
  <si>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</si>
  <si>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</si>
  <si>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</si>
  <si>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</si>
  <si>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</si>
  <si>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</si>
  <si>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</si>
  <si>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</si>
  <si>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</si>
  <si>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</si>
  <si>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</si>
  <si>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</si>
  <si>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</si>
  <si>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</si>
  <si>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</si>
  <si>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</si>
  <si>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</si>
  <si>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</si>
  <si>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</si>
  <si>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</si>
  <si>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</si>
  <si>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</si>
  <si>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</si>
  <si>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</si>
  <si>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</si>
  <si>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</si>
  <si>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</si>
  <si>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</si>
  <si>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</si>
  <si>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</si>
  <si>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</si>
  <si>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</si>
  <si>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</si>
  <si>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</si>
  <si>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</si>
  <si>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</si>
  <si>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</si>
  <si>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</si>
  <si>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</si>
  <si>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</si>
  <si>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</si>
  <si>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</si>
  <si>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</si>
  <si>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</si>
  <si>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</si>
  <si>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</si>
  <si>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</si>
  <si>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</si>
  <si>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</si>
  <si>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</si>
  <si>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</si>
  <si>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</si>
  <si>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</si>
  <si>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</si>
  <si>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</si>
  <si>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</si>
  <si>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</si>
  <si>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</si>
  <si>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</si>
  <si>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</si>
  <si>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</si>
  <si>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</si>
  <si>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</si>
  <si>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</si>
  <si>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</si>
  <si>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</si>
  <si>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</si>
  <si>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</si>
  <si>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</si>
  <si>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</si>
  <si>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</si>
  <si>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</si>
  <si>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</si>
  <si>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</si>
  <si>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</si>
  <si>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</si>
  <si>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</si>
  <si>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</si>
  <si>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</si>
  <si>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</si>
  <si>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</si>
  <si>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</si>
  <si>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</si>
  <si>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</si>
  <si>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</si>
  <si>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</si>
  <si>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</si>
  <si>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</si>
  <si>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</si>
  <si>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</si>
  <si>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</si>
  <si>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</si>
  <si>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</si>
  <si>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</si>
  <si>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</si>
  <si>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</si>
  <si>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</si>
  <si>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</si>
  <si>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</si>
  <si>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</si>
  <si>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</si>
  <si>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</si>
  <si>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</si>
  <si>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</si>
  <si>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</si>
  <si>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</si>
  <si>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</si>
  <si>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</si>
  <si>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</si>
  <si>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</si>
  <si>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</si>
  <si>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</si>
  <si>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</si>
  <si>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</si>
  <si>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</si>
  <si>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</si>
  <si>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</si>
  <si>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</si>
  <si>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</si>
  <si>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</si>
  <si>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</si>
  <si>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</si>
  <si>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</si>
  <si>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</si>
  <si>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</si>
  <si>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</si>
  <si>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</si>
  <si>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</si>
  <si>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</si>
  <si>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</si>
  <si>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</si>
  <si>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</si>
  <si>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</si>
  <si>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</si>
  <si>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</si>
  <si>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</si>
  <si>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</si>
  <si>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</si>
  <si>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</si>
  <si>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</si>
  <si>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</si>
  <si>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</si>
  <si>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</si>
  <si>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</si>
  <si>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</si>
  <si>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</si>
  <si>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</si>
  <si>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</si>
  <si>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</si>
  <si>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</si>
  <si>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</si>
  <si>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</si>
  <si>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</si>
  <si>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</si>
  <si>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</si>
  <si>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</si>
  <si>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</si>
  <si>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</si>
  <si>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</si>
  <si>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</si>
  <si>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</si>
  <si>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</si>
  <si>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</si>
  <si>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</si>
  <si>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</si>
  <si>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</si>
  <si>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</si>
  <si>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</si>
  <si>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</si>
  <si>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</si>
  <si>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</si>
  <si>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</si>
  <si>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</si>
  <si>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</si>
  <si>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</si>
  <si>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</si>
  <si>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</si>
  <si>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</si>
  <si>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</si>
  <si>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</si>
  <si>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</si>
  <si>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</si>
  <si>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</si>
  <si>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</si>
  <si>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</si>
  <si>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</si>
  <si>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</si>
  <si>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</si>
  <si>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</si>
  <si>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</si>
  <si>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</si>
  <si>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</si>
  <si>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</si>
  <si>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</si>
  <si>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</si>
  <si>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</si>
  <si>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</si>
  <si>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</si>
  <si>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</si>
  <si>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</si>
  <si>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</si>
  <si>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</si>
  <si>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</si>
  <si>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</si>
  <si>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</si>
  <si>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</si>
  <si>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</si>
  <si>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</si>
  <si>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</si>
  <si>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</si>
  <si>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</si>
  <si>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</si>
  <si>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</si>
  <si>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</si>
  <si>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</si>
  <si>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</si>
  <si>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</si>
  <si>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</si>
  <si>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</si>
  <si>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</si>
  <si>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</si>
  <si>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</si>
  <si>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</si>
  <si>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</si>
  <si>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</si>
  <si>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</si>
  <si>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</si>
  <si>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</si>
  <si>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</si>
  <si>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</si>
  <si>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</si>
  <si>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</si>
  <si>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</si>
  <si>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</si>
  <si>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</si>
  <si>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</si>
  <si>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</si>
  <si>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</si>
  <si>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</si>
  <si>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</si>
  <si>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</si>
  <si>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</si>
  <si>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</si>
  <si>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</si>
  <si>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</si>
  <si>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</si>
  <si>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</si>
  <si>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</si>
  <si>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</si>
  <si>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</si>
  <si>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</si>
  <si>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</si>
  <si>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</si>
  <si>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</si>
  <si>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</si>
  <si>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</si>
  <si>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</si>
  <si>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</si>
  <si>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</si>
  <si>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</si>
  <si>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</si>
  <si>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</si>
  <si>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</si>
  <si>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</si>
  <si>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</si>
  <si>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</si>
  <si>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</si>
  <si>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</si>
  <si>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</si>
  <si>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</si>
  <si>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</si>
  <si>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</si>
  <si>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</si>
  <si>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</si>
  <si>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</si>
  <si>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</si>
  <si>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</si>
  <si>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</si>
  <si>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</si>
  <si>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</si>
  <si>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</si>
  <si>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</si>
  <si>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</si>
  <si>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</si>
  <si>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</si>
  <si>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</si>
  <si>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</si>
  <si>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</si>
  <si>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</si>
  <si>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</si>
  <si>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</si>
  <si>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</si>
  <si>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</si>
  <si>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</si>
  <si>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</si>
  <si>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</si>
  <si>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</si>
  <si>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</si>
  <si>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</si>
  <si>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</si>
  <si>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</si>
  <si>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</si>
  <si>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</si>
  <si>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</si>
  <si>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</si>
  <si>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</si>
  <si>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</si>
  <si>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</si>
  <si>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</si>
  <si>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</si>
  <si>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</si>
  <si>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</si>
  <si>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</si>
  <si>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</si>
  <si>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</si>
  <si>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</si>
  <si>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</si>
  <si>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</si>
  <si>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</si>
  <si>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</si>
  <si>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</si>
  <si>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</si>
  <si>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</si>
  <si>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</si>
  <si>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</si>
  <si>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</si>
  <si>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</si>
  <si>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</si>
  <si>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</si>
  <si>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</si>
  <si>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</si>
  <si>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</si>
  <si>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</si>
  <si>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</si>
  <si>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</si>
  <si>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</si>
  <si>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</si>
  <si>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</si>
  <si>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</si>
  <si>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</si>
  <si>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</si>
  <si>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</si>
  <si>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</si>
  <si>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</si>
  <si>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</si>
  <si>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</si>
  <si>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</si>
  <si>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</si>
  <si>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</si>
  <si>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</si>
  <si>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</si>
  <si>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</si>
  <si>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</si>
  <si>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</si>
  <si>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</si>
  <si>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</si>
  <si>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</si>
  <si>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</si>
  <si>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</si>
  <si>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</si>
  <si>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</si>
  <si>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</si>
  <si>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</si>
  <si>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</si>
  <si>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</si>
  <si>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</si>
  <si>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</si>
  <si>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</si>
  <si>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</si>
  <si>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</si>
  <si>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</si>
  <si>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</si>
  <si>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</si>
  <si>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</si>
  <si>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</si>
  <si>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</si>
  <si>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</si>
  <si>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</si>
  <si>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</si>
  <si>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</si>
  <si>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</si>
  <si>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</si>
  <si>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</si>
  <si>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</si>
  <si>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</si>
  <si>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</si>
  <si>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</si>
  <si>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</si>
  <si>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</si>
  <si>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</si>
  <si>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</si>
  <si>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</si>
  <si>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</si>
  <si>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</si>
  <si>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</si>
  <si>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</si>
  <si>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</si>
  <si>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</si>
  <si>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</si>
  <si>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</si>
  <si>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</si>
  <si>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</si>
  <si>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</si>
  <si>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</si>
  <si>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</si>
  <si>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</si>
  <si>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</si>
  <si>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</si>
  <si>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</si>
  <si>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</si>
  <si>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</si>
  <si>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</si>
  <si>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</si>
  <si>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</si>
  <si>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</si>
  <si>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</si>
  <si>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</si>
  <si>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</si>
  <si>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</si>
  <si>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</si>
  <si>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</si>
  <si>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</si>
  <si>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</si>
  <si>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</si>
  <si>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</si>
  <si>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</si>
  <si>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</si>
  <si>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</si>
  <si>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</si>
  <si>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</si>
  <si>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</si>
  <si>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</si>
  <si>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</si>
  <si>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</si>
  <si>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</si>
  <si>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</si>
  <si>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</si>
  <si>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</si>
  <si>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</si>
  <si>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</si>
  <si>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</si>
  <si>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</si>
  <si>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</si>
  <si>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</si>
  <si>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</si>
  <si>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</si>
  <si>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</si>
  <si>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</si>
  <si>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</si>
  <si>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</si>
  <si>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</si>
  <si>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</si>
  <si>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</si>
  <si>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</si>
  <si>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</si>
  <si>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</si>
  <si>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</si>
  <si>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</si>
  <si>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</si>
  <si>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</si>
  <si>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</si>
  <si>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</si>
  <si>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</si>
  <si>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</si>
  <si>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</si>
  <si>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</si>
  <si>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</si>
  <si>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</si>
  <si>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</si>
  <si>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</si>
  <si>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</si>
  <si>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</si>
  <si>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</si>
  <si>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</si>
  <si>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</si>
  <si>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</si>
  <si>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</si>
  <si>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</si>
  <si>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</si>
  <si>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</si>
  <si>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</si>
  <si>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</si>
  <si>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</si>
  <si>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</si>
  <si>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</si>
  <si>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</si>
  <si>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</si>
  <si>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</si>
  <si>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</si>
  <si>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</si>
  <si>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</si>
  <si>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</si>
  <si>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</si>
  <si>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</si>
  <si>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</si>
  <si>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</si>
  <si>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</si>
  <si>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</si>
  <si>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</si>
  <si>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</si>
  <si>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</si>
  <si>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</si>
  <si>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</si>
  <si>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</si>
  <si>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</si>
  <si>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</si>
  <si>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</si>
  <si>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</si>
  <si>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</si>
  <si>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</si>
  <si>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</si>
  <si>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</si>
  <si>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</si>
  <si>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</si>
  <si>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</si>
  <si>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</si>
  <si>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</si>
  <si>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</si>
  <si>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</si>
  <si>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</si>
  <si>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</si>
  <si>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</si>
  <si>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</si>
  <si>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</si>
  <si>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</si>
  <si>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</si>
  <si>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</si>
  <si>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</si>
  <si>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</si>
  <si>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</si>
  <si>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</si>
  <si>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</si>
  <si>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</si>
  <si>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</si>
  <si>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</si>
  <si>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</si>
  <si>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</si>
  <si>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</si>
  <si>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</si>
  <si>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</si>
  <si>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</si>
  <si>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</si>
  <si>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</si>
  <si>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</si>
  <si>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</si>
  <si>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</si>
  <si>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</si>
  <si>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</si>
  <si>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</si>
  <si>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</si>
  <si>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</si>
  <si>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</si>
  <si>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</si>
  <si>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</si>
  <si>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</si>
  <si>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</si>
  <si>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</si>
  <si>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</si>
  <si>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</si>
  <si>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</si>
  <si>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</si>
  <si>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</si>
  <si>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</si>
  <si>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</si>
  <si>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</si>
  <si>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</si>
  <si>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</si>
  <si>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</si>
  <si>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</si>
  <si>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</si>
  <si>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</si>
  <si>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</si>
  <si>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</si>
  <si>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</si>
  <si>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</si>
  <si>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</si>
  <si>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</si>
  <si>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</si>
  <si>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</si>
  <si>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</si>
  <si>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</si>
  <si>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</si>
  <si>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</si>
  <si>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</si>
  <si>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</si>
  <si>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</si>
  <si>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</si>
  <si>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</si>
  <si>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</si>
  <si>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</si>
  <si>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</si>
  <si>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</si>
  <si>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</si>
  <si>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</si>
  <si>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</si>
  <si>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</si>
  <si>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</si>
  <si>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</si>
  <si>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</si>
  <si>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</si>
  <si>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</si>
  <si>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</si>
  <si>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</si>
  <si>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</si>
  <si>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</si>
  <si>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</si>
  <si>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</si>
  <si>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</si>
  <si>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</si>
  <si>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</si>
  <si>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</si>
  <si>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</si>
  <si>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</si>
  <si>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</si>
  <si>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</si>
  <si>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</si>
  <si>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</si>
  <si>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</si>
  <si>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</si>
  <si>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</si>
  <si>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</si>
  <si>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</si>
  <si>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</si>
  <si>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</si>
  <si>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</si>
  <si>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</si>
  <si>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</si>
  <si>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</si>
  <si>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</si>
  <si>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</si>
  <si>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</si>
  <si>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</si>
  <si>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</si>
  <si>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</si>
  <si>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</si>
  <si>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</si>
  <si>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</si>
  <si>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</si>
  <si>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</si>
  <si>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</si>
  <si>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</si>
  <si>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</si>
  <si>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</si>
  <si>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</si>
  <si>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</si>
  <si>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</si>
  <si>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</si>
  <si>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</si>
  <si>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</si>
  <si>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</si>
  <si>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</si>
  <si>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</si>
  <si>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</si>
  <si>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</si>
  <si>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</si>
  <si>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</si>
  <si>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</si>
  <si>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</si>
  <si>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</si>
  <si>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</si>
  <si>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</si>
  <si>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</si>
  <si>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</si>
  <si>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</si>
  <si>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</si>
  <si>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</si>
  <si>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</si>
  <si>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</si>
  <si>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</si>
  <si>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</si>
  <si>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</si>
  <si>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</si>
  <si>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</si>
  <si>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</si>
  <si>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</si>
  <si>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</si>
  <si>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</si>
  <si>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</si>
  <si>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</si>
  <si>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</si>
  <si>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</si>
  <si>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</si>
  <si>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</si>
  <si>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</si>
  <si>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</si>
  <si>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</si>
  <si>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</si>
  <si>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</si>
  <si>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</si>
  <si>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</si>
  <si>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</si>
  <si>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</si>
  <si>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</si>
  <si>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</si>
  <si>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</si>
  <si>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</si>
  <si>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</si>
  <si>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</si>
  <si>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</si>
  <si>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</si>
  <si>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</si>
  <si>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</si>
  <si>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</si>
  <si>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</si>
  <si>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</si>
  <si>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</si>
  <si>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</si>
  <si>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</si>
  <si>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</si>
  <si>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</si>
  <si>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</si>
  <si>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</si>
  <si>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</si>
  <si>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</si>
  <si>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</si>
  <si>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</si>
  <si>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</si>
  <si>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</si>
  <si>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</si>
  <si>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</si>
  <si>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</si>
  <si>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</si>
  <si>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</si>
  <si>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</si>
  <si>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</si>
  <si>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</si>
  <si>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</si>
  <si>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</si>
  <si>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</si>
  <si>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</si>
  <si>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</si>
  <si>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</si>
  <si>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</si>
  <si>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</si>
  <si>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</si>
  <si>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</si>
  <si>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</si>
  <si>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</si>
  <si>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</si>
  <si>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</si>
  <si>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</si>
  <si>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</si>
  <si>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</si>
  <si>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</si>
  <si>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</si>
  <si>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</si>
  <si>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</si>
  <si>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</si>
  <si>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</si>
  <si>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</si>
  <si>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</si>
  <si>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</si>
  <si>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</si>
  <si>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</si>
  <si>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</si>
  <si>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</si>
  <si>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</si>
  <si>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</si>
  <si>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</si>
  <si>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</si>
  <si>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</si>
  <si>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</si>
  <si>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</si>
  <si>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</si>
  <si>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</si>
  <si>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</si>
  <si>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</si>
  <si>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</si>
  <si>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</si>
  <si>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</si>
  <si>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</si>
  <si>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</si>
  <si>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</si>
  <si>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</si>
  <si>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</si>
  <si>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</si>
  <si>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</si>
  <si>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</si>
  <si>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</si>
  <si>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</si>
  <si>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</si>
  <si>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</si>
  <si>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</si>
  <si>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</si>
  <si>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</si>
  <si>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</si>
  <si>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</si>
  <si>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</si>
  <si>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</si>
  <si>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</si>
  <si>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</si>
  <si>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</si>
  <si>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</si>
  <si>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</si>
  <si>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</si>
  <si>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</si>
  <si>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</si>
  <si>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</si>
  <si>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</si>
  <si>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</si>
  <si>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</si>
  <si>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</si>
  <si>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</si>
  <si>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</si>
  <si>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</si>
  <si>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</si>
  <si>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</si>
  <si>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</si>
  <si>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</si>
  <si>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</si>
  <si>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</si>
  <si>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</si>
  <si>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</si>
  <si>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</si>
  <si>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</si>
  <si>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</si>
  <si>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</si>
  <si>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</si>
  <si>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</si>
  <si>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</si>
  <si>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</si>
  <si>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</si>
  <si>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</si>
  <si>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</si>
  <si>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</si>
  <si>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</si>
  <si>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</si>
  <si>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</si>
  <si>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</si>
  <si>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</si>
  <si>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</si>
  <si>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</si>
  <si>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</si>
  <si>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</si>
  <si>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</si>
  <si>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</si>
  <si>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</si>
  <si>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</si>
  <si>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</si>
  <si>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</si>
  <si>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</si>
  <si>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</si>
  <si>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</si>
  <si>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</si>
  <si>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</si>
  <si>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</si>
  <si>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</si>
  <si>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</si>
  <si>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</si>
  <si>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</si>
  <si>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</si>
  <si>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</si>
  <si>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</si>
  <si>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</si>
  <si>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</si>
  <si>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</si>
  <si>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</si>
  <si>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</si>
  <si>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</si>
  <si>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</si>
  <si>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</si>
  <si>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</si>
  <si>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</si>
  <si>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</si>
  <si>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</si>
  <si>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</si>
  <si>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</si>
  <si>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</si>
  <si>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</si>
  <si>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</si>
  <si>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</si>
  <si>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</si>
  <si>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</si>
  <si>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</si>
  <si>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</si>
  <si>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</si>
  <si>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</si>
  <si>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</si>
  <si>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</si>
  <si>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</si>
  <si>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</si>
  <si>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</si>
  <si>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</si>
  <si>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</si>
  <si>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</si>
  <si>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</si>
  <si>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</si>
  <si>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</si>
  <si>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</si>
  <si>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</si>
  <si>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</si>
  <si>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</si>
  <si>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</si>
  <si>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</si>
  <si>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</si>
  <si>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</si>
  <si>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</si>
  <si>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</si>
  <si>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</si>
  <si>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</si>
  <si>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</si>
  <si>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</si>
  <si>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</si>
  <si>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</si>
  <si>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</si>
  <si>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</si>
  <si>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</si>
  <si>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</si>
  <si>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</si>
  <si>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</si>
  <si>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</si>
  <si>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</si>
  <si>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</si>
  <si>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</si>
  <si>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</si>
  <si>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</si>
  <si>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</si>
  <si>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</si>
  <si>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</si>
  <si>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</si>
  <si>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</si>
  <si>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</si>
  <si>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</si>
  <si>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</si>
  <si>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</si>
  <si>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</si>
  <si>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</si>
  <si>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</si>
  <si>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</si>
  <si>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</si>
  <si>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</si>
  <si>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</si>
  <si>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</si>
  <si>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</si>
  <si>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</si>
  <si>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</si>
  <si>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</si>
  <si>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</si>
  <si>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</si>
  <si>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</si>
  <si>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</si>
  <si>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</si>
  <si>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</si>
  <si>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</si>
  <si>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</si>
  <si>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</si>
  <si>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</si>
  <si>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</si>
  <si>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</si>
  <si>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</si>
  <si>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</si>
  <si>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</si>
  <si>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</si>
  <si>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</si>
  <si>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</si>
  <si>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</si>
  <si>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</si>
  <si>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</si>
  <si>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</si>
  <si>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</si>
  <si>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</si>
  <si>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</si>
  <si>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</si>
  <si>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</si>
  <si>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</si>
  <si>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</si>
  <si>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</si>
  <si>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</si>
  <si>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</si>
  <si>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</si>
  <si>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</si>
  <si>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</si>
  <si>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</si>
  <si>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</si>
  <si>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</si>
  <si>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</si>
  <si>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</si>
  <si>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</si>
  <si>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</si>
  <si>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</si>
  <si>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</si>
  <si>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</si>
  <si>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</si>
  <si>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</si>
  <si>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</si>
  <si>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</si>
  <si>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</si>
  <si>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</si>
  <si>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</si>
  <si>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</si>
  <si>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</si>
  <si>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</si>
  <si>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</si>
  <si>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</si>
  <si>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</si>
  <si>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</si>
  <si>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</si>
  <si>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</si>
  <si>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</si>
  <si>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</si>
  <si>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</si>
  <si>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</si>
  <si>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</si>
  <si>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</si>
  <si>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</si>
  <si>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</si>
  <si>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</si>
  <si>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</si>
  <si>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</si>
  <si>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</si>
  <si>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</si>
  <si>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</si>
  <si>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</si>
  <si>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</si>
  <si>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</si>
  <si>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</si>
  <si>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</si>
  <si>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</si>
  <si>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</si>
  <si>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</si>
  <si>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</si>
  <si>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</si>
  <si>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</si>
  <si>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</si>
  <si>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</si>
  <si>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</si>
  <si>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</si>
  <si>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</si>
  <si>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</si>
  <si>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</si>
  <si>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</si>
  <si>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</si>
  <si>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</si>
  <si>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</si>
  <si>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</si>
  <si>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</si>
  <si>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</si>
  <si>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</si>
  <si>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</si>
  <si>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</si>
  <si>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</si>
  <si>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</si>
  <si>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</si>
  <si>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</si>
  <si>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</si>
  <si>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</si>
  <si>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</si>
  <si>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</si>
  <si>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</si>
  <si>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</si>
  <si>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</si>
  <si>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</si>
  <si>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</si>
  <si>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</si>
  <si>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</si>
  <si>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</si>
  <si>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</si>
  <si>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</si>
  <si>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</si>
  <si>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</si>
  <si>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</si>
  <si>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</si>
  <si>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</si>
  <si>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</si>
  <si>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</si>
  <si>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</si>
  <si>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</si>
  <si>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</si>
  <si>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</si>
  <si>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</si>
  <si>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</si>
  <si>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</si>
  <si>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</si>
  <si>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</si>
  <si>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</si>
  <si>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</si>
  <si>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</si>
  <si>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</si>
  <si>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</si>
  <si>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</si>
  <si>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</si>
  <si>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</si>
  <si>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</si>
  <si>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</si>
  <si>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</si>
  <si>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</si>
  <si>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</si>
  <si>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</si>
  <si>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</si>
  <si>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</si>
  <si>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</si>
  <si>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</si>
  <si>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</si>
  <si>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</si>
  <si>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</si>
  <si>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</si>
  <si>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</si>
  <si>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</si>
  <si>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</si>
  <si>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</si>
  <si>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</si>
  <si>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</si>
  <si>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</si>
  <si>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</si>
  <si>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</si>
  <si>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</si>
  <si>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</si>
  <si>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</si>
  <si>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</si>
  <si>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</si>
  <si>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</si>
  <si>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</si>
  <si>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</si>
  <si>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</si>
  <si>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</si>
  <si>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</si>
  <si>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</si>
  <si>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</si>
  <si>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</si>
  <si>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</si>
  <si>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</si>
  <si>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</si>
  <si>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</si>
  <si>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</si>
  <si>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</si>
  <si>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</si>
  <si>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</si>
  <si>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</si>
  <si>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</si>
  <si>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</si>
  <si>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</si>
  <si>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</si>
  <si>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</si>
  <si>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</si>
  <si>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</si>
  <si>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</si>
  <si>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</si>
  <si>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</si>
  <si>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</si>
  <si>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</si>
  <si>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</si>
  <si>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</si>
  <si>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</si>
  <si>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</si>
  <si>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</si>
  <si>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</si>
  <si>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</si>
  <si>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</si>
  <si>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</si>
  <si>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</si>
  <si>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</si>
  <si>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</si>
  <si>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</si>
  <si>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</si>
  <si>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</si>
  <si>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</si>
  <si>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</si>
  <si>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</si>
  <si>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</si>
  <si>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</si>
  <si>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</si>
  <si>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</si>
  <si>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</si>
  <si>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</si>
  <si>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</si>
  <si>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</si>
  <si>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</si>
  <si>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</si>
  <si>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</si>
  <si>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</si>
  <si>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</si>
  <si>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</si>
  <si>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</si>
  <si>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</si>
  <si>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</si>
  <si>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</si>
  <si>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</si>
  <si>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</si>
  <si>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</si>
  <si>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</si>
  <si>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</si>
  <si>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</si>
  <si>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</si>
  <si>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</si>
  <si>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</si>
  <si>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</si>
  <si>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</si>
  <si>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</si>
  <si>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</si>
  <si>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</si>
  <si>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</si>
  <si>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</si>
  <si>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</si>
  <si>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</si>
  <si>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</si>
  <si>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</si>
  <si>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</si>
  <si>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</si>
  <si>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</si>
  <si>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</si>
  <si>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</si>
  <si>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</si>
  <si>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</si>
  <si>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</si>
  <si>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</si>
  <si>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</si>
  <si>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</si>
  <si>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</si>
  <si>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</si>
  <si>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</si>
  <si>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</si>
  <si>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</si>
  <si>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</si>
  <si>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</si>
  <si>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</si>
  <si>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</si>
  <si>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</si>
  <si>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</si>
  <si>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</si>
  <si>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</si>
  <si>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</si>
  <si>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</si>
  <si>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</si>
  <si>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</si>
  <si>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</si>
  <si>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</si>
  <si>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</si>
  <si>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</si>
  <si>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</si>
  <si>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</si>
  <si>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</si>
  <si>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</si>
  <si>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</si>
  <si>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</si>
  <si>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</si>
  <si>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</si>
  <si>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</si>
  <si>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</si>
  <si>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</si>
  <si>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</si>
  <si>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</si>
  <si>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</si>
  <si>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</si>
  <si>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</si>
  <si>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</si>
  <si>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</si>
  <si>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</si>
  <si>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</si>
  <si>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</si>
  <si>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</si>
  <si>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</si>
  <si>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</si>
  <si>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</si>
  <si>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</si>
  <si>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</si>
  <si>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</si>
  <si>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</si>
  <si>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</si>
  <si>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</si>
  <si>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</si>
  <si>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</si>
  <si>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</si>
  <si>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</si>
  <si>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</si>
  <si>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</si>
  <si>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</si>
  <si>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</si>
  <si>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</si>
  <si>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</si>
  <si>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</si>
  <si>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</si>
  <si>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</si>
  <si>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</si>
  <si>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</si>
  <si>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</si>
  <si>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</si>
  <si>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</si>
  <si>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</si>
  <si>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</si>
  <si>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</si>
  <si>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</si>
  <si>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</si>
  <si>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</si>
  <si>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</si>
  <si>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</si>
  <si>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</si>
  <si>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</si>
  <si>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</si>
  <si>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</si>
  <si>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</si>
  <si>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</si>
  <si>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</si>
  <si>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</si>
  <si>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</si>
  <si>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</si>
  <si>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</si>
  <si>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</si>
  <si>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</si>
  <si>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</si>
  <si>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</si>
  <si>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</si>
  <si>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</si>
  <si>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</si>
  <si>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</si>
  <si>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</si>
  <si>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</si>
  <si>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</si>
  <si>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</si>
  <si>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</si>
  <si>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</si>
  <si>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</si>
  <si>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</si>
  <si>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</si>
  <si>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</si>
  <si>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</si>
  <si>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</si>
  <si>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</si>
  <si>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</si>
  <si>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</si>
  <si>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</si>
  <si>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</si>
  <si>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</si>
  <si>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</si>
  <si>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</si>
  <si>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</si>
  <si>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</si>
  <si>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</si>
  <si>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</si>
  <si>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</si>
  <si>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</si>
  <si>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</si>
  <si>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</si>
  <si>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</si>
  <si>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</si>
  <si>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</si>
  <si>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</si>
  <si>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</si>
  <si>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</si>
  <si>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</si>
  <si>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</si>
  <si>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</si>
  <si>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</si>
  <si>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</si>
  <si>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</si>
  <si>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</si>
  <si>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</si>
  <si>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</si>
  <si>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</si>
  <si>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</si>
  <si>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</si>
  <si>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</si>
  <si>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</si>
  <si>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</si>
  <si>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</si>
  <si>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</si>
  <si>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</si>
  <si>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</si>
  <si>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</si>
  <si>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</si>
  <si>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</si>
  <si>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</si>
  <si>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</si>
  <si>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</si>
  <si>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</si>
  <si>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</si>
  <si>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</si>
  <si>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</si>
  <si>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</si>
  <si>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</si>
  <si>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</si>
  <si>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</si>
  <si>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</si>
  <si>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</si>
  <si>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</si>
  <si>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</si>
  <si>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</si>
  <si>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</si>
  <si>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</si>
  <si>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</si>
  <si>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</si>
  <si>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</si>
  <si>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</si>
  <si>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</si>
  <si>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</si>
  <si>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</si>
  <si>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</si>
  <si>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</si>
  <si>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</si>
  <si>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</si>
  <si>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</si>
  <si>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</si>
  <si>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</si>
  <si>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</si>
  <si>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</si>
  <si>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</si>
  <si>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</si>
  <si>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</si>
  <si>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</si>
  <si>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</si>
  <si>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</si>
  <si>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</si>
  <si>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</si>
  <si>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</si>
  <si>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</si>
  <si>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</si>
  <si>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</si>
  <si>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</si>
  <si>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</si>
  <si>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</si>
  <si>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</si>
  <si>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</si>
  <si>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</si>
  <si>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</si>
  <si>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</si>
  <si>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</si>
  <si>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</si>
  <si>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</si>
  <si>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</si>
  <si>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</si>
  <si>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</si>
  <si>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</si>
  <si>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</si>
  <si>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</si>
  <si>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</si>
  <si>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</si>
  <si>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</si>
  <si>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</si>
  <si>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</si>
  <si>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</si>
  <si>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</si>
  <si>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</si>
  <si>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</si>
  <si>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</si>
  <si>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</si>
  <si>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</si>
  <si>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</si>
  <si>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</si>
  <si>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</si>
  <si>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</si>
  <si>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</si>
  <si>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</si>
  <si>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</si>
  <si>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</si>
  <si>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</si>
  <si>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</si>
  <si>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</si>
  <si>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</si>
  <si>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</si>
  <si>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</si>
  <si>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</si>
  <si>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</si>
  <si>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</si>
  <si>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</si>
  <si>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</si>
  <si>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</si>
  <si>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</si>
  <si>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</si>
  <si>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</si>
  <si>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</si>
  <si>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</si>
  <si>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</si>
  <si>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</si>
  <si>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</si>
  <si>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</si>
  <si>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</si>
  <si>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</si>
  <si>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</si>
  <si>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</si>
  <si>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</si>
  <si>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</si>
  <si>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</si>
  <si>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</si>
  <si>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</si>
  <si>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</si>
  <si>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</si>
  <si>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</si>
  <si>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</si>
  <si>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</si>
  <si>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</si>
  <si>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</si>
  <si>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</si>
  <si>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</si>
  <si>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</si>
  <si>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</si>
  <si>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</si>
  <si>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</si>
  <si>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</si>
  <si>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</si>
  <si>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</si>
  <si>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</si>
  <si>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</si>
  <si>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</si>
  <si>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</si>
  <si>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</si>
  <si>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</si>
  <si>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</si>
  <si>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</si>
  <si>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</si>
  <si>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</si>
  <si>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</si>
  <si>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</si>
  <si>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</si>
  <si>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</si>
  <si>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</si>
  <si>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</si>
  <si>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</si>
  <si>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</si>
  <si>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</si>
  <si>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</si>
  <si>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</si>
  <si>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</si>
  <si>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</si>
  <si>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</si>
  <si>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</si>
  <si>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</si>
  <si>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</si>
  <si>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</si>
  <si>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</si>
  <si>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</si>
  <si>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</si>
  <si>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</si>
  <si>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</si>
  <si>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</si>
  <si>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</si>
  <si>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</si>
  <si>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</si>
  <si>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</si>
  <si>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</si>
  <si>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</si>
  <si>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</si>
  <si>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</si>
  <si>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</si>
  <si>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</si>
  <si>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</si>
  <si>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</si>
  <si>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</si>
  <si>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</si>
  <si>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</si>
  <si>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</si>
  <si>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</si>
  <si>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</si>
  <si>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</si>
  <si>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</si>
  <si>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</si>
  <si>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</si>
  <si>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</si>
  <si>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</si>
  <si>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</si>
  <si>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</si>
  <si>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</si>
  <si>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</si>
  <si>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</si>
  <si>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</si>
  <si>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</si>
  <si>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</si>
  <si>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</si>
  <si>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</si>
  <si>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</si>
  <si>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</si>
  <si>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</si>
  <si>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</si>
  <si>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</si>
  <si>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</si>
  <si>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</si>
  <si>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</si>
  <si>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</si>
  <si>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</si>
  <si>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</si>
  <si>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</si>
  <si>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</si>
  <si>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</si>
  <si>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</si>
  <si>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</si>
  <si>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</si>
  <si>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</si>
  <si>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</si>
  <si>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</si>
  <si>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</si>
  <si>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</si>
  <si>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</si>
  <si>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</si>
  <si>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</si>
  <si>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</si>
  <si>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</si>
  <si>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</si>
  <si>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</si>
  <si>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</si>
  <si>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</si>
  <si>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</si>
  <si>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</si>
  <si>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</si>
  <si>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</si>
  <si>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</si>
  <si>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</si>
  <si>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</si>
  <si>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</si>
  <si>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</si>
  <si>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</si>
  <si>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</si>
  <si>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</si>
  <si>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</si>
  <si>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</si>
  <si>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</si>
  <si>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</si>
  <si>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</si>
  <si>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</si>
  <si>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</si>
  <si>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</si>
  <si>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</si>
  <si>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</si>
  <si>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</si>
  <si>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</si>
  <si>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</si>
  <si>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</si>
  <si>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</si>
  <si>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</si>
  <si>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</si>
  <si>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</si>
  <si>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</si>
  <si>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</si>
  <si>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</si>
  <si>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</si>
  <si>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</si>
  <si>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</si>
  <si>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</si>
  <si>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</si>
  <si>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</si>
  <si>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</si>
  <si>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</si>
  <si>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</si>
  <si>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</si>
  <si>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</si>
  <si>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</si>
  <si>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</si>
  <si>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</si>
  <si>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</si>
  <si>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</si>
  <si>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</si>
  <si>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</si>
  <si>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</si>
  <si>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</si>
  <si>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</si>
  <si>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</si>
  <si>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</si>
  <si>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</si>
  <si>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</si>
  <si>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</si>
  <si>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</si>
  <si>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</si>
  <si>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</si>
  <si>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</si>
  <si>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</si>
  <si>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</si>
  <si>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</si>
  <si>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</si>
  <si>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</si>
  <si>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</si>
  <si>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</si>
  <si>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</si>
  <si>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</si>
  <si>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</si>
  <si>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</si>
  <si>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</si>
  <si>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</si>
  <si>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</si>
  <si>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</si>
  <si>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</si>
  <si>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</si>
  <si>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</si>
  <si>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</si>
  <si>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</si>
  <si>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</si>
  <si>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</si>
  <si>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</si>
  <si>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</si>
  <si>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</si>
  <si>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</si>
  <si>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</si>
  <si>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</si>
  <si>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</si>
  <si>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</si>
  <si>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</si>
  <si>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</si>
  <si>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</si>
  <si>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</si>
  <si>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</si>
  <si>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</si>
  <si>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</si>
  <si>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</si>
  <si>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</si>
  <si>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</si>
  <si>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</si>
  <si>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</si>
  <si>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</si>
  <si>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</si>
  <si>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</si>
  <si>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</si>
  <si>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</si>
  <si>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</si>
  <si>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</si>
  <si>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</si>
  <si>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</si>
  <si>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</si>
  <si>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</si>
  <si>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</si>
  <si>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</si>
  <si>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</si>
  <si>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</si>
  <si>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</si>
  <si>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</si>
  <si>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</si>
  <si>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</si>
  <si>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</si>
  <si>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</si>
  <si>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</si>
  <si>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</si>
  <si>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</si>
  <si>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</si>
  <si>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</si>
  <si>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</si>
  <si>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</si>
  <si>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</si>
  <si>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</si>
  <si>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</si>
  <si>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</si>
  <si>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</si>
  <si>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</si>
  <si>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</si>
  <si>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</si>
  <si>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</si>
  <si>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</si>
  <si>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</si>
  <si>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</si>
  <si>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</si>
  <si>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</si>
  <si>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</si>
  <si>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</si>
  <si>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</si>
  <si>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</si>
  <si>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</si>
  <si>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</si>
  <si>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</si>
  <si>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</si>
  <si>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</si>
  <si>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</si>
  <si>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</si>
  <si>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</si>
  <si>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</si>
  <si>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</si>
  <si>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</si>
  <si>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</si>
  <si>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</si>
  <si>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</si>
  <si>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</si>
  <si>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</si>
  <si>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</si>
  <si>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</si>
  <si>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</si>
  <si>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</si>
  <si>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</si>
  <si>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</si>
  <si>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</si>
  <si>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</si>
  <si>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</si>
  <si>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</si>
  <si>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</si>
  <si>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</si>
  <si>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</si>
  <si>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</si>
  <si>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</si>
  <si>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</si>
  <si>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</si>
  <si>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</si>
  <si>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</si>
  <si>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</si>
  <si>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</si>
  <si>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</si>
  <si>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</si>
  <si>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</si>
  <si>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</si>
  <si>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</si>
  <si>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</si>
  <si>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</si>
  <si>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</si>
  <si>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</si>
  <si>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</si>
  <si>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</si>
  <si>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</si>
  <si>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</si>
  <si>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</si>
  <si>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</si>
  <si>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</si>
  <si>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</si>
  <si>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</si>
  <si>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</si>
  <si>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</si>
  <si>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</si>
  <si>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</si>
  <si>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</si>
  <si>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</si>
  <si>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</si>
  <si>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</si>
  <si>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</si>
  <si>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</si>
  <si>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</si>
  <si>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</si>
  <si>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</si>
  <si>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</si>
  <si>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</si>
  <si>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</si>
  <si>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</si>
  <si>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</si>
  <si>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</si>
  <si>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</si>
  <si>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</si>
  <si>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</si>
  <si>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</si>
  <si>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</si>
  <si>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</si>
  <si>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</si>
  <si>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</si>
  <si>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</si>
  <si>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</si>
  <si>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</si>
  <si>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</si>
  <si>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</si>
  <si>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</si>
  <si>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</si>
  <si>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</si>
  <si>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</si>
  <si>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</si>
  <si>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</si>
  <si>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</si>
  <si>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</si>
  <si>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</si>
  <si>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</si>
  <si>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</si>
  <si>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</si>
  <si>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</si>
  <si>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</si>
  <si>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</si>
  <si>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</si>
  <si>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</si>
  <si>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</si>
  <si>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</si>
  <si>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</si>
  <si>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</si>
  <si>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</si>
  <si>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</si>
  <si>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</si>
  <si>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</si>
  <si>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</si>
  <si>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</si>
  <si>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</si>
  <si>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</si>
  <si>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</si>
  <si>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</si>
  <si>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</si>
  <si>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</si>
  <si>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</si>
  <si>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</si>
  <si>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</si>
  <si>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</si>
  <si>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</si>
  <si>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</si>
  <si>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</si>
  <si>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</si>
  <si>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</si>
  <si>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</si>
  <si>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</si>
  <si>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</si>
  <si>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</si>
  <si>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</si>
  <si>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</si>
  <si>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</si>
  <si>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</si>
  <si>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</si>
  <si>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</si>
  <si>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</si>
  <si>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</si>
  <si>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</si>
  <si>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</si>
  <si>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</si>
  <si>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</si>
  <si>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</si>
  <si>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</si>
  <si>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</si>
  <si>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</si>
  <si>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</si>
  <si>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</si>
  <si>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</si>
  <si>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</si>
  <si>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</si>
  <si>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</si>
  <si>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</si>
  <si>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</si>
  <si>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</si>
  <si>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</si>
  <si>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</si>
  <si>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</si>
  <si>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</si>
  <si>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</si>
  <si>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</si>
  <si>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</si>
  <si>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</si>
  <si>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</si>
  <si>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</si>
  <si>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</si>
  <si>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</si>
  <si>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</si>
  <si>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</si>
  <si>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</si>
  <si>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</si>
  <si>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</si>
  <si>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</si>
  <si>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</si>
  <si>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</si>
  <si>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</si>
  <si>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</si>
  <si>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</si>
  <si>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</si>
  <si>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</si>
  <si>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</si>
  <si>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</si>
  <si>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</si>
  <si>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</si>
  <si>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</si>
  <si>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</si>
  <si>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</si>
  <si>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</si>
  <si>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</si>
  <si>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</si>
  <si>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</si>
  <si>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</si>
  <si>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</si>
  <si>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</si>
  <si>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</si>
  <si>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</si>
  <si>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</si>
  <si>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</si>
  <si>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</si>
  <si>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</si>
  <si>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</si>
  <si>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</si>
  <si>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</si>
  <si>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</si>
  <si>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</si>
  <si>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</si>
  <si>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</si>
  <si>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</si>
  <si>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</si>
  <si>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</si>
  <si>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</si>
  <si>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</si>
  <si>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</si>
  <si>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</si>
  <si>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</si>
  <si>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</si>
  <si>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</si>
  <si>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</si>
  <si>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</si>
  <si>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</si>
  <si>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</si>
  <si>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</si>
  <si>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</si>
  <si>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</si>
  <si>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</si>
  <si>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</si>
  <si>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</si>
  <si>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</si>
  <si>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</si>
  <si>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</si>
  <si>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</si>
  <si>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</si>
  <si>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</si>
  <si>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</si>
  <si>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</si>
  <si>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</si>
  <si>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</si>
  <si>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</si>
  <si>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</si>
  <si>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</si>
  <si>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</si>
  <si>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</si>
  <si>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</si>
  <si>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</si>
  <si>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</si>
  <si>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</si>
  <si>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</si>
  <si>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</si>
  <si>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</si>
  <si>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</si>
  <si>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</si>
  <si>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</si>
  <si>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</si>
  <si>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</si>
  <si>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</si>
  <si>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</si>
  <si>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</si>
  <si>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</si>
  <si>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</si>
  <si>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</si>
  <si>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</si>
  <si>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</si>
  <si>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</si>
  <si>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</si>
  <si>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</si>
  <si>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</si>
  <si>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</si>
  <si>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</si>
  <si>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</si>
  <si>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</si>
  <si>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</si>
  <si>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</si>
  <si>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</si>
  <si>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</si>
  <si>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</si>
  <si>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</si>
  <si>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</si>
  <si>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</si>
  <si>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</si>
  <si>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</si>
  <si>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</si>
  <si>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</si>
  <si>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</si>
  <si>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</si>
  <si>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</si>
  <si>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</si>
  <si>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</si>
  <si>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</si>
  <si>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</si>
  <si>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</si>
  <si>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</si>
  <si>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</si>
  <si>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</si>
  <si>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</si>
  <si>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</si>
  <si>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</si>
  <si>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</si>
  <si>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</si>
  <si>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</si>
  <si>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</si>
  <si>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</si>
  <si>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</si>
  <si>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</si>
  <si>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</si>
  <si>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</si>
  <si>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</si>
  <si>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</si>
  <si>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</si>
  <si>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</si>
  <si>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</si>
  <si>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</si>
  <si>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</si>
  <si>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</si>
  <si>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</si>
  <si>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</si>
  <si>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</si>
  <si>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</si>
  <si>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</si>
  <si>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</si>
  <si>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</si>
  <si>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</si>
  <si>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</si>
  <si>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</si>
  <si>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</si>
  <si>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</si>
  <si>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</si>
  <si>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</si>
  <si>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</si>
  <si>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</si>
  <si>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</si>
  <si>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</si>
  <si>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</si>
  <si>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</si>
  <si>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</si>
  <si>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</si>
  <si>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</si>
  <si>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</si>
  <si>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</si>
  <si>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</si>
  <si>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</si>
  <si>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</si>
  <si>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</si>
  <si>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</si>
  <si>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</si>
  <si>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</si>
  <si>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</si>
  <si>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</si>
  <si>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</si>
  <si>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</si>
  <si>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</si>
  <si>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</si>
  <si>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</si>
  <si>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</si>
  <si>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</si>
  <si>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</si>
  <si>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</si>
  <si>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</si>
  <si>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</si>
  <si>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</si>
  <si>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</si>
  <si>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</si>
  <si>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</si>
  <si>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</si>
  <si>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</si>
  <si>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</si>
  <si>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</si>
  <si>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</si>
  <si>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</si>
  <si>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</si>
  <si>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</si>
  <si>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</si>
  <si>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</si>
  <si>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</si>
  <si>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</si>
  <si>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</si>
  <si>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</si>
  <si>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</si>
  <si>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</si>
  <si>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</si>
  <si>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</si>
  <si>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</si>
  <si>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</si>
  <si>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</si>
  <si>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</si>
  <si>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</si>
  <si>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</si>
  <si>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</si>
  <si>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</si>
  <si>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</si>
  <si>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</si>
  <si>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</si>
  <si>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</si>
  <si>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</si>
  <si>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</si>
  <si>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</si>
  <si>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</si>
  <si>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</si>
  <si>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</si>
  <si>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</si>
  <si>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</si>
  <si>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</si>
  <si>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</si>
  <si>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</si>
  <si>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</si>
  <si>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</si>
  <si>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</si>
  <si>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</si>
  <si>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</si>
  <si>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</si>
  <si>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</si>
  <si>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</si>
  <si>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</si>
  <si>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</si>
  <si>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</si>
  <si>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</si>
  <si>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</si>
  <si>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</si>
  <si>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</si>
  <si>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</si>
  <si>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</si>
  <si>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</si>
  <si>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</si>
  <si>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</si>
  <si>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</si>
  <si>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</si>
  <si>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</si>
  <si>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</si>
  <si>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</si>
  <si>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</si>
  <si>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</si>
  <si>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</si>
  <si>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</si>
  <si>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</si>
  <si>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</si>
  <si>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</si>
  <si>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</si>
  <si>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</si>
  <si>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</si>
  <si>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</si>
  <si>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</si>
  <si>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</si>
  <si>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</si>
  <si>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</si>
  <si>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</si>
  <si>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</si>
  <si>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</si>
  <si>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</si>
  <si>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</si>
  <si>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</si>
  <si>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</si>
  <si>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</si>
  <si>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</si>
  <si>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</si>
  <si>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</si>
  <si>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</si>
  <si>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</si>
  <si>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</si>
  <si>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</si>
  <si>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</si>
  <si>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</si>
  <si>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</si>
  <si>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</si>
  <si>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</si>
  <si>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</si>
  <si>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</si>
  <si>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</si>
  <si>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</si>
  <si>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</si>
  <si>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</si>
  <si>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</si>
  <si>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</si>
  <si>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</si>
  <si>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</si>
  <si>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</si>
  <si>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</si>
  <si>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</si>
  <si>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</si>
  <si>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</si>
  <si>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</si>
  <si>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</si>
  <si>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</si>
  <si>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</si>
  <si>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</si>
  <si>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</si>
  <si>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</si>
  <si>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</si>
  <si>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</si>
  <si>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</si>
  <si>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</si>
  <si>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</si>
  <si>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</si>
  <si>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</si>
  <si>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</si>
  <si>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</si>
  <si>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</si>
  <si>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</si>
  <si>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</si>
  <si>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</si>
  <si>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</si>
  <si>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</si>
  <si>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</si>
  <si>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</si>
  <si>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</si>
  <si>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</si>
  <si>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</si>
  <si>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</si>
  <si>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</si>
  <si>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</si>
  <si>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</si>
  <si>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</si>
  <si>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</si>
  <si>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</si>
  <si>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</si>
  <si>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</si>
  <si>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</si>
  <si>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</si>
  <si>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</si>
  <si>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</si>
  <si>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</si>
  <si>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</si>
  <si>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</si>
  <si>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</si>
  <si>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</si>
  <si>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</si>
  <si>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</si>
  <si>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</si>
  <si>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</si>
  <si>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</si>
  <si>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</si>
  <si>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</si>
  <si>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</si>
  <si>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</si>
  <si>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</si>
  <si>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</si>
  <si>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</si>
  <si>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</si>
  <si>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</si>
  <si>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</si>
  <si>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</si>
  <si>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</si>
  <si>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</si>
  <si>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</si>
  <si>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</si>
  <si>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</si>
  <si>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</si>
  <si>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</si>
  <si>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</si>
  <si>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</si>
  <si>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</si>
  <si>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</si>
  <si>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</si>
  <si>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</si>
  <si>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</si>
  <si>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</si>
  <si>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</si>
  <si>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</si>
  <si>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</si>
  <si>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</si>
  <si>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</si>
  <si>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</si>
  <si>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</si>
  <si>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</si>
  <si>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</si>
  <si>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</si>
  <si>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</si>
  <si>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</si>
  <si>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</si>
  <si>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</si>
  <si>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</si>
  <si>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</si>
  <si>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</si>
  <si>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</si>
  <si>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</si>
  <si>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</si>
  <si>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</si>
  <si>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</si>
  <si>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</si>
  <si>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</si>
  <si>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</si>
  <si>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</si>
  <si>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</si>
  <si>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</si>
  <si>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</si>
  <si>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</si>
  <si>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</si>
  <si>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</si>
  <si>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</si>
  <si>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</si>
  <si>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</si>
  <si>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</si>
  <si>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</si>
  <si>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</si>
  <si>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</si>
  <si>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</si>
  <si>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</si>
  <si>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</si>
  <si>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</si>
  <si>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</si>
  <si>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</si>
  <si>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</si>
  <si>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</si>
  <si>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</si>
  <si>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</si>
  <si>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</si>
  <si>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</si>
  <si>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</si>
  <si>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</si>
  <si>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</si>
  <si>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</si>
  <si>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</si>
  <si>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</si>
  <si>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</si>
  <si>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</si>
  <si>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</si>
  <si>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</si>
  <si>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</si>
  <si>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</si>
  <si>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</si>
  <si>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</si>
  <si>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</si>
  <si>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</si>
  <si>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</si>
  <si>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</si>
  <si>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</si>
  <si>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</si>
  <si>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</si>
  <si>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</si>
  <si>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</si>
  <si>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</si>
  <si>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</si>
  <si>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</si>
  <si>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</si>
  <si>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</si>
  <si>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</si>
  <si>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</si>
  <si>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</si>
  <si>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</si>
  <si>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</si>
  <si>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</si>
  <si>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</si>
  <si>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</si>
  <si>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</si>
  <si>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</si>
  <si>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</si>
  <si>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</si>
  <si>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</si>
  <si>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</si>
  <si>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</si>
  <si>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</si>
  <si>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</si>
  <si>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</si>
  <si>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</si>
  <si>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</si>
  <si>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</si>
  <si>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</si>
  <si>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</si>
  <si>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</si>
  <si>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</si>
  <si>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</si>
  <si>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</si>
  <si>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</si>
  <si>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</si>
  <si>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</si>
  <si>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</si>
  <si>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</si>
  <si>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</si>
  <si>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</si>
  <si>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</si>
  <si>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</si>
  <si>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</si>
  <si>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</si>
  <si>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</si>
  <si>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</si>
  <si>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</si>
  <si>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</si>
  <si>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</si>
  <si>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</si>
  <si>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</si>
  <si>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</si>
  <si>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</si>
  <si>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</si>
  <si>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</si>
  <si>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</si>
  <si>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</si>
  <si>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</si>
  <si>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</si>
  <si>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</si>
  <si>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</si>
  <si>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</si>
  <si>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</si>
  <si>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</si>
  <si>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</si>
  <si>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</si>
  <si>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</si>
  <si>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</si>
  <si>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</si>
  <si>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</si>
  <si>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</si>
  <si>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</si>
  <si>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</si>
  <si>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</si>
  <si>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</si>
  <si>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</si>
  <si>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</si>
  <si>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</si>
  <si>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</si>
  <si>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</si>
  <si>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</si>
  <si>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</si>
  <si>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</si>
  <si>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</si>
  <si>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</si>
  <si>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</si>
  <si>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</si>
  <si>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</si>
  <si>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</si>
  <si>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</si>
  <si>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</si>
  <si>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</si>
  <si>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</si>
  <si>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</si>
  <si>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</si>
  <si>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</si>
  <si>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</si>
  <si>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</si>
  <si>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</si>
  <si>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</si>
  <si>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</si>
  <si>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</si>
  <si>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</si>
  <si>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</si>
  <si>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</si>
  <si>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</si>
  <si>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</si>
  <si>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</si>
  <si>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</si>
  <si>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</si>
  <si>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</si>
  <si>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</si>
  <si>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</si>
  <si>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</si>
  <si>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</si>
  <si>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</si>
  <si>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</si>
  <si>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</si>
  <si>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</si>
  <si>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</si>
  <si>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</si>
  <si>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</si>
  <si>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</si>
  <si>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</si>
  <si>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</si>
  <si>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</si>
  <si>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</si>
  <si>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</si>
  <si>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</si>
  <si>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</si>
  <si>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</si>
  <si>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</si>
  <si>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</si>
  <si>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</si>
  <si>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</si>
  <si>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</si>
  <si>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</si>
  <si>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</si>
  <si>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</si>
  <si>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</si>
  <si>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</si>
  <si>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</si>
  <si>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</si>
  <si>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</si>
  <si>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</si>
  <si>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</si>
  <si>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</si>
  <si>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</si>
  <si>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</si>
  <si>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</si>
  <si>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</si>
  <si>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</si>
  <si>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</si>
  <si>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</si>
  <si>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</si>
  <si>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</si>
  <si>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</si>
  <si>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</si>
  <si>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</si>
  <si>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</si>
  <si>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</si>
  <si>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</si>
  <si>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</si>
  <si>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</si>
  <si>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</si>
  <si>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</si>
  <si>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</si>
  <si>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</si>
  <si>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</si>
  <si>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</si>
  <si>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</si>
  <si>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</si>
  <si>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</si>
  <si>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</si>
  <si>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</si>
  <si>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</si>
  <si>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</si>
  <si>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</si>
  <si>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</si>
  <si>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</si>
  <si>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</si>
  <si>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</si>
  <si>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</si>
  <si>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</si>
  <si>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</si>
  <si>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</si>
  <si>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</si>
  <si>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</si>
  <si>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</si>
  <si>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</si>
  <si>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</si>
  <si>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</si>
  <si>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</si>
  <si>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</si>
  <si>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</si>
  <si>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</si>
  <si>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</si>
  <si>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</si>
  <si>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</si>
  <si>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</si>
  <si>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</si>
  <si>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</si>
  <si>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</si>
  <si>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</si>
  <si>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</si>
  <si>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</si>
  <si>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</si>
  <si>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</si>
  <si>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</si>
  <si>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</si>
  <si>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</si>
  <si>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</si>
  <si>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</si>
  <si>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</si>
  <si>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</si>
  <si>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</si>
  <si>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</si>
  <si>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</si>
  <si>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</si>
  <si>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</si>
  <si>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</si>
  <si>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</si>
  <si>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</si>
  <si>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</si>
  <si>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</si>
  <si>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</si>
  <si>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</si>
  <si>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</si>
  <si>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</si>
  <si>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</si>
  <si>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</si>
  <si>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</si>
  <si>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</si>
  <si>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</si>
  <si>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</si>
  <si>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</si>
  <si>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</si>
  <si>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</si>
  <si>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</si>
  <si>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</si>
  <si>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</si>
  <si>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</si>
  <si>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</si>
  <si>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</si>
  <si>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</si>
  <si>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</si>
  <si>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</si>
  <si>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</si>
  <si>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</si>
  <si>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</si>
  <si>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</si>
  <si>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</si>
  <si>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</si>
  <si>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</si>
  <si>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</si>
  <si>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</si>
  <si>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</si>
  <si>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</si>
  <si>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</si>
  <si>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</si>
  <si>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</si>
  <si>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</si>
  <si>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</si>
  <si>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</si>
  <si>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</si>
  <si>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</si>
  <si>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</si>
  <si>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</si>
  <si>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</si>
  <si>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</si>
  <si>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</si>
  <si>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</si>
  <si>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</si>
  <si>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</si>
  <si>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</si>
  <si>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</si>
  <si>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</si>
  <si>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</si>
  <si>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</si>
  <si>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</si>
  <si>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</si>
  <si>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</si>
  <si>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</si>
  <si>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</si>
  <si>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</si>
  <si>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</si>
  <si>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</si>
  <si>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</si>
  <si>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</si>
  <si>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</si>
  <si>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</si>
  <si>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</si>
  <si>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</si>
  <si>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</si>
  <si>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</si>
  <si>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</si>
  <si>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</si>
  <si>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</si>
  <si>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</si>
  <si>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</si>
  <si>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</si>
  <si>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</si>
  <si>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</si>
  <si>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</si>
  <si>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</si>
  <si>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</si>
  <si>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</si>
  <si>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</si>
  <si>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</si>
  <si>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</si>
  <si>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</si>
  <si>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</si>
  <si>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</si>
  <si>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</si>
  <si>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</si>
  <si>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</si>
  <si>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</si>
  <si>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</si>
  <si>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</si>
  <si>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</si>
  <si>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</si>
  <si>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</si>
  <si>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</si>
  <si>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</si>
  <si>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</si>
  <si>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</si>
  <si>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</si>
  <si>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</si>
  <si>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</si>
  <si>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</si>
  <si>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</si>
  <si>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</si>
  <si>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</si>
  <si>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</si>
  <si>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</si>
  <si>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</si>
  <si>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</si>
  <si>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</si>
  <si>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</si>
  <si>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</si>
  <si>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</si>
  <si>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</si>
  <si>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</si>
  <si>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</si>
  <si>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</si>
  <si>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</si>
  <si>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</si>
  <si>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</si>
  <si>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</si>
  <si>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</si>
  <si>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</si>
  <si>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</si>
  <si>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</si>
  <si>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</si>
  <si>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</si>
  <si>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</si>
  <si>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</si>
  <si>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</si>
  <si>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</si>
  <si>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</si>
  <si>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</si>
  <si>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</si>
  <si>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</si>
  <si>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</si>
  <si>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</si>
  <si>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</si>
  <si>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</si>
  <si>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</si>
  <si>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</si>
  <si>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</si>
  <si>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</si>
  <si>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</si>
  <si>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</si>
  <si>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</si>
  <si>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</si>
  <si>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</si>
  <si>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</si>
  <si>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</si>
  <si>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</si>
  <si>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</si>
  <si>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</si>
  <si>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</si>
  <si>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</si>
  <si>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</si>
  <si>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</si>
  <si>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</si>
  <si>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</si>
  <si>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</si>
  <si>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</si>
  <si>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</si>
  <si>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</si>
  <si>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</si>
  <si>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</si>
  <si>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</si>
  <si>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</si>
  <si>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</si>
  <si>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</si>
  <si>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</si>
  <si>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</si>
  <si>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</si>
  <si>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</si>
  <si>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</si>
  <si>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</si>
  <si>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</si>
  <si>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</si>
  <si>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</si>
  <si>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</si>
  <si>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</si>
  <si>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</si>
  <si>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</si>
  <si>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</si>
  <si>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</si>
  <si>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</si>
  <si>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</si>
  <si>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</si>
  <si>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</si>
  <si>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</si>
  <si>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</si>
  <si>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</si>
  <si>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</si>
  <si>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</si>
  <si>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</si>
  <si>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</si>
  <si>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</si>
  <si>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</si>
  <si>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</si>
  <si>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</si>
  <si>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</si>
  <si>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</si>
  <si>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</si>
  <si>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</si>
  <si>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</si>
  <si>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</si>
  <si>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</si>
  <si>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</si>
  <si>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</si>
  <si>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</si>
  <si>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</si>
  <si>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</si>
  <si>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</si>
  <si>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</si>
  <si>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</si>
  <si>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</si>
  <si>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</si>
  <si>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</si>
  <si>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</si>
  <si>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</si>
  <si>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</si>
  <si>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</si>
  <si>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</si>
  <si>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</si>
  <si>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</si>
  <si>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</si>
  <si>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</si>
  <si>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</si>
  <si>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</si>
  <si>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</si>
  <si>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</si>
  <si>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</si>
  <si>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</si>
  <si>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</si>
  <si>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</si>
  <si>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</si>
  <si>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</si>
  <si>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</si>
  <si>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</si>
  <si>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</si>
  <si>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</si>
  <si>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</si>
  <si>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</si>
  <si>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</si>
  <si>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</si>
  <si>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</si>
  <si>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</si>
  <si>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</si>
  <si>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</si>
  <si>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</si>
  <si>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</si>
  <si>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</si>
  <si>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</si>
  <si>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</si>
  <si>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</si>
  <si>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</si>
  <si>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</si>
  <si>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</si>
  <si>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</si>
  <si>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</si>
  <si>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</si>
  <si>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</si>
  <si>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</si>
  <si>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</si>
  <si>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</si>
  <si>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</si>
  <si>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</si>
  <si>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</si>
  <si>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</si>
  <si>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</si>
  <si>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</si>
  <si>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</si>
  <si>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</si>
  <si>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</si>
  <si>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</si>
  <si>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</si>
  <si>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</si>
  <si>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</si>
  <si>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</si>
  <si>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</si>
  <si>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</si>
  <si>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</si>
  <si>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</si>
  <si>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</si>
  <si>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</si>
  <si>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</si>
  <si>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</si>
  <si>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</si>
  <si>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</si>
  <si>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</si>
  <si>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</si>
  <si>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</si>
  <si>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</si>
  <si>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</si>
  <si>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</si>
  <si>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</si>
  <si>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</si>
  <si>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</si>
  <si>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</si>
  <si>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</si>
  <si>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</si>
  <si>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</si>
  <si>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</si>
  <si>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</si>
  <si>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</si>
  <si>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</si>
  <si>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</si>
  <si>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</si>
  <si>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</si>
  <si>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</si>
  <si>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</si>
  <si>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</si>
  <si>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</si>
  <si>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</si>
  <si>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</si>
  <si>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</si>
  <si>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</si>
  <si>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</si>
  <si>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</si>
  <si>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</si>
  <si>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</si>
  <si>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</si>
  <si>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</si>
  <si>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</si>
  <si>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</si>
  <si>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</si>
  <si>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</si>
  <si>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</si>
  <si>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</si>
  <si>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</si>
  <si>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</si>
  <si>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</si>
  <si>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</si>
  <si>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</si>
  <si>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</si>
  <si>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</si>
  <si>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</si>
  <si>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</si>
  <si>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</si>
  <si>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</si>
  <si>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</si>
  <si>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</si>
  <si>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</si>
  <si>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</si>
  <si>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</si>
  <si>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</si>
  <si>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</si>
  <si>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</si>
  <si>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</si>
  <si>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</si>
  <si>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</si>
  <si>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</si>
  <si>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</si>
  <si>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</si>
  <si>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</si>
  <si>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</si>
  <si>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</si>
  <si>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</si>
  <si>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</si>
  <si>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</si>
  <si>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</si>
  <si>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</si>
  <si>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</si>
  <si>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</si>
  <si>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</si>
  <si>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</si>
  <si>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</si>
  <si>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</si>
  <si>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</si>
  <si>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</si>
  <si>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</si>
  <si>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</si>
  <si>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</si>
  <si>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</si>
  <si>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</si>
  <si>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</si>
  <si>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</si>
  <si>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</si>
  <si>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</si>
  <si>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</si>
  <si>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</si>
  <si>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</si>
  <si>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</si>
  <si>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</si>
  <si>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</si>
  <si>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</si>
  <si>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</si>
  <si>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</si>
  <si>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</si>
  <si>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</si>
  <si>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</si>
  <si>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</si>
  <si>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</si>
  <si>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</si>
  <si>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</si>
  <si>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</si>
  <si>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</si>
  <si>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</si>
  <si>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</si>
  <si>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</si>
  <si>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</si>
  <si>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</si>
  <si>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</si>
  <si>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</si>
  <si>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</si>
  <si>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</si>
  <si>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</si>
  <si>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</si>
  <si>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</si>
  <si>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</si>
  <si>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</si>
  <si>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</si>
  <si>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</si>
  <si>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</si>
  <si>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</si>
  <si>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</si>
  <si>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</si>
  <si>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</si>
  <si>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</si>
  <si>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</si>
  <si>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</si>
  <si>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</si>
  <si>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</si>
  <si>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</si>
  <si>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</si>
  <si>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</si>
  <si>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</si>
  <si>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</si>
  <si>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</si>
  <si>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</si>
  <si>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</si>
  <si>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</si>
  <si>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</si>
  <si>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</si>
  <si>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</si>
  <si>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</si>
  <si>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</si>
  <si>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</si>
  <si>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</si>
  <si>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</si>
  <si>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</si>
  <si>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</si>
  <si>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</si>
  <si>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</si>
  <si>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</si>
  <si>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</si>
  <si>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</si>
  <si>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</si>
  <si>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</si>
  <si>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</si>
  <si>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</si>
  <si>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</si>
  <si>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</si>
  <si>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</si>
  <si>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</si>
  <si>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</si>
  <si>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</si>
  <si>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</si>
  <si>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</si>
  <si>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</si>
  <si>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</si>
  <si>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</si>
  <si>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</si>
  <si>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</si>
  <si>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</si>
  <si>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</si>
  <si>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</si>
  <si>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</si>
  <si>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</si>
  <si>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</si>
  <si>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</si>
  <si>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</si>
  <si>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</si>
  <si>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</si>
  <si>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</si>
  <si>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</si>
  <si>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</si>
  <si>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</si>
  <si>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</si>
  <si>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</si>
  <si>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</si>
  <si>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</si>
  <si>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</si>
  <si>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</si>
  <si>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</si>
  <si>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</si>
  <si>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</si>
  <si>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</si>
  <si>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</si>
  <si>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</si>
  <si>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</si>
  <si>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</si>
  <si>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</si>
  <si>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</si>
  <si>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</si>
  <si>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</si>
  <si>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</si>
  <si>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</si>
  <si>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</si>
  <si>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</si>
  <si>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</si>
  <si>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</si>
  <si>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</si>
  <si>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</si>
  <si>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</si>
  <si>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</si>
  <si>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</si>
  <si>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</si>
  <si>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</si>
  <si>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</si>
  <si>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</si>
  <si>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</si>
  <si>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</si>
  <si>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</si>
  <si>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</si>
  <si>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</si>
  <si>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</si>
  <si>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</si>
  <si>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</si>
  <si>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</si>
  <si>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</si>
  <si>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</si>
  <si>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</si>
  <si>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</si>
  <si>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</si>
  <si>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</si>
  <si>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</si>
  <si>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</si>
  <si>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</si>
  <si>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</si>
  <si>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</si>
  <si>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</si>
  <si>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</si>
  <si>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</si>
  <si>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</si>
  <si>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</si>
  <si>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</si>
  <si>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</si>
  <si>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</si>
  <si>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</si>
  <si>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</si>
  <si>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</si>
  <si>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</si>
  <si>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</si>
  <si>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</si>
  <si>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</si>
  <si>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</si>
  <si>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</si>
  <si>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</si>
  <si>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</si>
  <si>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</si>
  <si>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</si>
  <si>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</si>
  <si>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</si>
  <si>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</si>
  <si>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</si>
  <si>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</si>
  <si>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</si>
  <si>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</si>
  <si>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</si>
  <si>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</si>
  <si>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</si>
  <si>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</si>
  <si>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</si>
  <si>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</si>
  <si>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</si>
  <si>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</si>
  <si>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</si>
  <si>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</si>
  <si>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</si>
  <si>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</si>
  <si>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</si>
  <si>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</si>
  <si>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</si>
  <si>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</si>
  <si>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</si>
  <si>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</si>
  <si>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</si>
  <si>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</si>
  <si>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</si>
  <si>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</si>
  <si>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</si>
  <si>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</si>
  <si>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</si>
  <si>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</si>
  <si>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</si>
  <si>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</si>
  <si>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</si>
  <si>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</si>
  <si>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</si>
  <si>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</si>
  <si>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</si>
  <si>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</si>
  <si>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</si>
  <si>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</si>
  <si>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</si>
  <si>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</si>
  <si>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</si>
  <si>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</si>
  <si>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</si>
  <si>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</si>
  <si>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</si>
  <si>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</si>
  <si>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</si>
  <si>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</si>
  <si>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</si>
  <si>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</si>
  <si>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</si>
  <si>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</si>
  <si>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</si>
  <si>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</si>
  <si>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</si>
  <si>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</si>
  <si>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</si>
  <si>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</si>
  <si>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</si>
  <si>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</si>
  <si>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</si>
  <si>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</si>
  <si>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</si>
  <si>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</si>
  <si>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</si>
  <si>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</si>
  <si>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</si>
  <si>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</si>
  <si>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</si>
  <si>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</si>
  <si>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</si>
  <si>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</si>
  <si>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</si>
  <si>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</si>
  <si>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</si>
  <si>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</si>
  <si>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</si>
  <si>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</si>
  <si>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</si>
  <si>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</si>
  <si>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</si>
  <si>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</si>
  <si>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</si>
  <si>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</si>
  <si>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</si>
  <si>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</si>
  <si>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</si>
  <si>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</si>
  <si>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</si>
  <si>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</si>
  <si>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</si>
  <si>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</si>
  <si>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</si>
  <si>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</si>
  <si>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</si>
  <si>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</si>
  <si>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</si>
  <si>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</si>
  <si>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</si>
  <si>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</si>
  <si>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</si>
  <si>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</si>
  <si>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</si>
  <si>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</si>
  <si>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</si>
  <si>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</si>
  <si>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</si>
  <si>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</si>
  <si>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</si>
  <si>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</si>
  <si>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</si>
  <si>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</si>
  <si>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</si>
  <si>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</si>
  <si>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</si>
  <si>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</si>
  <si>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</si>
  <si>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</si>
  <si>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</si>
  <si>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</si>
  <si>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</si>
  <si>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</si>
  <si>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</si>
  <si>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</si>
  <si>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</si>
  <si>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</si>
  <si>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</si>
  <si>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</si>
  <si>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</si>
  <si>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</si>
  <si>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</si>
  <si>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</si>
  <si>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</si>
  <si>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</si>
  <si>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</si>
  <si>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</si>
  <si>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</si>
  <si>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</si>
  <si>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</si>
  <si>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</si>
  <si>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</si>
  <si>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</si>
  <si>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</si>
  <si>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</si>
  <si>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</si>
  <si>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</si>
  <si>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</si>
  <si>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</si>
  <si>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</si>
  <si>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</si>
  <si>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</si>
  <si>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</si>
  <si>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</si>
  <si>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</si>
  <si>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</si>
  <si>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</si>
  <si>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</si>
  <si>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</si>
  <si>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</si>
  <si>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</si>
  <si>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</si>
  <si>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</si>
  <si>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</si>
  <si>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</si>
  <si>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</si>
  <si>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</si>
  <si>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</si>
  <si>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</si>
  <si>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</si>
  <si>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</si>
  <si>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</si>
  <si>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</si>
  <si>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</si>
  <si>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</si>
  <si>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</si>
  <si>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</si>
  <si>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</si>
  <si>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</si>
  <si>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</si>
  <si>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</si>
  <si>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</si>
  <si>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</si>
  <si>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</si>
  <si>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</si>
  <si>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</si>
  <si>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</si>
  <si>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</si>
  <si>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</si>
  <si>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</si>
  <si>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</si>
  <si>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</si>
  <si>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</si>
  <si>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</si>
  <si>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</si>
  <si>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</si>
  <si>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</si>
  <si>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</si>
  <si>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</si>
  <si>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</si>
  <si>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</si>
  <si>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</si>
  <si>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</si>
  <si>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</si>
  <si>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</si>
  <si>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</si>
  <si>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</si>
  <si>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</si>
  <si>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</si>
  <si>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</si>
  <si>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</si>
  <si>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</si>
  <si>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</si>
  <si>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</si>
  <si>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</si>
  <si>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</si>
  <si>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</si>
  <si>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</si>
  <si>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</si>
  <si>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</si>
  <si>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</si>
  <si>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</si>
  <si>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</si>
  <si>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</si>
  <si>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</si>
  <si>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</si>
  <si>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</si>
  <si>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</si>
  <si>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</si>
  <si>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</si>
  <si>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</si>
  <si>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</si>
  <si>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</si>
  <si>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</si>
  <si>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</si>
  <si>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</si>
  <si>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</si>
  <si>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</si>
  <si>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</si>
  <si>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</si>
  <si>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</si>
  <si>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</si>
  <si>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</si>
  <si>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</si>
  <si>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</si>
  <si>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</si>
  <si>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</si>
  <si>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</si>
  <si>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</si>
  <si>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</si>
  <si>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</si>
  <si>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</si>
  <si>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</si>
  <si>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</si>
  <si>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</si>
  <si>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</si>
  <si>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</si>
  <si>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</si>
  <si>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</si>
  <si>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</si>
  <si>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</si>
  <si>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</si>
  <si>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</si>
  <si>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</si>
  <si>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</si>
  <si>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</si>
  <si>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</si>
  <si>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</si>
  <si>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</si>
  <si>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</si>
  <si>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</si>
  <si>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</si>
  <si>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</si>
  <si>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</si>
  <si>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</si>
  <si>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</si>
  <si>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</si>
  <si>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</si>
  <si>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</si>
  <si>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</si>
  <si>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</si>
  <si>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</si>
  <si>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</si>
  <si>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</si>
  <si>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</si>
  <si>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</si>
  <si>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</si>
  <si>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</si>
  <si>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</si>
  <si>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</si>
  <si>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</si>
  <si>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</si>
  <si>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</si>
  <si>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</si>
  <si>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</si>
  <si>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</si>
  <si>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</si>
  <si>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</si>
  <si>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</si>
  <si>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</si>
  <si>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</si>
  <si>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</si>
  <si>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</si>
  <si>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</si>
  <si>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</si>
  <si>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</si>
  <si>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</si>
  <si>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</si>
  <si>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</si>
  <si>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</si>
  <si>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</si>
  <si>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</si>
  <si>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</si>
  <si>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</si>
  <si>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</si>
  <si>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</si>
  <si>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</si>
  <si>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</si>
  <si>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</si>
  <si>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</si>
  <si>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</si>
  <si>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</si>
  <si>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</si>
  <si>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</si>
  <si>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</si>
  <si>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</si>
  <si>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</si>
  <si>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</si>
  <si>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</si>
  <si>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</si>
  <si>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</si>
  <si>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</si>
  <si>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</si>
  <si>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</si>
  <si>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</si>
  <si>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</si>
  <si>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</si>
  <si>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</si>
  <si>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</si>
  <si>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</si>
  <si>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</si>
  <si>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</si>
  <si>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</si>
  <si>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</si>
  <si>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</si>
  <si>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</si>
  <si>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</si>
  <si>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</si>
  <si>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</si>
  <si>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</si>
  <si>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</si>
  <si>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</si>
  <si>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</si>
  <si>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</si>
  <si>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</si>
  <si>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</si>
  <si>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</si>
  <si>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</si>
  <si>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</si>
  <si>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</si>
  <si>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</si>
  <si>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</si>
  <si>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</si>
  <si>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</si>
  <si>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</si>
  <si>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</si>
  <si>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</si>
  <si>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</si>
  <si>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</si>
  <si>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</si>
  <si>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</si>
  <si>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</si>
  <si>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</si>
  <si>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</si>
  <si>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</si>
  <si>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</si>
  <si>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</si>
  <si>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</si>
  <si>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</si>
  <si>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</si>
  <si>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</si>
  <si>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</si>
  <si>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</si>
  <si>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</si>
  <si>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</si>
  <si>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</si>
  <si>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</si>
  <si>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</si>
  <si>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</si>
  <si>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</si>
  <si>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</si>
  <si>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</si>
  <si>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</si>
  <si>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</si>
  <si>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</si>
  <si>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</si>
  <si>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</si>
  <si>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</si>
  <si>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</si>
  <si>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</si>
  <si>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</si>
  <si>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</si>
  <si>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</si>
  <si>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</si>
  <si>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</si>
  <si>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</si>
  <si>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</si>
  <si>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</si>
  <si>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Jan</t>
  </si>
  <si>
    <t>Feb</t>
  </si>
  <si>
    <t>Mar</t>
  </si>
  <si>
    <t>Apr</t>
  </si>
  <si>
    <t>May</t>
  </si>
  <si>
    <t>Jun</t>
  </si>
  <si>
    <t>Jul</t>
  </si>
  <si>
    <t>Aug</t>
  </si>
  <si>
    <t>Sep</t>
  </si>
  <si>
    <t>Oct</t>
  </si>
  <si>
    <t>Nov</t>
  </si>
  <si>
    <t>Dec</t>
  </si>
  <si>
    <t>Sum of Profit</t>
  </si>
  <si>
    <t>category</t>
  </si>
  <si>
    <t>profit</t>
  </si>
  <si>
    <t>state</t>
  </si>
  <si>
    <t>sales</t>
  </si>
  <si>
    <t>2011</t>
  </si>
  <si>
    <t>2012</t>
  </si>
  <si>
    <t>2013</t>
  </si>
  <si>
    <t>2014</t>
  </si>
  <si>
    <t>Sum of Quantity</t>
  </si>
  <si>
    <t>Count of Order ID</t>
  </si>
  <si>
    <t>Sum of prof marg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</si>
</sst>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Green]\▲0.00%;[Red]\ \▼0.00%"/>
    <numFmt numFmtId="165" formatCode="_(&quot;$&quot;* #,##0_);_(&quot;$&quot;* \(#,##0\);_(&quot;$&quot;* &quot;-&quot;??_);_(@_)"/>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3" xfId="0" applyBorder="1" applyAlignment="1">
      <alignment horizontal="left"/>
    </xf>
    <xf numFmtId="0" fontId="0" fillId="0" borderId="4" xfId="0" applyBorder="1"/>
    <xf numFmtId="0" fontId="0" fillId="0" borderId="2" xfId="0" applyBorder="1" applyAlignment="1">
      <alignment horizontal="left"/>
    </xf>
    <xf numFmtId="0" fontId="0" fillId="0" borderId="6" xfId="0" applyBorder="1"/>
    <xf numFmtId="10" fontId="0" fillId="0" borderId="6" xfId="0" applyNumberFormat="1" applyBorder="1"/>
    <xf numFmtId="10" fontId="0" fillId="0" borderId="7" xfId="0" applyNumberFormat="1" applyBorder="1"/>
    <xf numFmtId="10" fontId="0" fillId="0" borderId="8" xfId="0" applyNumberFormat="1" applyBorder="1"/>
    <xf numFmtId="165" fontId="0" fillId="0" borderId="6" xfId="0" applyNumberFormat="1" applyBorder="1"/>
    <xf numFmtId="165" fontId="0" fillId="0" borderId="8" xfId="0" applyNumberFormat="1" applyBorder="1"/>
    <xf numFmtId="43" fontId="0" fillId="0" borderId="6" xfId="0" applyNumberFormat="1" applyBorder="1"/>
    <xf numFmtId="43" fontId="0" fillId="0" borderId="8" xfId="0" applyNumberFormat="1" applyBorder="1"/>
    <xf numFmtId="0" fontId="0" fillId="0" borderId="9" xfId="0" applyBorder="1"/>
    <xf numFmtId="9" fontId="0" fillId="0" borderId="0" xfId="2" applyFont="1"/>
    <xf numFmtId="165" fontId="0" fillId="0" borderId="0" xfId="1" applyNumberFormat="1" applyFont="1"/>
    <xf numFmtId="164" fontId="0" fillId="0" borderId="8" xfId="0" applyNumberFormat="1" applyBorder="1"/>
    <xf numFmtId="164" fontId="0" fillId="0" borderId="0" xfId="0" applyNumberFormat="1"/>
    <xf numFmtId="164" fontId="0" fillId="0" borderId="0" xfId="2" applyNumberFormat="1" applyFont="1"/>
    <xf numFmtId="0" fontId="0" fillId="0" borderId="6" xfId="0" applyNumberFormat="1" applyBorder="1"/>
    <xf numFmtId="0" fontId="0" fillId="0" borderId="7" xfId="0" applyNumberFormat="1" applyBorder="1"/>
    <xf numFmtId="0" fontId="0" fillId="0" borderId="8" xfId="0" applyNumberFormat="1" applyBorder="1"/>
    <xf numFmtId="0" fontId="0" fillId="0" borderId="1" xfId="0" applyNumberFormat="1" applyBorder="1"/>
    <xf numFmtId="0" fontId="0" fillId="0" borderId="4" xfId="0" applyNumberFormat="1" applyBorder="1"/>
    <xf numFmtId="0" fontId="0" fillId="0" borderId="3" xfId="0" applyNumberFormat="1" applyBorder="1"/>
    <xf numFmtId="0" fontId="0" fillId="0" borderId="5" xfId="0" applyNumberFormat="1" applyBorder="1"/>
    <xf numFmtId="0" fontId="0" fillId="0" borderId="9" xfId="0" applyNumberFormat="1" applyBorder="1"/>
    <xf numFmtId="0" fontId="0" fillId="0" borderId="10" xfId="0" applyNumberFormat="1" applyBorder="1"/>
  </cellXfs>
  <cellStyles count="3">
    <cellStyle name="Currency" xfId="1" builtinId="4"/>
    <cellStyle name="Normal" xfId="0" builtinId="0"/>
    <cellStyle name="Percent" xfId="2" builtinId="5"/>
  </cellStyles>
  <dxfs count="139">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5" formatCode="_(* #,##0.00_);_(* \(#,##0.0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2" formatCode="0.00"/>
    </dxf>
    <dxf>
      <numFmt numFmtId="35" formatCode="_(* #,##0.00_);_(* \(#,##0.0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5" formatCode="_(* #,##0.00_);_(* \(#,##0.0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5" formatCode="_(* #,##0.00_);_(* \(#,##0.00\);_(*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38"/>
      <tableStyleElement type="firstRowStripe" dxfId="137"/>
      <tableStyleElement type="secondRowStripe" dxfId="1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AFSHEEN.xlsx]combo chart!PivotTable2</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extLst>
            <c:ext xmlns:c16="http://schemas.microsoft.com/office/drawing/2014/chart" uri="{C3380CC4-5D6E-409C-BE32-E72D297353CC}">
              <c16:uniqueId val="{00000000-2B9F-46B3-B891-AD4E9573BB62}"/>
            </c:ext>
          </c:extLst>
        </c:ser>
        <c:dLbls>
          <c:showLegendKey val="0"/>
          <c:showVal val="0"/>
          <c:showCatName val="0"/>
          <c:showSerName val="0"/>
          <c:showPercent val="0"/>
          <c:showBubbleSize val="0"/>
        </c:dLbls>
        <c:gapWidth val="219"/>
        <c:overlap val="-27"/>
        <c:axId val="726360399"/>
        <c:axId val="726346479"/>
      </c:barChart>
      <c:lineChart>
        <c:grouping val="standard"/>
        <c:varyColors val="0"/>
        <c:ser>
          <c:idx val="1"/>
          <c:order val="1"/>
          <c:tx>
            <c:strRef>
              <c:f>'combo chart'!$C$3</c:f>
              <c:strCache>
                <c:ptCount val="1"/>
                <c:pt idx="0">
                  <c:v>Sum of Profit</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smooth val="0"/>
          <c:extLst>
            <c:ext xmlns:c16="http://schemas.microsoft.com/office/drawing/2014/chart" uri="{C3380CC4-5D6E-409C-BE32-E72D297353CC}">
              <c16:uniqueId val="{00000001-2B9F-46B3-B891-AD4E9573BB62}"/>
            </c:ext>
          </c:extLst>
        </c:ser>
        <c:dLbls>
          <c:showLegendKey val="0"/>
          <c:showVal val="0"/>
          <c:showCatName val="0"/>
          <c:showSerName val="0"/>
          <c:showPercent val="0"/>
          <c:showBubbleSize val="0"/>
        </c:dLbls>
        <c:marker val="1"/>
        <c:smooth val="0"/>
        <c:axId val="904861167"/>
        <c:axId val="704209647"/>
      </c:lineChart>
      <c:catAx>
        <c:axId val="72636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26346479"/>
        <c:crosses val="autoZero"/>
        <c:auto val="1"/>
        <c:lblAlgn val="ctr"/>
        <c:lblOffset val="100"/>
        <c:noMultiLvlLbl val="0"/>
      </c:catAx>
      <c:valAx>
        <c:axId val="726346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26360399"/>
        <c:crosses val="autoZero"/>
        <c:crossBetween val="between"/>
      </c:valAx>
      <c:valAx>
        <c:axId val="70420964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4861167"/>
        <c:crosses val="max"/>
        <c:crossBetween val="between"/>
      </c:valAx>
      <c:catAx>
        <c:axId val="904861167"/>
        <c:scaling>
          <c:orientation val="minMax"/>
        </c:scaling>
        <c:delete val="1"/>
        <c:axPos val="b"/>
        <c:numFmt formatCode="General" sourceLinked="1"/>
        <c:majorTickMark val="none"/>
        <c:minorTickMark val="none"/>
        <c:tickLblPos val="nextTo"/>
        <c:crossAx val="7042096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AFSHEEN.xlsx]pie chart!PivotTable3</c:name>
    <c:fmtId val="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doughnutChart>
        <c:varyColors val="1"/>
        <c:ser>
          <c:idx val="0"/>
          <c:order val="0"/>
          <c:tx>
            <c:strRef>
              <c:f>'pie chart'!$B$3</c:f>
              <c:strCache>
                <c:ptCount val="1"/>
                <c:pt idx="0">
                  <c:v>Total</c:v>
                </c:pt>
              </c:strCache>
            </c:strRef>
          </c:tx>
          <c:explosion val="9"/>
          <c:dPt>
            <c:idx val="0"/>
            <c:bubble3D val="0"/>
            <c:explosion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2-9B9A-49A2-A7D9-F1E0934C4F6C}"/>
              </c:ext>
            </c:extLst>
          </c:dPt>
          <c:dPt>
            <c:idx val="1"/>
            <c:bubble3D val="0"/>
            <c:explosion val="1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9B9A-49A2-A7D9-F1E0934C4F6C}"/>
              </c:ext>
            </c:extLst>
          </c:dPt>
          <c:dPt>
            <c:idx val="2"/>
            <c:bubble3D val="0"/>
            <c:explosion val="13"/>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4-9B9A-49A2-A7D9-F1E0934C4F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0.3296644441200029</c:v>
                </c:pt>
                <c:pt idx="1">
                  <c:v>0.26037209639267084</c:v>
                </c:pt>
                <c:pt idx="2">
                  <c:v>0.40996345948732626</c:v>
                </c:pt>
              </c:numCache>
            </c:numRef>
          </c:val>
          <c:extLst>
            <c:ext xmlns:c16="http://schemas.microsoft.com/office/drawing/2014/chart" uri="{C3380CC4-5D6E-409C-BE32-E72D297353CC}">
              <c16:uniqueId val="{00000000-9B9A-49A2-A7D9-F1E0934C4F6C}"/>
            </c:ext>
          </c:extLst>
        </c:ser>
        <c:dLbls>
          <c:showLegendKey val="0"/>
          <c:showVal val="0"/>
          <c:showCatName val="0"/>
          <c:showSerName val="0"/>
          <c:showPercent val="1"/>
          <c:showBubbleSize val="0"/>
          <c:showLeaderLines val="1"/>
        </c:dLbls>
        <c:firstSliceAng val="20"/>
        <c:holeSize val="58"/>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'top 5'!$A$4:$A$9</c:f>
              <c:strCache>
                <c:ptCount val="5"/>
                <c:pt idx="0">
                  <c:v>Chairs</c:v>
                </c:pt>
                <c:pt idx="1">
                  <c:v>Copiers</c:v>
                </c:pt>
                <c:pt idx="2">
                  <c:v>Phones</c:v>
                </c:pt>
                <c:pt idx="3">
                  <c:v>Storage</c:v>
                </c:pt>
                <c:pt idx="4">
                  <c:v>Tables</c:v>
                </c:pt>
              </c:strCache>
            </c:strRef>
          </c:cat>
          <c:val>
            <c:numRef>
              <c:f>'top 5'!$B$4:$B$9</c:f>
              <c:numCache>
                <c:formatCode>General</c:formatCode>
                <c:ptCount val="5"/>
                <c:pt idx="0">
                  <c:v>27989.551999999996</c:v>
                </c:pt>
                <c:pt idx="1">
                  <c:v>29679.741999999998</c:v>
                </c:pt>
                <c:pt idx="2">
                  <c:v>17180.796000000002</c:v>
                </c:pt>
                <c:pt idx="3">
                  <c:v>12656.604000000003</c:v>
                </c:pt>
                <c:pt idx="4">
                  <c:v>12562.593000000001</c:v>
                </c:pt>
              </c:numCache>
            </c:numRef>
          </c:val>
          <c:extLst>
            <c:ext xmlns:c16="http://schemas.microsoft.com/office/drawing/2014/chart" uri="{C3380CC4-5D6E-409C-BE32-E72D297353CC}">
              <c16:uniqueId val="{00000000-72A9-4789-9EB4-61C9DF13428C}"/>
            </c:ext>
          </c:extLst>
        </c:ser>
        <c:dLbls>
          <c:showLegendKey val="0"/>
          <c:showVal val="0"/>
          <c:showCatName val="0"/>
          <c:showSerName val="0"/>
          <c:showPercent val="0"/>
          <c:showBubbleSize val="0"/>
        </c:dLbls>
        <c:gapWidth val="100"/>
        <c:axId val="1227831936"/>
        <c:axId val="1227830976"/>
      </c:barChart>
      <c:catAx>
        <c:axId val="122783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7830976"/>
        <c:crosses val="autoZero"/>
        <c:auto val="1"/>
        <c:lblAlgn val="ctr"/>
        <c:lblOffset val="100"/>
        <c:noMultiLvlLbl val="0"/>
      </c:catAx>
      <c:valAx>
        <c:axId val="1227830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783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2698412698413"/>
          <c:y val="0.18018018018018017"/>
          <c:w val="0.78174603174603174"/>
          <c:h val="0.603603603603603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 #,##0_);_("$"* \(#,##0\);_("$"* "-"??_);_(@_)</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smooth val="0"/>
          <c:extLst>
            <c:ext xmlns:c16="http://schemas.microsoft.com/office/drawing/2014/chart" uri="{C3380CC4-5D6E-409C-BE32-E72D297353CC}">
              <c16:uniqueId val="{00000000-9BAB-46AB-86B6-5CF539EC2322}"/>
            </c:ext>
          </c:extLst>
        </c:ser>
        <c:dLbls>
          <c:showLegendKey val="0"/>
          <c:showVal val="0"/>
          <c:showCatName val="0"/>
          <c:showSerName val="0"/>
          <c:showPercent val="0"/>
          <c:showBubbleSize val="0"/>
        </c:dLbls>
        <c:smooth val="0"/>
        <c:axId val="1324758272"/>
        <c:axId val="1324780592"/>
      </c:lineChart>
      <c:catAx>
        <c:axId val="1324758272"/>
        <c:scaling>
          <c:orientation val="minMax"/>
        </c:scaling>
        <c:delete val="1"/>
        <c:axPos val="b"/>
        <c:numFmt formatCode="General" sourceLinked="1"/>
        <c:majorTickMark val="none"/>
        <c:minorTickMark val="none"/>
        <c:tickLblPos val="nextTo"/>
        <c:crossAx val="1324780592"/>
        <c:crosses val="autoZero"/>
        <c:auto val="1"/>
        <c:lblAlgn val="ctr"/>
        <c:lblOffset val="100"/>
        <c:noMultiLvlLbl val="0"/>
      </c:catAx>
      <c:valAx>
        <c:axId val="1324780592"/>
        <c:scaling>
          <c:orientation val="minMax"/>
        </c:scaling>
        <c:delete val="1"/>
        <c:axPos val="l"/>
        <c:numFmt formatCode="_(&quot;$&quot;* #,##0_);_(&quot;$&quot;* \(#,##0\);_(&quot;$&quot;* &quot;-&quot;??_);_(@_)" sourceLinked="1"/>
        <c:majorTickMark val="none"/>
        <c:minorTickMark val="none"/>
        <c:tickLblPos val="nextTo"/>
        <c:crossAx val="132475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 #,##0_);_("$"* \(#,##0\);_("$"* "-"??_);_(@_)</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smooth val="0"/>
          <c:extLst>
            <c:ext xmlns:c16="http://schemas.microsoft.com/office/drawing/2014/chart" uri="{C3380CC4-5D6E-409C-BE32-E72D297353CC}">
              <c16:uniqueId val="{00000000-D4B2-4729-8786-273C8A0B6ADF}"/>
            </c:ext>
          </c:extLst>
        </c:ser>
        <c:dLbls>
          <c:showLegendKey val="0"/>
          <c:showVal val="0"/>
          <c:showCatName val="0"/>
          <c:showSerName val="0"/>
          <c:showPercent val="0"/>
          <c:showBubbleSize val="0"/>
        </c:dLbls>
        <c:smooth val="0"/>
        <c:axId val="1418923936"/>
        <c:axId val="1418938320"/>
      </c:lineChart>
      <c:catAx>
        <c:axId val="1418923936"/>
        <c:scaling>
          <c:orientation val="minMax"/>
        </c:scaling>
        <c:delete val="1"/>
        <c:axPos val="b"/>
        <c:numFmt formatCode="General" sourceLinked="1"/>
        <c:majorTickMark val="none"/>
        <c:minorTickMark val="none"/>
        <c:tickLblPos val="nextTo"/>
        <c:crossAx val="1418938320"/>
        <c:crosses val="autoZero"/>
        <c:auto val="1"/>
        <c:lblAlgn val="ctr"/>
        <c:lblOffset val="100"/>
        <c:noMultiLvlLbl val="0"/>
      </c:catAx>
      <c:valAx>
        <c:axId val="1418938320"/>
        <c:scaling>
          <c:orientation val="minMax"/>
        </c:scaling>
        <c:delete val="1"/>
        <c:axPos val="l"/>
        <c:numFmt formatCode="_(&quot;$&quot;* #,##0_);_(&quot;$&quot;* \(#,##0\);_(&quot;$&quot;* &quot;-&quot;??_);_(@_)" sourceLinked="1"/>
        <c:majorTickMark val="none"/>
        <c:minorTickMark val="none"/>
        <c:tickLblPos val="nextTo"/>
        <c:crossAx val="14189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_(* #,##0.00_);_(* \(#,##0.00\);_(* "-"??_);_(@_)</c:formatCode>
                <c:ptCount val="12"/>
                <c:pt idx="0">
                  <c:v>106</c:v>
                </c:pt>
                <c:pt idx="1">
                  <c:v>52</c:v>
                </c:pt>
                <c:pt idx="2">
                  <c:v>148</c:v>
                </c:pt>
                <c:pt idx="3">
                  <c:v>119</c:v>
                </c:pt>
                <c:pt idx="4">
                  <c:v>227</c:v>
                </c:pt>
                <c:pt idx="5">
                  <c:v>173</c:v>
                </c:pt>
                <c:pt idx="6">
                  <c:v>223</c:v>
                </c:pt>
                <c:pt idx="7">
                  <c:v>149</c:v>
                </c:pt>
                <c:pt idx="8">
                  <c:v>320</c:v>
                </c:pt>
                <c:pt idx="9">
                  <c:v>181</c:v>
                </c:pt>
                <c:pt idx="10">
                  <c:v>502</c:v>
                </c:pt>
                <c:pt idx="11">
                  <c:v>404</c:v>
                </c:pt>
              </c:numCache>
            </c:numRef>
          </c:val>
          <c:smooth val="0"/>
          <c:extLst>
            <c:ext xmlns:c16="http://schemas.microsoft.com/office/drawing/2014/chart" uri="{C3380CC4-5D6E-409C-BE32-E72D297353CC}">
              <c16:uniqueId val="{00000000-DDF7-49E8-A5B2-B7D4BFD9D7EA}"/>
            </c:ext>
          </c:extLst>
        </c:ser>
        <c:dLbls>
          <c:showLegendKey val="0"/>
          <c:showVal val="0"/>
          <c:showCatName val="0"/>
          <c:showSerName val="0"/>
          <c:showPercent val="0"/>
          <c:showBubbleSize val="0"/>
        </c:dLbls>
        <c:smooth val="0"/>
        <c:axId val="1418947744"/>
        <c:axId val="1418936832"/>
      </c:lineChart>
      <c:catAx>
        <c:axId val="1418947744"/>
        <c:scaling>
          <c:orientation val="minMax"/>
        </c:scaling>
        <c:delete val="1"/>
        <c:axPos val="b"/>
        <c:numFmt formatCode="General" sourceLinked="1"/>
        <c:majorTickMark val="none"/>
        <c:minorTickMark val="none"/>
        <c:tickLblPos val="nextTo"/>
        <c:crossAx val="1418936832"/>
        <c:crosses val="autoZero"/>
        <c:auto val="1"/>
        <c:lblAlgn val="ctr"/>
        <c:lblOffset val="100"/>
        <c:noMultiLvlLbl val="0"/>
      </c:catAx>
      <c:valAx>
        <c:axId val="1418936832"/>
        <c:scaling>
          <c:orientation val="minMax"/>
        </c:scaling>
        <c:delete val="1"/>
        <c:axPos val="l"/>
        <c:numFmt formatCode="_(* #,##0.00_);_(* \(#,##0.00\);_(* &quot;-&quot;??_);_(@_)" sourceLinked="1"/>
        <c:majorTickMark val="none"/>
        <c:minorTickMark val="none"/>
        <c:tickLblPos val="nextTo"/>
        <c:crossAx val="141894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70921985815602"/>
          <c:y val="0.21116138763197587"/>
          <c:w val="0.80496453900709219"/>
          <c:h val="0.6681749622926093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_(* #,##0.00_);_(* \(#,##0.00\);_(* "-"??_);_(@_)</c:formatCode>
                <c:ptCount val="12"/>
                <c:pt idx="0">
                  <c:v>28</c:v>
                </c:pt>
                <c:pt idx="1">
                  <c:v>15</c:v>
                </c:pt>
                <c:pt idx="2">
                  <c:v>40</c:v>
                </c:pt>
                <c:pt idx="3">
                  <c:v>34</c:v>
                </c:pt>
                <c:pt idx="4">
                  <c:v>57</c:v>
                </c:pt>
                <c:pt idx="5">
                  <c:v>45</c:v>
                </c:pt>
                <c:pt idx="6">
                  <c:v>54</c:v>
                </c:pt>
                <c:pt idx="7">
                  <c:v>38</c:v>
                </c:pt>
                <c:pt idx="8">
                  <c:v>82</c:v>
                </c:pt>
                <c:pt idx="9">
                  <c:v>43</c:v>
                </c:pt>
                <c:pt idx="10">
                  <c:v>134</c:v>
                </c:pt>
                <c:pt idx="11">
                  <c:v>103</c:v>
                </c:pt>
              </c:numCache>
            </c:numRef>
          </c:val>
          <c:smooth val="0"/>
          <c:extLst>
            <c:ext xmlns:c16="http://schemas.microsoft.com/office/drawing/2014/chart" uri="{C3380CC4-5D6E-409C-BE32-E72D297353CC}">
              <c16:uniqueId val="{00000000-AC3B-4DE0-91E8-132ECA608499}"/>
            </c:ext>
          </c:extLst>
        </c:ser>
        <c:dLbls>
          <c:showLegendKey val="0"/>
          <c:showVal val="0"/>
          <c:showCatName val="0"/>
          <c:showSerName val="0"/>
          <c:showPercent val="0"/>
          <c:showBubbleSize val="0"/>
        </c:dLbls>
        <c:smooth val="0"/>
        <c:axId val="1418932864"/>
        <c:axId val="1418939808"/>
      </c:lineChart>
      <c:catAx>
        <c:axId val="1418932864"/>
        <c:scaling>
          <c:orientation val="minMax"/>
        </c:scaling>
        <c:delete val="1"/>
        <c:axPos val="b"/>
        <c:numFmt formatCode="General" sourceLinked="1"/>
        <c:majorTickMark val="none"/>
        <c:minorTickMark val="none"/>
        <c:tickLblPos val="nextTo"/>
        <c:crossAx val="1418939808"/>
        <c:crosses val="autoZero"/>
        <c:auto val="1"/>
        <c:lblAlgn val="ctr"/>
        <c:lblOffset val="100"/>
        <c:noMultiLvlLbl val="0"/>
      </c:catAx>
      <c:valAx>
        <c:axId val="1418939808"/>
        <c:scaling>
          <c:orientation val="minMax"/>
        </c:scaling>
        <c:delete val="1"/>
        <c:axPos val="l"/>
        <c:numFmt formatCode="_(* #,##0.00_);_(* \(#,##0.00\);_(* &quot;-&quot;??_);_(@_)" sourceLinked="1"/>
        <c:majorTickMark val="none"/>
        <c:minorTickMark val="none"/>
        <c:tickLblPos val="nextTo"/>
        <c:crossAx val="141893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-0.9364792828907349</c:v>
                </c:pt>
                <c:pt idx="1">
                  <c:v>-0.99721197518587812</c:v>
                </c:pt>
                <c:pt idx="2">
                  <c:v>-0.89634332973635644</c:v>
                </c:pt>
                <c:pt idx="3">
                  <c:v>-0.9788618085853662</c:v>
                </c:pt>
                <c:pt idx="4">
                  <c:v>-0.85735947961326264</c:v>
                </c:pt>
                <c:pt idx="5">
                  <c:v>-0.83378418949210753</c:v>
                </c:pt>
                <c:pt idx="6">
                  <c:v>-0.93542932828613878</c:v>
                </c:pt>
                <c:pt idx="7">
                  <c:v>-0.8858803300240623</c:v>
                </c:pt>
                <c:pt idx="8">
                  <c:v>-1.0654068671390244</c:v>
                </c:pt>
                <c:pt idx="9">
                  <c:v>-0.64337167294030584</c:v>
                </c:pt>
                <c:pt idx="10">
                  <c:v>-0.87241749846713768</c:v>
                </c:pt>
                <c:pt idx="11">
                  <c:v>-0.94729397992363007</c:v>
                </c:pt>
              </c:numCache>
            </c:numRef>
          </c:val>
          <c:smooth val="0"/>
          <c:extLst>
            <c:ext xmlns:c16="http://schemas.microsoft.com/office/drawing/2014/chart" uri="{C3380CC4-5D6E-409C-BE32-E72D297353CC}">
              <c16:uniqueId val="{00000000-162E-48A7-81C0-F183339FEA84}"/>
            </c:ext>
          </c:extLst>
        </c:ser>
        <c:dLbls>
          <c:showLegendKey val="0"/>
          <c:showVal val="0"/>
          <c:showCatName val="0"/>
          <c:showSerName val="0"/>
          <c:showPercent val="0"/>
          <c:showBubbleSize val="0"/>
        </c:dLbls>
        <c:smooth val="0"/>
        <c:axId val="1327877360"/>
        <c:axId val="1327876368"/>
      </c:lineChart>
      <c:catAx>
        <c:axId val="1327877360"/>
        <c:scaling>
          <c:orientation val="minMax"/>
        </c:scaling>
        <c:delete val="1"/>
        <c:axPos val="b"/>
        <c:numFmt formatCode="General" sourceLinked="1"/>
        <c:majorTickMark val="none"/>
        <c:minorTickMark val="none"/>
        <c:tickLblPos val="nextTo"/>
        <c:crossAx val="1327876368"/>
        <c:crosses val="autoZero"/>
        <c:auto val="1"/>
        <c:lblAlgn val="ctr"/>
        <c:lblOffset val="100"/>
        <c:noMultiLvlLbl val="0"/>
      </c:catAx>
      <c:valAx>
        <c:axId val="1327876368"/>
        <c:scaling>
          <c:orientation val="minMax"/>
        </c:scaling>
        <c:delete val="1"/>
        <c:axPos val="l"/>
        <c:numFmt formatCode="0.00%" sourceLinked="1"/>
        <c:majorTickMark val="none"/>
        <c:minorTickMark val="none"/>
        <c:tickLblPos val="nextTo"/>
        <c:crossAx val="132787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AFSHEEN.xlsx]pie chart!PivotTable3</c:name>
    <c:fmtId val="9"/>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doughnutChart>
        <c:varyColors val="1"/>
        <c:ser>
          <c:idx val="0"/>
          <c:order val="0"/>
          <c:tx>
            <c:strRef>
              <c:f>'pie chart'!$B$3</c:f>
              <c:strCache>
                <c:ptCount val="1"/>
                <c:pt idx="0">
                  <c:v>Total</c:v>
                </c:pt>
              </c:strCache>
            </c:strRef>
          </c:tx>
          <c:explosion val="10"/>
          <c:dPt>
            <c:idx val="0"/>
            <c:bubble3D val="0"/>
            <c:explosion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9-F8AB-43B6-A4C1-E6F47E74BB0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B-F8AB-43B6-A4C1-E6F47E74BB0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D-F8AB-43B6-A4C1-E6F47E74BB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0.3296644441200029</c:v>
                </c:pt>
                <c:pt idx="1">
                  <c:v>0.26037209639267084</c:v>
                </c:pt>
                <c:pt idx="2">
                  <c:v>0.40996345948732626</c:v>
                </c:pt>
              </c:numCache>
            </c:numRef>
          </c:val>
          <c:extLst>
            <c:ext xmlns:c16="http://schemas.microsoft.com/office/drawing/2014/chart" uri="{C3380CC4-5D6E-409C-BE32-E72D297353CC}">
              <c16:uniqueId val="{0000000E-F8AB-43B6-A4C1-E6F47E74BB0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l"/>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4.2872454448017148E-2"/>
          <c:y val="0.19741172188964037"/>
          <c:w val="0.31019191330987161"/>
          <c:h val="0.65217946464095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AFSHEEN.xlsx]kpi!PivotTable6</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158349942884524E-3"/>
          <c:y val="0.36036036036036034"/>
          <c:w val="0.78174603174603174"/>
          <c:h val="0.603603603603603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 #,##0_);_("$"* \(#,##0\);_("$"* "-"??_);_(@_)</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smooth val="0"/>
          <c:extLst>
            <c:ext xmlns:c16="http://schemas.microsoft.com/office/drawing/2014/chart" uri="{C3380CC4-5D6E-409C-BE32-E72D297353CC}">
              <c16:uniqueId val="{00000000-F386-42FC-ABF9-34396A0909B8}"/>
            </c:ext>
          </c:extLst>
        </c:ser>
        <c:dLbls>
          <c:showLegendKey val="0"/>
          <c:showVal val="0"/>
          <c:showCatName val="0"/>
          <c:showSerName val="0"/>
          <c:showPercent val="0"/>
          <c:showBubbleSize val="0"/>
        </c:dLbls>
        <c:smooth val="0"/>
        <c:axId val="1324758272"/>
        <c:axId val="1324780592"/>
      </c:lineChart>
      <c:catAx>
        <c:axId val="1324758272"/>
        <c:scaling>
          <c:orientation val="minMax"/>
        </c:scaling>
        <c:delete val="1"/>
        <c:axPos val="b"/>
        <c:numFmt formatCode="General" sourceLinked="1"/>
        <c:majorTickMark val="none"/>
        <c:minorTickMark val="none"/>
        <c:tickLblPos val="nextTo"/>
        <c:crossAx val="1324780592"/>
        <c:crosses val="autoZero"/>
        <c:auto val="1"/>
        <c:lblAlgn val="ctr"/>
        <c:lblOffset val="100"/>
        <c:noMultiLvlLbl val="0"/>
      </c:catAx>
      <c:valAx>
        <c:axId val="1324780592"/>
        <c:scaling>
          <c:orientation val="minMax"/>
        </c:scaling>
        <c:delete val="1"/>
        <c:axPos val="l"/>
        <c:numFmt formatCode="_(&quot;$&quot;* #,##0_);_(&quot;$&quot;* \(#,##0\);_(&quot;$&quot;* &quot;-&quot;??_);_(@_)" sourceLinked="1"/>
        <c:majorTickMark val="none"/>
        <c:minorTickMark val="none"/>
        <c:tickLblPos val="nextTo"/>
        <c:crossAx val="132475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2585672299945"/>
          <c:y val="0.33746826728626134"/>
          <c:w val="0.80072463768115942"/>
          <c:h val="0.6491228070175438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 #,##0_);_("$"* \(#,##0\);_("$"* "-"??_);_(@_)</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smooth val="0"/>
          <c:extLst>
            <c:ext xmlns:c16="http://schemas.microsoft.com/office/drawing/2014/chart" uri="{C3380CC4-5D6E-409C-BE32-E72D297353CC}">
              <c16:uniqueId val="{00000000-1D08-44CE-B24A-E9E1B4C07993}"/>
            </c:ext>
          </c:extLst>
        </c:ser>
        <c:dLbls>
          <c:showLegendKey val="0"/>
          <c:showVal val="0"/>
          <c:showCatName val="0"/>
          <c:showSerName val="0"/>
          <c:showPercent val="0"/>
          <c:showBubbleSize val="0"/>
        </c:dLbls>
        <c:smooth val="0"/>
        <c:axId val="1418923936"/>
        <c:axId val="1418938320"/>
      </c:lineChart>
      <c:catAx>
        <c:axId val="1418923936"/>
        <c:scaling>
          <c:orientation val="minMax"/>
        </c:scaling>
        <c:delete val="1"/>
        <c:axPos val="b"/>
        <c:numFmt formatCode="General" sourceLinked="1"/>
        <c:majorTickMark val="none"/>
        <c:minorTickMark val="none"/>
        <c:tickLblPos val="nextTo"/>
        <c:crossAx val="1418938320"/>
        <c:crosses val="autoZero"/>
        <c:auto val="1"/>
        <c:lblAlgn val="ctr"/>
        <c:lblOffset val="100"/>
        <c:noMultiLvlLbl val="0"/>
      </c:catAx>
      <c:valAx>
        <c:axId val="1418938320"/>
        <c:scaling>
          <c:orientation val="minMax"/>
        </c:scaling>
        <c:delete val="1"/>
        <c:axPos val="l"/>
        <c:numFmt formatCode="_(&quot;$&quot;* #,##0_);_(&quot;$&quot;* \(#,##0\);_(&quot;$&quot;* &quot;-&quot;??_);_(@_)" sourceLinked="1"/>
        <c:majorTickMark val="none"/>
        <c:minorTickMark val="none"/>
        <c:tickLblPos val="nextTo"/>
        <c:crossAx val="14189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6484245439469321"/>
          <c:w val="0.80392156862745101"/>
          <c:h val="0.6351575456053067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_(* #,##0.00_);_(* \(#,##0.00\);_(* "-"??_);_(@_)</c:formatCode>
                <c:ptCount val="12"/>
                <c:pt idx="0">
                  <c:v>106</c:v>
                </c:pt>
                <c:pt idx="1">
                  <c:v>52</c:v>
                </c:pt>
                <c:pt idx="2">
                  <c:v>148</c:v>
                </c:pt>
                <c:pt idx="3">
                  <c:v>119</c:v>
                </c:pt>
                <c:pt idx="4">
                  <c:v>227</c:v>
                </c:pt>
                <c:pt idx="5">
                  <c:v>173</c:v>
                </c:pt>
                <c:pt idx="6">
                  <c:v>223</c:v>
                </c:pt>
                <c:pt idx="7">
                  <c:v>149</c:v>
                </c:pt>
                <c:pt idx="8">
                  <c:v>320</c:v>
                </c:pt>
                <c:pt idx="9">
                  <c:v>181</c:v>
                </c:pt>
                <c:pt idx="10">
                  <c:v>502</c:v>
                </c:pt>
                <c:pt idx="11">
                  <c:v>404</c:v>
                </c:pt>
              </c:numCache>
            </c:numRef>
          </c:val>
          <c:smooth val="0"/>
          <c:extLst>
            <c:ext xmlns:c16="http://schemas.microsoft.com/office/drawing/2014/chart" uri="{C3380CC4-5D6E-409C-BE32-E72D297353CC}">
              <c16:uniqueId val="{00000000-E2E4-42F4-8B5D-2B77FAF944BC}"/>
            </c:ext>
          </c:extLst>
        </c:ser>
        <c:dLbls>
          <c:showLegendKey val="0"/>
          <c:showVal val="0"/>
          <c:showCatName val="0"/>
          <c:showSerName val="0"/>
          <c:showPercent val="0"/>
          <c:showBubbleSize val="0"/>
        </c:dLbls>
        <c:smooth val="0"/>
        <c:axId val="1418947744"/>
        <c:axId val="1418936832"/>
      </c:lineChart>
      <c:catAx>
        <c:axId val="1418947744"/>
        <c:scaling>
          <c:orientation val="minMax"/>
        </c:scaling>
        <c:delete val="1"/>
        <c:axPos val="b"/>
        <c:numFmt formatCode="General" sourceLinked="1"/>
        <c:majorTickMark val="none"/>
        <c:minorTickMark val="none"/>
        <c:tickLblPos val="nextTo"/>
        <c:crossAx val="1418936832"/>
        <c:crosses val="autoZero"/>
        <c:auto val="1"/>
        <c:lblAlgn val="ctr"/>
        <c:lblOffset val="100"/>
        <c:noMultiLvlLbl val="0"/>
      </c:catAx>
      <c:valAx>
        <c:axId val="1418936832"/>
        <c:scaling>
          <c:orientation val="minMax"/>
        </c:scaling>
        <c:delete val="1"/>
        <c:axPos val="l"/>
        <c:numFmt formatCode="_(* #,##0.00_);_(* \(#,##0.00\);_(* &quot;-&quot;??_);_(@_)" sourceLinked="1"/>
        <c:majorTickMark val="none"/>
        <c:minorTickMark val="none"/>
        <c:tickLblPos val="nextTo"/>
        <c:crossAx val="141894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38995123931065E-2"/>
          <c:y val="7.5414781297134234E-2"/>
          <c:w val="0.80496453900709219"/>
          <c:h val="0.6681749622926093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_(* #,##0.00_);_(* \(#,##0.00\);_(* "-"??_);_(@_)</c:formatCode>
                <c:ptCount val="12"/>
                <c:pt idx="0">
                  <c:v>28</c:v>
                </c:pt>
                <c:pt idx="1">
                  <c:v>15</c:v>
                </c:pt>
                <c:pt idx="2">
                  <c:v>40</c:v>
                </c:pt>
                <c:pt idx="3">
                  <c:v>34</c:v>
                </c:pt>
                <c:pt idx="4">
                  <c:v>57</c:v>
                </c:pt>
                <c:pt idx="5">
                  <c:v>45</c:v>
                </c:pt>
                <c:pt idx="6">
                  <c:v>54</c:v>
                </c:pt>
                <c:pt idx="7">
                  <c:v>38</c:v>
                </c:pt>
                <c:pt idx="8">
                  <c:v>82</c:v>
                </c:pt>
                <c:pt idx="9">
                  <c:v>43</c:v>
                </c:pt>
                <c:pt idx="10">
                  <c:v>134</c:v>
                </c:pt>
                <c:pt idx="11">
                  <c:v>103</c:v>
                </c:pt>
              </c:numCache>
            </c:numRef>
          </c:val>
          <c:smooth val="0"/>
          <c:extLst>
            <c:ext xmlns:c16="http://schemas.microsoft.com/office/drawing/2014/chart" uri="{C3380CC4-5D6E-409C-BE32-E72D297353CC}">
              <c16:uniqueId val="{00000000-C12B-4264-855E-D6D7D4574D40}"/>
            </c:ext>
          </c:extLst>
        </c:ser>
        <c:dLbls>
          <c:showLegendKey val="0"/>
          <c:showVal val="0"/>
          <c:showCatName val="0"/>
          <c:showSerName val="0"/>
          <c:showPercent val="0"/>
          <c:showBubbleSize val="0"/>
        </c:dLbls>
        <c:smooth val="0"/>
        <c:axId val="1418932864"/>
        <c:axId val="1418939808"/>
      </c:lineChart>
      <c:catAx>
        <c:axId val="1418932864"/>
        <c:scaling>
          <c:orientation val="minMax"/>
        </c:scaling>
        <c:delete val="1"/>
        <c:axPos val="b"/>
        <c:numFmt formatCode="General" sourceLinked="1"/>
        <c:majorTickMark val="none"/>
        <c:minorTickMark val="none"/>
        <c:tickLblPos val="nextTo"/>
        <c:crossAx val="1418939808"/>
        <c:crosses val="autoZero"/>
        <c:auto val="1"/>
        <c:lblAlgn val="ctr"/>
        <c:lblOffset val="100"/>
        <c:noMultiLvlLbl val="0"/>
      </c:catAx>
      <c:valAx>
        <c:axId val="1418939808"/>
        <c:scaling>
          <c:orientation val="minMax"/>
        </c:scaling>
        <c:delete val="1"/>
        <c:axPos val="l"/>
        <c:numFmt formatCode="_(* #,##0.00_);_(* \(#,##0.00\);_(* &quot;-&quot;??_);_(@_)" sourceLinked="1"/>
        <c:majorTickMark val="none"/>
        <c:minorTickMark val="none"/>
        <c:tickLblPos val="nextTo"/>
        <c:crossAx val="141893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137926963282"/>
          <c:y val="0.23319615912208505"/>
          <c:w val="0.81666666666666665"/>
          <c:h val="0.6982167352537722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-0.9364792828907349</c:v>
                </c:pt>
                <c:pt idx="1">
                  <c:v>-0.99721197518587812</c:v>
                </c:pt>
                <c:pt idx="2">
                  <c:v>-0.89634332973635644</c:v>
                </c:pt>
                <c:pt idx="3">
                  <c:v>-0.9788618085853662</c:v>
                </c:pt>
                <c:pt idx="4">
                  <c:v>-0.85735947961326264</c:v>
                </c:pt>
                <c:pt idx="5">
                  <c:v>-0.83378418949210753</c:v>
                </c:pt>
                <c:pt idx="6">
                  <c:v>-0.93542932828613878</c:v>
                </c:pt>
                <c:pt idx="7">
                  <c:v>-0.8858803300240623</c:v>
                </c:pt>
                <c:pt idx="8">
                  <c:v>-1.0654068671390244</c:v>
                </c:pt>
                <c:pt idx="9">
                  <c:v>-0.64337167294030584</c:v>
                </c:pt>
                <c:pt idx="10">
                  <c:v>-0.87241749846713768</c:v>
                </c:pt>
                <c:pt idx="11">
                  <c:v>-0.94729397992363007</c:v>
                </c:pt>
              </c:numCache>
            </c:numRef>
          </c:val>
          <c:smooth val="0"/>
          <c:extLst>
            <c:ext xmlns:c16="http://schemas.microsoft.com/office/drawing/2014/chart" uri="{C3380CC4-5D6E-409C-BE32-E72D297353CC}">
              <c16:uniqueId val="{00000000-0445-47FC-93D8-9D98E512A72F}"/>
            </c:ext>
          </c:extLst>
        </c:ser>
        <c:dLbls>
          <c:showLegendKey val="0"/>
          <c:showVal val="0"/>
          <c:showCatName val="0"/>
          <c:showSerName val="0"/>
          <c:showPercent val="0"/>
          <c:showBubbleSize val="0"/>
        </c:dLbls>
        <c:smooth val="0"/>
        <c:axId val="1327877360"/>
        <c:axId val="1327876368"/>
      </c:lineChart>
      <c:catAx>
        <c:axId val="1327877360"/>
        <c:scaling>
          <c:orientation val="minMax"/>
        </c:scaling>
        <c:delete val="1"/>
        <c:axPos val="b"/>
        <c:numFmt formatCode="General" sourceLinked="1"/>
        <c:majorTickMark val="none"/>
        <c:minorTickMark val="none"/>
        <c:tickLblPos val="nextTo"/>
        <c:crossAx val="1327876368"/>
        <c:crosses val="autoZero"/>
        <c:auto val="1"/>
        <c:lblAlgn val="ctr"/>
        <c:lblOffset val="100"/>
        <c:noMultiLvlLbl val="0"/>
      </c:catAx>
      <c:valAx>
        <c:axId val="1327876368"/>
        <c:scaling>
          <c:orientation val="minMax"/>
        </c:scaling>
        <c:delete val="1"/>
        <c:axPos val="l"/>
        <c:numFmt formatCode="0.00%" sourceLinked="1"/>
        <c:majorTickMark val="none"/>
        <c:minorTickMark val="none"/>
        <c:tickLblPos val="nextTo"/>
        <c:crossAx val="132787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AFSHEEN.xlsx]combo chart!PivotTable2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7"/>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1762602187374129E-2"/>
          <c:y val="0.17008627767682885"/>
          <c:w val="0.93816750983698705"/>
          <c:h val="0.69316158557103436"/>
        </c:manualLayout>
      </c:layout>
      <c:barChart>
        <c:barDir val="col"/>
        <c:grouping val="clustered"/>
        <c:varyColors val="0"/>
        <c:ser>
          <c:idx val="0"/>
          <c:order val="0"/>
          <c:tx>
            <c:strRef>
              <c:f>'combo chart'!$B$3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extLst>
            <c:ext xmlns:c16="http://schemas.microsoft.com/office/drawing/2014/chart" uri="{C3380CC4-5D6E-409C-BE32-E72D297353CC}">
              <c16:uniqueId val="{00000000-7338-4469-837D-5AD52B8A1191}"/>
            </c:ext>
          </c:extLst>
        </c:ser>
        <c:dLbls>
          <c:showLegendKey val="0"/>
          <c:showVal val="0"/>
          <c:showCatName val="0"/>
          <c:showSerName val="0"/>
          <c:showPercent val="0"/>
          <c:showBubbleSize val="0"/>
        </c:dLbls>
        <c:gapWidth val="247"/>
        <c:overlap val="-27"/>
        <c:axId val="726360399"/>
        <c:axId val="726346479"/>
      </c:barChart>
      <c:lineChart>
        <c:grouping val="standard"/>
        <c:varyColors val="0"/>
        <c:ser>
          <c:idx val="1"/>
          <c:order val="1"/>
          <c:tx>
            <c:strRef>
              <c:f>'combo chart'!$C$3</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smooth val="0"/>
          <c:extLst>
            <c:ext xmlns:c16="http://schemas.microsoft.com/office/drawing/2014/chart" uri="{C3380CC4-5D6E-409C-BE32-E72D297353CC}">
              <c16:uniqueId val="{00000001-7338-4469-837D-5AD52B8A1191}"/>
            </c:ext>
          </c:extLst>
        </c:ser>
        <c:dLbls>
          <c:showLegendKey val="0"/>
          <c:showVal val="0"/>
          <c:showCatName val="0"/>
          <c:showSerName val="0"/>
          <c:showPercent val="0"/>
          <c:showBubbleSize val="0"/>
        </c:dLbls>
        <c:marker val="1"/>
        <c:smooth val="0"/>
        <c:axId val="904861167"/>
        <c:axId val="704209647"/>
      </c:lineChart>
      <c:catAx>
        <c:axId val="72636039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6346479"/>
        <c:crosses val="autoZero"/>
        <c:auto val="1"/>
        <c:lblAlgn val="ctr"/>
        <c:lblOffset val="100"/>
        <c:noMultiLvlLbl val="0"/>
      </c:catAx>
      <c:valAx>
        <c:axId val="7263464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360399"/>
        <c:crosses val="autoZero"/>
        <c:crossBetween val="between"/>
      </c:valAx>
      <c:valAx>
        <c:axId val="7042096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4861167"/>
        <c:crosses val="max"/>
        <c:crossBetween val="between"/>
      </c:valAx>
      <c:catAx>
        <c:axId val="904861167"/>
        <c:scaling>
          <c:orientation val="minMax"/>
        </c:scaling>
        <c:delete val="1"/>
        <c:axPos val="t"/>
        <c:numFmt formatCode="General" sourceLinked="1"/>
        <c:majorTickMark val="out"/>
        <c:minorTickMark val="none"/>
        <c:tickLblPos val="nextTo"/>
        <c:crossAx val="704209647"/>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AFSHEEN.xlsx]top 5!PivotTable5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Copiers</c:v>
                </c:pt>
                <c:pt idx="2">
                  <c:v>Phones</c:v>
                </c:pt>
                <c:pt idx="3">
                  <c:v>Storage</c:v>
                </c:pt>
                <c:pt idx="4">
                  <c:v>Tables</c:v>
                </c:pt>
              </c:strCache>
            </c:strRef>
          </c:cat>
          <c:val>
            <c:numRef>
              <c:f>'top 5'!$B$4:$B$9</c:f>
              <c:numCache>
                <c:formatCode>General</c:formatCode>
                <c:ptCount val="5"/>
                <c:pt idx="0">
                  <c:v>27989.551999999996</c:v>
                </c:pt>
                <c:pt idx="1">
                  <c:v>29679.741999999998</c:v>
                </c:pt>
                <c:pt idx="2">
                  <c:v>17180.796000000002</c:v>
                </c:pt>
                <c:pt idx="3">
                  <c:v>12656.604000000003</c:v>
                </c:pt>
                <c:pt idx="4">
                  <c:v>12562.593000000001</c:v>
                </c:pt>
              </c:numCache>
            </c:numRef>
          </c:val>
          <c:extLst>
            <c:ext xmlns:c16="http://schemas.microsoft.com/office/drawing/2014/chart" uri="{C3380CC4-5D6E-409C-BE32-E72D297353CC}">
              <c16:uniqueId val="{00000000-47ED-408E-8EC7-B84A0CB32E97}"/>
            </c:ext>
          </c:extLst>
        </c:ser>
        <c:dLbls>
          <c:showLegendKey val="0"/>
          <c:showVal val="0"/>
          <c:showCatName val="0"/>
          <c:showSerName val="0"/>
          <c:showPercent val="0"/>
          <c:showBubbleSize val="0"/>
        </c:dLbls>
        <c:gapWidth val="182"/>
        <c:axId val="1227831936"/>
        <c:axId val="1227830976"/>
      </c:barChart>
      <c:catAx>
        <c:axId val="1227831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7830976"/>
        <c:crosses val="autoZero"/>
        <c:auto val="1"/>
        <c:lblAlgn val="ctr"/>
        <c:lblOffset val="100"/>
        <c:noMultiLvlLbl val="0"/>
      </c:catAx>
      <c:valAx>
        <c:axId val="1227830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783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9531627-E415-4958-9847-E90C775DDB99}">
          <cx:tx>
            <cx:txData>
              <cx:f>_xlchart.v1.1</cx:f>
              <cx:v>profit</cx:v>
            </cx:txData>
          </cx:tx>
          <cx:dataLabels pos="inEnd">
            <cx:visibility seriesName="0" categoryName="0" value="1"/>
          </cx:dataLabels>
          <cx:dataId val="0"/>
          <cx:layoutPr>
            <cx:subtotals/>
          </cx:layoutPr>
        </cx:series>
      </cx:plotAreaRegion>
      <cx:axis id="0">
        <cx:catScaling gapWidth="0.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A807D23-0F89-49D9-9A78-A0DFCF907278}">
          <cx:dataId val="0"/>
          <cx:layoutPr>
            <cx:geography cultureLanguage="en-US" cultureRegion="AE" attribution="Powered by Bing">
              <cx:geoCache provider="{E9337A44-BEBE-4D9F-B70C-5C5E7DAFC167}">
                <cx:binary>1HvZctw4tu2vVPj50oUZREfXeSAzU6PlQZa7yi8MWVZxJkgQHL/+LjrlOlZWtd0dt+NGtB6ckckB
wB7WXnsB/vvD/LeH6vHe/TTXVdP/7WH+5UXmffu3n3/uH7LH+r5/WecPzvb2d//ywdY/299/zx8e
f/7s7qe8SX9mhIqfH7J75x/nF//zd7wtfbTX9uHe57Z5Ozy65d1jP1S+/861v7z00/3nOm92ee9d
/uDpLy9e5Q9Znt43L356bHzul/dL+/jLi2d3vfjp59N3/WncnypMzQ+f8awQL0MttNEhNV/+whc/
VbZJny4HoXypOTHamKfr6uvYN/c1nv9XZvRlPvefP7vHvseSvnx+++Sz+ePCxYufHuzQ+M1uKUz4
y4u7JvePn3+69ff+sX/xU97b+HhDbLdF3N1+WfXPzy3/P38/+QF2OPnlG+ecGu1Hl/7km4uqyhub
Y3r/Md+Ql5QJKqQkf+0b85KKUHEZyuN183Xso2/+lRn9tW/+98kT31xc/3f6pvmc3zf3X83z/542
3LzcEkKbJ88YmP5Z2qiXLKQhUUaSL3/i69hPrvnxhP6JZ74+eOqYm/9Kx7x/nO//gxnD6UuheChC
So9mp8/dYsxLzjkzWrM/MuqYrUe3/HA6f+2Up8dOXPL+1/9Kl/wj7x9s0+f/2SKjuDGSq6/p8twt
oUGRYUZKw49u48+z5V+a0l+75ptHT9zzj/+OMvP9SvhtqXl2579JA4BnknCpiUR9/xbIkDGEhlxQ
8lRj9HPXnFTmfz6fv3bPyePPlvD/qez/c0rwB2/a3fv7/RfC9Q0r+P7VL8sFDTx59Bk3eLbar2a9
+PzLCyZQLv6gcdsrnp47otSJ0Y42/+O5x/ve//IiUOql0ZwrqUOuDBUEjp0et0tUs5eSMkNCw6UU
KgTla6zz2S8vNH3JpdBccVQvJl/81Nth+52GLw1nEhWPMk2NZvoPnvvGVksKvPi64KfvPzVD/cbm
je9/ecGRzu3xtm2W24iUEaMoZ1oZHjJMoH24fwcujbvp/6lo4Ro6lfIxpIkfzJ61og2qmLRjvn6Q
cmjLexE42R+abukXsfNsltkcBzYhn9LGiSaILZtLfWkyuQy70gRNdz6ZuupfVbJugyWy5SzbT7L0
xWx3sFVV8DjVWtBHPdtleFdls67uw1C2yQOveaduUpV3LY9qmveYimilq19nlPip2aWVdGUb2UnW
9TXVS4cpp3VNlytW86b4PehHi2e+celfGAl59cxGYBZMGKmEUXAfI4iIb22kaZ0PmcrCx2SyTdGd
+1pU4rwSY+/0+dqnPp/iNW+r/PeKJDlLDt8fnrLT8bXmAGXBQw5PYTLPx18LHvaKqPxzQUte5rG3
XPIsMoYFXXFw85Q6v3OZT0UWBSJY2+bNJPjSs5iKVU380qus6cvI2o47emNk2OHa9yeJEP7WRpqg
mIMAG66oAB3TJ3OcszxgmePBZxW4kbBduupUd4cqFJ6TqHFeqY+lJIlHKfgj3X7sm21cYYRmTBJm
Qn46bjssVtuAh5/TBTGnopG0Vf9rJhLWpNFU5EP+uknQYfooyyxjKvr+8OCWJ8vWYDgiZEbIkCGH
nrsmlWMekDnjnwNd6Y7HciJK3iORAn9h11xXN3lALX3Fy24ZbsuekDWL+iyvYJR/dyahDpVQMiSG
cCPI85lkOkuqYiHus1ATUu6wULXS8iDdNPRin4eJUB/dABN0Ua+0Vh8tWUZn9mNuSTv9wCuAp+dm
kUyJUMpQSQXX8JNo8ConxVI2yUNi1ka6M9u1dbLsg6TuzXK2hG5GiHx//fQEyVAvDRHIEiQqB5yG
JwZIzVpI0/rgU5Y7XQfns8+2hKhnm6GHHaZCrCLO635hbTQbxmEImZNsuK1bVSxxE1DX3Jo6q12z
66R17F095k3/6fvT3PD0G7zVlHIiBBGSamA4VydYMkxJ6Ei3zp9m5x2CgAwlgX/IPHEZRLPjY3Db
srLbksZPdvvI23T4gX/+ZCxKlQY9R1MUCi4Abc+jJexY75de2U9NJQNgeAH0WqdoXIhf5BVPJHC/
TwdX3teFbICorq0dledhUARjGXUZ0HZD/iXDU02+VuOVmMvW1j+AFXqaYHQzkmZKh2xjROqkPs18
alrTrPxTnzAV1PvC9201vOlWn7dNPHVLh8kFuh5xzS5dbZddWK5LcDu1bXLRG1cVaVyvK1mu6qxr
fBI1hqjEx4MkQfVO1SZd65hxMwMSWVAstLkkq6nw1jJPpq77QZpStD3PAoApGhplFKFcKolgfW55
RGbTjc3YftTSykLGLQklQjFJBmNcTFcdANqT5Yie1SBwbfgCJy1NQlyaJ89Vdxgm/uMcEqcozsA2
DBKJUsa33D0Ji3Iu+zrJbPuxdciibs/7MhSvGM34csX7YYE5TDJW64c6m5dFR0Pmpi6LAfiTepd2
axKcu1oU6wcXDL26CXO1EYRZjHVlzspBbu6xPTcIoWXUcnzXuqJcP6yVKqcyIlW1Fa0c1oeDbGMy
/MgXByYS1vMM33FZLPjoV5L6cNfKnvcHpYfNd+Wc5iAY3ZfhTZgGyxSFdi7wCgvygJnnQbNxA9/K
uryfe9V07cGMjo63gtvVXztXJi6qqtqxOg7SpJ7PU4Hi+lsTNon4MJKRIsh0mIJnjF1jQVG+jw2n
qAnra6L1xvG1kpyehAZPlialpq0+rrTuXRrNjOi2jyZb2OqCD90EoPj+iKdoxDSwiFHUbSpQu09H
7B3ps6nm0298HbZgnAaxwR/rdYnircZOqo9JwVcE4cQG36evNIAFcfr9aWx09llScK0U06gVkhEm
wJKfJ8XKx6ELjKo/1KKpPY+8HWTwaLusAxplZd/QvUu0zd+MfZgCcdpM2nSfhp6NNgq1nqox8izt
rqokVLczd1W4RP1E1fjOhwHJ406us71CEJEsKohI8jYSiaJbsmcEcWjHDOziIilKv2X+KCR/zVDv
2yXipePzePb9FZ/iWshRoEA3sGqslqMneL7iUiVZM3W9vhuHhoDESucYSOy4bnErQLLEeUanGWE7
l4bjI/VfmG2g2i2k+VBMLLlNZrWFNOvytXbnecv4BpHd2hN66Kqx7fOzVS4lsi6Z6o1T0yWskZ2a
dkij7y+JnSBbCAYUomwC1eBBqD4nUN3xpl5t0bC70GccueXbdJuAD/iwpe6XPGaELJhbks1bigMr
N0hxbYdCE2QUNJ7OcvvJdmVf3lem0OI8n6rNDt0yWXWTdDPuyjO+LXFJa9UfykA7fmhDN/I+XlAv
sNwfLO2kA8DSDOWCUaQKkZCBT5bm55LqarDLHU/HDam86xBaa7Xm9sGTsGRNtHjbrR80a7b6WAeW
wiGzqqt02a+1oj49GB4M0x1YqoM5Jl1wRB8fV6BJkwcGISamqt3QbQBsnuesnQBrHowEA+Y+IfiG
HovCFHUqYArvdRb4WFZDgZTIDCvw7WifDQpLaLDfY9onORqCLoBdaSZDtJ3kT1SXTqtQi+qC92Ot
LdDhSG9ZFs5jGaOzzNLmR7BwUo62IQUHsScoS0SBNT1PElJYsNZ21u/7gSJC/OI9Agq1H/YRRSus
3CdTYOc+UhVfYPBqTBpQFoAerDS5ufJvtOrDpDgkXoQAAyTk+M5BdUEFqAMkvp8bFKont6Xd1MCU
cxU2yBVk0eaOtJw3RwRFTvFhlsKM74itLWYiyxK1qVR+61O/b21h+HNMxOK3IgCQoFSABZ12NqCD
fZCSeXmfZYuqksgPJW/jZCJJcaPYKtyy7zKn2jAyjJkii5zr8u6SVAOfZdSC7QRXLq0D8SqpM83j
brJz+kDyipxPySDUrtSNrT6Lolrdu9qqGltsK62m12KkZF53YdEY2cYd+GM/HKZJhuON67JktpGq
SU2vOXHU7JrGGRoXsx9cEtk57NYiyprRiTlO53JEMoyrm5YqmgNZiOJgGB3Erar8ItKYzHSYhrPW
TBlNwN+S1F/4TIOZxXqtpnVFW4tQbC/mckmGqOvbQh1Go1O+k3Uwr+8nZVn+YRBVmuy48IzGC/pT
u0Qq9b3ZmZxNZZzKKj3XjPtdZ8m0XiWmIeSMTjRjhzTow4zs29LW4m6RY1oGd8aSeX4/+5n7V0Hv
m+AdKoYePkunlLtb9Zg2NmqtpVn/1sxrVZ4lOdSNw2pFWNvIlJazLNZu7bvwE62LsPmcsdaO8w6h
snSPZvDTROKymnpanPuk6WS4Qx8gK3WW1EGpbgzVQVmejaplfZU9ZmHDPaw8Ux468WrldkRIr9T1
bfYWSq9XZN80om31xWCSPKuuGzmXXbovxtRP4/UkkzTPD4EVNlfvpHfOXqhCZGl4QKwoXkbtuBKU
9aoP88lEaSBU53dZ4tZiuZjSPsjysymvUW3i0kwCADu2+SB/tcGgZH+B4JiCJJ44aAu9GVqwLhP5
hYezel0xrfHhjz8GeV7hGjHo6l282l50n9ahM2y8LJRrU3ZO5yDQOl4KWQ76bG4KWleRFONWF4kM
ciwn5RJF5X5OFojccSEzI9PXy9ROrX5TJEExVQdd8oC1F+WwmHB8rQoucxN1xmyahHZeZuUHnSZJ
sF4JUfWwVLB0gOxXQO0uk1cBT5yurmne5bR6UxRTESb7qQAQpHubU465A7K2KS1jUBG2J2m25N2O
tGXhwl3jSSCbX1nKGoxXF5Uxd0Madl3s0HrDsiwcclSQmKpsewnmD8oSdZ3ZOL3Ieqw+bjPacHUo
smmzGK98iQ/bZz64bWq9Qb4YfRrq2EzeIgDWBnzjzBtX4772uNTMyxXm6wqNP9SSPsFoVUbRZDY0
39xDW5Ex+Q9azZudG2EKaEnBEDi4ImjKMBOPXYeGpju4PAfTiqeQLrqL8zCTQwAPiqEbPviiGfIG
9gqy1Z5lwyro/Cos9DblHJ5u11uFyMIIHJe6T0kwbwGmXLB5Xi4BfqtMvZlmHCluRYkNuwlzGLE9
gjU+rcc5zrtPENwy/Cbn1qrbUorE8FhMBgJQ1OqMwhZP0ZOsvcErdRFsi0v88sUYA6LGxU8c18hV
bt94L8tXnOQuuH0ydXC8/auRj/dBKWDlK83aGhOgTZCNn8pctbk7yxu+YNEdW3GyIUoZT3NyiwY8
tSaSR0fZdfQINXTeg0svGmqWREa0zMZFvTb1YGGlkdUVbmEtNDYXQ+ZIRhOVZNlIb1pLhh8rnZLu
kzla0LbIIODacU0Zy9Gjxa1t1ETPlyHcunNydO0xPFRSVrCPEjme2EtdbYuf1ZIhTlPqtmEykSn8
uNiO6OxuDXIx+EuslG/mPQbSOiwDZolFbm+huevxHLY0OKKr99k29aNBg3Va8cVW3Aq9D4hsyuJi
ZVLP7VlKICKR/ZQPFjltinRTPvoJ/s1HzbpPVKUNwqeXYKxYvBtBdl/30LK3F7Jx+xBjGuKjasiW
DvUqt/k3g0qz6W6o0irND00a4r1Zx2nKz8t+0dRf8WOs5EVvvD57MrkpRofpzDkv8RJUAIvBizYv
UedH2q2K3IG5FeG4a7vAN3lM+jTB4LLILFomX7XQNisIBpBs4KZsuNA23dJ5QH3Fb+UyqCI8lCCL
83LJTV/N9twLS+o6royo6jFK+hSyITV0wP2Z73p8gDTK6qbuBvy71BN0O0kmCqmog5Zf3YylTyAK
TK7A6DRL7fhBNcmMLiBZ1i32JwMoLw4z7xgQJnRZNYT7qkaJrfdz0CSmv5AGpWr+jai5AN6klbVl
ef4kJxe+ylxxGLIK/e7DInrB+XlbZDDHGf+SM50NKxisT6YyWT/wLLSTv+v4lE3q3B+XPpu0h4l4
O68lVlSmUy/3aiUUKOed2MxH53aLGuhVW4gf9dOwLydYgA5sW6/Pc4YPhwDH/V0O9TGI8mqFrmwE
KxsTQbJYVP2Kt9ThDrXQrYcd5dAjro4iy0pl5ZLD0HQuYRdp0q14x3qU3hK05VANOylKSJQJLdH6
1jV6pyb2FYQJeVWXassnL6YcInxahh5QyVWyoOb1C5CmOKDX24w35HyTCtgQltDii6pJ8bhbKqzy
twn0LAkup6R3Lr8xvNhESjug3L3SZcKVfysgYy3Jfk6KYMkOampl1e8gXVAlIg0RSH0UKadoyVEM
DZy/BmLFqlRTb2WjlskWbo45iuA7WrLwFko0z0nOx8tplXWi35brMAW3DmQaqsLadkZ9BN4ivoKp
XWGBQpBtDUnbBAB/tJebSlXl4Ktg1qa2U/tRmSXr6CcxV6q6Uaprl+QgmO198PuU02JO9qhovJJR
X0H/DuKwotp9gCI5lf49SbsiTeNELjyb300a3Kb7bMZ87NhvfRJCmjhz5TDWJg7Y2pcfVjEwYaMB
1WFGs0+pBafUWpqBDojyujAsHvFjoMdIT9iZmndPKzn6smsLCMSxlHzZlvUFbqpq3PDPLOmGJmD/
W/Lmfb3d0XxR75OCbb9JSgLcsaTLdmPCoU7Ue3Tu295GXiUtUjkFW0xuVr/Qdl8gUbesNPV25Slk
wSmBREZiswdbAF8k+A1OgzR28+K4jihzJHwzZDqdbDSRBoK9WNbEsIupa7YsT4N1kwN77BPhQ4CW
+YtuJYhvQbD/cAPdcpt5mWOn8ePTQNIZlLQOoRLcHju2Ji9WXUZF0w7ibXkErPIoNHYh3cTooOo2
EbJ3ygmxq9O6s0mUdWoIbodctlizn7CLN17mLN1oXCZmjKHHapvW8CXhAluijkSJHLYkb9m2zbhr
pnmLSZ2srMwjmfVNXe+zokI2Ho4GgQ68gV6Jk1Z4r+hpUFxljFc6/IHwddLQQ8sBPiCCGcBN0T/J
ypnHHgL0anabWaswa52mM7JhsoDZLhBbBlUjhJcsGvNum/sPurvnvd02vNr2aggOWlCMf9LYumG2
wdRrSFVHaCygAWMW6AOQSd8f6kRARzYRTQjGgmSFf9XW1n+zwTuFZRcmoJJfY4SUs7Vx1yZCvMZZ
xC26jco2pw55AQ9b4QRc9gSO35/LcwkBx68QPyGVWDy2wxHn7PlckpEzyLdFemuwq6Y+5pJufLzv
Q833qwV1/pGd/zwgDhdBOFChYRAXzYmuWGaO0KomybtublAo0hIV/0IvJWDuKbO/v0C6yXb/u72z
rRDaLZGaspBRbEedDDhXhUgbX6HJOiLGlK2baL8ovkh5mEUfjoeiTVb3dpj4UuzqodnwnDtAQ9Cv
AvXoBzN6HumYEVqp0KB4aSMFJLoToXExJJj0wrt31TGpJvA65Pg8lAlwPQ/HHC7IxLAgMw1HcQC1
CLJtIkXLu2GNxw6d/UHW3EoSzYCWJQbUd7gd+ZHQm3zhjHfxdNzPao8w+/1FnLoRjhOEE4kdE0pp
eLrLirrbeTYH403WlxsyrV+IUNvLZni7BOEgcFTyX5e6JDZAlJAEjtz+lFInNtMz2AgLyXDzVPbm
NOuKiFggq41cj2PB/954kPxpCGURwI1U/RMc8CmBEj3mxc2xLIEkb97QZYW8aPpuKxjfH3DDl2/C
FAGB7SeBDMR5FAFF80TPnJZ1zt0qy3PdBK6Usa5rzT8qh4T5UQr+eSi4LsQOXijQ6etTqKsTVi9D
qtLzIxUZJdQRxBHranx8f1VPRzG+WRi0QgxlcECGcEBIeLpdSAj2ZXSe9WduZSTr90zO22mEgQg2
2N/7tcEeemz7FNqqiepkRbcYeZl6Wl+hWuMIThrbsoXyc80EtAfypk5kmtrzBdxA2ptkzks6L3HC
sOX0W991NdogVzDRdPu6GlbmY2KJ6utd6CSktms+U8vVG3PczysVmhH+Omlq2s2vyjQbDY7MDKPK
KTSRAkc1ztFo6LzeVUHRwhVPBEUHeCyLyiOtAEMPUSzUFxg7thrlRADdU1YzQDdaw40GTCMLQGgt
C9EnNGzADaBYatA3vK82MhccuU2LzVFkO2lDuuZR2fuarlHTO9PkO9Xqqhiir5JHh7KZRU9E5guD
ws7aBPuuXbgVcd2NvLtAb1Eqtm9DiyHrEl3FeEmwW5GncTXXPfop6PlVUd1x0F7Db9TijWgvCkWC
TQzoRweddTn2YWZaet7tsnKoIbtCgdHYZYiKzIc2iYPBphOpo47j9BB7YzrT6mmfdkju7r1czLja
99hv2Ha0wAEJUzfW99hEeJ+3UJvTHQ4h4TjBIXMdpUVcU5DO3xe0nn14KdU8sY9UzosPb0Q9Je3b
xpiiZPui6QOCThjAMfsYR7mwl75v7ALf7qaZrW6JSABlYoxBzagM40UsyXRdmt73a4Tt6ClHN21C
h33RPCP9mSCVnz4pUpdLtksECHcT1bqp3a8NlJdgiMLjltsTFnXYD0/VdVgDt4tDk1WKDWDRX3gW
hO+NJy6N34rOMTSqL2yw0VWJls0ZnIhpo9ERVVMgWWo1psHKkkVTGYzmPUDchrdtY4LqUOcylVGW
ptOtXHJZ7JZ8Ss5yMfLznPD1onbzeA4lw77TTrF4NjK70bmvCDTj0b1PENTnIpW2j5B92afCtdWv
KcntrhkIaaIkc+KAZheSEmvkVdiSj7ZEOjZTq67VlLc7LbIM3iWBOxR6FvvC5sPrtag82YOV+324
EF4hYlX9kLXDLaOivXIiSK/qsfd72UOCxtmX9Hy0g9llZgrf6jbrsK/f5p/zvkt2Vdam0SKaZicT
012GK6sPS9JgF7hppcCrw6WJRdHow4RXXoToxz652Q5nOPeQfO5MWZ2VM63WaDGFPGQFsbetgDYf
VZBo+ijgNr2b5jW8r4JGopUf6vdTyPI9YZ5cCmKyPLJBwK8FZLqD833z2Bc6eQvxMMd5Jc/NZ4qt
HvQztKXvRlZk+aFdmmBP+9q/60cBwQFQsOuXebjkvVvKSNZTGCfaJFn4az4ys1zgBMLw0DNR0L0d
Wo82J6+zJRrxXxkeQy91vQuSwF3WBscRdoL64u088hJ9Um2vZO9pFydhZu9J0bfXsxbkqld0i9BE
bnuo6ThdzqCzr4guxwuo38FlXvKM7UKg32c6TbyJ1jWkGdrmNvhtarvpsQuCOWY5Xe/7vrAMJwpa
HB9c1x6Rm1VtFeHElBt27TqV86Ua0i6NCG3zm4VqADFaqniceMUvRUiq9tLNnTuwdmBXsqrnCErv
BzktD2RIkhtBkT5jP/gdpEWSR+lcj3onF8v3Qvvmps2E+21pZ3Aygu3ttI+GEmcgyljnqWyjYODi
HjvTNuKsas4shIKIkdq/nWlTvu2zxZdx6X1612VL96ub25pF3TzMcUJdW0QF5ocd1xCaGxJvztZY
zOH0xrA+q+JmHYv7om7XCJs89Qf8b5YuatuRvjXYRLhomQvjwZHkUuSNuO9DNV8X0PtHbDuIAYMm
PkqGoENHOqTXKgxsHlW0NPcuAKnZheBnRSSLvnujJlUeAPRKxSZf9bmnNnuDczo42zFl7o7Zpj0b
h5meFe2o7h1P7ib0yXdrV6/hWdeKJSq6On1cYJCzzOth2IMGLrfeGZlETnTYsS1TH5FsHC+UKduz
DjyURqnuzZ1pvPnE55a/L1xiP43ruD4OCPDdqC17JXCw4IygUuy6ufO34JdBJKdmvA5cX35ciW3O
eEUTnMyCnHyTLUSgls1AJFLkIfQgWapzjY2ZuO2b4qyUg7vD2S6O+Y/skpKGHwrF+9+gy3VvTJO5
c7pU5rau3XqV9kW3nzUgF21wnd80gvhLN4jpTdMn7r0LQ/HAyxHgwLplvBFLjeSBpvWacj9czU5P
F/k0cwvdJmzOElWLHdpjnLCE7GEu1sAl1wng7e3KwuwuhHTyW7eG/j0KfnqOZNOvVhp4nGFS+aEy
ibzGDjflsa9NtQvXpeGId9cc1jSwb0pI8G/S2bZdjJMh5OCmovut9YNI0Vyv67UzYrjCQaUS6kBt
36d8NTUwu573XJfhOcWeXzy2q3gdjimHMu+Cz0HCcAbtepFizU281DO47k4PkLTD61LyUfs9sa6s
fFSZNrmegjZ9A5WlugnE0nyovLvHMymE3px+6GswmGLQxc1sChy/lC3NL41t2cchSIYprrKJvMJR
n+EuZ+PYnWWs4iI2GdVXIrEuPBhSN+ayzsJ2h31csUYj9rt3oVlrHRWrN2NU86S5sQH2+6+WoNOw
tSKTd9edGbHRQ2dHp4tGdPVrPovgrW5M3sZqdpndZ6Z174o0H+s9tnyX7KrOS5vvAtdIHEJMEhqc
6bHv13dL2LghO9uoB9mZbraVLWE1O6XlZYme3FUx1WAusayHZHwFtaToYz7Q9P2kV7vEllTqGsf1
ErqbKCjilUcj7j/IHN2fA4641ksF4pQ2OFZ0PnqlLyWbSVO8X/mSsDFa5o6Y4ZIB7MhFKLAjcNZV
S+N22djL4dYEaVngBE5aGRe5IEmrMg6EmW9zjlMzEctE9dYuNFjPJoWuMia6Y+R6MsXcxMxBx3+l
K8DpDgfk1p2FsnVZMJ/Hiury0gfL3Bevq//L3rn21m3rzf4TqaAk6gYcPMCRtG6+XxLH9hsithNR
pChRoiiR+vRnVpvupu3ZT7Hfb6AI0NheXheJ/HPmNxMfpMUW4+3viVM1dBolz5SWjhJ1O89U5HPt
U5F2EQR2M+B+yGFvVjb0kdrR0Hb8SnK4s6XqIfNW2+zGvoyVh/GTWSGPfUuTYdfAKLyWLWTSWrjW
HeOGhnmd5oRnkMTEFJ5kM2nYkTbJfBmtcL/TOZpvgqRwWaUEo6bMqIwhxUGzewp1MH0sBUaTeNI+
OgwDC+Nds/DIRhVGOB4MFbx5oGhrmfH0wQd0yDCY2dy3XYWVdMY3DCRoXfuORWjM0x3XnS6TZgxd
sZMqCzO+05EbkuQ6DJbUfoaZq9hRjDn92izL67bx5nPD9WtT6ESUOCaoxxVsx47lbDoQbB4Ei0Q6
wf7KtsvOR93NFLd2v/CpqPSoN11mwDR1qVSiHqe+S+tpSn1p85ZifV1m9T43bNtnQwcbr3HsGg5j
TqrQmXWsN2w29K4wPH7MABBNdbtA68H1gAumBA+3foSDlvd67E2+M1nWXJmhHx7taOZmZ12zsBNU
4yYrA+WKkxrEWEf92O3lyJLHXpJwV8x8uJQsCa4j6ehlpGFaDo2BeV3gWFRHEVu+9jazh81FUVeS
DJtwTYplNDsdpsMN+MF1PulpZWVhVuKqUTaioqlZdFmEioEhBRBpTybFi9t5iNyPG5vaDwbfezwI
+Gv1hJtyLTcvpxvs8tj821R2dSswX+ApsAfsOu3eZkVa2V7zJ9E24SuUN7cHtFMcBlKofaYzcRcI
MlWLSvkz6dXnToAEa3Bw22cREy/DGs1DmcTD8BITNl3YKGauZJMTedVCHL1gOsKLbggU7tYtFQ67
8a3AseRiWcP2XfI4e5WsCZ9lGK9XC5zbOtHjcIohGT9BfI/keU1zuowFGa9TxmLMrVgczxchfafy
fBj2vTrv2i4yb8OSB+2uS1sYoRCTh/TUJ307VGZq3QyvaRsgFmarCKu4wzpSpkErkutOm+iNcz7L
MurwHErRZTyvJB63gvyFa4J7nZxUaqOsnjlAzgmzlmwulB7mLxqnNl5JHcfkFRvvOpVFkK/LMZhl
Ws9aBMd2TKLPZ25gH26LtGXrA32bJE682SXX2B5w8twPloGGGlgSX8G6my61B1RSTg1GmitnrH6T
0ezaykBmXMp26dz7PHvcK7gpcU6zGirmxwLXainhyC27XizxBUTqBshU6zYM88BGv1EgpGyvMj5f
Uo/zWxlgHJnrjo1BsgtGBeaXbEvyNJuue8n04ippYlN3JBjJjV2z8BHuWl6ACsIMV6bzyrvDiqHq
Aqtfv+7cyLnAKFdg9ATFEQw3MV/DoLLsTOJ5RRK9m/SChAGIFFxEFeWKCyqXfbOksFKUrITEkDbt
zsfYpWJ+bCPM1HHPtufe2F7eRkO4mhqnCiaxpBXpsOlqCm3T+UNAItHT29TGLC9lOLbx1w7YaNBX
S5A7wfYwzKQj15IP6VBUOG07qku7cWVslWHDTXzN4V/lXWlBc1Nf94tnSl76nEUxqYx1RajvugXq
UFw6YN6F3U9Wj+1z00g6NPWKWwU2CtI4cT+VixuHdN43mNX6k+U2UN/NaNyS7Dj4J9XvkhFe2yMj
EbyXgwYoNff15GlAxJ2wWuJzoAFwKStAMsMDWIC54+V/U0GREbyPRvS+LjR3yXMCl4k//ibWBvps
OMxdcZZGo5A5fYkg6dm6By9w9kFwH27ZR0MZcekBXPWG+20MTdG+WL3ygJd9DqErwMmWiTXFFoHl
eH6yHIJCfjVjoHQ3RBTE08o2xo7ysMHdwqeFLU8M4i3Obb+oOulm6/vL2OLlbSUi8lFkKkAvsWKP
8ZzoNt2lAFXb+IJYO/oBHFI7Y8bB2aEZ91rnAutxMA+1BIV0HQHmwuiuC6yYvmgxROX00M6Z8l5D
hV2gpLYVkCrbrXTX9I623U6vIG4KaAf9kF9tGP3yHQu6lMEFW1ihbRnSsaC7zG8xPcD3U086t93n
AHTNXEYDwmcltbh3dqBN1AfpJaYs0O98krshNQWvlwmciiu3aIT5uKXW/0rZXxRts9xBLF2O0IHb
q4GwuJJRaq9F6L3a6VgB1loKGME66B5F4dbsNGKEy8q4156Wrl9lf5hmAorR5XrtEc5Z5IfeCJNY
WqliZYp91NZzvPkH0warw4AQdDtMoDghMqGT5DCldFY1U7l7CzbmvC7DZh3Dh1y2MqnRCdG/T+hM
mEojFhwN+i1YcBqZRMh3GCcmc7Q8kctHE7iz4oKJOuqrTfJmj5zWwoK9smEOOCcai75ihA7Djnpi
jqEZspdu6WhoqoxFzVBBUGwTnFAzb25UnhJbRySx8zPQB2AT5aRB2VVgOsYFA1IYgSuCuHXT4OSt
SjpiDr92MNxcucYy22Uy7S6CxgxA2W2CcAXYOq2AbkTemjrvkwKWVDDzA3IL+GAy1wRlDLbuOOpu
FJWFYPa2AVjAtcGKexuQAa9z0/s01O7O48OuacHyYifAVnwLAC9BPBS6uQqwDJtXHC5Xfp8JNZ2n
rjhqj5hg0ouJZkn7hiUy9od4oeJhWGN2DUyy+WimEO98vm4OuBqzUEa2rXWlbsn6OXeJvVunjuMl
IMYGdzhTA1bTTCGsIJPiIYR8mNWFGNZTCNGirVewMV/WmCJHmEhDjz0VAnjilDyOrBn2c9ST53Qy
YVlk4BD51G0g9M3mS0SO/A0ylVFbR9YsCHV1PQD5ol2K5dSkE+g002/AQRu2OjzdojujETgNV7rP
fLSHQwSflcQIFtbNEi9YegPkHdpy1hnwwrgxI4aC3pvr2Gp71UThktckaXS2BwihP60um0Edzz1e
JWiA7JVOPG9KhQH8dgzOE69BIL4vMVP7tkwlK4CjyLHlNTZ0AfIKcsndpqAAlFuqdbqTCwC7Oiaq
3W2jw880CXA6YCNK10usv6+G97uIGVetc+JfMqwWy6Wb+0nX3bjkDyaZZotflyQjDgQtVCAVDddx
x6LLnHcyAybEvCqnkBWXQcCjN9+18sIF2tyB1RMVGLDoK1IxtofPkBW+ahMjpipbaetru3phym7K
Z7azvM07rL9T3F2KMPLJfk7X5ClgXLsbKFcyhhgwKF92WoUvbQHioVQAMW4GECZkl62Jx6GgiJBq
GBlJ1E6Fgn+SiZvWCvsmpjrM5zWPpzE/v2/p7RqvkKHjaGA3eafi5xGURVMutnuJjRqep3kYSo4S
kIcMRCVAqWbBJd9NL02wkgazlQuqAJPH9WQR7zHQXV77xganSeCmrqdWZreznYeLORmR9ZgyeQVd
IDsGjORPUIzbDJdBk77paIt3jhLzsEw+OkkzzFEllnw9T2tEAZ3pIfFkxuRHE/M+rbciwOCk2sId
+iRaugekZdt6grhVT7jUaTXGid1hfAkvez9wsIFr+MyZd88Fm8NSG0sQnUzkTuUd+w6smNQ0ofPn
HOP+IaQsfBtAoD8T/EhSBg5vHJD/Z2Ru8msHk/+glxl3XW6/AlCe77QlnpX5PJAQ98F2VzSBxEQT
UnXAfjD1OGaYuM4zwCn46at1jKYvAmJHnTscVEZkirfS8XB4CvKOPgoeU1VRqPonrfsQVhhISxnH
795C/Z92UkMPmt6wQUm11PDAkWJ6xol2UPphomagye0s+IhV3uT5mU2aRuSfAQk4L9QIrwGG43BL
PVAaf1gjZDWiOh6Im/mJWK7EdgLI7efPrHVr8p70dJBHMeRqphWjE5mDOl8Suk5YvCRoFnha4CNE
EbYpqQHehRvGxpz4tppkOhF3st5BxSzTyCV7Svs1f037fsaiMmrZuQ7rWMJJUmPOA6dQBz5tGgAt
FIwVcGSM8aCqPLLQuGmAsdMEKCjXwzcyBj4zNQxNgHo7o1cvORzLtpGghXTDzhA5rsERNkgjmo2M
90uczzjCtLFLp+lpyFe2iBpGbI5zHyJDrRM3QgzGDrVZ0zwNd0TH1oxvVm5L6Es8im59tQ4UI1m5
aY6V4cgQkxRFBcX6/Epo2pCiO/DGLdn4xQbNFiVly3KJr4GFz1J3GcwGB+ZL4Q3r0sqRIs+W/T/Y
c38OiMD8Q4C6QFb23CxRpAAf/mz/9wRnDuF08U4EUiQ/XO8olQnspylWDWjPNV96VRFFpygrs6lD
EKns4KOYao57l30Wvxpd//vz+rO7jKeVwadHXBWlGDAP4RX9+Wm1iUc0qWmzDznoc7ZJ/QZ+KFl0
uBCDAXbZPxiVf/bkz78RMW68G+fsMCzfc8XAz0wGRMN8JshLfFO//cblN6omTvoJ1rzJOLWA4Bbi
AkQ+WgGz8reP4kd/wt1vjuhvPQDvg0aypuE/Kq/+9b//82lQ+O/XGqY//vL/nPu3fv+J/0Gj1PRr
1db/+l2Hb8O5DMH89ZvOz+Zfj4Un8+PZnTsU/vQ/f6tz+L2/4C+FDb81d/2bL/6pzeFP9SI/tznk
CCb9dHH8rc6h/tZ9Xb9O3/7+Mz+qHLLkF4K8eUxymp1ttxS4zW9VDgG+lAFNgBz4a8XDOeP2o8oB
jR5QtEC1AsVArwfYvH+1OcT5LxTpjgSUQRIB2yLxf9LmgGzsX4x9hDdTEBIgm/ICJv9fyQUpFi5C
gJ9HD6b3eRZzr7Gwxqst3aaGymWTmvd69HfdEG1neXapCMmKqmdE7wXyzqLc4i18Zq3F+Nb3MkUc
k6zf3Jyel1cuqpwhLtA1812fB2ccs3ulAZD32LYasG1hDj4m8MRdARULb2J7ZCpJHgXKG66cm7eb
TiQzkpmWbMdsNAxrN+bQC9wvsrYDNBeAbDCLzmd6lCFMl3B3BPIm8PkCl4jDiicXlTFiL6dsa9lp
CKb5oS8aegEs41VkY/Dcdir41Ix9irHb9QdbRM0OSbS41LnRt5gO81o5c7/kzUcSSLxIDO4loiD3
NPJyXxSS1z6Jgb8A5DmQRn7XUOyAURc4w/Vkg7GoWyzM46z344bfzpfoPkUYt2yz+RohsLi0UXTf
hvkntthrTF59yV3/uI5beOVW+EKd7JcygrSCP9TV4NUVzfUzUxgttnB2F9I3r0UKaW4clrKL43vp
5euYLKLMhuHRiWB7kUCeax1zXstc2z22+aVq277CJfjJxWzHMiixGKPOTwGkQIKHhqwdH7ItI7ex
DIL9vMjhsTFF94QODvoUuhh2S98h79OwGOeI3CF/Po8lJzjtb/oOhvmGXSW4mIGnfh1oOH3Sxbxg
BoOmUMW628HZhKiwJkeWb3mZJ/N4ix1xeqYy/5SadoB/NrWH0HgYVgxnoC0rwmMxpjnE+fxzt+kA
TGO8fsaBvrmgyFdlVdYYdR8VzL4HBNRvBRMvvp9hIdyoduQQ2yPucsR7x23X8f4xDkLYHlM/8Toa
4gfTzcUe4S+QxzFP4ZGnYSnapa15FyxQAt1YHKYx1vLU6BCWVesx0cCxR/RggXQZhc5eNiCyEX6a
guRzBu73kqqUvFK8cJiuUNBVK3AWSfBeDvswn2Acx86Ty9WPCfofBEnKJBGz/w77dwsO+QSB+rsv
svW6iyZMPk1P5a7L2ngqw66ptBLh46/L138X+v9vb9wf9TshwUr6B/P1t4X+/3Zf374qYFp//ZEf
63yOLkagk0hFYzUNMaxhVvmxzudYssH3xYC2IjgkALf+WOixO0DizoqcgLXE9oCNH8zQubYnJr9E
aHBB8xZ4MvQ7FeF/stD/FarCo5xBwxBp6fOe8deRRYQ6oiamwbEIAirKVvjtaAtqPv30nvyYEn5u
B/rzZJScqzRybFrY5jCloN7kL5PRFoIpgGsbHEEmhp8QkcNZ1ZL8Vq2oW/iHmeg8/P1Ebp1/F2oH
0OYSxUByAav+eSbCZ4E4xhKzow+H4pak03KNERIu/0bcnU5V+08MXBz+/eVl50KdhCDQGyJ6f55X
f0JjnTTJCCKdHVs/Mfip4zBfgTxo4OvCS01wqlyLJwJsMtoTC70AWiAqVg4pzIL+MCaNrZJloWtp
XY+Tl2inYzG4oAUNMpG3HoQdPEpTHCBqFId1w+KnUh9hq3X9BU6z6r6TaEXosIN9Due0v0AXgd6j
IqW9YVhbbmiD5o06bnp+8CPOmm1jkPiczysigP9vIHm2Jy7p9JTp5ppY3+7WrOsrC5f4uEWxvKYU
UF7FRWzvI2PVd2zsw+0Wr+JzRFpR9oR1+2TkPVQAtVR26NcjGRgqFLYxOuQLAeqIzPUu5LAtujk2
l1k4DzfQqpCBwLnvK+ma4NilZx9qCtbj6HHgKakrWIpzRzS8mxwdTemmHJiGjduSjCvEkimne2Ki
6aWVQbHK2vEpM1C7/IpYyEuRRIk3V7zXYp/1GUS5leE6rwhHSw2UG9W/2SnTLwJxui+ikNFDgaMN
r1Ziig+BDV6UyJFk4FMiP0ggbq3bT0sOSQDkLn+TvMuTCkhFd0s6eBYVMLDhKkMG9dJDmn7K/Yb0
P2snOFtnwkRsYEIovJVbJDoeuGtJxZzwDxxxiZ0JyfSCLPSyHxyZ99g0gqR0CNJ+TErxA+/5u5+E
rhuw6JdNkQO8CreEq53Bm8N71l2Pndq+oNMmuI/RoXJFNuQeSuNCCVtuIUEtW8FIGQwA/NM2OTEk
pHFE6s0u9q28IqKxH41J5zcZetHttmZL+10wt8UF3gKD+Gb6Ps5dtcLLuek7At096z5I7FZILPSS
BbMrpWw+FwbCwch0dwh0jqMqzEAoJmuPlBUlFfKkaZnp+VIEE4VdMDfgf0kuvgI1Zvjm7DVmNq7h
RXggFen4wNYuukq5uUvcuoZljs5bXNq4exwEERQhUTB04fLNqSzYJ1MwXyM9v73N6AKr8MkmbxoA
zi0UJPDF2zw/YCcNKgBtD8iStDubbM+BneKbaOPRLvKbuQmybdutRbo+9n1hqyYslr1X9L5f1Zcs
ZkN0bGFCLrScYQz79z5tQbthLsJ5OrWgE7vS5zrC3AsFuZaNksgmRdbLyndjul3la+fdqSsICqYq
Dn+elCzACfpJmhX5M5Cs1qwN3ohhrK1fjPhEJ5E3c1ciAZMv66fMz3xXhCZrQB5BdK8CBo64TEaS
lsWc9/1hXQB9PruAIo8LOD2CRZevhtRtF/h8b4RpR4r034xwlly35mGRyTm5q9uluUlHkAvlAMZx
vWtg8eWYc9PR8MuCBQuoIOSykpdIA/wAwNyzgO8Qiy+iJ4H0T7KHxZVkH5mDuwXeDNFSDJ9oG5oe
pQKkCsWpMPIlSLR8LBbVHibSYxkeVJYcFzJ3TxnzwTkOEzFfrjaNL0DbDqRctwUHjiTgxSGZY9h3
ERuvQueSY6QCkkEV9pAX1VaEnyI+NKI04/mvM5ayR+/t+p5GPayvPuz1HmZ/fBo6oJKlpfCJpO3o
SRvSX0AFKnazsltfqZHBUoBbOVyOlAJLyJYs3IepGepuamFQYVStekMw1ALhg+DHWPEKRERV4xz0
j5tBpr5M+sBCdV1Wde9iqr9RSAZXeCJts5dIHsHILNRWI1zY8d2ELooT8K7itkva9GunoPEiorug
2cJk6j5YZQY0DMHFvkJhB76WBLP6Duyme4rJ7O46KVIk7HEke2wUB0hnMEaEWDxkanHfdvV/p8B/
X7r900gHBBAzy7/Q/7+NgX+UK//th34fBLNfoNNAFQpRAXIehPB4PwbBIkRR53kQOx+1cbrPMT/8
OPFT1DoiqwiVACIBngT9aRBEGSTCXWDTizQ6H9Gj/2QQxCT6l7kpDyNMMeecB+wZjGpnremnIaZN
WzQ4hIZfOMwybbnqAWuL8OmlHrPAgCwKaX22oh61HMeunMFtsooseeLqxuC4esQkwliVD116sW0Z
ZbtuGc4xR0LcPUxMRQ+hyHxwLxEN/zIilZYAjYpBcXgohWCJI7NcdavKkQ4EhhyVVpGNlgzUC0K9
aQaLC9LzaQu3mZa9GIrdhljDtFuwPPIqXgd2YQzTC8ydYHwrhM/ec8gS9QxNfwd9FAApmJwZzS45
ZoMa7h+Nropo5rUpVHq9Iv5UqsXitBcF+8yEMYjebiEY1tKwfdRC+HvHyXyDQLt6UCJw/Q69kwGv
RH6GCfuENLAchH7oEr0czubiLgTTdWzWtLiI9NRehjw/uDaagpIP7bBP+iRFepxLvJlrJEPsa2zc
0zmLvnQYSEqc5rrHMHLpruD0tVk8GInBoyhji+M7G4nptAwo0uRhdMdT+AJJnyIa7bHLOviod3EW
IKrZrw/I+QI46zrEdlGBwt9TFukDzYYY22QvL0OlQMGkboQ1gVrEEg5Nc23AO9+svIdcMtvNXpF1
N0YDcgt6Ut8FMtP7RVK/N0mbVw1mhIcoLd4ThqEvZCGr0oBDLTD4gyfbl4IGYMQz1Ve6S8C5oNwt
w778KCYTP8SucJcxePu71kDD1hKAdxTzr8mQrvXWuMvujCEAyoR6EzFaQrEJ7pfBqcdukqrqZWdu
MKTyasY7UrFC3gONB+jlpK1aVLt/lm5jJTWRu/FIZNYa08MuTPBMA1Ry1WRhzactz3AM6QDg20r0
Q4GHFWKCPK7Dy5iP5MIT+9Hh+28bNITcZ0vfQdtxrHjIILje5xEgEyRnBSt1s203NIhnFOEtwUEi
/X3YAts/AAuOQGjZ+SqSlF564G+Qg8Ct47K/Hly8vSwTXFNMXTPHuAhNQlPZQbuCgVqPUq4HK1iz
D0Z7mSLzjbap9HpZzJjBAOxBdA05FDXhgiO0F+B2Btdg7WBAlRbjWZVu81MAEp+DUcxbT/YM2ORS
OGyY/bNfrbiDY3YbYCcO/YS2k44+hCPpdn2u343OspMSwxPytX3ZwfZV0NP3so1mD90CuDTqhqr+
/En5D2CJKFUNZ11ulnyhtoAh5wt21DjoXa95UeyY1U2N5qwXLIbmNtLK7QMDw7WTTXLysP2faBqs
lRMYPBWbMLXGEW6r4CJjPCnRivqyZGzc2UxNBzRlRidhLtDhdzUrGFbjDIS+B4fLTAuzogAxSRVU
OoEUy6rbvUTwAzahMA9QH7t7nSfNaUFutPSbjE9IALp75brt0M8yqrXW02GTLr2m04KDVryeAKMw
CTTTrPcrBQIS+uAYoFrsZqUh73GDoYdkJY+9CGhX1GM4ReIOoY1YXSEQeqOm/G0Y0TWUplvxScQg
NWjUy5LnLbtDyUl7iyjrV9Sv0BPcxBFeT/g11UsChB+u1KuZ8JKJ4rpGACK6bLpe7QmoylqTpoMM
RbtdB+79zmPZhVKI9a4bIBRVWe9fNwtGZGFYnzGvzletd/618K6F59yS8XGc3GNPUpSDgUq8HRSn
RbkUndV3TcLCUwwMxhwgFWQ4wCULAWwghhOAHDaUqAvu6gFBj4dZZN81enGqJnLhfuV5h9ktR/VJ
GaRzjmmyV8ja0FYBGKzQy4Y8EKCXAAwY3/Z5NCMywUeHW7zXKOqyTxwlfiE9+qX/FafiFntLML7L
QKCWh1NhUbLA1yi9lRMSQqVAZ9BR2lxsV45O6b2DqfsYTwy3iFxx6Z2meUmeDUomLvimvCnnLU7e
Zlz9bRWihYJXYcAyWq7IKj2MXYA8BMPB7GKISH4xeiAecyF6cNfjfAKN1dyiAaF7RI8lSACkLrMD
lwwXbrGt/EXn1OwWEBvHEI7K1xyZPaTE8gl4QuNniuKZKWwBoOosLbfVstOic9wf8bIAlnJbcK+x
tH8HYANgEULHej0DL77zCLuROku9m8oNM21TigQlADgqb/YLoJrx6ziR9gV7ctOXq7LXJt7ULUM0
/TuqZS0IiI7FD6gVW74EsttuFMlOMCe6b0rF6UeClqa2bDkYHVA9S7drCtqeEpiUCqttZTA/+NrD
xVcIWuBdLIXg+ZNdfHLVpab7ABYp2IWCZo0WLd2u92yk6RP2kWIHkLfZW+8jUJpZplkVSlRMnMAg
unfZtgXFYtSwpwJ69p2DNour0vPgrhWp0WUUq+lFeCZv4k43sO7RwJVVEWboUwHY6oPOo3wAFPSI
Ix2AVo7L8kKGEuix5LhZQSSOt9sYj6wyq0GbX2RapnYe9ZXXGuDkC0Ie6zdEU8bXnNIF7iniTiUr
VFOUbvTBxRSK5a5PsN6UiMYE75R4c+unHiBhHOTggjKvp2OGjoDXonE9clobsycdzvFai1aMHvSJ
El9GgLi0zId4fhD0TL4ELh5v0ll3J9xzrTjYiGiPkJcbz1UuBbD7ibywYmZ017cIW9co20kOOLW0
D4C1yAF0TYZIg4XTAvhJwC7hIkfBwKKqWEbZlV/n8SJEQB2+DSW1XwAEdehlKM8IdwWKie5GAtwj
BcK9S3hf0DI0+j60Zq5NkhRXELetwmFqmGuXCX0yGYXTj39tZ3qRk5izsm2sCSuUZg7PEmW4/W6m
hUf6BL2B31IMUNeMrLqOo/SNNrz4nPFefQXzO+xjfoYnsMQzBbNbDkG1FhIrIlJy5NSi2vK62Gj2
uiRTd9Rc+6aKmmRDNV7s47dsnfjlDD77CUwxkJtcxY6W47SYsh8i9Ceg1sGAK7JILYiYexBebFwQ
TuPhV+A9ERCeBJg1ZfN9UswQhgTqMV/shgFy15DV4loiBmG5Pgs/ijEagWCrtAku8kGw57aY+88e
vXFmH/fcXVpj/WERQGKgXeG8iPSrPIlG3pHNts9jn900fqkHDl0MJC6sDQu2CzHFezoXAEgzhAcb
1BVB+i90dJt2mA1zZNkPI2Qa4OPTQt+KbItgQQ26eeopqLEzx0uDMgzi0Fehacmh6JrmxswR1Ito
Y6cIaMoBCfC53nTcwdMh9irEeT21k/rGRQRLGKU92bcUQiNqCUwP8yedp89NkrG3lA5sj7M3vDl8
mpupwGLYax45mBsYswz6ZRMIaO3UCEgJkooPTYqlL6fzHzrgHZaWeL0e2Mi/dMx1n1oAggfSJih0
DZm9mjTyHbjA0/xSTujkaAhmRLU2yMypAOXw02iPeVsAn+qjRj4j0R9OJWfrwuEQJQCItI7S3ci2
7VIGob5YUxpe4RV2yNm27Tvb2hl5w3k+Kj2Coi3i/jR2aHmL5PZFe7faKozC6WsTj9kdGNzgW4iq
pt9Kkf/rlfyDVwKg+2xW//tT8qdvPZKH5tu3n+2SHz/1+zE5/AX/vEEGIZ3GGR7s9yMy+QWyO9pd
8W8YZOd/XeCPI3L8/9g7s+6okW1b/yLVUISakF6l7N1gGwOGFw0Dhfq+C+nX309m171g6lCn7vN+
2Zuqws5MZYS0Yq05v+n+4YKD2GzhWN5xwjIQ+GtWYv+BOsjdMn08x7OYw/ybIzKaoddH5A0CITC6
Cwu0l/96WqKoAY1kdqozz9Be4HdTUZxNiGjnWQZDCbIi4Bgv5+tBLtTGfbvsRL9NS+NIndrSTrFa
RT08H7gPtz2Px0edm/keyDmBBLHbw83trH0Zu/oJwmzb7hbLsZ79uBJn2ZhFOPrOHLbQyPcqUl9x
KQxnUKXx0SGFAfNL3oYi4iS0rsN4XCYajJuQoA5WmNQHJ0GgVlQep81sqZ/spvWeUYmUZ6qx9WCm
7mHE2LEzUYuEE96HN6KLvFOFv4XemjVRPfb2EAfczeunhHrpKCdjvfRTge43lq77OfIwxQa6RFga
lF0c39QdGqs8G7xrna3mwzh3clcV6n4ahX9jZrixvTKOPxUJfk0fdftpVSON07SNggjd+LFTUXWa
UzuEm7vc102tzl0lq4Nr5AvHi0m8oa9/iat859Q6vzO8yOBpJfNALDNoqk0UO+at87bj6L+fW1rQ
9BNsegm6P4/9auCgW8XFzhPjUvRVs89lu4aJka27HgPuTeuCwt9jnDZwTM3jo0gbew9BSl1DdHaO
diNKhveWw2/tVwo2znEqNaIgH+Wjq0v9ZclHevszQM1I5f39ino8mCFwHtyxhinU6OWBiYD6PEaa
Z9LyCfFmfxSNlZ3GKZZH6pDo/eTRKMiyyP0KAjtfbsZFZjexg9+w8BraHighyr1XFtMOkh3aQYRf
h9ZllAwcV+5B10hKelrIHce6z/gi5m/xvPiH1ay0F7bRprlnPggpau6L6yVr3iX4v1Hi1suzgZTC
CqrVMW+A8ExX4I8lLVuTLzn1kwYpBDMGjuTeLllz7xKZbvXGElN9U8ziXYI0dODoZrcnb6zze123
PEEra3ojy86/slsaDkFT2BzZU+hQ6jQaY7ocMGyu+DUQ/uXhOur54qKQgAQMu27VsHkTu/FCKSjW
OfHKciPTZThgwR4G0h7NKizkWO6Aj0xyl7Wx2vVEbtBZX8s7w3BOvtNy2oLaddO58rkuWhVdtxhf
kqtGFB9ccP/wS51jZHjCOOMzIPzhyMAqyxWnobnyv6xoFtJ9DBLtzTrp/q4fUV588SsrWq/tasQo
MIzvnEZbdx1P+m7cI519tKM+2/vdKPYc2fzLXCu5ldB9seyaxG0eGihr2RymyxSfGlvl3TuJaJ+C
zzHzivYUbZ1aXSpMML2xK51MorxQLte9xI95iNyscrt9HUfmxxVRJOCIxohv20WV6oNJ1kTb7Xto
v/eV9sfoaxa1NIPS1Q+4wwWJsA0yA8b6LSvXyQMPeiAUyc4Weaingn6yyaHns0L8a5w8Rkk1B4Ji
NoLaG8d8N8H1Z9zJ2cK+mePSf19iC3rOmXWzUsxFxJDkBsZFFVrNu2pQ9tfFtob8KCM9NSdCV1S1
m4zUp9YQdNL3lYOlPliLuMP+p03xaMUrzSIMTvT2qSVTlIc2rzjkUVSAJejLBKpUmuE2pJ9Uv1He
Ims3hCmYWMMVWFTH3NX1ZOAi1mgoTYS1b/Tk6gMtC/6RyV0WdA7XGAdjtDwWKE+uOpd2RJDXuB1D
FNbzMUP0d0N13J7z1Gff06XbOXlhQ50eLXVEop8cKzV5x5qZzF0li+s1pgOMOtapr3XiJFcRPNUD
NDs4VoUNoigA0dIw5EHeHwyZKy+e6o6OQSHPXs24f8VuugeHYBkHUwF/pGDPGCX1Ky6tGYmja1TV
rUrG+sGbFPhmt50+OlkkOdtY/hWNBCsAhSV22Hni49ANKyrxdSzMoET7/qVd2s88o7pbxKbuYVZY
59Cy4O2QZmu+jVcRHbSZee8cuGD3tm1EPByq4lzgxH5TA0E/MEwyLxNT3y8Upg79DbHrlRufuXVG
J6IuzKdciXSHo9f7CPAQzO9Ax/GUOa2+Qje03tgo2IK41RzOUIZ/gsslLg4aJSbV+sAcBcfHYK4Z
Ss1ENAG+LYgNS7TeuX6WYRXyjz1qffC5NQdxdxqPeJzXozOVTovsZiZCpzemcC7q5A3SSTydnZbe
VYqXZO9LCx1uR2tk5vXfasJYAikYq8Qyws2+xHM4rUm+tzM/Prp8gEPT5xMTuNlOuDWu9hPY0I5n
IeX680TP4kaoVfw5jZJ2Lv2EfU778+T2rfWB/nCzlz4mqEb08SFLG6xe9Epuc3Nu39PMa29GIBl3
cL38a6pc3CRJleF91cxQLTwQee2soSML91Ss0yeOeOn1AsfiAw1x8xbPsc8v6V0qgXLFn+XVJg5I
y7ztdVIOYcrOv3OAXRzhWXXPnqrCtnfzHc2F4b7rHY2XBPPJuURXcI9db70SWV5/BkvL+U2X5j5f
avOcmPGHqKtcAKWlSfGgMHgai7XHg9Z5eMuNJ43ebz8ndXujK59oB6NPi+3p3+60YTVgIOjTBFoM
7wywCLCJ+7hnDq70Hnk7Df1Juz5IfVMh6cdKG1Qx4Ju2JMLDDXCJiZjfZs7eanGqHjGx7uoodZ6l
xmCu7SRbA0XPgadbl2NWr6YNP0rL5/vUNC5pvTz27tKk9/+dgv0vp2AeitP/ub4//xVk+dMQbPuZ
v6p7+w+oDSDEbPRGPxX4iKFM2r++C8/tZZhF7f/XDEz8oaDrIYhSjtiGpYiY/irw1R+K/7D92H9G
Z/+qwN+maT9ph1DvoHdFjOtQx/6qUxqZxqQrtcs5sla9s9qieObGiqRnxNHXBAl1BR77HgtKPxrT
jI9XCiQKXXmzuhGUGOhb+T4y0+mrGkX5Bp9Z9cknwagOYmilDNHxPO50HXFGrdbqE4hN62y6Qr7p
0tkduNV11g0uV28N8wxc4h5ZpXtMXe+tAqPw0OlxemNOz2XdcSZmcPSeYr37CE1sAqA8FdwFc7Mh
nLMYAJikPb4VSjBubTtNiaIDa1Bxvmeqn39OOKVTzHclD9ZFdiDT5ZKec93ieYoKf7yJGW9Y9A6i
1d45nfTsPYQY4O+d5WeoHz2QG62fkEGlkyi5tjIegIhJFH4XA+85/j4jr780fdN8rLmX3479YuJk
LHr0K/38xSun6qM9pA59ay8mhmHO2/ulyeJnmUgmX5msA1C1BxpQSGvojIE48ubb1dH1nWMtkJBn
D0EvDtpZAYFK81uYq/reLqwVsA2Agb4+KzWPmIQYA03V2AWuvXlBUnUn2t6X4F3KL7ovBO3W0rtD
INacI1TObyEP97u07/u9PS/WKVqpDIPKyKuLM1BPoo8brzw9oxhee9FeprVIyJuJHT8OUqdV155Z
YgzssEu8t8pmfEspS6d0JPSAw8gknlLYrE8Dxf+5mZ0W2LqPXWZFNQIJ2A3qFRPprKkm11iMHwpE
FG3o+GV3PUdde0WJP33zOwKqAtrIRr7rCzt5M9kV3k58hxlgTB/vmBBqumFc1WF8Q5ny3G6inrjX
rXOE2VOXgczm/lOWQaNFFdW2TUBMVIwO26/ECald+kAT1foguYPe+6vDq1mm6t6iFQTg2yb2lZAZ
QwAKkOTEqAtl01I3OzlMBPYtYnqIk7II3TLTH40q7i640vw/525W3QE4VUyb0Zo9RGbocB4Y7KIe
hyJQG09ZDOAsgVMD6Z+zXIXRf82/2E1t+QwlZU53bi13vjMIHhGieuR7zN8xi0nulM76m14syUV1
nBX2op7b6ySqbGICifbYsVzrR89qzTcxfq9+ZwBhuxZ1bN+0kz3C98BZdAudiXEhfXN2Oc81kfHk
KmIfoliQU0CYDeKj1OT/6krEmHu0Py2Z+9DXsNbh5JumrnDJglJdT+VMFR1Bwo8elnmylgtVYHZq
Z/dOeBlVj63W0LIYvix257+F9aimfa+xpFEELyh4MdTDUbH9Hhe9rMOq7J23IzzUJlhSMYSbcjpM
aArf2ozPrjckyNFuM/C4dY/qDNn3nnClfO9ZI0uR/fKA8Y/pdjpNxTv9Mo5iEImpWqX9ypzKbhjW
vbXXfi4ZYSm3ctAst8ZpHrv3Ni3yeyP3fAR22wQMwOSF2AL3pt6mY+U2J8MYtB6bsVzumULK87jN
0+ptsuYtfXFPR6N7KP4zd0sPkeUXe9XwRdK3Af7EnE60yS2mLOb9TPBMRnlTdmnmlN9kGe1x3KZ9
xC98JOhmEyQYlyxjSE0AQ4DgtufXbNPCbW6Y2JZ9hoZch2KbKtIT6t+kDBr9beI4r5a/r7cpJPij
6BRvd+tlND9U26wy2qaW+fK166crquUijAbzKnsZcAo/N5EZJu/0y/STMainFuahDEYdvjEw3/LB
3GamEcNTxjpv3DnL7gbGqnbk6EAuV2qbt5YQvabUKjnWqAGRIYNZc84nKBnbtHbUjXcCOI9UbBvm
jt/nukx4SQ3oLx2KyWEb/m4RBEe5DYQRv+eI3KViHITP4NLFyk75eM36MdF9f+Pr2Qb4LALJMrpy
t7GzGXcyMF9G0djwj8QKGEeowKympV5v0a0yvQbHMgXeNtJul8V/sFY4jrsYEtt9vg2/QRZ/VXVi
XnLQGFccjtq90c9eGTYO8RvcZlum6B7L71GZHSI1DkC7dhu3r9vgPXbj5bbYhvHLJEi/yJG9Go7N
9N5P79HvtWwJmlcdU20mpYz2u7Io305FFN072+Df3iQADsfKncXX5DNb2OWbUKDQ0XOySQfkJiKQ
m5wAjrz14G4Sg3ETGwyWe0FNVYV6ZOlkhvnB2aQJ6MroPUOXDvGYgSDJ1ReYAv2DB05g6z4sBwv0
+WFEDfvN7WEHrfO+38QQnOTQRXSbRIJ7jHGdDSm6CaLs2genSIodx9r8ytoEFs4mtaD7lnyxX/QX
fg37R+XjA4uwuCUehEwIZ7MObtKNdBNxCGHeKbvf8lEReJSb1KOgs0mSwib/mMUnZ+rofwsjf1tu
IhFnk4sMtQ399kVDwu1w05NMJkW7rarD8qI3IcWZzhISFNAzPmTEeTlVXqrP7sAjUuerezYK8ML/
VYt9L2z/oQ+uuLX8rkwmca7688uQfhmHHxvh33/sP5Uyqb1bHby1iy104QxX/28vXFl/KDrEGBMU
srDv1rG/SmX5xwZhleR3ouAiRYv38Z9S2TbphbOQPcuhu4xg7N/5Bl6shT/K7Cn2LB/bAIp3hWhM
vkLbOnJBl1an06kma24nSSLdJ2vlh84wPC1u/tkzaa40xOHtq1H71LNuH2i95BdP5E1oDt6jN3n5
xSCO5IYb6fXEyBxUgXtLw4r+hcnzX2UTWLER1gEEjfVgW6W5azcDVuK1/qHxjZSdO/qh8uV9E03m
DjczrBrby/eihUMRI9zcqHhTmDEtD2G6mrss75/oWT+OTlrjz60lCI7ss2s05q4gAwxMygqYaFLd
uZm6J+ElTbg6kwVCzDH24O7fYwt/yCzxeep4eddpnoo6/VbHA4pmgLEhE4x7dF59ICs+D5lTMNC6
9skVGUE2m558Nvh4hCbDuYQRQ/uLrnbnnfGIDfuo59JMPnPIoSQ2Ksu/SW68getyKWuv63dmyy8l
js0KaIO94yNwGUzvTOO430Udf2uiYYSqzjb2CeSjrWyqT5mNHaAmxWLnMlYMEW7dM4cc9ttPMor2
aOdCVKGXU1FVcgmaAiQmVdZ6H9fFvY8Ibl/0vGSBn/zKsfGlVbMl92PLG7IamgrmGr8DiA3mSI3e
zq+rb0vV1qfW6oBnRQuCGcbDccCY8ktUIAWD+ffom+awf/GJ9SaqiM2VjfTNw4RlMqLtMr9/hHyV
Y3xwAfMZBXX9itNv9rh61tbJmB11pk37+LJI0nbxdovd9rtGsQ7EYt2XtM5DiB6AMsUUIq+bQnA7
91PKm4qz3D5bRucfRMZUvIZyd1H+IPdTs62igb8LCuQ27UVO0lMv92ozLLoRPetVsrDGgmMJbsRb
1vM37cMswPLiBcWcfsZsw3e/8k/Z9vwn6bHazYPHXX+q+Zly01yJxttJaqAb2J5+2PXd08v3XSK+
CaaCZQUVfz3ECUsGGzFffcs4dHS94mKK+BubnFXt8ne9hNXpKZZKve2FuB2WdwWBqoHrQZ0RvBF2
nhdMTZ7ewkE7K1s9cn4ZKL3ZJ5yPogtP7/UmUewOX/VPCvJa6Cq+YW9kMXnsxpeLUTVsitngrzZ5
+ZnIBskhV7UXxGDOHkVUg3qrjy5L5YsHaBBNKJuZWQeen9AamobQByn3XV6bu7KzuaTmxHuIk/6K
jrY+xi6HaPQZhCsOq9znik25zBYww6wCgUK9Du4oDTES5DdYA80NcwGackoKulRxsTfZJ7Ry0/sp
QYi1bS8rW9eTKUYJcqGg61Sj1wYRXAdmyddtJ35+iROzOmrG3OhHt22Ye3X48t0aJR/fiKprl5wY
biEsgYrDFZ1Xrs3LKif0YD3UTUcfkm70nrQg/wDOuNiBnGnClwWwrXC2+H1qr7ghF25j/sT+tlef
w8H2NQ8jCNChYxlpMFb7KRPRc7MNyZ2Ej7oavBbdYUZUvsXdC5oKcHS+ApF/izmrMS5j95gGu7kk
zyuUlYguZjdW17SL9a2jnaM3Z58NnIjYYDHMRjnHJ8IP0nBcTeMUO+zTenXE9aIS/6BcFllFEO+1
AfQoXCtuX0BdnmFYejhNKgBJ9tFPCvi7dDWvIzFPIa4xN1QD8tiOUPeglX13nl0ssaoCdaLT0sQD
5FhEQMTcFGPBzW3mqzMU7dtolPcJDZ0jIqbl2AzcTBp7mkI8ROTSTbyFeRTsItXUJ3qB/I8CjvFy
b5K+Rr25bVrobRPhqjh0xZDcOR1LonPse7lsxiomOFRGMK3ybGYxtbo59C44x7yGg4GgEwuxa2v0
F/k3WsBcmoUd8HKtaQ3lu5yTyB2gSv9gVy7dYD1wZvQcboE2PWZFquydFBxh4DUVRy9qv7WKf12O
2Z5N32AA5X5iG0V6EF33xYPCuycUGs1bq96XRKftcyO5M+bxlg42Z2vMTJcl1XRijIKOBGaSBS5x
PnPCqbSBjp94SCLPt2Af0o1t5MCce4ibWbvss0T1thNN5mNGMuWjE0O06z3MwTcLKKpLSsifx+md
Aw6HHGGP+8wEDYf8eLhjlOLS2XIxjCoGb3pCiJ1DRNa4zvr9aieNgM/P2K6Jxme4U/VXbHVf7NRE
axdbOv/mtZaxutwlgJKE3P7nEzyZ+gC0TPtNQEFvhU0GB7PM7MnYxTyKdlJ40Y0/1ytTBKTJ/W1O
7KM6M13py9PAacR4WuAUhwkuueI6SnxroLlLaRq2HHjSW2dy5UJcFP6Th4pQnEui3McfSrG/sSpS
If3cAlSMPRiR4LpEUwAA/mcZfOGTEkOS0Hji3LZAf0++pTkPF6vyHseutlhW7Do7ZaX//nVf2xap
p+htCs+k8Wgqy3xVT/kLrnF/aMaTmF9uduxBK82/VrORo+fOv/3+1eim/vopFYEh0iaDE5vpz59y
nUnmS9dqPBULC2SrBHzUi3tCDM3/HgL+V4cASdQm3/H/3CyHiYGS/rn68Qjwnx/6q1su/7CFRLzy
PV3GweHxgx7GRk7iv1hrKfk3fMRfZwDvD3rYpqSLjUrFeqGj/HUGQFyDw+OvcwM8nn/TLhevuuVg
JjabraVoyYMeMV9nlLTa0ENb9BCIuH0PbTjRMNSnzpnSY8Tj1S1x1C9lfZ3lwpjfpbqyz7pZkgbG
ms+cWKVTJQVKBbj+ms6Ouy7w0m1EAVexJI2dGXnFsBfmaNcff7jSf7PJX2022tW8YY9La3oSDcTr
d+7141yQSdldWbGpH5BuG6EzZ/41gGGTEgJDSvD7F0Si9POO4yWRDQllO5zP3M2Y/POOM9LCarac
Abox/nU9KCMLsXkJl/kyfD+iilqjPYnObD76cwtjIRzticxiDjgAKp0YeNI5Ql+SBuukuCqVG43r
UQ6uvvOqlHiPmmMWKn7s1YUUw3q0o6q+ynoBOzIGvzShuYsYq7cdQO6Q1lWVH+IZYNqV4U76oVhb
alJcpc+APgDtZ+he0sAH7QmCQ0HWoN6OmOrPTMe90OUbQes49OOIT81YbhY3lY8dUGviW6zCAf+N
yQ9wo9/t16ERtwi0STpT1CMxOX0+w3exvXMzsYtuh6BJPgphpFARVc9n6zvQ1EayaIyIM29DSxIm
95Yjm49ymvM1JKu1Td4w6OQd+TA2zgC6Ev2ua52E5IkWyOMjjHvRX0nSAuXtms9YRF21uM2TpCea
XAZGoM9AIYqVUDA4oA8wrOSjYRVSf2g8oY1Pltyom2mveT8kMuv63DXYkMOJQcwaRq7BSxfNxH9t
EJrqPR1xeEN6pbYN4FVmyV00CTjWIDYRKdjA+lJQnpXznM0onUcOz++/qyf8WXQlMXTufeKS8Bea
qMbifbrYfAuuTU7xUwLLvDlhXyfkiuto4RYH14xUm3itGdPQ0K5vF3QSJOxIR4qreAVXd4EJLrGM
cnH8NkUNPTdWfeXDlBLYQQeDDhcOxZskntd7A2wywPv/x1Fu6TsOezz7bMLCB+yK60bNCvicLKj3
MaAWGN7hUf4tV3l1xvo5zgbn5oWtbGChvJ2nBkeSlTPgAQl3ImvchocLLfK5ipGjN5ZJ7C2lZn0F
dlTfTfM0bI7zmSteFlG+XLBBOXrv1Mp/T4xcP9zLdDVciBmKZYN1hss7p6XbvTEH7VgYk2LmUGE5
thb0t8UmwNJieGMb8su8ccoxVzX2/I1icWw+8scy+9boWT9Qt4pH4NRFutGJnedeEngSJjUOU/I6
+XqK3Ghdzgcz3y0e2qLco0NgyDVJNpcivZQZHLxvcshM4HhPPYfAB49bfLc3VsXdMZUN4ap5YRKK
gPWY3rPuu1M8ZTV0/UjqO9ty2o3BuOhrqxq59KrmuLl3IYWtgWC3+XuNnwULlQ85FKV+V19VSS67
R1CKhvHeGNXaIkDsjA7DgM87KRaL2y9RR4v/LrVh1T/ABSNTvDQ6MhkmbLHrZHODWMHVwZ8cYIiF
2iQ3I/D9mAvRmGV3igqv0NDNInYPhkBQLS8LOdcGX1xtQMzbudO2KYaOwiIg4YB7KGQ1+ZiOBkx6
j1aK+0Qg9ijfZKjaQe3FghGhsmZxm3BgjQPwfLwmYLlMnxBWdtmnTnRzjAx6jIevMGyH/EPHHUIg
e4tWp8OnUlWuB5/aQDukgAh0lM2C32SynC59q/jOh6ITtxnSDP3BG6M2/9NRgFfpnS/wafYlzQb5
puT5s7aBHLPYPUcVki7kSyThIoCQ9MDR1KsVV3Aam5+g3fVBmsbebWWZ/pMzjVFYr+ItUc56DkVZ
j+8WogP3+dAnOxbGRnePk7MFnX9nRREU5jKdZiZgYnF2iSqdEx10d76u7aw10g8xwK7+YDeOixgI
uhbH9KLBadN45nssXTKkBfbJQD7EuLDIGVkwckqTGeOLyGX8uegj9aeOrQjLc1e9IT7sGtVlu+zz
otP3bq3iT441VXtaFzb4dprkHp2ATwLq8EFWZhwRll0CPx1UB+IP57rC60lzY82Lm7SJi3cy61Xg
m/1wWDfTvzFpHVZQS/dTOTdvpmItrx17Gvdbz/ye23rzKfPH5O1kF3ezMnV27BjUHFAgacIXyGWY
cOgBD3KLd3Npo5Lphqq69nmA7Yq8XS+F4ecH9IkIbghUp/OlMKamk1U/8tBpniqnbJJdtvbVweNY
8iFx3e3SAk0MPNdh9gUxXt82rubwCLt/hwq3/4bIr9sB4rZPcs3iA4wBeevEeBt2MPqqJdAL5cCu
Z4541QKIPHoFPIowI3j2rBJNzrcj7rOobo6bpWaHGbR5yvKumXlKTdC1UUNNtATUeNsOdvQWGrF7
JI8tPzgA9sl+N1bvsCyue2uQy3rFDXs5mVW1nGdjC3wgmnm/9B3MNuSMYTsu2SkhVv6RNMv1K3q1
7Ioe73oFmYiEh99XKL8Uc7ZSUFUVAfHEXv2ibQauaHkZGRcXPWBnyaFKhOZs8RB6oXJl5lQTd150
p9+/6lb1/NBFpipC1OGgQuToI1FjvTpt2QRnAZp2/EtbcBdN7ZQbQzNIaozfv86r887L69BKd9F7
SUA35qvqa4IqMfZ+TAxKvlUYzKe4Z1e6+eiQjhr/Q7H3dy9Gex4SDAWy578OReOY3RsxReDFKyAL
1HVin/vELUIjHf397z/Xr4UszjGP6wZXhzy7Tfv+o2m7jX3VGNp0LxYxtbfVSOntQKvFrTXUV72q
/+UpleuIf51+HMsEUNcvIYACE0xdFaVzWdF9vP/+CKoSkyeGQ77cvOvThcv7+8/46kS+vaZl4r/n
oQLT55difUEyMPjdAJnNraiulEHOAmVJxBO40pJnIOd5nkdGOfFn08h4fPz+Dfy6SD3iLrdTsgIJ
zLDj54tcV3ZramKvLuMImmeeDeusxVxf/X+8ioIO4LrCYXK7XYYf/PegdmfanL17iYHWnZYUFBB6
1vkfLubffRYOlCi/sUWw8V69ikuzrYVW5158uPU7N1VFKJk+737/Wf5mWTob3BAgDV+eet1eyHGv
ko1VOxdJBsMRmxGLYlpmdH8LdNrbgaSk9R+OdL/ev7inczfhY9kWf3r1wap0IpK+cO2LUUfukxhp
qq3mRCkyFqACKm9Bve72K0vk9x/1180Os8G3IE6ZzMN+2RG+nFNzbRx5yUd2d1RznxxcWqBr5nr/
kCb5Nx+RxUGMB20ixZFf/rxCVDF3vFQpLy/EEfC69dXaD81HREDcsbcTHJ7X9B+u6999Prw1nrBB
VLjo4n5+0Qnxr5XgirkUbtudqtK2zoXpJUcOOv+401/ArT8/Dny6E45t2/AnvF93WuJ1nsn95IKZ
jslFJkpnDhiFFg/NtMKAzqDzBdFCmaxn6rqZWqu/ndpJk6Zh9DaHi9p5LmLZfxVJb1F1rjj177zc
hUn0+6/91xXum7Q+JIph0AZCvnqgVKkzk1oRscLJNrDCNEphSWnSCYIpQ/wYMMD6p2el+HXv+sBe
qSuhvwELeZ1eGhf0SyKecRcDU0q314CommDAAvLV6wSPzKSJtvWepeK2HYv24zQ5qyBFwNcPbS9p
VbfxuLYHqqT0SLw0DIN/f024U7JWhMV3J1/dJ5lmIZ3y2PVEflF0m072ScSGdSG1uwIo0pJR+PsX
/GVtIvvcdgOtHJYo/q+f12abYgwwumW9THZEuBkcqy05p2KZ6obT+L9/MfpGlkmDhlvN66eAt+IY
jlt/uehY67usyv1rEyhkEeCH5JT0+xf75aveBK2kgwnT2p54zqtdV27exj4yl4sbORws0eCwstiI
nBJ//0JyY9P9tOWQChAMxBOBDwcV5tVCLqwk1TjeZyqIDtaWyRkOXY7XD/m7yKjX/qrJJjohdgzE
KCEYVHMiUVYX4JDnMVi3+iEBwIadeeawFPZibT6uqutOTKdoZdH1sg4mqe0cz5Fikisl4+VugLGB
DPH3n+TXxYA6mEg4PHoOesTXpVBaQd9SZd9f5Eq/fmZweFXOCXBsc/nXVRd6UNaArWwattgRX627
ISZ3cYI3d+lM1zp7MuPzt3Xr7w0Snq7sSv9j/3B7ev3wLdk81pQn2frAgQgUfv0tVWtpiZb51sVt
tf2n68qJlIXIf//SECHrnK5OuxbOu1pr+Q+bTL5eIjav7DIPwYCJaptKaLNF/lCZ2EU0pDBLs4sQ
dJLWHe4QN++Pi7uOltzkqt5nV+S5vZvqXvS3flyzA60uTk9yWKqI4Xi2PJhjSRdxzbd+Tdup7WAx
dvx5VayjDukFDnh+/x0YfkbmUz2n+LVe4spE7ln1PSGE6/tuW16FwcPguAwd9t+pWxomhW6v75xZ
0xojBoe+X07jKArSdkKy68UIo24c0m26nQkX4B72eXbbuYNx1Hbq3n3PO6vRbAV0sQHVfw89oy2N
n6xXzohNCgXF9ZDD0Qw38/yP+WcoWUVoT4WDo38U4Pxg4bcYlel9m5Bunq0VoAx7RmQ0j0bExOLr
3Hk5TXFSc63Q183WDF3iPLmbsCfHe2W0a312a1qUR6S+UXJyp5xTUdUytNmvrfpP8TlhJ9QHv9jq
mrZhryVV4Szf6Jan6NJF3HFwXzrECefYM/QDCIYyubNKEumu87idhvve6vlCEM2xu2tRNvlDjcJC
7LqRrM4Dhlv9kJvSu45dt84fVCP6r7o3+RSzlTnrn5Zb4frqWvBBxDwUfM3aTPlBPrrzTPwiTckG
Ky3hZzKzryeu5kRHY6Q3l+ZDrg9uA6x/Rx+EztWwxScfvXJxrT3kTn7j6CaR+LyS+nludUZ8j65T
XrrN0VvvfLOyaeEkhdXLN9UMIOVBpEbSA93LabxCka67UCxqbkLDSO3zNHXg33fjsMnkG+giO1dy
C3fQWDeXqpo4SEg1p+ranphtn9H/FxHPVTGltzXDRxmARu7XoybERQYyhSYNB8jU3aOoIBQcEUyy
wKrEc+WtkXY8G17qAHr2rL41dmk1JG5N3wyxl7VcRTRCPOAuS62/+cMa3XlYCe++t+Ccgoi5wEq0
eLRB2z+nUZJEiA77uTl931YYLrd0NPbMrKwMC6+T0nqbMfg9Ci2SFBAyibShHGxu453rsIpIo+Nk
lhQO11X2W8/cyvrx85Iihz1ojJh330czgig60ra2QuLFZefVyn4mXmPrxHa05wE7cPzRALZXKEk8
/pQ70mRM6F2pa4fckzXITUIGDrWXm/1VSZTGeiwbg0lDsdhcWDuabMI04Win933V8kYE2o3uAM2m
f6hWrGKfRq0sA1i1cvL8wUNaPd44uhCPbkaSVTh2Ubr86RlMMvYZtCb7fiG5j7iPhdoYXLaYVcnz
mDFAQqgH7QrWis00B9OnPVjqA4V5jofZQQS+6ZnSiYwpgAZrSW/eKJzsUnSbpXApaEoyu/8/7J3H
duRImqVfpV8AdaBh2EK4oju1CMYGh4wIQgMGGPTTz+cpprKqpqum973Lk5mkk06H2S/u/W6zCUYS
SKROtf6bupsJ+SAYkGE+xrD52/X1v9CA/yCWpLq5Fs///Z6UZ2zI/iv6KNvh4x92pb9/4R+7Ut/9
GzeTq7PutJzrvfx3nr6h27D22eVDJxC/mYv+viv14Szr8PVsl3IVnxn37p+7UudvdHV0I3zZbzz9
/5le0uP1/3KDEwpB5U7rZnpYxKnr/rmPsn0hlbt45nljnZtu+1xh4Ugi6ELAbtRFg7YRS4QuA+YH
p+gC+Ajbu4b9zwiJOD4oPqvnhJ89XlFZ79K1A+xEeXZp0+aQ9dZ4Eh0bGrBT7k07NtoTF4FEiJpq
N0MuCIQBOP4EqHZ5KQQMk2BsCw1JMJHECLaAwCi1smnYDCztXY71YkqsfdH5aKP5Gihu6aHMs4sL
i+dkXi0RWZc8zFt3B/wlYgymYyeUxqFTPFcCEgH3pHsiZiZKxpLI7LT7OTrGHI0FE/F66gt8RM16
ScAExPOgR8uk/8iQM1FVKi1OioJwJH3D1NkSnIcpcA/3vHnz16kgCKXMUcTgR1r6u75c7ZgiYfjo
zcHaVV4tEKMzv7Rql9evURHxTiGmxttyWNWYP3pp1ka1YWwHWZo+YSfk2szkJR/SobjrV5/McTzo
MfMLIxjZsQe2Lq2Y0bCFEF5zrlglVH1tpRDBe5fM8JPrxPmR9Nk5HhJvj4EaEzcpuklFeuHqcxPZ
LJkjM9H3ZCsaoZOtr84wreE0XH8JWRLDSEBfVK1jillDc2N2JJ+18iNrWeoT+Tj5DcrtNbTMJW43
b8cmWe6crSPjsHQ1XEe4MjvHPfiJf0LLr4eixKqWb4kGsQ2Rq6WPTqxaiQ5oXJadaQM20qZ6PZpt
ViCflNtRGWKK0AMiIl8MZ4eJZY1wjNgRSCiieEW6X0YXxo7l2gBoi+9ykfZNp4kj1R13igPKYVQ9
qKoq3WfWyIqgw99cVexBiu65Ve6rWLZzYc6kIU2uvdPwrsSGvmV7T9YfG31iwbR8X7RJH87F3MS6
j8+jM/1f9qYV0TD5TsRn4rlSiGFnPhKiT2FBF+1uTMsVOBDDasKj8ZIZZGMrnM7G4Bw7szC+rzau
6bJXN4tWfuKuWmCGCRkDZloPTpPWwDIagfCKzwKZFV3kpZLrekMpZbOADhm5d1Fp9N80RXpc6S1J
5DZqChUJuHuDMKMYdxJWC6InsLYUL73pppdGZ59iiU+sbjrdooeFS7raM+VDra6VjR15VZ4/Eg8j
gMm6elCUGTq43O+fr1yGCM13+bgh9YrIFL6oAdoetqGZ/K7M3W0lhAPH1L24WQiyGkxNv8/dfov1
rawJdBdZODq4cjK4BUFLfMPRwN8XsrKaDqaZHgdnMm+URuycZmbyhYKMdxEaXkSyuxe6qT9Hzgx8
TndawjWdQn9ZwUUHg4YIq566bTdk0gv9cQPpuJXNU6lZ630iR/1kDGomnN51M5o9AjFiF8J3BKCC
QNUKX6S1qnLHjzqeiaBEw+hqZ9LKqz2sWiI/y898Ija0aER1nDoA4KNANeZtvJ9yUw72mAo+vaV/
LUTSRwuDnhNtAIMWd3jSRX4kY9EFIsSCyO6dRzchmHvWrWt280KxxWQwstHxBeTzIcuvHiHg3SfG
eF+NrNAIAjf2a679qu1t3VUEe/eDh/6U/195YJXddWWX2RDxyrghrHslozWZVJDRGwaGnX90bTpj
3t+eVGuyvLxOxiA/kBiJzjo0dLHGZt6aUd90fKRSt7+QFLQba/PD7yzi8CAYwO9TzlNiZikMKT8e
V42gEKOgRel+TaqaA29bk1unv0adV4ZxSkTFwrgyJzSwdECkj8po9mtxyCz9rq3M766rzkVqF0fl
LK9QoMEi5+4Qsgx2jyNDvWffnyA09TOcQ1hQGb75KcnxJqUAX4zxxrOH/lYK85S3fY3vpq0uFa7s
Ru/vK2T2UWKRCIt58KvviRqD4ZYEzja2e5uIyChx1iKGRQFThKElzATs4o6V+IcKSa+yMtiDwn9e
7RW7YYOVyC3wepprtxsEKJNF8IrNtj3jzsvvVemeySlYgkVDkFvOPs+zkVa7fnRYVdYOPFpqNnfo
8hvwkUcaH1iyE7kr6QByswJAEeHMcd+rcvk2JyPCvtX72Y4YeTMIzLvRHOb9gtBylzaJE3r15LM4
ne711AMyYtvXH3y+SBJmwsExkXAnj22xtfFM5vrSkefCgVbBudDeRh9oPOl9P61cUmNX43gUTC05
a3LyW5PEPXD+5qdssud9qnHKzUJzqGkB6onKtPY5PMJd6s3WzqykFS62NPapV7zNpDodN008r4O6
USW2VwAfX5YmvVPVVMmOoJstsKVr7JgGiJhQNv0kJG1hi5cSFwFAr55Iw2gGSm81n8D6muGFTRtu
Az6zGi3rYUFmY6NFHjrRzq9DMpGIGxYdTTmDDT59tbhjDuXPhExjxLw+ZG1RO8o6AIXNJ7piSV/y
Yo1zY7lkfa+9EmnsKHSe4Cy6DTdfGTC7dB7BAKM2Ri6x4H8+9dakyAwqWtjuEHSLii4O1YDst76/
/G95/f/j2f9tZvRvy+tf838dPmqJs/0f46r++Mo//Uj639w/E0xMRm9/cLk8+NQOSzHWc9c9D0vB
v9fWzt+YlbLP8qn/bHI4mDz+WVubVx0i/ztmf6phU/8fhVX906wUYgp7Ruu6o9D5KRDt/tN4SnOX
tCMVnaW1AwgaJz4DofT1L2/K/e+jtn+XYPLbizDzY2fG7/kvu5cBioxkKk86CpioYPEUNE1v8kJZ
2kP871/qHzsFNlf8PjZvC3sQ3aOw/KfZb1snS4cXejssU468g6DNG5MU8YAIdiDFjIIPtdEzvNoc
O4Ca0f6Hl/+XtxOvGT+E7xnEiTHzu24+/jLtM6tNOLNrdoeimZ9NIEKCkNN//xtev8Vfp5ni+hKO
b9Jb8Xcz3X+an/bY4yELGN2BnuAZudar8o02HFk7B/rW/fr3L8Zi5F9fjt0Aq0gmtuzK9esI/C+/
kZVCWlt8pQ72bHWntKwNOiNfq0+lk9SnarJf7GTuIKLgoNE57jnbaER8lD81jMI+UlBHAs9MDSaB
hSiPqFtARE/t5HfhUlXEvCgFGpbawkAHUmd+gH/JhMNYWwj0OewnNXw1YMlz1FW6+boifw211aeQ
K6mEbrNupNrPSisif2t5XYukP+duShgE7SQZVDZB4M8uqc9v+QoGHRyA9UC+rXPnDE356DoMMSab
KxOZVHo7Tg0RVDV6IxhNmFxBfIJR2LZjKdLLWGjTzqrrL9urHtvc/uFu4mHo8cjOtqDZ0Bc44wTR
+HXhxhqmiqDGSxOVcuv2oNQwVDVGRLLr/KvP/O7oFdmdXF2N679lRWDWYzy3s3u7LFYZ+pqbnMzU
evU03ClFRm3RKQDCuNAZHmrkizGqjFajKG7JmUufB+7REE0/1qspRTuFZWEhwfKw5VWCbWHJLiCw
wjFjx5+wF79xUh1vBolaYKiBmqX+cRDFuOxyNILPnccKNhMOzbNgsCdRZOrIlKHz7Jql790Xu/G0
t6yc+rumNfg+gsH5c2vAOSPoYTygq0bn1ffMcdmXg3Cqu/6CecSJzaYrdzWlVsCSu7jvWuJGaFmM
eFpHczfllf5KnihutIlaT8tyc3wHHtJh/wCIdUYEmD7n15yxJm+NIHFrdEfcs2Uw51cBkNYn5yTJ
+ge5Nf09leYZIoD13m1ieLZHqzx0WmZcCFlzDzW8Au5WypBxaEiJra33rOydNSjzEd6QZy0HW+X+
g+6mxR4YT3/ZSK2+H8GOmVBLL+nSyi70SfnZ9TOC29Z1oOvmLlhhY3HI6PDt8SZPrq3slrn3CO92
SWKxtkkGD7CEkX4vxjI78mVvy3QNWkuA/sj5Qa7lSwHyiCaTEYNdN3jqMeyhU6NinsYUnEAyG/jY
c/1gsDo7rASvHh2puhu61+t0M3Xau3rl3uATzeIPtWWqP1hJt34ojf4WCWZzntKCyQbWsb21QCB0
KwztUVEza4T26mEx63i1tLRI9yXaygqpy5NdIjPWd4AC30U5ENMtUn+fJsl8sxR4EBFazqHra9le
TSTS1GWtBaYNjBhc7xLWTukHllvNpw2S7HnxLbFLCmS8bdsWYV3mTeR62YeVWG++sWFSGQb9MQdo
ezAn6zvhUGeyb9MnTHAAMDzeaSvfToPd4ptPQIRstjZEYE5xxwkEju5WXDTVyYeiI8SDYfpPGjgl
SNGDfSiSdDomWjrGhqY/LOu4I/QmPRQaNs7WlzPQcr5tmrjdC3Nbr+Z4mrVIdphzAFVZH0AbS6T5
xEarZdfJ1Hp2CDYhc7zsmyMoM3U/atL64NwWx7ye6TiMrAqXiaCcLBuvG0+IEbdJVQ6UuYlcX1o6
4TMH0nY0UJwG0nTe+3ZmL+OLaw+UQHeXiRkpPTtjfttnXABELeACDNKUPU0FzeNW1eJYTeYLxbwe
mAk8rFT0J7sXWoSulUFSqYlLmpS/EgCy4dap2BtN+2PUbflZjIAFJR4iP3Aqnj2OBPcuX4vljHCh
Orq1yURI5GXUztv8rUWcCky2v6qF/AJQZ+XyAMGtWYov5g7Vm8Gq+jnxNvuB7Y0bId40QqOqCxW0
TgXNk54iJldJ8Zy4y8+6XrW7soPboFTDqMErXp3MaQ6rn7dV2PUVyFl7sUNkAQ6zHdbw4+bZ54os
yC6wcFbe1UpoB5xBuJw674dH8gRDQJ+/e5c4xVEUwrtOPgyCoPM67k17Db1pZbl2TUAyXD87jHnb
3rTL6BycwXHu3NwoD5kGW1M40ETzdQ8Xnrd/QiNvcHLR6kM2402qni1UuKGjG5IFLiyPJ7tzY5fl
2duwlvZ3WHnZrdu725tqrAgJ/5wHhez729GQw66s6dqG1SsOJBX0AQFeWsTlCbZckYvU9eXOTRMF
OI689gnLNFMhLNLuzWDUq1lFZqXG3+uK/52h/4cZukWBTU3+38/Qn39Bffrr8PyPr/hzeG6RMoOS
xcey5CEDvZr9/yjw2fP9jan1VY/GZv13osAfRiPAu+Qw85+QnLCRxk3zfwt80yGo9up0sSnJf28L
/ozb/aPW/j1TOP3V/j9qb8P+reb9S8VoXEtSmAUedjVW6rzWP5ZwZHJrE1etfpyv0eKTZnsB/Mwf
v8WLb4bWxZnGrHepr5vKWVyUktM3XPPdk2wZheu9OmG5oJ+nTbhw5mrHNbHcZD+17AvhgWofo3et
rNxW7w62SGj9sQ2l6r7xHLzktp2XZn0lWxkeATS9MG99/Bjti6o6VONo1rfW2jPKlfIiZK97Rcjy
d1sYV+D7rQmxScrC3m1bqntTIOe+714q0QwYxL2mrowTQyqXNa6JMD72Mt1Wu6yyTcn9AAGPGVdT
0vugMIbKEudY5Y2T167mq43JE6Lp1hqEDCI3XsRemHg+jhwIDlcY8Vhe8Qy7Uxvx/3jl1BGv5rQf
BalYP1O3uO4nTbWoLu4z1tXE7akrb3LBWSqjgR9B7culNW+EbmHxHDlqbhJSgTEiD56jdix1oR9v
bYHeAmEozmY0vEQYUjRVjTVwIS2CIZxw3teJXkVYaXbIFYLvqmJkBYzl0pkNfAJzfi3anH3DgGvc
YG94KHGHIxOo0+wtX3L23uuUHz2xXFq7xyEyjm8qhecyVuoe7lfGjmDCcjql7o8BvhFolvl9KxwV
Mu0Ly8U6pkv5urDcZyBvFCd0N58pY63YSsrxaRMj0ppNq/fAdV81q2lRnHGJkp7t7QQBjQhOHqct
f3Ur86ut8gHRXUuJXKa38FY9PCbDe1urUz21zaEcchmRwxqxbjcDtUr3Rkrd2PXdhuG2bgOM2K8S
AWs09hpG4Hr65ebQlGqXRfDst26g9EWDgDtC42ErUK5jubcnm0gvLgqzsNyIjIiFcDpG3vY8ZWei
BPqLGLDkX/vJIwyrnBJ3cwLS2UFBq0585gy79vWEi5yUg+W09OsKL8zRHlO5XqOU0l8J8XZ3RIs9
OUNOEki9Vntd1vAYUXEeyG52rwA8FtPtCn60cTj26baOnAvZru9Nf5fWjs1mQ/P3kzv/ap2yPhIC
10YJZ0cA6IdE4WTJP1to1OHkNHWcpn2KkaAGvtBCRWIitYYOhh76FZInDDCSgTCXZ8Np9KCvylc2
8kcm9XRXStLUDNqbsyZ6YBG7d8o6xw81aedfFm6Y79yu8D6A6ZVAdEFMdmwucFSXZ+bthOe4V2s3
Q7cuslgufLUEZoKPpWN1mJaT7xj1xbSRw1AvGjesPj5CNJu9p8ou5T1LxLoJuqTPr5NRd2e1uSAi
GVsB9cFYPCsX9OagG1u6z4vWPDVj2tfhag28Gh+scguSefiBNM8K9WSa7ou5NMJp4mOR+hMsOpqQ
9WcnOVRjgE7raRzyBg0NARX+fuCjRUOxuvoSUiIC623VPHwZXcelnM6J3LnLOGZYmhRJDgIQHENB
vZPzrSkc9a5A3k4me3CyVoiI0G+yxq/3cy5kmGGY2+tmy29WzkcPqNney1pOiQXvfKunWuxY03gt
VXDWyM6KE3+7aglpik2xfVtQZb16uVxI5Naof8s3c8uxrldlyxptOA1aZyMGNMuor8ziptHyn4kS
fYQTKn+t+6JqwaQ4+cUEF2EExPBZ0cbm7r6rk5euMkuBDcnyz9Ku2pPhDztU99N5IiX80bZ87am0
lfdh1k4epSX9OFQqYAZ4bniM5wXsRILMf7cik7m4CbOSIcHLT20+3FYqa2O+T4N9ScfpfX1qSztx
H+ptsnZJh91M6ypWVAyDK7B0ePLUYTb0jOIGwQp3ySaCNXGbh9la35GbOQd7qv0fvakePOikc6BK
a6LuHL65SF2CXNe1GHrX0a4MQfwg3lqwx3L4SlobwK02aDfr6GTEf47GNR+cdXC7kAGbinSX2Abn
gVhv81mUd5umT5c1J0ehWUcvylHBB4sqeLQ8cySEw2QL50PN0WdThDBzydkx+v2qpT1n8HDxR06t
zWKncRU2hxjmmiPiJihUc+9AvJgfR8SOAUSMMm5tUOP8bv6hW5a9tnb+sScyK2wNcsoRrdU/VtlO
oChIvIJXQZfBgJo+rEVB4wtTPft5wWwDKFjUXSOR1NAdfc3HUKjJr6XzXurca+PNn0cga5K90epj
ybRhJGTNwnB+hKSgld3Pqdwu1ZCMNwYDF9Y55JaQZdLcmVQmZ3PhD9voa7Gb80E/bmjfDxrhyuii
rizBpskxm0HF0gS/81gy0zbrkvOuc79vm85qB/wuXOHhu9mW5Y0jE2ZtK/V8Ys1rgEzJOPMZUHuV
2+TDluXX6EKGWOT2PZV813LzOcuK1UkuSWskJgJgjv7STz/ZiM9sEIf+Hv5GEmYYQgmKEhOXOxta
V0/fW8P5kn73CxRmtascCoZpsd/qnpSQulTda3W1om29zch/XIavfrTNsFAgBG0O0cBTc3ZPS1I8
+GYrj7owtzMCF94Gr/w+1gkom4mni1NqemNOyIUxWE957jY4tRcCkxbBue7m1afZkOt+Dbo9jsgE
dsXkrSFgymanChxdpmGy2143OwRl+KkyMjon0/WC2ednmLOyZF3biVelm9t9abEZ5Ta97o0z3FfE
7paSH38ayuKdx74k2X4GpdB5Dl9r6etTT/qRW2Ge0yo/fRhZNtwT81G8s7l8QpA+h5CLbm2zVQcL
TT9rkayQrBYS3ugsz+wXeB3w/xwXGOggIKwkrnmdM6X8pad5jbauXhlqTLRwaWsScrQ0TkSibxmY
0mjvJtIED/q2eAdvccT3uVREwejLj0Imwx2ZgVoRT1M2HQooJXdO7U5k+hVLc1UFkFnPLj/0zcmH
8O84fCL0+rETvvM4r7rSQ05NjRLDxLYH5q76Ur0lQFurIuVvin+oDVavd/dSGg6PTOMO7QHV+zYy
COWaX1PrSebrGHqDfmbsXXxT6Fg+mxTszpwlW1S07Aq71PrJQsd5Io3W/GEwFGGjjXXgalccr4xR
OOZBXmbFiFF4XX7o2Dgj2Y7qaZv7jiBg5V2mTKv2fuPekyR3k7Te4EUT18FyMLQNXt7kTt7PJPUI
rTWVd+cPTv6GxMK+GGPuRH09VzF+ZBnKVm5V1HdeHbeD1T72lt3n4cpbcbuUJnnAekKipAfiIo22
XrBOh6C/3sGhq/ap0Rdk0s3DDucRNBh+LsDlrrYvwO/W+459+RunWfnGFTd+q+ZFfyJYIjnohZcf
dWem4k0699Q1E7PQXEMEGqzuDJDRZM9/M2ngFv0NvS5wDx6IDPRiLPPKP8EaAzaCIRjGht1ILKyp
Hm+66h+GbRnedLGNPx2y6w4CzOdNWxTDHVFG/UtrOX3J89cWA5RgF2CMgxSf6mp7xalUt4AKgeyB
puGEDemTmO9uvrRQk1RyneK84HnAymdfHd2EX77Midjcb2mJBz6axMLNKsB/8iD2rKDXngVHbJe2
C7K9zMi/w4VPsTI+VVuD8FeBL7hUxIS/k0vR7IjtYKhYb0t1JBwK4hneWhHYNvOTQNVkGevJkjxA
S2ftV3O8ksLzNNfUxkjyxs+mbkhGzLxi5w5bitOQkrRqpm4IBvxVzwYS8AD1tbmHHFWei1Z1ZCQT
UtCmXQWnawMS5PTS2c1GMz+Ay+n7yNmSOiimHNRSYYxnyMdjYJtFQ3LWkt6b0krWR+EVfXu3pNni
RKRo6Z1bQrZyTYoFPJ7+yuhrHE1Tqp+Um7mAWlh63Ww/tYwASyST4wqduFeHws8YAs0FafM31ULe
NytMI65QffZgIzPO0QUfM6WTax2GjNEl4+Eawg42Y+/QlzyLn74rkggbWZKeGVWTXsdHuC9iEx0x
utFxgiIEU4nTh7n5eQLle8BZaDwu3UAvYHTafnPcLJqQMZ+6uZfHns8k2lMrP0tATmFijt5X3bf2
D518N/zWeT+w5q/lsyqJyH43sA+Gte2T+cbzGAi1bU7kKiF+tUKmB3esKcFBHmlhh5X1dStmHXIk
p3PsKyQBipiAD53C+mZepUNcY3XbeqSFtXxbJpfd8CBlLr9li10/kqqNkY+ottCsbRk5mYEYwQAg
FqelGhAwJ1QHHUrvpWTH2/dFe2vb3VW0a9gviioyxnziw4syijjlrqM4x2u8mP0Qj5V31GRD9BWN
++OQ5v6uR0384TAJO7BVwfdecjJh+hToEtpsn6fWFPWtI84WNn7+vCqbP4HxTPvKtO+sJfN/6k1/
R3YduhOWKKE0zfXQGRXynHFMzxhWxRIgOJ5jPjcddMDFiYEG0d/woUQQVORZPCc1CdrYpehGtPK7
oqZnYOrVBy1HAEPY8hw2s4seSFTkxOIzXEO7wMDQJjaCBN/T7gZrWwkIY+S24IleSkzGTorWnQpc
+y1+MfslpWtfsHrnHLQdcYGtxrOrOPhHCWEJPmi49Rj6+3KYuHTm9QGFgn87LaC5CxjQh5Lor9is
dA5M1banXDfuBbxspotqYUkm0w80KaCeWzQfFHaduAVJ0EMTJEkIdLAdFJVvvafXCAprVthg6jyr
34ERvHeWhxKWpArbQcWLGnv6qS9crJint+N6Zf8aNJ7XdINhDJaGUMm1tJg+eCkZchsodN/KYizb
GXDD5Rue9JssZdGxdT9Z3X8j9fz6eRv1NmYhUbbBYlkxrCM0GLnPAigHp1CqhcE6ixtE5Kuhh9eZ
a8VIkzsvJfju3BJmwqdFeXtDLwn5gyVwJtysvGf+oOvRaC+jANKnT8SdUW+jKTdJ2WT8swglAV10
hNcTgn5IC6H/mhtatGIopkNtDyN0ts58ILaOiYDsfwzZMpw8cvcCXZTeicV1lGWrPArw6FzAWnky
kYIQ2pOluzTvPunXKMXIFl0jeyvqYzMC/wjZ7K1vE0qKgHnPxQLI8Eop9ZxrHdHhaIhuMtcisWnZ
KBzb7JigmEQ1NGp91Ezjd9/oLjOsQraK5mujceQVk23vpNuLcHYs8YYOvA4InGiQvAsghmPiPG9t
CQZ5K82bZs3Ouda8D9JTiBuzp941vtiOUv+tVEdNKpunrDXfSdGojtj+7Z/KQSsOCNiKpFa/Lp6w
vqSsNViDjQA/z9SD4nuR5MBvbv0o1oHlB7HqRjRIkXyfdAjmwYKangHFOj92qCjboBJJwthpmOed
o+w1p/ivDXocGHTlaPlgumoCTKVFni+/HoRIxHvZoPEkALXQS+SkDaXklqcLrU4S8aeS3qUsHHAC
rk1hbZRaeyUQoMd0za1q4kmQUh2PeiahVLviyD/wn8pGfJmp+WgXLYeHyLOTL/XytDpcroY1/wBS
OLLDhC4RL+5oQz/EfeBUy2mDyM6jbrz2XElhdcVBj+Z1FiibNGRHi27KcKfrM0GVlxvO3nSohIH7
cSS4Sz/Nh6JFUzR139F/nRY+8CG5OfqxTLVL4itqHVgpcdF5J2lMww4QjBd7pVudpMP4r/N1RYYx
in0qUzNM7O7cp9ODX6ifOsms0ZisTuwvzUNnyyZiMAMszQb762lDtqd3YYC41drdbNpvuWHDiU40
dGA9iLIU090+0yUsmbY2DgsZhVHvjOrYYF9icjFAQyydn3JO/IdR0xnDJXMO6WT9XqYGk7NhtXZk
ETHwH6zPxJmMp1mAxnOXde7DYmznX47ypifOPny1rtOHnt6Np541qdCNgiAyzb4QFqoxZ8lz6I96
WQIzai72UKkw2Sx7jMx89scYOGDtBYWelafrhtnwt5Zw4VV+KKNt39FSW9c1+bb9gBVHUpaxltpH
69b9HbZQ7VBw4RHM6XnLQZRFf/ZYioSgcYsMM2x66jU7ja16XT+ps3i0UvSmqHDFXQug5LIN2fhD
y92vtDdWcCeZplCdCv9hW+wEyg7oxFDm+vwiFme8N83M3m77RbQywGjQ7pmC1kSXDQSdbJvv7ow2
N7zILfMlkmbeEG21EfGLGCyjX0i0W0JTHSiHXAaHPJme19R5oUJwnjqW+bu0W4cDz8Eau70yaK7E
64zNKpBZYz6lOmRJlVl3wlDJR73AqyrqRIQG0pw8qmjStZvZpKg5k4wDjXGYshtqiGHZITZswanm
7niyG86fwB10WbD1nKHqQgrIwHSKjpqmdg2oIRtpZdbcSoRwbtu/9tLubrqO2AGYgag5glFnxkdQ
QxKunAvvbsse9Barlv488Q3cSHTj9jaWJI7xGCcMjRhQk67ToHC3Ronyk09PR0LVPOznrsnPmwQj
H3FhXem4Y0rFtM5DYJikOXPNXyshTpn3unS973afCR7tsRgOUuDvQGlH1oESNjjNVKtAUgpreXJG
iYaj0UvpEramC/4Smv+KwST96WRpkUbktqZLxExtfVzLaSlDaKI5vqqF+BlP0XgTFFqFlKC1jCZL
fs2U1zErgodVo6zfkOueJHGZkSNHlB150j0s6WS+kabQkNiFxJd+3THuVdeS8Ft1k3hU+E2oeAl0
uq82bXqDvDeerKxjLlMTe3MBszS8lVLTbxGRr3sTABWBB5OyHoj88h59wrdq0qQS/4aYUfNzRRB0
GpSYnlAFMQxdCPREj9dwrAa1IxrsSirLohyZBg/lbHNjjcQsgRPs/bS4ZcI/cJ/4vVXdFET6OrvB
nR3+0jVBpwOxntFSqvstVcQfuKs0Y4sx1LOObuFUEE4WYqhevypZG+8JfKuUm4JcHyYd/W3m+3ka
pEXevY2u0+5mjVs3bQE9zXykIpqdPNZTfH5Sm4UeMBq96ZPFO04zMFPMEeVZGg2UF9Kj9HO7tfPL
UDRQZlxoolGmzXbo4nnkOBnIRy47eeusszjUmZHGatrkfla6HVoSnUug9fNwgSdkfWN6q3GJzfJZ
p7479203o5eg+mec6TGl0bLHNSumUOBWYmjPKj+Vqr6Mg/9DA88WczglBzcjTJU0FePiTzwaVmFm
cd5ZxzYzxH3DEvg4r850cjVvmwOXxa090HWMVIwh8+b+pDISVTQgVWeUZZ+NWFCLJKQCFGL9SNc6
C00bg2xCdHUG4qlmVtavr1puJTuvN7JYmiRLaXzQ99mEfwLPo3ksVcvMpi2bFQSaQIxmLZBDDd0L
BqelltW3/j2vWBXTKmwHjIAuYUmGGu+FB6uKQq9CVuCYU/W4OBkynIzLpnDKFqjQNpVnzeswlbG+
YcYK329tsx02zC3wyQpwyo1/ryc4CJf1bia4JDCn8tVX5jcr5bAmySzOca+AQFg+/Ab7sp+y8Jjn
LI3U/2HvTLbr1rE0/USMRRBgV7M6nY4lS5ZsWdf2hEuWbPY92D59fpAcea3jm1JFjXOQkcthxyEJ
gsDGv//GwoAV6k19cESujpMqz1ScfVwD4uprvPMgltsrrID1A7pkJFpZ+xfEkOzaiwfiGh3C1lt9
Nq5q/GbNtEEcaX1B20xCw0qFPGOhdNaMbNRzMNyXYdbeTEN7M9ROsWzsOmBrF+YgmBTWh0CGyzay
neRdW9kOyj/rUVn+cFk7VQexnURhrJ6IO1ah+qInF8tTkjbGhtyWrmj/eurF/m/b+q22tQdp87W2
9V9p/4ANVfrCI1M+/69+ta4D718QIxyyJP4Wd/1qXYfOv2jbeLTnFMCajzrsb26qT9qUdHAq4G8c
n473f7euFaabofRtEEoFafA/zIx9yXSERQnNFTW6g8YeTZp3ajTp0C7IAfW9iyf1ZlcKZKcCg4J1
WVBRPtkQ/jZA/9Ar/6cL0lSzDYPUDrwnD4nfuI5IpcEbm9K9wC4RJcmI1cMa4gzpwTw5xksvrl6/
HjSD36iczw+IFwnjRRcGesAJldPk9/QQPdUFwSDePa4X4koaqU5vXEBfv9RLDfzTpXjVvGvwe4ix
hqTwO42zA3qKh1yoi7yckMaCGEF3WbGM86BmXmlKsDs/z8RVF+G59/ql/+EpmUkus4HiFWasGfXf
RhXrgnGxrU5d9IiZ31VBg3YVwhkbH1k4bxlNiJeWDE8PygwEG3Q9gVjOfCO/X21GXVb6c6ouppps
MI5ltFzAtGxcJkbtY1dVyaxJzst5Rqu7dPDqvihRI3adIdBvbacK3zCe+fPxMbsLPPhewvcQV54w
rDOR0GUmMucimBSPG6KOO0NPz3/8/10LUwWYx0xhJs7JhIozaVNhLOpC9jgDDti6PPrEmX0kuqX5
+vpbNeP4N6nEjLNn4x3CtgLNOrBPTTZSjM4sryYgZ4ySn5wjkN04pfWGk8c/jR2LkHi6GKvUycsk
BUP52inUxcqWfZFhWw9Q7DXWVqzAvW94YAgzOqePBClYYNhgGPen9k7ouMS44rd4kTnG9BN9RX3B
UQyEFGlz8zVoc/deGauwJ1eYBZHYuxip57vXB/YfZrCHO46R1PKpKuQBL2dwRMsIvUuuLuZAO+cy
r4RF2zwM3jdWzwyFz1zu89yhNCCPAAj76eOFApqe/T/45vzTG1DUKWzVvGkaKy9vJkcSO5d0oS56
HP0/ogeeNk/uIAoL//3rD/5Pl8IoA16xz9aC2+rLS2Gk1dUd+QkXqYvpzrN9plUQsLMNPN7E6xd7
udSzfNPbxBAoVOwsMBNOL9ZAsCjatrHOKSXxBsUSqPlayQL/lSnAQpUz11sueuLlEmwuCSbkQ9on
24UXfKoNaPJVOR7yxHMbDsQZJy+MT/ACnj/C/cM8tce6AZ/eFSPiIAMGi/mkyhknOgR/uC4Eqdce
Ea52x6cVRAO/olxbcXLdRImF9UTKif+NQXKftti/PwmXjR95CCaDdMdQifwhNqDaztRcSoUNkV1S
KEKAqFMPuZfo8wGQu1zmeFsU9B9oa2fQ2feCH7vpOguEiuQ87jEqI9beyMWGdJWlfpzJP6WqTTgN
Qg+3WHnpEAj6gWJC+SfiUN23SYCrsodlFq5E+vHJKMbHQhY1QeZg3uDAuNajX18EsZLnXcYAbpY8
W64hfOHtBCUvvINlgEt0EkatOIre5afhJCHYK8MErBCeeoSx5ZCS7VRULdcwnn9enyzXnNihi0Eb
AnmAKCGuoDowQxolmq8LDb71zIoALM6fPIEJ30PjsHQCh4ocausjDfL2q99U8M9KkS4fRUDVYjna
wiK2IcXym4DaymliResFbz2Yorsn98ZK5959TjYsGlxjXrGIsH8k7MTs0OPo3pdL7jw0a+Qc0Xe2
HztPl5gVoo7101iNG9ZfAOQppLMNyCMEdswtZjozWa9EjFhbOStGNEqju0U5OIxLSTOo5/Bp1Y7A
QsRhfLC79T/2fbzeOaPbPzah4j2V3hTeibnrH/MydkCriMzYr31kXGlJbrsbGjpskMwX+e7ZcbzM
cNN48q1Wgw0097TLgZCaNGCPJApObF12BLAG5lh8UFMiRTy1bMpqWX0iCShMrMzHvbot8YjKHIxU
6sWb94QaGctiWIRXbQq1ZJdLGxtqACMsijNazGhKgoXuvB35HrELrJeYJ7cwD9QIbdiZHW4G9wN0
vp1mX/RqOrfM4BjD6CfLrcQqAXgXt9RIM2sMAXY+kcF4hD3lZYtKMpch5Yf06iN+NtDEgMyWnK8b
YcQpWvsYsyyFsTnRHA7JbyCA+3JFXxhvRYqvy1i37r2XDCHcticPUncR3Se0Ss5xpYfm7xzsTr5V
41jdBkBZl+AfsJjpWxAZSsJYcBCp3Z2nRT2+i4uFy/QFDrJTtQK/233k3RbFiqQSjRfEDd/NliuE
ZzZQVgLmVuYhIm1Uh7T7LbVdqnW5zUNI1eRQNs15bpsAYeYk6LXdVze66UGGsmgoIaR1+meg8NVx
HZxZScmib7PMGXDikLMybfFxLveTjc4eofPSfPEKJOOH3l28h3n1abEaX9q6J9XugOehD/tvaNKd
eLKwrYf6KsxGqB7V2iffYolLAMEeDaboeL+2OMJeiEX77VmA0+/XJi31gbSR9RsCn/ocPSRMhXlS
67eqaPM9rFOyZcXIawwAXQlznKpvWZP5mo6BcbixO//MFKMktMyYuu26rrT2LTUg0gqnPBCXos3C
hAMw7buPQ95b7yqwkncZ5l6HxR2WH4CNE3TZ1LrBnaD8kuajQhWMCrqpUGlmLdQ7cN97n5C7bYDJ
9i5yQCiGsROHEi/iDEz3Ss2JzfIPaxBGY0eDAe0DDrl6m7eoAd0NduFBTPhfjyDkPZVucHSkcTzG
pXFCTmF8kGEDRTtlzJHBU/stDbdktxrrZMeYKAOxAUqOVX9AzA4ZJbEfCtrtX8Iixbs7FPOht2jZ
DQX3EUa6vGFXwqMZA6PkvadaNAixzRv1Yyd7D3BZXdt6aK6LXjOpLY+K7P7JiNJyMKSgs8aJYV/j
O5tdeE9+sI5ECov5E6th3NksSPVqHMCxRyJDETuCuw5uS7wPhtklKjtNYITourXHTelH2BQ5rlUD
j6n5ugCT2PoLvrm6D9mPg8GluU9LE77+k7WQLeYGlm0K24EmSU1hBtx2bc2co3qIPmTMjKu4HRE3
0JZKsAangYrBqSvy5mvTMG23NclSgGZIgb862GVQzyWDsUGunZqGXtI35Tc3w/Pg59KMCj6kryOi
gHS/rzI1/SgD/BTApC33L5K2YHclYX8s6iVOMFeN02GDc1XyvR/1fdYQ5+OqNI630cLy8QUwE2Om
dCWg9Rg4SXCFrweRaMCTe9Tk6Actbz0sgYlqD2MgfhxSps8jorKPXtz8RGf4ZYbu/QEViT6yrhon
0rDDd2FonEc8UOPHNU2nT/Hg8+b44hGUo6sPUen5wNgjrnOLsQvxzz03xYRkngAlt73HOr7NyRkn
jYZg1gvV1stl22v50Vvn1Np0Jcy7jcdbyLYUO+EdbtpztZ+Fpp3bderDmq7Fh5Zu+ccyDdptV4v+
AXSogNSyyu916CFn8hr4cWQ7ktjbBzLd5gnY6zSsE4mmLQk+fRhhWFEG6pz41+8ReOenScf5jRgG
+7JLY/dbPnk5dh9FErJXYvGxaRcZQypf0ssOQeS5FU54jyRj3N/TJWkuSl9iYpq6EOA828LyVvdl
R5N0SQ8oyQegS+E4OJ5hzj9DL6vkrQeZ4ThWEhuuNIne28uw3ugE0hHquunrUOh22Nt9r9JzXI1m
d0uAPPTbIIJgeOXN9kRuZTL08OgqAi79tf5sk5wGzxb7CZSOlm/nx4HJczWxw/8UY9tfDk0zns1s
hBdV1pd0v4mPQDIjOF7gTUbzTUUCN3kqC4vGqT/exKQ5ECb3lJmEJqn7ms9abrqlcN/PqcMyCj8s
RDXYjNW0c2DFRWTQ186l9hf4zUvYimAfFL5iQRSwjh1viA4h9mmHuInVO6gKgNeFtx77wU8/YnzV
fh7E0t8FuFHtcXzPtwCUKXAzBGFlJ4nhWGc+kXYTGXoC0RstOBrZG22TYxZZSPt2iqG6HlfOKVWB
y+HWRRn6AS+O+bPdTdalm2pStVPZykNgyc5Hyl65B9hoLjQ2Jw37s4G5+zMqkpmYCakfCNXwH0n+
RsRnN95AjFIhyMTO6sLvNhG2dz9XvbbpriMPgCajbn66CZyZHmUpu1za63M5zfRC6rqC2j8Tg7dR
mC+SUwZXwiJ1d+/YXqSh1FCzx2QKQAqlkYO6YVA6uMjRm27QUoxfEm9BMubHa/bBhs9sb6KmKj5U
oMQa4f5s3SSW5K0VAEjwN5qpmIe7GTI5dIOnQ83/YqFvYKGYVHEu/Z8VPP+3uO/zF/5Xz/+LXzAo
2px/oY6hfRD4Ejcrc/B/hkFpAf6Lg6JA3+PiVhv+lhRExqhkk7bxsQxcgoLMce6XQt/lr5AE8bdS
gsE4AKT/gYDHSP1/hyW4HYHtlSJCNuA5g1MYNECvVpZI9X4kGBhnP4tyjaRNR8CxWuyPdOYsd5lR
th/6RRas4v3iug+4aDYVMd2YQDmHxkJgSkhOYNGiqEj/jRJYOjmKts4urWzZdjhgkEaWRrTjLJiq
Y0uOGCYceF7s0mzAKVBQqvNZxTbr8edED5jIFRma6WCnONCg6l8HYKIz2cP3cDdzmrlht4VriF70
UI2ZoSfDsohYvX57kdfPR9HfrQVOQRsOpqE0VAX+z0X6dDo6kNFErfvV/dH00xgWEGQwu8k3nZIy
vwxjN+SSs0ir8mfrdelyS6YN/butkwwdz1OJKZ4/v35LzgmOhNuoHwp81NzABc4ITwFPn0NLWfdd
/CjQPOeXiCvi/BxXJKrDM2PUhSq49NOEDBgiI4Nhk2dklJkuflPn9zW8zrbd+AOb9nlhj+g+92sU
rybJbuZV7DUn2/Uu6cjpm/femrfe1brmYOX7MlQ9EXu0CQf4268/1AncB2xh5iAmDZjEoVs7tc+O
kpwCgDrph03CE+TiKrXqj6TL1Ov16xd6aeCguJCUeFhzjBABg3dqDwuzpQ1XCslHydsWct+QYIOF
kmPzhc/Sz9SHqScbMYGj6haW3jYi9sePeepW2c/X7+QEjzJ3gkyaDhixv7DxT0OnhIwXO5wz73FE
ceFduZDZNY310kJEcR73HlTF/3SQAWCAv1zwa1LsUBy9RMCIObR8di/5UAzojelkLo1FwvkYrNiz
v3GtlwCYGWcWLiVCyYSnX+c7L68FxaLICc10HmcRQ87/4SyFn8CyagbmXcxRlSEuFm94M3Xhj5lk
0GK8Bj2sAQHFTh1HZFf0XUiS8MNsh2glYMgVwfgxgq3K6L7+BsWfrzAESQR9Bzpm8T5FL7MaUwKU
O+XjNHmJbx/J0/V/Fo5mjdpqHzJD82EO18gu39dpV3n23h2TfL3LsFrAi68sWBDROcOiDm+yzKMT
hg6hcor3+Rh3wXIcJqWI93n9pv94MS4CpJDymbdj/9n1EmGOeMuxq4cKl17uoiPHJfs5isVyv9R1
6dGgjpDL6be8+E8c0pkRLud9MD66NA6o6OmyFVnCnpvOtb6T1iw4SYe+m1JV+UGTdPZWSHggBSwk
lfv3S1LggECnvetw4yit2Rlv0xJWfLUBulv19xhaa3iQlecsF265qLcTH4PTd8sN+phO8pmghQnE
6bt146npSlIlvydBSjNoAx9Ar9fYRHZMqnUB2BnPwh7Q6cqSUcrX1FdKsRlUGJKxWIa5ipcHJiDp
VR78SH4hjVQOB2EUqs5+Pi/AKmpYXUh8i70vfRxyWsZrzM+ZqSOHbt5O1WmPbbiidcAbScrILNEW
HBIu6CxENt1ESaPnr+tiSogNbEaEHDsnyySLvL0C6ma4CrawMTZtMqWgSZ7Kyh/eNAhIexJ25IrH
bRS6X6oUDdxdB8uCezSppdWwEeTcfqE10mTQbLy5WO9WrFrH27FrvfFjn/HfTJukylhBNgk+urwz
J5knLk0NzBlwm5Grx4ceQdHnYWqTvRYflqTyKnfTTxl+lhtPAJUmyED8vvTOXKy79Y2GwsVmtmAv
zBLcdyqLl31Gnsp4a8FL45+vsFa4mhWj4rySYZ62X1u8fsdjBByXXhaKUImzSfRzdYGEbhnOh3kg
+XQ7B5FZ+dIxFctFMEJkztE+aLNntgFgSndsglYTAF4jOYAV9+sB3AymxrSpaLV62c6GMMaAunbF
9Ovn2CxiRenbVrnHiszj/6V+s5TZtm+gvf37N9qmBTyWaeSmyZYpV8PyksnqMgaDTKH4HucGTPl8
kTXPFD+PqgJkYuRcXI75B9OkYeJVRTdYxVYkobmitHyqtqWJiDlGEOVzpt6x0JvpUmMmmv2UOfGD
Pem3GCF+RNdc+/4B4rSZLo2bOXxTYxWCf+xiBzUnXpYzJLSfIGki8g861rStzy01p8tDW85Iebc1
cbRc32VhFNGnoKAvnO1WfyBR5x2SuxG6TLxWpnbLjBlKtlug3ZiHyELyni5bGY1VvK+xU+GOfWdk
Fdh3K4IcxCm0priTTraKP8UBp7XxPOxHxa/US634FIZMBvzJijVWfpvOqTW3hNTPXGgaMnMvKkzI
cyVhCqXRw0JfjZmC9ZSnjqMXPIX9AR+Yuo1ceuK3e7qR7pd0UCYqJ5SLz21lKjRj3I4lIzjM08Bw
rtBz+KWCElAdMw0N0T9AlzZT1JTW420TVPwnJ9+CD9jPNGsDpeNKlYFDO9/5QhyCWTwSqDz3GRHs
5pNWofnRzlZ4Gm/cnroRvKoRcrz1EbYzCpwJm345jrPN0fJyBAHmB9uupweyhQo2mFkNjbPTuyYP
V+EeUVG4c7fL7NswcdNw3GEe7ZuVKSkSktzBKA74pcSNPGgyupWNmtw4d8ej3azX7rLMTP+gR0OL
bAEF0VJRKNDtvvJcd8QNJbF10dokrmcy/VBjaw2QQK1u3jAQ4oKgGgFaP1rv0p6uOABq1xKQgBlT
31vTRR712I7BF8Ji96FVAWJ4sqwFzaptFWVLXH+i/xSp6qpG1TMTZ2ljb1/sWYhZbvYc4bOlhQaG
6hEeHnX7PG4iB93wEYfPwZjkBDnLrPeADNFSiVlsF545zOjzpcmmS+YkQZBQJ4PwrzTGU2byIIM0
MxHeYdscctwA+ZM9zD1zKJJpm8cXMN5W/q51yIUUV6srWSr7lixuWAY576PCYN0SQ3sFjOyw5GbI
dXhLlYDGkuzrpZz4rbC1zSoIaBoyc+0UGdt4sHUDBxr1DYYyJnU8MutSbo/lfBNqNE2aGYIvD1xT
NXuMn04sVoeRUeRbgIvZM6HGtpPoA3n77eJeBAs4/zEoCDaLL/BLH7i0EoCdzYHlku1oXBqfXb6M
oEn2+4CYTwZB66FlOs4AdjWoaNAtrA9LkFjqw2wvHcZDLFGuOjatxkKVrEuaqRt09KbEMuy95aEM
Wk4jv84hrPpmcKa6lXV4hqYkIIEhJjRSWu8GEuARmWBaF+OiQrAShDUkYp+idubhkTAUrPYmkYg7
9jOYiuOhLhOfDzsjIZ3JE5DVxQj+mtZlOpm/I5RTMnFXqGHcuVdbZrnv8fVZ74TFrJR76XchRrhU
orHN90kCO18uhhIulklTInw46ynLLghhTguHHppYPAL9pqL7ZJdzcRs6TggFt+toEJ17FRqDg1eP
Q/PQlOwxF11cQqtGxeLjaFQ1afstZc1dD7lf1cWjImOg+1gacvT9tIpi+rCG8O02SFPoDELBnxoE
RRmmvs22VVL1w2Ga3GC86lqY1ciwS7sU72XBtronbRHNT8s76ljkMaxfiQ2vxk7hPYAcyJT0azct
BXjTgnnuBirFor+GOIeqT16hFxXjH6mIh9yEhbNE9aYJef6IeRrFGnMAdrKCtMFiWtddiLW/jX+u
sxKqNfNxDLCU88vJxpfmMIZ+LHcuBdp6G0O8rNn4PI1iY1kGLI2VdsR2QYKO7NSLNbbJtAON/wZR
Xt02xjTt6DtS79ranlYS7CrbPhOTSBzMoGZB10PT3YL3HknXum7yulSfh75F6nRmN/7StPuwtuf5
dtYzymmLPpD1UVmKKApdMavRunle93kl/hG9eaE9v2vOIIvHK0DbiCvmLpzXIj/DWJWwhhUuLFr/
MK+lk2z97smcQZRZUD0mDjLqeQexeGl/hJkrByQxflP7G0f2rrbPdFS1boDls+0W3llUEuF1hcTH
ynMsFxrK2uRHEmC6gc4V+31snnbCRbOLm4/U0oqvOoeHya5/Vd/2UkSe+DjhSEHvYEIgzLbUlLJs
3M9QWZtG7Zpo6iIiG2w7pkYhGNmlGovsiQ+mw9WK+V9ZXUYF1cl5NNtKyELCx91iwsZeywbO55Ao
z6xwpWubCjPFil9EhwxP2BgNtuybKbhY29iiJHWTFt30pZuUGbsM3cfYIePD9/lNWkC1qf5wSTMn
Bx8HEu52QWxfhGdDW6beF8LnoBGeEQbg51h6WRqsoRlal2XS7Xsq+yAnjsY5U45LFTzZ1G7WFg1L
w1qW4W/IohdZUwRLWWLDa+9HUXmrPIbKKSiJKodztvWuHEqbB6UuCcCbXLfszIJYFg579BRIRWmC
fF0zQE3lm52TBuzMnXZx4nNtclkxWP80KhfGwLaOwpkfIwUz4lvq3brj/nERNOtkjjsf/wT76pA7
qqKmF9192IWmXg0jUjbvHD103neaLFV98JzMr3Dfyka2Rd3Af5bnVeObkiUJtRkjXVeeFj8Hq18w
Y58KMRJWwn4IbgC5DNcYeL125zL8rOGLKZGe4B6vL80u9WsHg2HGOGJfZhALL5zM3QsZWQwkaHsW
1hgoI3z9WQwWA8syk5k7GHoLgfjx3yOxtnxCm6GRKxWpXyX8Yl1qD71qLsjvIUIFIj9DlkIs4sxS
zpH7hQBXsKfn18iGKcQdx79B3xJdOvPEkvYJ72igsQUH3aQJI4pfYctF4dcxp4eMFVbjxSXxE5Sj
4+0Ke5KnIkjGgE9dR2Ri8q6xK1NU2DpLKcEnZzEH+cBrmSwleJ2Yt+lE51Xv0N5QpcROZKr5scYL
yz2isenH4BoxCWa47z3Qc+4HQab5DqTsbB51JEZ1xMRLmU8E30ADeOE2zj+IRtwC7zOBf92XtBVm
gsloSFvnrHV8+nC7+Hl3TcYxZtNEd0OhupWyoQr0ZGfqTU2eDVzmIsuorG1GIPsZrcTZLFv+e/Ov
qUq69XoqAp/tUqAFZw9LEvRpAKreEJtiXjbmbp8/j1zDC78thomQpjPIPVKX7+Usx/jbGEwxESCw
n2iaIM1gLhTbFMsGvjPVKTN3i8oJq8tyEvGod3HRBwKtgy5LSVE71QvvdrDGkmtVa8cj2A0RfYAV
wpTW4Vhz5KNVkXb3YwexBWOYHD0Hi8syKfleTULn5L+5DvOstB1zCKQryYmNLqp5Ib0KKS85ePKe
9eKuy4WckIlewBBaZnpTjmzz+zERM4MSPVc+fWyP1Bp9HXQ8bUpeDoXBrxMx6XEhhcEcxzanL5T3
kj/FnFmwc7Ysa37AFgVfH9sabXtLFlvCcWRMuri3jjD85HCLaFIO1taaBONvJaE5dPsechsgkRkb
KUg0YWcK+Zge6ngb9ZGxs9clgC4NzcBa4Tt0+OVQo4Ruvd4x6mbFJSmFM++7lk7a1JvzA9PJc7k8
0F60mqWyYU32jo3vzjrZV7iRUNFA40k4quR4cTw8f3rVWJjSqrBK4+RAokTRt5jt41bKxKgmgx/R
ZF/MlMQebKo+2Gqeq5YBWc2J2w0JrUDJKXzziXNajptLD9IfxesyZfFZhIXHcEPmxdq/o1MuClT0
DmcKNjYcPmIOgRo94AGuRc3PhEp3rFVZW5lK1KkcVnGYIU+nRkLYabK/a2FZsEhR8A/etge5Io0c
2YY5BT4fLIpoNTddr8hq8UZovQXukQ5woT5XY5Ax0Tkk2cz+KakqXmkqBnPrQzWzExIMMERa760Z
hd2l3wCO8A9RcK3X8LbMgqV5jRYCobxPMdb2rLRf6QwkssrvJe57/ODyvHKEWGoxhqXAMS9/AxD8
B8wosAkAJAvM8Uk8OwFYg7mGcBUW0/c50uacadwbEndnEWhdhJt+6HjeNy55CncCUwUcT5WB8xzc
iU9w1qWpqsDWnv7uepPp3jxPjYIQQrau15HDPy/li4AaV5qGEa2pE+Io9vfNOoJOfKeTbdan2lOS
RM2ZxZq16/VrPaGBfzMDFQbHhmYNEd6Hnv9nV6q3BW4jRS6/z7Ikaf1iSEqHmehqlfAZJrD12QtX
r2bRGCrl9oAoY9EG+BxotHZXoBCmsxFy5DVrz/PK/Kv3YUKxTYnkY4KevkeQPvGn12//j6GSwMIU
tsImAVE4p5FwcxeVOp58916nmPEgbrc7cyxkc+UI9fql/phzEmA4pBVEJwjRxCneTRmVOuiTm/sw
CeSwgEEH2XQnVlgkDof0eHpzyp22UAQvBnsHuP50E5w/CMRd2+NMCX5/36jErFF65mO7HlJW9o+x
g5hi2UUh9T7FxMKff2AGZHcfWO1K9w0u8+kw0zV1XdPLoE3qCrIaXjYZJhRo4xTG8huYBEfHJUlA
qYIKzmnyxgs9HWUHoQhPi3sGVwMcM6j6byIDHJjaQAoyS4aq9vNL3RTmaJ5mnNSOeK+aqvH11/rS
F5umCVnDwM40eV06fMBHLy+os2BlMVm6b11FnyjZdzIyyxyL4sJ7jbq2mAUmO/ECS8XPkU8u+9dv
4Emy8fsXSKkFkdWGs+hjE/mH1TmnxKQQjV99axN7ias9vaw134N6JGF29ly2jF1iSmNPoezGzucZ
FLcQfnC8KDFuZV+YngenzOCqgFe51sJXXKPy4bSw4rPIltDnUx30u0BqK5g2+KNqVmt/cs1miXEz
qb27JLL58LHcpodO5ow/AB6JqZuxVxtzIDosoiG36ncprWUEd3VumdqqH2FpLVurc3xOMT20Tt6Z
16TUNn4vzRaPwLXhtvxngL6ntGfVhPxuiqYs0E8VnyNMsRxlJY5wGxvyEuMfxFkHMumMM7Qn7Npy
YNnXh/+PCYeUg8xPF5oT9Ls/pvbAySJBKLh8rZNWUrPGjTZHoHDVpgL4BVm/fknztbx44Sy14VOP
Bm1S8EdIJ42yRbd9MH0NY89gjEMaevklMlcnt67sHlcluE0FDmXNYYY4xIuAhW3u5vXbOH1yiOBw
57ESDXlsGu8nm2jltdXEu0y+5jXw53laYtrz2cknp3vv9PoNidTpCiIpzohACIghR6OpTnn6iDLj
NGn6/tvYNtl652a+mRbwfU1l9fpzOSefNL+OuwlBCKh02BekffJg8TTbBXY9zueq14ifI+BLjYEF
MCon3TSb2B02NLxL/p8PYMO8nF0Z3nFYc4loMeY4QDAceUz/vplkQR0qVmUK9TTmhJL4LAIPkMkT
A2vNloEBAu3VfIRj4BmYOC/pjtyOSFB4OCt32YtiMoDNsjKWZr3mQJDP7TukzOlSHGCpxuo56uNh
/j//bBd7Mt6MQci6YvOdKl/+2TF1oemHpTfMn0kcNTtzVNOqwBBrqjk5vz7e8mQ+m3fK4uVBuPDY
Fv8QRKCUB1MVKroNVP10rcEFOs3H1pT6A0s9S9Bz772ApMMo4D9mUNJff+pGfGRSDgg2g+sq3+CZ
nAUbVjqn7CMQBSsn/XJ93/Op4l+bNmU+nS1y4MC0x/KG43G6sqiNh1+NP7pFpolkFZnDt7MG9srf
jXVpXvjqZlzFeuqO+8/QBLw5g/FabmLeZCaoWkgagmzOe9ddaoDlXy00vkjmbkbPg30vikA54MEL
9Or1G/tt8PL1+b6v6OTbKCNN1Ibt2idTuOUJxsBuoodilP6XrIOIfnBojx69PGgUGH+iD3Dvw4sF
57Bo16ioOpZOXtyNcQoDtwqGiqZpTMCUtQT9xkt0+zni/NpDxsUCe5sEo3PEPPEGA337wTBr0Sd0
FlZu9HK8D6Mb1ReJnfaX7EiJMaFNMGW3+kz+tdJHHs+JTMrcTVOE5KOBGuJNulqaw0ExJ9O2D7tr
xa6UHxT5yJf+0o2Ypyztnp54cZf0hTovCocuQdZo4LyaoNpsq0XxDdaEe4ESBRr+sLY2sd1N5986
7M/3TYJN4CbqvAQII+77M4xKqtvJl8NdKmUCD8q2VIU+3W2+5gOaCwJyu0+e6nvKomg4ZvOQHWgT
LM22ol80b+cphAmL1d9IgBCWmFMIKztIsuyvAREgqDmhfTgkdPXtitHHjvLTgg1sWWpre/aN0ov9
3SGL6BuUa/U5Gdxhm8xeeZH7fbrHbiB9S8LzYs9gQtBWZjFzKRWMVveUTlMD//gtLkuPvK/5OnQi
ssS8otb4E3S29/n1L/rlB/18MR+inNnmqeGk87ImilZFadeF1SMS1BKO0GyT8gq+uinL/HJU0hhE
xHV5Q4sQM4TXr/3HzH96TLg6tGxYxE95YIPbh3WuuvKxxbKyIUGqQY5RShwI3tgmnn7p72346SlR
5UE8CENhlHEn39iM/6UzwpV5FBO+z9Q8bBcbcr5EupuTwv9YOcRcIeeymo1duGGDkBC/vDOCqDxE
phraF2Q970PndeF5ZWHjyX6LbgBcUd+VJcWLo6uy2ThaqBsUkNXPcpDB+wp49mZ0FuevMOOcSqAN
+Q/bOI8/SCRNyYaoAg/0JqcXh009wFoXLo/4+WhaCUN3ELFr39tQhLcr7++NWuiEhMeQmDKAMohx
QTrpnJYE5CT0syIh61ENZvBxH0jOSIIpjvM631f4JXyVVjjvBvLLycRCOHpU1ULmxOtTwDUj/+LN
+IasafggqCLYxk8OASKPStoHif8YDzQOgNPwGZwDzEx3PV0SvRtVScBcqfHvTK2mpNtTl8ca3Opy
bDwCFQo/tj6sIlZHnMoAzroo/Fbi+OFuu9y6TJfKf7/I5aySpbwFAy0+1BYvDdMKDFC2q55pu2Q1
WWd+E2I94nD4PmAh8nPxsvRK+k16hgLFPaY4fX/A16nQuzoyWcJFMnxGoZjfWFXABuHNYjpInItx
gIHvfjsVYYKSrbV5AEytQvxAY1oAftZmNELYEz8p1wrep8mi/iJ9gTBpmg7YI70+uC9pSbxixlaB
LqBX5zTrn0pxiRyivQa9+bFNlXtltTK7a1J8cHekN9hXYuIs8cYVT4SwT5ekNuCIIxwJBU+dnB6F
7RRdydb5Aw2POgc2s8hPIdzvAqASny7MYVnp3bh7bJA932GCpd+naWjfWGMoD288/Z9Ty/h/YLiG
BzxM3FMyYDeR2BbEVfUjnmkwcG6vo291tybjDo9Ud9Ni0QzCUdYEfGgXrHCXJZ57TKDD7sBJwnBL
w5Okva72/C8pEXkG+gVCr6w+ucS0rj+2Us5X3pCgQXH9WG0Q3ji4IKPzwgKoscsBF5ug3gbl6jZn
FsNyyHJtXYaeGPkHk2+9f1IvEoPOdoZXYnOIJ3bvLU46+fuSNi8VpURxj61OUUEpweZxP9L0vHNH
jqbUIv0n7WBmnJSFxMTDhy7DTKRdtPVA/a5lmFa0XGHUYQA501fSHuFN2x7uw+XUhD1ahRTvtS3j
V4t3RubV/Rd7Z7IjOXJm3Vf50XsmjDO56EXT5yE8wmOO3BCRk3GmcR6e/j/MKlVVpqRKaC9AENSN
jAh3J51mdr97z91RnmO8AHqMX7sC2rYVE6smQ5MAGP37q/PPzx/X4pyA4xrDHNfn50eyaTAJTcch
/eo56AMkGf3kEy6Piakhl4wzlftlbhZWbqF9ogd3gGXv9BSC/eJl/OjU/n7Dgohg22ziXLXQBn5c
/3BKNXlD4u9rmDtTt/5+QZy5i7JzTE0K8dnefwRI121Jt4Ub5YfjW+TVveI+Iaf0ixfzL76w4L3Q
lnl04LX82bE7593Ql2OafJWucB4qR2/ujQyOmYuwe2Jd7C6w1NujAkpwyEZTv2kLl4WMEuWRvqLI
w5BMPTyQvM78hnO+sgOvitOHX7zKf9oyuA5+V0pSDDzTHCp/+sj6HD6TX1ndV1TvSj6xs7ApOaam
JegaSIWG06fMlJrZoSWhtstv0SxcomqAgYed6ZbNs+1n8izcIX0yatozAWmnVDYm1L6KWVLKCnNT
+/1++2/O4nFSX//3f96/5BQuEYCp48/tX4tPDAuoxl8u8Pq9ff9/X783KV7ec37ytv4qyx+AM7//
yD+SFjq1Jw77Jp7rHC/NhW3wj64Uw6KEHAoK5Qcs3vyrP4EzzgcDyzk/x5dXmNSZ/BG1sPQPsFMs
IDQewUOKyP3/KGph/Piloc9tyeWzhbXZzeBT/nkjkzbdnA6dH98lqW8m/srEE1sFtUydWz9UlnW1
HJxdO8rMCjwXIbc0qes+dlZp2OMXvFTMO+n5TCkWado4JTkXecz5xhecIlqKKSulFo5IVrrHgSeG
u8Wp9SUXahAcHZsi9lYwq+B7GZ1ekiIsKQz1+l3pA+LDw5Iccwa230xZEFvyG9opNIMT8Oh48uim
VkWUSc4UkbrZvc2gYydxRa1NPxO3aRqX/YqAb9cFlUGOL5gzBbB+Ni3tCTvJJ2+EuwsdFyw+ZvGL
E9EZEs9zch5Ti/aQ3u4+Dkln4ARSZOvwSkf3teulEf1+43RHR17oQ4sbcgyUincMgnmGKN5UmQK/
GUWnKky3so/lCtnd+RQPffvUUJCUXGwCUmzPlHsb47EbgikeqUDOnGlxaEdsbJn1+wBcRRtPD67d
Lvw1arNe6SNgRaPurgumMZQPaGchIxwsMumKx2t/iJ0wOs3DOL5a8YKedKxRHGRh9htUM8qmAC3m
+tZtHRpQqC9QL3C+ML3IKmlWZG7yo9YUJP60xdpJce3s3Xrp4LIny4CtBskcGwkxYp7crLZNU9Oi
5k5vbTdV1L3V3FkrI8UktoYSOK5j0ZkbEtDk6bUk+ubWdF9HMk73OO/xEUmQ5XYVd2vC2O61mq0R
TE2UShzEbXlNsSQd8VaiKgL0u2q2P2wKiIHHEPsQoczadr6wBOtr6uS7i2uwMw2iCUcWDbWT7+nb
qtDU2ZIimW5E0QlXHWm/GiivABcAG3nDB0F/bd5Hhbqz0ioqD3MBEDMQCF9ycXTHAOK7vLHOQwiN
JMbLBDxl4eeirgPL5tODPS+5VrPeuw85WWjC84u/6zmryeAHNulvKGlkZIOaCF3O9HJ0G4DQsimP
S3G5f3aUjL7kFa6hVZIxIQeNOuXamd4VCfGSwd0Fq1h87os2OjlhMbyTq+a0nTZDt2HGRiP7iNRu
syFZGGRa5ohoD3/CKPdIDbSDMH5odSaSDEY5GuXutpBxfEfFHBsc3DMR5W/MhPhmh54bBqbCxECZ
yVJqp0LV9+d5jrtqbWjkusuIq7lWfY7HS+DjQY7UCl/eOQXCxwpPeu7e0GAzUJJhi12dutBxJWES
7jhL61eJq7x1prnxRaMXGoEpJNII/UI49TrPvOHVIJG7I39b0QsomntY6sl8xe36mZF2wXcK7M64
8sj325cWSx2l4lVELl6C8X4dw5KKPG/qosd5Ziu2w8BeFzv+n5CPKCVo2z1PoumBVsyxPGCbZ4cY
I6pAwaCbgwKThMAp/ub626BZT3bnLEhpu8F5w5lX7Yc00stDHU7j2lOaDmaoETdzmBhXqxj4PoaW
n+QYwXma2Z0o6FCqGEWMpndMNG9K1x6kk/HM+QaqidkUDAJUne48L2w2mS5DbRVzrcB5sr9fG7Nl
XjU1CUo32UKtHT8xTqVT+BvTA8Ow0dDzqPfkRPSoZiteCwIKXGds/cknQPrJeyJa7Ym4Sf/WCFxW
2KrgAw+oX/1aS4AC5rqjtYdaSiL8Zpc0G4ften3iH1g46zXmDgE7KzXJwCElEB2tRrMNGmkYdSlq
50E9kBzuqF1nngnrlxYFdLOiVz2gvZrydJL1A2V0pZ131g2GQxx3XhFmj/okzWcarl4sbmFmVA0T
+gBvnbF3vMG9YvDUKVkJp3VrRNSE+ig3GD5aY4PNJZSrchzG+yJsrEuGu5PUPHt1/QbBqQTJOjvJ
zqtK87Vqx1c5YgcPyMdCh8HEn3mrvhdtwyAWVesmB0OJ2YBtYZ6U0C5L1i951cc+BEqbWNk0T/vc
dFtcQCuLFsnwWDU8NS6Wl+q/na7+u5/6xX4KShdbmb/JrdYxB5Qfg6vff+Qf2ynhfyASapuovogv
QKv+3E7p1gekMHJW8Kw8H8rfH9spE37f8lP4dxleLfy/P7ZTJslVA0wbv24JIYEw+g+Cq4h+P+gx
tmDqzetaiu+Ezsv7WZPjcd5wczvDWY8V/mbGHQOeOmy0Nl1xJxDqHt8n6M44DnepkWe5eGlR9nTU
eZU3j4D1W3qEF6sDNz97ejVQNNoXlfIeKGIh2kNvDth3vVupgQqKrWUO4CaKwp/gJwwDdhP0byPv
D3XHIKxvgrntCuAiRTYlxZp+AiRu3yMna4fJeOSA3osDtN/pZgKz8UhERyHQOa9aU/a7oexdamhH
f+3biToni58w53ukB7adGo8R37JiFUOPwLSbLyQjDnb+ZmB4M6yzepY4hDNnvJ9TYD5CGZyB0ZP7
m1hEOKKMaFF7GGgAs/FNgMW7YuyzHU+tzFvbfhlTwykr9+JjqSK1Mol4V2ksHwxLp3bX1im7IG3x
k0W5le4VKvs2mWsXixT26C4orIXWkvdhf2vYIdDzYcK/6mBJ3qEEt+uoaRAGpJqMcYXtf2biC9Uo
sav+ta2t6TmcSyxrtawgeGKhGRkL1TZv1ApFZ7xinqvOg61nu8ZwaDKmB3gDpKLSsUnW54EMHq1u
ljtsBOMPKoxTGkcc/PHP9IeOZ3Quov0M6qt2GzW1yIKeW32tYZUQV5osNrCTinxntlmIhmKPjJyT
1uWpmSTaymYRdvEaWnW5Fh0tTMh4+b4qQ3B+su+8rTEMw2ZoqXeCXtQTbTJawQctFSTaxcDyzQ1j
8T7butymNt9GCnDjeiMKa3rPodIZW7/O7V1XjuoB8mR0wmOcvRKTcoJQMP9ZKWIu+6yPpFgbtXtL
nWmNysnhnk5A4EyKCT03jT7qPa1tGXUflAdtcA/6t6NdqR1taFiVK0tSYgjNN6DOLcUBbtqKepwu
+yISrTxQ6GMc2twFZ2K74Ue+DTWTGvytn8gBshubmrZPd7KtjEdIW91hWLY3RoZEzaoSNg+e1X8W
pC3W/cToPcSVTh9DNsUHtBuT9UyySqyk4+nn3GHEkka29+ZxdtuRvmLHxuqv01vdGxC0DMKv6yas
Hm1CCZeKCdmnrM3DdVfJ6RlYVr4P55CvoMbGPAloNCE4AbXudirH4lLZSTKAekmShXkbwwhv0sVS
GZZPjqQjZdB8GnTBIL+0VZZD2G7D7D61aAAiKaF2dEFixvW4D92QBdq2UnHF+NytJuzl/rYsLPQy
z8YkTWugR42Z3apbemr9Lctz9pWC3ulQ+U1JCVKVBP04+UERtp8T8itrcxqGle3FxIYytLrSMt5x
wb1A/LdXBdwUtvG94db0C6M3ygxCThWpzrkbAOlI/mxqO91U/yYn/XdV/MWqyLBqkVf//bL4HNcy
LuIf1sXff+j3hdG1P2A24/cYi/EOmw6r3+86g2d+IFeGVkB8lYA+Zrk/F0b/g8VMnSjpAulbhqh/
LozOB36b6QnG1YjghuP8JysjPrkfV0acDCyxqBaOyasAD8r7/atdyesdmq8nqe89mGXcT7DLVjVD
XfpgpuocD+ZmLMKPU+HZ2Lo9GT0JuktWljDLUwzI9WKWThz4NV17PBJIhtSu7d1Fk1Sn2imyx7KY
GAMgUB6qsH0MQTfCOu2qdwHhu4aIwgf8RD6twAvvEDnNB2Tr3tDqL6wOwJUi6Z+taST4JSqITKDT
7HdTERIMGL2B1kPL/pqOgFuoCM/Hr8wCfTc5xmwPLzz2NnXOCVqOyUkkqfJ2Th8ycTUtydBRkna6
dMROdIKopfaoWbZqCdwV/YbvLAdxmo+DJo8ra03yZLzo9Zith6rTPpGLyfsTjzqPj6U0jL2O7/Sc
KBb/Dt4VgTBj2XN7hHK2esUhKGzST1Y+Fyc5MJKyvdla27WVvpK7KDa2HrLGgD1eZaE5PBtGMjEN
Yhk4EOyJd6XK1R1NjcLdjWFkHTg/aG9tk9E82ozjUyTgbaVxkll0yMPjewa+2bdQ/0fOJTNTARXA
RxPVNvQl7EMmva1xW8UY97caCttjXXmUb+POI5eRDerNkpZ3Xuw2jyPNCnzKqc5nEZVgs/wUqSqY
jEF/ZGpI3iRTS1tWa4KGCOqyhXTFHHYpOiPqzLm1gLvoUTgByD7CmIy3qmKe/h3ZqdcZAK/v/xMu
Fdc1RLAnktwV/LspyvkZ2yQgf1bFqN4Mf4aPZfN0f07Y8ser74fBtrcYsmeR5EghR9t/pufQ7BiN
h/6z3mkt3YReX/bcmpb+CFGCt5ETEtgN9MPPu7H1OV1Grf2uxgyGntV6QOPqsZlPPmVcvM9cL08A
iaEgJtbMG0I05vdUBIxPbUoI8sgxkhcw6BUEMVcmfLpsa9RbRu02cy/iICDUp9pM1t7oZtaaRKhj
XIh9DOEWJ5SQh3YxzQckPtovSUIoICZ3SNnnuPzaqKRxfEcWYJmbwLZqeozK9M0GwDr59aOzvHlv
5jweQEzkE6wBnMTBXLnmwSKIcRhBuwF6bFr1BnRd49ykeBNhZ4g7L+6d8/e/6LiYeLa95pgH4iTc
m1W/qHjJIMPnoU7BDzJjBQdoDUY/7+pat97FNME/s3C2nxxRq7cKkacPaNnEdwZqxbrKBEteai7a
TWzGNdEIpzPNVWXE/H5pZrytKQcGGVGY9gJgf9Kev79K0ned3MN0omSWxDEv1lYOd5nGsPeCvR6C
U5Y2zI4aZ+A6p3lfzQ/tQD52W2bLJTXE8vmQlRDNpYWJd/IXVutUl/zf/hTLJKAcANKnVs6MP0tt
kSEWArI7ZDyhmGHWeysX+rSNK5V9m2cyYUHisPtbFfpSNycZbea7kjpCJAM9H7FLMNhfjWTwh3Xr
GwCqZme4F9+prcmk3hgKdDRvlZ3ucZ8WOc3pBBvOrdetSmV7E2d6rUJPNBZicV5IEwh0g+DJaPOU
+JP/zMVECoXso98nEUiB4Dv8t7W6hkYB0C4PPXfxLqHCbTujVVNWLe1rF7fN50QzdbD7LDrPmZ+N
Dx5J8xVJOm5so+aAzly2ZEwnLI13R4kmrqISBW6FWyQjpecXYOr4yKhgGjHF7Qdg2p8Zf7rmRi9K
j5BySBgxMJrUOkgJStssls93GqMQpJ7LE6SrEHldIx9uB922NlYvDbnRWpNMZRUyOM5rSx3Mkbbo
MvOiaFWzYlwLXRX3GekRhoJplpSo15HxRFeBCx2tnr5abm7i22njfdJ7+pfMdudnT3ajuyWOnZwr
+nK+mtU4PHa2PR1UTkExwhs42Fh7qhOtfo4Mq1kXmLoI+flevJt0VGZU3+ysj5QSZzT0bIWXkxyR
Yv6K5JjyDRiy5uTZg8tOLYHDSdlHaL7BeG1OLZjSiuZIVz90c53e5Kj5a3sYqDsKx9ZwVjEBnrMt
qwsOi/yrbfuRtZk5jWXBOFXTEU+yd8kG7V7PNWPcwLsxYX6BGtDPGfUN1RXdCUeeIPrVO+QOoSGt
KQpnzIm1OEi1LrwjysnTZAJRho2gu6d4g/IGUjur1m+oL+YYZ55ViqLzFIIlfB4iEqrZYN1Fdl/d
k4eQwSAb/T4E5f1QuFQuZN3YercV88197GaKpo9IvLKxHE9W6D3O0nBeumYyduVI1m1nD0Xp8/1Q
GZC6ely++ANsAj+n4My4a5rlrEnxnw0zNRIcwGa6yMKqFVdItiUVc+hJEHs5niVmPcLJayO1yQZB
3WEURsNHsp059AKrs5Mtc+cu35OOyLqVplvZpocru/JG0T4a9Kq/xUzvAWvGprjtEnbludDUoXdM
7urBTD6OLO+nIeu6S2uIjwNlOTeqmSfcK8OoHMwLYXsGpJPgzPCNh8nXLGxciX5NcV5+662x/jhh
V6/ex1Zk/RUZOpSntp5TAKgp7UJV/WpMc3gFP0fbt5OGdCrrNE200Gmzhi2N69THrjG127punU1j
oMICnc2/Zu0wnqs5prXFnig2i9v+DZU7XEskuTtf+fbt2IFkJckT5VWAyKIurhamN6BfjWIddUK7
Wmlpc67thg0flxvgZx6PtJ8UH+Oupc+7VE9hpwRk1fq5ZUnc0FNmwy8Wb7ohD8mQNGdMZ9brgPpP
G2061WDzGn0TakxLGmnh6/HK7qZz673XUeuTusBJI6HTbe6WakSLj1qLd+jpsKwsM1tLZXQ060za
BYqgsRNxdM4Hr9wbmf4SJpYbyMyhCscoLXr62qWMihYTXfXcB4ZiHDE6PiuFTzmqtJBqCoclfEs7
hBgDw1DmFdayc+fR0PlQMmhloS/wfTdJBLd0Hrea2/Y3ZU29GhWlT46oKD6pKS7RzRGXEmafLXHK
/IFm754UKNuPrcEkYT0aGcKrWmrbu9YBXgUkLLrLx9rcpgAMH0Vd96epMcWLVvODvSPLG55A/T4e
m7hZt4B5zFb0O1V0AF5bw1InM5+r+8jOKTWaimYAcLtYU6Kh1I8dscIrHb5iXYfOwcPDfy6JrD2J
hkRvgE77HHXRK7gfzqbgqdhQjL186ikZDjA40VlbNebRUZiIRkEPLRgLb+t0DtehrZOB4U4uaGD2
3M6ptxPnaL4JeZuuFGf9Lb1FrI4wK2VQuXm2U4PlPSufN96rsX4Ik9LdNmMVJhuWw2HvkVVbE0oC
KisBYVBFeB/B7miCOoksnPyyOZXWZJkgCafuNNYWViPDGM0tPzPeuPkYeSuX580X3F/ON4+UzSZO
HXveE2vNPivXrfY49YCZLlsrxLY6yPoJihsdTOUqyxNnQw+folSxp/+58zpMHrqxDqesXU191a9T
kk6nNMn7y9x4ynxifSN1UWRm1K9yf8zvkjY2V01ql/ddPkrnnjpKc17Zmr/0GSdsC4rB+pTqhpBb
ms2osesFe8HU0dNbySIr+2w80+3WbKYu9UeKmz06c9gG3BiZUjx5J1O+unlP4eps0s/E5OFNMjS9
n8MhAXcso22VdtPZbmz7QiSiqgO/qjQmbDaZyjJrT6NeTTuvALlD2Lt5jIb8WA3VSXnzuK58o7rN
m7L5jN1EID1U9VHH3LqrpffMRm3Yukz8ere2rkk/UaoNeCNNt8mYy+zYYCLWt7E/z1MwWDXFlSVO
0STIDWe+x9asPo0EnyW3DyIN4OA8C0xYPgTQw/mcdrVGLzjtvndEgedbLZrrmIJQ6KWf6OB5VN1U
MB2roaGExi7XeLgdwhFUcmS696WevSh859EJZKgbns1CvCOvqZvRZiMXe9wLh3SgdiuYkynd0PkW
LT41yxYvcc7/qoegxhh9txizt3acwZ4CI6OGlzmyypVl1p5076ShqjtWPyQpVtBh/5eT/L/g+f00
gLeWPAs4Mp0EDwYaWIw/HowlZeaTIdnXuvBkD4PJSRQcj/E4T27zxa/1X/Wi2Ijdf/EM4jUAxa97
8MGwymBd/DlgkEX95NiiKfdFzhiyjdi6NzyY31OtZbxklN3nKKNO5SJ7rzMPde3QuLtqMPXmN4md
ZDz5+GJvyERY9W1e9/olh9yrjjUWxec+ApbepyUbQGsuQrZtuUM3oRSmz4EecfvBcDTk32pM633c
deqtpeb2vbT7oX1o8BY027nVdXKqhUNnxceZ80S6TEM5sMnQNtnrS84iKU+MRyC36g0YTPOFW6b4
5s198WACkWkCMiP8e8cQ6k3khFDPkrORtjw7BQcsXQuvs9Z0DQwWDg470NMEsPmH9a1VKt3Z1ZEO
fr3BfPb2/SycO9WvenAWteNP3+ZyDQiz4C5cvB+wJX72TaXskEMYXOXenpbzsh0nnA066InyV/74
f/WHfIcSFrQP0/j57gLjZ2lVxh+iSZZLrLycGt6i4vrw3bPem9jjbC3LkUMIvIFfVaYs9+6Pb5Pw
6VKc4pGfMX17uff/klFT2qS7tE7SVJ4o49EZBm8dV0tHAMCofTlq/FXgHBwCtCHn2Pb3Xyz9R3Pa
8iHjqgH5BEbENQl5/PTNwnevYVqsy/1vrQL9IBlL4lQxHiEOc2y2dIc331tTeWolVQUB4apuKbaW
brbw+n83qP1X3vyFvMnX9m89VP9XpwCV3pu/Gq9++5nfxU3P/+BgxCJ/5VtEEJng/SFu+tYHvKk+
4iVD6EXd5JtWlHUb/e//mCiY/Aj+XX8h0qI7/ilumh+Yz/GvPSK9y7TuPxr7wcj88T4nFcZ/SJ+4
OmUfvNKfxE3oO+zDjM462JnnrQCZAskp2n43h9F4zGRl72fqIKdVOQzTF7whnNYwLzEx41F3X5Yd
TZmN0t6BmoublBsb3ENoPjrMDRjFK6dYy8ZyL1HWN/cT1eiPUEcy+nJxLOXS0T+WKvQ44KBIgsja
tFNTfSJnmOxh0bLDIMc11kS91fxZKJox4lA65DXH1HggKpke/SIrTqFrZrvORFAb2+KmtA24Y1mY
4xvAB6D3zXAo4hx5jGe9iSlEuse86lQWhNl4Sys3u7vM889TI3s8Qs5oXOFQ+Bd4YeJGn2JxM5kT
hSB9aVZbzrHZDjyIfNX92L/oWnqnj053Qw3QIx21RMgckD5FZflaIAgOfcNzDS89n5yVpwOjxHBS
t3f+hF9HX6QCtKORXSKDoJ2dCQX5kj9i1ib8vBgVqOjK9KmyEofuy8yiTjIfk73ftO16sIZ8LdxJ
J1JjdC+lF4e3bRcN17aM589gSabXou7MK8fzaW9OSX1xzGS8QpSMV+TJ4m0VQlgXo1N9ys1uXMOQ
c7eqz/qdq6e8DdwIgZUWGVx1CuCr1Oq+aL4ZUOsK0s5XJ6NAfF2wIl0MdikVZbFu7PCG8qH8oHna
IUvddC2rEt9EX1e7qurtb9JHr2jYap5axxp22APDA8ag/E6f3ZnhnZakR/K4obYxSeOclDUlz3KK
/Te3cvCpxI46IoIOD6ofqkc/tOKbmZTOzdAg+AZdbcYvYWs156QT2YNVWmqXY5H3gwEg0t4eM9SJ
NDPNK5uT+AYfCcR+12U3qCmqRwlC0GpTtBVP+cbszw70hDu/5l4hlOGEq2S2ss/dOKpL6DjZfho7
8+SQW97lyonfOs+NXysV6VBZlH3NEer2YzSNF4AZ5skYbFaRrpS3rVU2j7hZfDrMm+yQa91BUVUb
MvqzvYtRKeOtIL98U0krPcQ6igFlq7Qv52mTbQcrsm8zNZyMaOAsifq516gTxYTevpMch28+jam+
MVTovlcmpcXVmB8kVQhBDmvsUMKB2xLrosbcLYxn00o/T4PJnEKTlvHmesVj2Zvzc9OoibrlQlxp
uUNlQq/SjrZG/J9ZtycuUU+EaTVoTvXehHVy58q0Ao1lmv7nOPSiXdHzQ3KOsye61nPo1FAaBULv
KZFcxME0mY53GfW5VpY/YCtqP7EI9zVWIP0Res8BHcU5lkO1g8QAz8VxYfDHWZJeifVilAyzvUNv
7tEJ5+JgpTmHWtWlTF0ogm9LH/OjnYfbKTarNf7oMQipXb9XDTzueUQLMdlEr+Zo4qCm7PQVL+X4
5BLWuSq6OFZcUHz0dZRStY4z9E6rx+1As9GpqmFqrHx/a7dJvgubQdyAkch2VXbFENa/akuYOHVM
/ZoIae4x3Al6PgYs0YXo689mS3t1CBpwEKO7K5FTNn2GAM9s2fReWxdQXqDEnCGVu1OJfWiSt3NT
pjttpPUvmCbbXdU9R/6VR7QT4XyicXXGxU+ZDL02vt8/QbynxTZLCTBljP55zBGiQanK5xPstuqG
CZPY6Lr2mlDM5C21o+YmznwXmRz6oF8XzirT4pfUG8QhI528YWxeBUaSlp8yJwInVkb+1c4959A0
9kjzL9a8K/W06dp1ixXclubdSdxxlwhGW6LhJL1AtsSlp2xh5YX5jBTqZc4GOo7/7LNqXGYril5q
j9r7fO4/ksR29qyI84r+XjrvpUXxALGHc5M4xaqdNP+MMau+a5Owuklgcz1rYZxd2AqpDb0Vcqv7
JQXkBuKY3VTmC2lDHFr0WGzq0Cu30ZgYX2dXcjK2ffVumdWyuHSz9UqCIn5ixIXg6MQpFNzEl7sO
qCT8Njkgo4XRna6jSQx4fYJeVuOD6Pjoi8ie19PUqk0zGt6JEaJNn3BWRrdgrwduNPwGKGSIJEqg
vOMi63YcX9uFK6iesi7cxbpKNiDg5ru0N60NvkWhgqkVc7LqtMIKbDluHTTii44yfPTJBn4cKiNd
D+wWITGy3MZ8xU8N7vo9qBGodmlV+2+p48TrvBjEaxbW4Z4nE5zo1lhPhmPfzV2ifVaWS7Nz62lb
2JvNLbj17GBjGts6lmyuGVXDT3KABK+LSjxgLRb8OTekx37SnK2JH+JST9WnAmnws5g7Hv8k3GZm
XaMld6M56JzxPRPlWzvZqKoktYo6xoQL0Am23ULBFTFPtFhcF3MEa3+SSORoNiJB0lUZFTim314r
WWX7kqlaHIzKpX1rbmqSIG7oVd/8WqWHPos4qI2Ddo4NRGxmPneUMaX71u7e7NrmxF4uhdzIcd2n
tHXeOJi+i7D7BgTvzSsx5ekzA7d5ICpqVvmhLtxpA4uQ+ZVURxW5LlU0qfGckj/5bPrO+AJw6M3r
C0fjVo+hPadHBatHdEdVNVXf7jAMVbNzw1arkJxIDPh1mxigqrVZUuPn0bDddTeMnXdXtdUEodgJ
v3XxZHpYUgYunDaBxttq/UwFRyl23cSuZ5dHqryJYd2Wb4oHKHuvhUA64s+uoI3mR09betZg/67Z
5KUnXU7FkZJs982e7OojYxKZ3IUEHU/IS3r92EVzFO6ymXFYgU41zEyPZGsnX7xobLQnG9CYvdEj
ZsBBqcVpCXkpNteFJqYd0Khi2zvNS+NKlIdRZmuBtSlopfUyasawd7CFr6a8pXWqLMatn7lsJxkC
xrV1pkaLrmqhlXaQ0qH1rLm9tmcv8lTMUbaJ0G2OrCDaA2VN8swsUEeF1KcLVh0GA1zN49xiRoni
4d1K/elY+44GAkvrdnoxTgGAI7ZbVHN1gW+b9SmOD8RKQEhN674MW+idsMApVAA7h3qAvG5d8xkF
Mqk0eZgZdR+6MAyPdW7Ex1bIs6Nn2Uq4umICR//5JN3qY2c6YO5Ge9rFVR9vwdFiapWCYT4dX5sh
tBRRqwigaxvS8QSD2tt3OMcISxt0v4lQfLM6iKwrBcedKhYf/skXur8c76URHVmez53lUln5FFbW
EgOFrhEjNX0/Vf73EPeLQxxTI8wh/96isnrP4m9l/ZNJ5bef+od5E4fm0qDMqWxB9XD8+uMYp5OF
waApBKANWkl0iwPj78c4GpYFhZULcGbxn30vKf29dsQ08KjwC0kp/mbt1P8Tj8rPegE0eEenVIPE
nAkkCRHwR7WCha5UVdeNl2KgPqkf4JjjT0sIbqfu0F8dzZ6OycjzcSNE2rJVsvqn1ELCDhq/+L3l
+99iKfQf2RwEc1BtBKdX1CHBHnuJIf1VOyEuDDw56kiEVYV+kSlHwqBjuE+ivGeXRp7R6t5czGb4
CXKP+X2V1GgY4dy41srz3eKL37bkYIhKd2sjy/SnmcmyvkP8C7/C1qcU7S/X+18ImcZPotb3V0wE
Gb2FYa34J0yKtWToHH9qLyaZZMm4Zc6eGHN5UJ3ZkrHwT6OerGOWH7QmMnk0WApzl/c1la51X7Zf
eH42+ooJI2OjlvhOgCAp+sCtKbPcYGCI7gAWHPPG57njCuE/N1F1SrOBOjagnM5NXEd9/osa6X++
DORoBNFT+FJ0E3x/03+RsMibyEFTWXP57vgoJc4rDnXskdCxKcrmaO0/qFDPXv/+w/xJpOXB6LLf
WGQr7kX+a3lZf/mzthilpRpZXApv1i96GnWXAhZe7IXR89//pZ80uu9/CYFEIEI6zNe9n+4zhfNz
phGwvHhKUEQ6UDS3C1tvMoJURRtRdbg+GEyRxE1AAue/uml+jBlTZ6AvQfpFjbYch6fDT38exxj2
riKPL8uT+z2HmP2eZstrsOecgAIm/2ASXPrdkFXfT9Gl+7XN/OYw+JN1Hh2TpgaTEHpKzKTIST8o
w1xH3jR9VVqv1kKbc3dl+6UFiNIkmvorkfGfL5TnLo8NMrBIUGhNP14o4XR2YduhdsOcMn+Hed5Q
6aqlLZtPdItCHocoTv8/e+exHLeybdtfOfH62AGTQAKN16lCWXojUmIHIYoivE34r78DlPa5IsUj
xr7t09tGKhRQSLfWnGM+hi6KjHGuI/jMYozX7JXlcyvnuUSHFOLZhMf6PW4s+dRDZpQf0ArA+vAt
finEQggT2HTJdFkIDgtf6PW3dBoOkk3UWmeojpekUIQk0aJOWnSkbQ89uBlr/arH2N0RmxBxVDIK
xM3gibNFjppmdX5dZTYaVQmN935I8vKACpcUSES9n0DtAg/Chw9wdNG6kmuG7jVAdnY+LGLYepHF
hqGBQlZ7UcuafZTvseJk12YSXrLfskbOWbI+b1Hati+aW2eR35InazI3iG4G6T24ySnsQvcLGmxx
jBb57ky70lsPeiQINlwEvhS80PoOi+zXWATARLZ9o7XT3tC/Rh085K3cBoqmEL0k87aOSODdBVJD
U8xpJXj0XpTGcVFrD3iach8tk3kgrKA6GLWXPcVAExj3i2Q5flEv94uQuVkkzewUqx20CO+iHvIR
un5Tb40XFTTNW3QSFJ+JB+wXoXQO6MvvKu+CqgAqaoM0pz1LjUki6CKzdjEzfh5zPToxIaTe2FaL
HNtLNBNVbz5/dZ2y2VCtASHfp264xV6kfwXoPDyrF433/KL3Ll603/ioOK4vgvApXLThZBZHftZa
+b5ADr5iAUJFjn4cRXnyoi6XwSBpti+ac7HIz+GfoURv0KSHYlGnDxZC9fhFs57wJrVb60XLPlpy
PHXSec6Cq26oaXtjaoTS3zwhrzDN+YvCBSVzqh9Y99LymwnzvbVw2LV0gPTzNm3zdDx6cT3veo9c
g0PeLCquBDnUjS4165BMFvqojt8gADyqeyM/F+IuYMcB62GbpUO9cdIh1MlIbI3gAnSEI8t9Oskh
8skk8VpYAa3FGzUEnHSHdcdauHW0KAkuODdaDvhPqjq8cFaq8m2RxY23ymoWr2AzLmZX7YfxdQoQ
yq8BXlAJjbwOid1AzTbfKPIj0i1nlpxm+GwzYxYYDjFRRvQTV72ieX2pYo3eSxnG7rPW9TLWfb00
210s3M49p1OB3aj4aT4qAILiRVLYB5pog09Q5ptA9YgpvQbLLJm7Tj7tdaXyam0Dj0dwyaY62zU0
VwBV0w26B/aBYBGw2ZIJSrtMu8gSXcMJRTTtfZLnXn6wGhrjmzRqneu5ay1ri/TeNE6iIVKSQ2KE
RWMXNH1V3LAYW8ck5Di27Sq+AeGWWThvUJ6AnEUJVw1nuTvxamsMlcZH5dMdG8u2kWgEVtj5kp46
Ngip2J8Uc2LN38FoetSv+AKkzhOQXB8MVOlI+2TqYCOFf+zHZRz4cxcgsECVVXmXCX1usSb9gAZg
Dl5KO9GDTGyNKgiJ0I08WW0McFblIYrJONuknoiQrfPnVkudueD1Ca0amlGsvQAiNTiGEwmyK2jm
rnlu4AClTuQi97Rup2wwu3On8qhGF17dnpEAzJIUKlQri9vF4mkF5JkVX+DmE4RdTzl9UTXYc3xi
EFBy+5JobY/oKqjx8/JugcZSqkb5g/Qy7/Cf+hl0YVTDQwBXNq7Rcw7sLJIw6W+U7QyPVRNZ+14i
kaRrvShiCzfgc+ysBA1fLG3XeawscaWAb9warcafGDhWu9SyJ0ltzMyTeN+MJhbHQobk2cWa9O5+
yJuLhNzencxUpC7HCU3qWq8XA080FHyxEt2VccIK5t1RrOTtzpklCRg2FgMlR7bAvEyaLk2vTbfw
UIAKOHFn7dgum0/qtZekw9I+LSkeDYeynJFtAhAiRFxP5XLzy1cfmJ/4XosfT9gFd9HVlBxXSwoJ
KUxpz9CpMgoDV0UjGfJNx64g5P8xp4IKipbA1WnhDFcklB4iqIuY+zSgeStKCfW4HRdT/QbVBjJh
/n0RGbKAd+vRM5Z9MrChu8C0vKPbxzEWxchOeS+m0Pk6ALpB9dqgjbbaUVcnIdvcBN9WkSY3LqvF
Doc0cdxeWH8RuklLIRJRbB5LN/S6kyAqw96fGkmg8Cwna1eZPFYOwfX0Lc1S+3LslpZvTUBoej/g
b1L7PNDy52n2ljmE4yrtdziIVBWhmqlt5eTevaYH5DQPVYgiRzDNTc0QXcdlq068PE3QAZqNuUTD
2uidwH56dygQ+3CTmcWi2QXI7B1EURr195wJeTq6Bq/UZlhm7E1iazzRkWLJhkUGJYjRdKgJwQW3
PSut1etsvevkofGgeGhExRjH2Wsb46lVxQTiCjEfpvPB5KPG3IjIcR9CJzxU/CwU/VLPAUbS9+3Z
OMnsJukB4rpSIX4de/phg8OPk8LUnWkdpVg5CweJl9bqotxEdYHyPQS4TyyRrfLolp0IMgJvQS0x
daJSTiM1YGUberdmFZjqG7psRvzZKKmboUdmBzZ9qogy8PgwauxUibU0PGpBNTxiXcKUTD60Q38A
FM8VVZsA2XFXAySL58WRFpttYl2OVHjs89ypaHDUVa87Z8KISLSY2N2ozRBV/GoDehqUYbPMmTuU
AkU1WiTd9JnpNruZHAy+KuZ26U/BRD2buoZT3w/2ZNwmEIOBPjexd8e7nqvLwsOxs+3Myku2Lqq8
YTV2X8KJfDJC6LOlcG8WWOsGgIXiTGBu7a/rAIIciztv9AY2Eb8mBwcsZrHVpuWpbKrIujRHPXNQ
zJQe9zWOWniWNhoh9AADmTPwLnXtWUarj2MkNPOtihbGAWBI/TCRyEE+vONI9OBBJH+AF/9bSfmg
kiIJfvrliPYbUoSdatl8fSp/bYf/+Dt/11F0SiKClg6FOI5MSDv+t46y+GPpP5MlSUQU1VAOAn/X
UQzqKDA+KHJwBnhtgnVgihimR+UDiKJcbED/wAX7wh769bABm9fFAMNZkssJGEWvDxs69VbiyFif
8bPVhOJR1sGf/7npPVE0x0QnCrRepbTlo2RHg8mJ7VOQHfmwCcnztGULPWESFSwAL3BT66xAmq87
JA8T8q2jdHOzJiYaOU3aMdilRKzFMeLnoadQPfNfQRgGDDtPfNJRFdUzNs8u78bo1OhzeyL1fXCl
BuJBY47qqR7mR0Bci9IfBTbZUDW9KP0LSAX4vKVDHuF0k9T4AS1iiYBOXVHk7SLvIo5bXJYew3CV
u0BhMYsUmAayDub7tKJqAJQjJIrW/alq+e+o+WDUYL9Y6Ir/uQB5/n3419n3Mf72auD8/Gv/HjkI
P3RGh8VJzqG+xkD86ZLjpWfkAHYX0HY86Sxapb+FJIt9HPvDQtmjHGcJCl9/VyAX+/hCw8b0LXWT
QfdPRo79toIGl4tsBTRhiG0dEPpvQIs1EIJ5IPDptDHpanylAW/TJROS/oceAbPwVtYAT3Tax1ap
cu1QUoeyG6gmstiXdNt37ACnp4Y9N20ZvbLXI5Ee88lYOPI7Rh/pk2noNHO9L9oQJIxDM3+YxA1I
ttlF4Nx36J4Bgko2uyt4phCZN5zqEt53nWQqedVjS2EkVD/GhfUySJyhb/Uv2Y/Rg16PZZ1qks64
ipcxNi6jzfw59KDcp4xE54ejPTIJisfgrr/Y3Y0f3vfkxQivXkzxboLMG6XmD7888VaLe17peaGf
sGdOu82s198iTTVbWVfTpW1mhVwvaRLGxnUmbX6oCh2dwstb9d8B+MEARKHK6/ifx9/f+Kx/lc//
Ygnr8sfXftUff//nQJSsOARTehCuFybWC+Dq50CU8i82jhSoGXJLJ2AZo38PRJd1aolk9hCwUvbH
k/rvgej+BcSBscgiZst/aldd3LK/1stQjNGMQCZLXZI5wVru/Nfy62QUKUjDUd8T1IiR/jkDkzlO
wSFZig4DBOFYPyoaV17QfTZSbZVYyv/l4b1TTfe4l9++AqZcg54dwVELmeLVVyhtx6lcN9T3ZTPp
5x0ACI6xrHDwh81aH/xEgxwgsuCsqkLWUVMUm8H8InoC5yIfOUZ4pnP0jUt326KpryTHlsXcLux+
RdPc55CAg7T6JhAiEHC36gqIqulDokx0EWRNC7ECzvtJzcTc5GqltM1ke3tRgt7B1eWc1npfTKtZ
b0tADA2WTF9PKYNZxd0EKKnhbdiP9NhziyayaZ2EHZWlGKyPwLbJEu4iztbObDshlK211Ealp7Qi
r4JsrjZp2K1Mjf61430xLG2jQvkVpYa2yRO8bY61Fo4kTsjDCRBhdsj8fszXnEivRw2GRT00G4o4
m76tHmiZ6rs46y45uZ8kRvE4h926TdJ17QzZjrwddzW07aJGL77lo9B3KZm61JuHb4UI/dDp1CmG
CnuFrGxdOYqLzds4tS7CPAnX/51WXjh5H0wri3Dyj+v6lt1w/PT1193wz7/zcy5x9b/4CFxrdA6J
nHrpYPycS1z5F9OLs3CLF3P7iwT077mE7bAOjoapBOUmcOP/XdTpRdomcw9YGJZDk4X4nyzqb0rv
pHCzCQZ6zc6af2QL/nochxylZrcqu71pdjSlkRdRPBRmhOG8szz06HZTnBKsBaDQi3r3g2nkTXuC
whC9Q5etk77EJ/yWjFLX4ez1ALV2Q2f2GznlzsaIzQz9Wpzv/zxjvXspADg6rSR8e2/l1liQe8OA
8rsTRhPvQFMNK0uhJaLnU/8f7opH6VkO7SOH+uzrZzobY1oxQ6EXGccYvcxc+02L76gdZfeBgH7p
3/xymHl5gNA6dUgDvBQghF5fil5rlxJe2+68GNpej3cOTajzPPaOHxIPuwbZry2HBkxPlC5+TAr/
sQnMO/jOxQmsX95iJNFv7rNFOBhYVdvuNDKvULuOxHMZoj79pz+cDa7IXPLXHbjD8s1VFKHGqq+D
DnmKAGgrXvDe9ljLfpMs7tYPbupNR5Unai9dfJ2tuclrsuymf11bYeyYVmS03S6cHAx+afNdWuYz
Lox8ZWQ5rDvOeH++wd8f4xIKxHFY4IIw0LO+vmIQIUByrbJblHXgTShw8WN55ebPV3mzYL/cl8lK
DSta55xqLePjl5Yt0hR2DViwdhaZwytL007DBQRjmOZ61HP7g3t67yn+erU3Pxpnm7Amr7Tbuf1g
EFoRr8I+px8HgIKUbY9stzR9/PMNmksv9vVYsAn0YoNl0cfnhXwzlU1RCq9tYNgZkSMwy4jsjqw7
IMPljFKnDFOwONcS6M66zoR6clrdPVa2te/Cptz1JORuuhF2TDPI6ts44uOaHOGtTOIhbuZmAkYe
hWsjrecPJibjnd/f0hHkGc4SDfPbG+eq0EFDxjCKh06kK6ENGMrG0e43mmbpkJUMwEWkn/sWT29j
IsJ70Gc5XuKoxwWLLoR459C7oDL7c9X/jwP87YlveWksnfl5GeHAYN/KCxIvo29mZy292GhjBkSz
IWIY6UY57UbVofqEd50T0uB4mU8gSXEci6Qh3yMnZSJfDJr9Ah0UKlnVU6GvLLohfkD+2opEvIld
l9lAFJ61A5DX0kdhh+odmB818Ma762iF3IEXCdYeXZV1IzS5Ba0BmB/fG3ud8dimDXmvGlboNrA9
9PP2SSTST93gqvNUTGR6EMC0bawu9getvSg9Oe/rGArXJDJrNQZZcIpbc7Gy1v0uKTAf4D5+Tifr
unXbdEVWL1pDJ2ov+ORi++e39fcB4gKasVAaCdZgzJmvh+OoQruz2d3tYhWdaylJDLGrH4x4vAXd
Wm1weRv/eEhyRers6N+WI8hb/rTXjL3rzWm7a4LgYCixEB6/eYU4bSy6htTDP//5Dn9fcBeSvyup
52Gxwun0+g5V6PUkWHXtDjIjh4JeDIewBKTjms3k//lSv48gF9cLjjkUBMu5bPn/v8xtYWfDEEei
s/Pc3kYNXRuHcujkBw/w3avggGSbQgeNZ/j6KjlVwxzUBsud0+gNrmFP29O1cy//fDNvhV4MOu4G
b43LbhEw81sHZEoH0KC5p3bjaJQ+DeFk62BkBV8O70AAamNLwYuPqoLuvntPg2VXijT+aFpaRBev
p1MkcFRwSfCwUd7/Vu2pSzHHvYQKg7FiM9Dd3tLibLdiaMEiW2IWB6SZ3qbRy+9ZOcjrtE2GXWjr
/Vk+z9aRVvpHUR/mu9+JGpeLLMtjz/pmWQkFSaVBZKldEXbFQW/sjad3tLNwdZwH2ATWkcS0mdHj
W2e1Nl10VTwtvHzT91ycybLIvmcQNc9Td/TneXhAK22u67itbqaii1dVG9t7AiuGYzFl51gvPtpc
vH8DMHKo12H8gZ39+h0KDIKPJ3fgoUbTddjIatsNIvwUMYutKyCpPsgBfZ1Lp2XFavIjHeOvbixv
VeN4h64KAipWDewCvfSuIIKUt66Yv89Qoo6WG3lbGnGTP6SJxlrRZls67tUH2yNjGba/vRa/3MGb
UTC0gDNILFS7CXbMMQCBe2ztkYgDTfdbQMsrq6ManiQ62NqpX6sKc8ufB4j17lsAk5xWwlLzfDvc
XXKAyfXu1C7RsAevOggvj2yrLqVQ1Lg9/QmM73gPeDn6hiit7Xri26lF+qkVgSwI1dbEX+w3AMxX
A814aA9mR740F9yNMPHWsHmN71NhGEyVEgdLurGJtvYdzbsHitXscZ7rp5pNBuxcll9lr984ExcK
xQv40lP2B8/8962b63AaFDg+sRm+FJp/nd6WXU8aJEwIdZLdF8FO9knmazN+nXK2rQ/2ie9M2w7L
PidPIfngtwEAKkudomHS2VVh8eyh6GPVxjUnEFN8cKXlbPLmTeJKix4TX7mE5PZ6LNRB2FUysHmT
mvA2NazwHgjW0rGYOE3YU0pfU3c09xg4xkdRJu+svpTSTaS0KGmBzC9f7ZcFow2xRAaJTp8GRjhy
wstR1te6CJ4z2T5y5HU+WKDeVuyWOR30Kz0sgzQ323k7p3u9psY45pXlGF5cdxb7nimw/KkAz2D1
83fa6LdlnI1+OFVsboRLFi7wY/x/H+Xfvvsy0YNjZaFz9BtRHxhKb+OxVztYJK2vV9JZCXRQKy0u
Q4Lrk+c/D9Z3Fk2csRRRKREip3w7YwOJTkP6W/zI4Nx3YWUE67lzow/OiO8+X4NKBm8Sj1e85fcl
yghLQ1Rqxxm5Wbv9GOF3JC/ACXAqDkja1iGyDWLF6gwlfwjlFnsN4intZJ6dj+bI3w/laFU5FXIo
R/xtv43dGqbOxnuQ8mXoPcCVl/Stm/ls6slxDsnhXS9Yml0kW3NVpp3+wbAy3hvB7IZ42Ozb0bO/
maHbsEc+UugNYCcRPVay0chEaML2QoHdR37olA6Joh0fsNJA/LChdurM9mlepuYKRnCUrgdtGs76
yAoh+LRtZ6zt0FZPf34z3vmaLs5ohzkGMTEhPq/HYAQ+nsgpp945Y9BsO4HOQ6ja27CXjz94JO9c
CqUEkTToedHiv639xImhYBPJetfOQf4srElezYCE4NI7+v/hthZmBo2BpaT226xWFdXcVq6od5iU
myu85862nBaWWdNSRfx3A+Pyx0z5r6LLL8sY9PD//3/vTGJcibIIW0SkvW8rFeaM86fsuFJs6aEf
tEV1A5TY3LC6oUcdc0rkZTR9sPi++yg5Xwt87YagXf/6VyM9vkCca9c7NEuQZeyRANokN/1GJ1bu
z/eHXoAPe7NCsNPQ6dXTrbeYsV5fzE1F2UE25BURDfRGBzMeIvNIDLOPIKsg9qlRpk/IWputa6sf
tC0nx27czKjZcjy6NoMLJMfsHQI1ZXcm7mcin+BkdT6qGYidKACir5jWtLPUQsqzJcEXgpuChERG
ILdkwZAsaap4vQ1CZkAMP53YWuTtYnRU8wbZNkEFIRD+W6czUTQSRUHAYwIXz9ngoY7Mz95gxPl3
J6FYEq4qTjDRyRiRTQzzM22iTyorjemQEclm7xAG5mJDY9Q45jNSmJ3q0l6d23nRuWei7abgylEI
+rb8uzagumpUOq464aWFX6BKC89cWSwONJuot21n19lNr5HxcGwKrdwbC0lmNYWNCXkniu9y5VgC
DQ/a7gN2r7ACK1SCEZxSiG+bvEIfe5r0HCfjteNV9COUGrzURx1F2EDZozU9gXYT6NQd8sr0q9xe
NlcxNIOvEkkTKoOgHdczUaLNTWUj7wNtrZLpElpcf1PEomk3k1aTy6aXuRtuOkjM3YFN7Lit3dGL
twKLXbVCaDHPa6USb7fgq8pNFizpfrpm0jWqle1+SqKa3NcsL6EbCazL2H4re5+73RV13m2HYP0+
qMzsc6a5+nVbOCi/wYTvNZh4G6v2LjpSqYpabcdIFteBpIgqIuSZ6C13pkgHP/XSnCyH/mj107Cm
Af01SR2sm50JZjkB8ITc8klY2rCh46T4Do3cOdiHN56InZ3wZih7gyCTgkiKE4WH7FG26KQQLBPt
Ivuvc00uWW8tHG18bkB+7rAhbRzc15e2R3yLoRfxJeqPeY2p0jhx8yw6QzSNM1miZVdxcDfOlr2z
NQOSFr4P+oLBIfBESnc97dhUKLnOWCV8peR8lWbjoW4FKQczKWnxnF6kVJfIKGuO6Tia/qyn9WZs
abAnUdDjLMLWPViRH/PLXgauuEbIOG6MwY22M2DV9aS1nR+QgrgjIV6/DsKseihcpZ8WkcSG3tZE
LOpt8+xodbHWWiwPLgXrnSxL+9BkaL5Azo0HS4/Ng5qku6FIcTTx/sR2ZUAAnz7nSCY/F3Gwl7a4
ibvpM7JVWom6R6GuCz7njhY2jMDcPfSdxL2o1chybe0WAU9wVIEV+yDK3I2eCI3foUY5nnizH3Fu
uI4brb+sw8a9Vh1txsFSp+0UkHQyLo5srfiu6qHauxakRXLEUKXnbv8sVEvATTzMVLjSPm7nCVdB
XWDOopGoN+hhy9hrb9PSBSZr8vLc56Zujb6sOUewmDJJJHQbv1Q8+/OalD7KI1gxyXA46IR0o1Fu
y61jzO4J/wAckAEBE8+0J3XqToCu1JcpamDSgKANxJD6MzaILwQUb/UkRCGuoemsdlIzy2+jhNK9
t9LM7PzcbWS/mko626ea5gD+TaXbkD039bZ2pDwLeSgoayS5DU8Kp36Rkbeb97cRVf1LmHCgzPMi
jQ9DAlHeRgtPwqDpbsuY3IwVtvvxGMVKf3T0gP0k9d1qI2c9O6lYZL+1yg2dTTaFeHQGGxTjOCrn
RvRp8OxR3O/wljvo+yqUTf48ueB8ezd/birIyQBolfGAOLnxOaLZF15hVl9QSw8+4uBp17JjuXWx
xX/pFZ8zEeyE+Nusj3PJeToeC3HA2aPuqcLRBknQkSx2Et6EyPLqzxGeB3ieIt2mo1Z/lsBZ9wnC
qgwkZ5tuYxSR92ikcGxIyCi+E9h563ezYnBkpmYjDxUAMByYxQkbrgMiYazylJA3nEq9Bl4ekq59
XuEWWrVQRO/qYFhk6cSJuCsvHIJ4Xeqi9tZA6iwgEVG2vIPacASiEd0gU8vIHGw6jBU8Tu0OMTO3
KBfX3UloznxVJ+3vehMu4lkYBOFF7EK2KPVqPitbyLICCOEido13Qo+dm7417XnFTqQGmBdFF2hE
qwdKd+aGwpl9ETYM1U1R5vN2JsV5O5SjyHfIjcKLLKt6uYZybF8wiGoGFb8uRfj6mCKIuyATqnps
+rC5EnNj3KqY5x2TIr+bEfTu3IiHqpFZcKLxal4hB6oe7eWECUFrrsDW1Um848nGe5ADfKyGac1o
RH2sjMQ7nXtVPbZT1XwmaNPczFLW30jQbeCldRGPFSFucAypRmBBacGRDcq+EHOtDbAzvPBiRHxX
sd8lBeAJXb9wR1bgwRJ01AcjmE4NluXKHzy65Vrk1vWKHC9yKNyuC9QKpIhxWxmTfRHbZfCpIpbq
3LG78sFBm+QDYpkjZABzYKx6l02k3VnmJmzd+jg1OtxKTBQni9t4D3h8/ORqCfNiGMR7q+JvV7oW
XnRe7cwo/Wx24AVE8guQBdmhITM1WLUeRRyfZIbgSJQQfyDovQXpMJBRmswVooaZcU4Zq1D3sCOm
ZwKy1JMMhb0OYAIejKZd3vIOKD49F9O+iQl+vkMe0cn1UPIlM1tPr922qb5aBGPeaN4M4qMqhuhi
cvICBCVayM9ZPY+XrqO6O70a0+t4+blNYAundmIE17XouVCqTVtPIj4jUxkyglA8NRdO76UeatOz
PpcxiAtU9ESnusE1sn9xqPWoOHWsgU8s5/SaLfv4CeWZepoH7A1H+Hoq2hDOOT3LijLfOuiIJFhR
b1HNCm/+UKwdrcQDIpI5hxekOcG1ILh5XlWdqqdD3pNjxr3zJs0E/zD1OoI3jTkrusjSpDTWuTGX
l5qVUMQFFshvrSuXgDLHKt1iDXvnuXQ1zky9Tpx1nQ/1M3Qk406EyJL7QRnfnT7Bk8bQq6+YLebn
0kyqZu2YxZSum8TuvpukrRFyjRZ8D3Cax+KwkqudPqRGs3rhis9EP157LQi4WDr997Fy66s2KCj8
12Z13vaAkyGW11dG64YXgQOgufXggMQozw7MY4us2mV8F8Rd3NdxDMul0VzFHF+mCwgG58gzO2p5
xpk42FZdQModWgJJ3bS1SJwLLPcBTmR7HuQVfNws6/cvvOyaZfPUgspOnoMM40tHqGqLB1N9aqoe
p8McPbdhyX9SVVX5QV9Zj7YX2ltRYSqqQJX5pjUCC+ktZ2fwvFZ0NIWftg3jEGPXBOO3GS/ZhAzo
BpPgzsyWsCetvEGregaBguw8XY85yzSNP2ArO6+p/+hd1B+TvGq4LLl/+oAvA88R84YFw3pE+3c2
Olp1AdQ0uHECszx4Y4xesI3zGRYFzcbasPWDHbfHfpoynwTN/kwPh+YUIlJxDCOUQmz12QJ6tP8o
oX71yLE4pET5XqcQc556UjjqWDeY0nAoz5aqN4VjVAT7iZNxTMQ9+20dXc5YPnrD0mcqiU6hsgzs
v5R0y1BB7vuknO5dEPnXehGBqxyrvVNmte8N8BBWcV3u3WH+Sv0v/5Lmcl58bjwk8s1CJnpOOGs5
TSJaJ2mqDqmmW6s+0LBP56LaKvwnJ3kA4klAIrjiH0D+06y47WrNYarzwutOcZHODuRlh01hRWEa
HRGxHV+xHjl3mM+yfRzLuxH1845yacQ+kK3cKo+nkhzZITqLXQo3cBMPgTUbj5EeDNve1fQdWJXZ
d2Py14aewaiqiNyQlFJhOE3OCZsLcZ8Ie1fYYwm7OGECLhNOp6FTezuPaI/nPu3M+7ES0M1zb0a1
kIvbCpbLemQPu7WZu7g1ld0ZtpRXU8+vZPd42reSfeGqaRuc1yCbvs+0msx1FbbxeZ3wGgA8CeOV
NhZAwKoKQJfIiREcK3K1aCCsYNGY6046bOiJJ/tK7k16DBHOtZCOkpUttNNygqU16+Z9izFuy1Dc
YmBIlqgk7NyB7M5zYQefsIawzRA9JAqpE7DitvG1qzezn+aWe6ImKO6BHm0iO0tXqdXYF3lll+U6
GjyDpkU2H6ap7M8cYh4L9migxtDOF0BHxgRDnEWoJG6yxWHUFBxLMy1hGNFD68+8oE0+50Ru7GyD
AjylNSgf9VxR0uhijVz5wKpPCYxIONXJPoae1EDe8tDgXttSHJtEjvuAhITeVekZuvLyRBUo4JQo
M5qj0I2LQbVI0pNp5ahkb5Cj8NmjZ8o552tTFot10J7XdeUs8XlFBD0GxvNnzFoNol/5aMzOd8iG
9QM71uwhU9hxExRyn2SGr9Hqu3DTyi6/mhx2LNnUGDS9vXZehyNGU7ZD4x5/WB8fNaschN9LXcm9
TA0MaIVwygttCBen3iTLC8o3JeGcJFWUtAEyJqGSjIOHnFjOK7N28yswLmm2iicm0CQa2qdMmTpc
myR6qgN9rtYm4X0XNSqAo0264M0EqXL43LDj4XcDPrnF6JKxSmiOdcgqlxXFI4qB1ZLa2ZwZiImB
MFuHMojNW/bHnEzTPBLHMB3VE0D59gmOJ0UENXX5cyoW7rGa2+BBV4nxmL44bIAGj5eqHoMHqE0c
wkUQa966mgO4oXZFwLaJWUBu5tQubrJ6ZGJQ0TiUWxkCsd4Kb6CigX2A1yMyOzY4ZYErNXI6fImQ
uoMH27D5O141Zo0vE9IrfEEsYkWq6ARzuld8S5xWyKX8ApWW5BAzctEkFoU6iWe75dyoF70RrYdq
iEMgtAafPGuwiA5ioPzoR8KbtJ02LVuAlg4pGIgx906TSCf32mlAzxHpQbwY3mqWunU2dsFD3/SE
U4ZdjFUWe2T+bHYdV+1qC9bCICzv4cfDtHstJOCT9mS8nlFWQ+83ZihInCfKHUDPcG3VuLtJA12K
Arh/ixsb/Vixy8gCuVuUBTEHzHQkgsugCnRh1vZobFt7tklEaMsbe0BRwU9Iv3U9BDX3l0qbekhT
6WlyolAx9Lt8Qvhx5vVt/9w71EZXnYkH/szRjOg2nXoTgh+eVcKp5FUqvTpYV5Wr32K/UhMSU4Hd
V3Tc9N7sdb4ju3K+dVyQTks5ayw0+n+lna35TRi71P5JKqcuw1PstZY/Pxemeoo5vcQrvuyCMOzV
9xg7dLbzugabZOflcYJ5MSYqLNMZPyvAovq8L6j/HQe4E6D7ypYdnR2JKjnoTkMRpaG3Aqivju2G
oS44cLMIs36tc2LlCUJzO2RV5gwh4yLqLR12B1tIdPcQzzO0gZ+MhAC4Oiv1Iz3pZj/knXWVh+54
ipYpvpvnaPg0mKL/0Qb7r7T9Aw0qSrQ/pzwv3pIvsNx/FaH+/Et/C9qNv1wbPZt06fvAu5WUdf8W
tHt/SdpwaOsYrezGfs15tvFk4feg4CRhXzhL/fWns0Tof6F0x66F7H6RCfCB/8CT9aaoLFy0RQBS
EVVAaXGdtwo4gwZEr+theWBPQfJKWoT2hdVwwJkzmLx/riq/6X+9XItmFILTJRIepd/rmnKvYG7U
rlEcJIfA87mfjPMEpevdxBM4ret/2uVcrgchxwRLLlHfYUl+fb1Gs0wCZnWulxssW4NeMbiTEWxK
Oy47+DZwgISOrnE7OKwif77ZNy2C5eI03RwoNvx6C2P59cVrTVfsDJriMDdt+0SgI6aazOjdU2J2
x+uR7j1WY/2jxu47j5iQDhdkCppi9zdtE/NW0mBjg7iWG8tuP2qfehgqRCnG7P5DffrHF0SlggaW
l8hZei9vm4ygA8bKVI23j0Aqn/wgYFKD2eSupT1YQe98+fNjNX57rpItMuIDpNs8XPNtu3FCpDGH
wdgj0hiJFu+ITzQv5hnXAZGagslz6mLj3M0oQMkpNa5hoxZ3UC3ksI5Q1IHPlEpet5P5P+ydyXLk
Rpau3+XuUQbHjMXdBBAjySAZnJK5gZFJJuYZcAfw9P2BkupK2bdVXfvayCQZyUAADvdz/vMP+Jl1
0h6xnW+SnvwVf/o2G96/WAWUwjznPw1SLF54yiPefTBI3HR+HRVVpe/FGb5tB7xXYutRK4mdvOrj
gqFKjAowLNtYqJNgXIQP/pdmn3dwvmg+RtiGjksoYWJ0nuXcoHQ3IaNsqItYSzgT1lfl4onzlCZY
8UrdQHX8pf8H9uQ+4JoD4jkaPQWK1qW4AMzG4u0azuGz1rk4h46uXl9hxT1dxOBMdxHWJcVmwXDJ
fvek2XAcdsskcRlokbp3pj3dOewSTph6MvcPmS41aAOkNV5aJhssuShrUTq6Pc5INcVTIsQnq3Si
/xFpmk03g+VL636qZnVd6QnmFI6NGwyCTAt/g3UjwKKF93Siy7jT1EAtjeeiRzvSNq8jeNHr0unm
0ZE5Wv1JyubVK015h9sFMdp+u6zx73rmbzPR2W9ep08X8D8q169ULKK2povWauLRHtZufkntN9tH
OH2sZn96dcAux4CagWK+j+zpgh0m37QhHHxTFj0fiMScppkmEIsWT9lv5NSwzBbJfSMd5HH0eWjI
uv1nkG77jSHCdEljbOwwi7XN3VynmCkQcUGV0JNBd/ltrSYZzpVBYkI/vUnXypXagHqDwXLzasyS
oXqvJKW11pGhcfLp0stj3motfF4HxsO4HagJXhKp/GevYT8Nh3xEdA+Ng3WCm6L1VhNJ8ZrEDS9/
S23oz9A7kaeTPUVNzMqAL08215qm1ekzj99sauitI84doXTWLC7ebgCRKaMC/M1oQY6rm5ifCHDX
ZG2LVLN+V2X5BdUhjvlf99+aBjswR480FRo0OGBa0gdt5evnr58ZoqgKylnP2DeWhJGQbO6ZystQ
xRjBIrhnARNB5oXOkDMJYAoVRVeil8htZK9GwMvJ8y/Yc4nO3BCUS5LpUHh6dgZL7XGw8cqc5AwM
spkLAK9PkdxhczJvIlPjF7BxEfpRicGV0yYuNYw6eqxMtP2sj5kKW/Cz6NI0FYmDSW2TQFolmM9c
G4s/v8J/Vh+S+ZkMCK5Z0js148/40nP7E0wgyJHtjYQsJ8Y5IGee1ICac/phW9rc5/6xMaNkO6X0
xRHhvDvfZH6atBP5Dq21g+Nknm3CbgIp1SHy5wkD+np6dMqR1rWJUh67NmONgRlK7ybiW68bbdgk
s7PBBVfcalBmLwpjAyCYSNrfBwwdLdZXr2Aq++l0JV0NvMmrY0p+3aDl1Ovl7HVj/IHHgTgzDHBP
9ErOudErn35iscBqK1XywCeyfwnLiLGOZc7+4acJs7ReG+M0ZHH7J4uhI0oVS/b+BrVs9Ezy0VCF
QrOe0GeDFnbtWyXc7JwV0IIOLSNdBGfuGvLX4WEcY/oG0SER/MeGfXm6cMyxlo2oStID2RCc0uCT
e8ylmldbDP5zOScjnuKxB4XelpJA4TX+a0qoLQA1mteZGS0eO7l6I6g3fs5IWr4qayN/hC+XvWTd
wovlz0RHRDoBximEpaPX+KsVsx9VIcdo/ejY5ZZoJOy3+RrY4JoMtk+4+Oj+y9I34nvZadpyJBJk
9I5m2S2mCkTTTzuzY+Z7cgzTRFgmbWfL5PtU+E10jWVcfNfRBR9x/noEwW+fi6F7mwmGYfdPxXNf
+mOYjdynyc/Y55nGpSe/bozvoxaNKiC+Rr9pfOU+4FSbI9yV6miboyZDU7Ui4L10ScqqO2/HxKYi
u4kxxW6xjOcy8ZqwnnoGorJMGIPORgsNpbBsPKzNCEM5V7PeC2Hy8w0nVvdkJ76B9ZWnUii3uIPV
u8WDKbUx4nyEttzn2jX+viO3rowaAqXt+BuDxPpAB+sxnDD1MOMr7V3RdDlGK1H/Wk8etUgz2ECd
cMyDXEgea+sDqqZFb7FZWEWMA67Xz0fMNLyzRjbtc1fWuM9oxRoYUtCJ2RE0MfJxFhZNC9h86XFj
IYNRW5fSyCQhjJNanNGEspe2MPz7zVecnTS4GmdAYNUrHk1QFMwfMN3JuCaXEd8mbeAfIjypWIKT
Sd6KUzRpGcYGBnRFJwkDSST7oLTjvt8jyvGu/abQgsyr+eSMw6QMTBeogqQz3iVbtYxb5zXQgsi4
/VesxjJnbPhfW6CbgA1vXW1FVGalF8ndoCqv2ozEIV2rcdTx4bFxCekGrf+ozJyTQ0A+djhZW/vN
LTgfe2a1+HUwucaNo63BI4rBdqkYZvqa/W+XJSobg6I2Aco8RdpqaOsCWV21Rdcd5AxSP8gVQfGU
vxVLgRGMgQUy4UrjTEDKjXBiQBQde9pXhYN6cmvYkqtOy4bvqiQxlCH+w7N7scgs7DktHFzYyzUV
swX8UZ4uXRdwyXJOY95nbZC29vwQ4VT76iSCjXXutOxaNR2mrXkxghOao4gfFfJvMhGwJ7m2sG3B
8Aau+0NRazgrj4n2c+jAMJNRgWFwzVQ5XxZGxqRYFphAcJK3/iAeTRyHQe26CQuuzrVwEIqndL2j
LTb+m8JmRh6MjQeqyIhgqB6i9YlmTKvelrFcjZh6HqMm2nUqZCx6p4c2YQzpFtJrpD8LbbZsi/tE
afngmEDbD5IgMShtoLZx4l2KHBIWR1XjLybK1ridMeiCYh6Lp8yjWsbPWQ0YVAnKDYJY8DOGBkmm
TVGm4aDAHpXDcL/UfGoQ10jIT4PzcjbLQTJ5SZhXJ3MbMuDxTwWDqRsef3upGQAdc5lo38ANgfEG
aGSyTzh6Zq88xEh38LF3tV0xKjLxPDgCFcjFBpvLK4twAGYu5j3D7DQ0u3jEozrGZG8RZKVNU3us
JaGm8VCIS2WxxWwoQ7pNJjH7FjkVyeCU+U8ttewduafRAfpFCc2nJRqNN1AF7Ao/q46JTjHf+hOS
BNY1hcHY6rdMWfVbu5xlyOAncPq5PEyQaLbUxtHD5IzzLuMQxVGY6K7JYlynY3QzGWN1z9PmXK6m
4sTJV+6tEsk1vnBD4KFnjP3iZkQCg+QqmW/1uYmfGs0ZX7vaMM+1LFcPvFingJzaPSmVYGbyzizF
hcqv2hqa0n/azEfxTpZWiqm24WdIaipXEUR40LLl024dHog18grvYKThKAeIQ1AnFYFsoFxEst/M
ZHGwgwDbA+8m5Om6WO9dMWrSGHrNbXPT5wWLtFxzhlOHUXCwSNQx5DcWSX835yqDjkrZ/S9acevX
rgQjFhoOG2BBAEH82vYv0sh8Trzm0NhfRb+cwBC7tfD9+3btv3U/BBlBuQfLoO2HlPkLZ82PkmHM
6qE5FIwPU2xqXfHYEreMQB2FxZVjra3L13b495/7C8F5zU+C3AhL3aEzReWzfv8/sYxpyQszI6r+
MGWF8zZoZXco+wkrNuUm7F91Wc0Xx0nYi1u5Vrl//+m/sFC/Ph0BOYIV3+EifuVXzj2jAyWc+qDI
YDc2JG7ClVh33ezL6e73TKGmI6J1rbxR6rK5f13CfxC7f4HYCVJ2edj/JHP+NxOl/WdNZPpfVeO/
/c7/U42zUhGA/2bbgp3SPwE7z/4HuSk08i6qPIC5FcH6QzUOsPY7QGfq/0CiBB6CkzWbN5lA/wY+
h1fFL68qDExijHwGAcgQkAKuCN6flrJv1Bj81V5xML34VeXJtBl6JgfQ+r9VmvPQ4fVerUwtrxTf
ZgVXcnTnXQ+Za1hZXczhjaNJRs6xXzlflVD20V95YN2sN6G7csMG6Xc/Z6CasE5gjtUrh0xb2WS8
XvpF+2KYrVwzs4AJ13hpuou0atqOsXshcsi7U0sa5t5QXlUqVfy1cSV5tO221wyCEVZ+GzQ03rPy
du4NQjFXDhxpcUeyhpd7m247rF3lBmJW46OR+tgjrTy6ZGXUWVDr1Mqx64f4xbE4T4yVf0doZHIz
rJy8bGXn6StPTzg99KiVu0fbsLUg842Q+saV3TevPL8Swh9JyITowlbFORY2YLryAvOVIWiuXMGm
aBnqrfzBbmUSqpVTqCx4TeTafAwr39BamYdkR5Ko7o5vhoSVCLHuxGwHJ76UdihbuYvLUMVbnupG
rbzGEoLjANFxqbXbaGU+jlo7HRoTFt3k1uLirwzJYeVKoqTblb66X8RQXnJ0atdpQWu2ydCgUBaM
xU3XkK27NTzJXIAU4W8jHI97pDXW0ey1ITDNisF1E8vuoTW16AFUyr6y8pkplFba5GMPTsucoEnP
XV2ob5HPgIMq1n+eSjMnk6AeoVrV8NQS6WM7qAhXxuTZu3eVYjJRmBSqhSHtw2CCKbhpxkwpc2Xx
XOWVfWWDBO3BoDBurL5mdKKA0hrrTXcNvcsLcaEjmTb1jVHAEIHxQ9Rqder6KMpIWtGrE17AzJVb
r3JbMmlyhTsnBcQZHxFCtKEo7wzlZt9dg4lgOEUxwfUGiEy2WsF6ZlRupzKtH4hXovB32FStdWbD
gDr73jQRR48vXIZMRJyLXZkRrTRADbybbZmeRwwqKbtji2i/lE5wUZwW+NdyYtsItsNujahvdbN4
niGmvXcjEeeaaY5ZEPcDd7Wr+ZkEIIgbqAVQSSkusZERjwBpyHIH/iQqp3kMdYC9OyNmadpjNOcH
GyRoleeCHLnFmh1e1oBWOD4wE8blJQ/MmedAhhZ/UCD5b4koTSvsK8s5nIYSXIf3b58CzK6iZVCt
aErpD9xkKJ4bUaVnfPoYYeF5thej2XySkQ5aNdbN7deVZejpvZ0cxVoMg6Lfx0tCm253thMAUnj3
1rSS2Qh//Fmso9XKrsbHPrMU9md4/9HQ88W/qCWoLoYndyr5wSLKjKMt2URChPXzVvd7BL7Kyr5/
rbTMHvi0BYHquBEzDIN0ovHwLL++VQ2G9BvGqbASoUQ9M2A1XlS1Mo+H0nLvSR2xjnUOdiaYwoZd
B4/AiEfXOjSShzqOVnXSyMamP41UsyuwdP4Y3CQlJah2bj3hzFckfxuXSM+8i2q1cpuwIok+8e3o
u2/AbFN2mUAIiyb+kPT4RJeA0V0RJ9pDvaBTXhzm1ESn+GSGrxD3+rRKVdYPaTzjr9rnUTUEAt10
UGMHdD27ln0t2t6KNo5HuCZ0WP78qJCiuMXEql/4B6ztVw+SXmDQlAQUDue+Ss6yne9GrX+ULUiq
tOvvFXakJGbOge/dGMMIEye+S6ROJP2QHMqs+2kr/8o3a/iOzLArw71Mvcm8P9kPzvIc0zaGtj55
1w6UXOieuHf1mG81MwHWRlVfBs4xrHVMnBBEKpwL88qnXmQ0sZI9PBdeHDpuYwbCRa+clvM5nfxQ
TVnYR/XJrNzoTgzadCsmA4fKOoZfrTwn2Tt1vobeS2tLZAE0KJQgBymLJhjAlJNQwzG0iqdAtsZn
S4TyVZukzVWGk9G2MkpxNA37RyeGQ+XZ93D5iiCXo8kkOY5etdj41mvej3mk21wqrJkLWQzo1yqk
+6U5gzwsED+wQJX0pE79MFImBjLJlo8SIA5wGioOSqFdM0wPVTY2gKv5HuVmQtzxwgNOHbGbWhKm
MzXnuLCIJ2emRGbMfMynuTxi/2oeFJtwqHtjs6XFjDa6T1xNvBAzU9evrT7C8a9q/ZowA/fUsfDh
G5O3TAP9qouSaEvitEcx/zTn5tKknvuZGrDWLNXq311odqHI88cBCfIb0UAmmdl0E6nZYsk70p7j
7zmc8EG02o0kXTecTEk0JelnjJsJzAgWui4/emhLILV5iLZ65c1n5A8K25UY8nRQDQZ4aLV0mKVJ
o7quhXMu2PPvWVaEijmRuDOJvdrid1zhdDVq2SGv8ia0euL6emE0n71t5NulNI5zWecAx83bWNSE
e3m9H2ZCftMjwnb0mtPeZ/qPdHv8gZnKK/G8e31uoyclGtwwzFxu6J3yAEs77aazCGnBryBweA3h
QlTxN2ykCX3tzXCgxbhW2NFtKRK8D6aa8uLCinjK53atIVx/1SE480kNEdZM0iAdFu1Z9pS5hJhZ
vVV+9pGbfQ5dV5z8riQ5Oe6jsJYaJCLHUru853fjEoPgZdDPLjnU91iAIwxMWiorE14iSIV3bmSj
vlf6XHxXhjDPK+IR2FRYm85Jl7DgLWInH1L4nkllt0EEQ97fOFMWX0vIzeLUG5Ega75fnLPht+MO
ZKDUeSXiZ6Yw2q0jmHnkJhRHHiL5XlEXayTnZuO1a3fgDaKK4k3d2s2apKs4BqexPtfY954slDnb
CMNkPMHb6NlHXX2BEUa0+9K3VQW1tdLOQ+zZRyqFfC/0ut2mE27uBGXUYG/d9LMqDeNWlPHwpLpU
HUgcaF+cdkBIwV4YQuSAjeKqPtSshqhDdznmJVUYvE/tpNdsYI0w2kONsjRouiGDnT1HMNWFx2UV
CJes4t3t8dbqu0jd5o6m33RR1e0Ks+72rYEgc1R5FFAz3EzoaJCc72MjhrniLa9Z19VNSAg3khPV
dsEicrFJE6L7SuCAgBm9tV/q5YZpGHFKkNA3xhittti9vFtyarxc1j0nl/RuZ4C5hzbriRY3c+3V
HMiaJGPtU7nYj7bOPOz8xol3YwGqqZmkcXa4zocYePKKY4Oxso4vnKD1beVOkHz9cd70urKfzWYC
0pnisDeXh9kxXUZzhmA84WV7NM17Yg8JrhO0n7KOP9tp3psDR54EudvKNBu3kz5Np1SKPgAKi46q
ja7TuL1YkW2HhKNkx3lxpqsoQ28OGVlLCCSEiHnxc3ZXceWOmpOuzjxJIZp9XqosvjedrCXTbOxV
DAlfWRIgX9NijoS41eGn+Ho8Q+0hLHk6TtS/y7VNqUJkRlzm9pZGVoaT1xgQ88acVnrDuT3WYemk
6BWJ9EzmHwmpdtLakAVdGwdOwxfYL/ea7stdWfkrSWtUDxF5FlsxL/05zux6l0nbuoEK9K1dzHS7
NM4l9Wtg1GUYLgmodVgQ93bbuo39zgx9DjKjWt5FL4YbVYJdpUJ+dvEMfd425I0npRm6HtQ64srU
Srbp76BmGdfKddpLTKnCCAGS5Ky53zGnikCtxuxNDfEMitZZDIMIpyq11NnEma4TZNVXDF/SCUdm
L+GoJIUSsmm6J0340dcIPSSg9WoxKbQh8ny4hpIbqy1JABV5UNQWEdlGD4s29U9zvIAjZWIt+nFr
Ht516H0fbm6DeKqqp47vrYPppMhxMv9BxwZHX92kFw11y5AflyXyCCFcJzAWepl7pnbLS9HpxU2f
lD9oQGNCAwyyVjdqWFlVVVSHaZX8aMuSU58Z4YcrSSYi2GAYcJlP5a4TevdK+eJsDbjClyEiEJAa
6GKmGaSPbIn7jTAK86RbPgGP88KbNlbq2RnVeEXcanW9FNLDImYeitu8al0bjZmZvCPh0hmyZem0
w+ybo0D3OzjitIYkvavC9z4wK2TjkLEtLrCDvZehcxnmmiW2ewmyCQi1pqWx5burGb+uqsdqFeDY
qxQnWkU5WAFPhAosx3QV7DSrdAcENz+nMXIesQp7nHbV+NiMiqCBZ4rxMx9+yyBvus2+9EDVKg2C
ZrfKhIbfVUNUz6uIaPpNUmSu8iJ4XfJnskqO3FV81EH1P0zokfJVmNSvEiV4sNd5N5b0WciXnFKX
d/EqaSLaEO7pKnNaVsGTvUqfulUEla1yKC7sicYvCl0/qXdk53rH4ks/9R/U53/lFWhCz/471Ofw
pt7S9M8sLXJ51l/5HfQRtoVNKM6iYKImxEwHvtUf/r+O/g84WhYGYR4m01/GIb+DPobxD8heLqlW
q7Odg9L+nyCQwJFU9ym1sKB2oX/5/1YC2S8xPZCI0MASz+OA1KI6hlz0VxBIx+VpyezYeOih/3Pm
EIE0b6TgOoOlYK7fWKiAEuZAP4hzNB6TJNcuFBfzvrK0uQmK1LODop+QdQFEq1BziDb2NeI8J2gU
va7zd1iO6GQ1WaekOExNTnQvs9E6QZI0QrLafsmCDE2f7tijVfglNKqNOb+g71kOPrSaTSK08bNa
tKUj/kBZtxqH8e3EtJ05ej+oNz9u5jfXTOZ0RcRdESSxpO3t8m7Z0QG3J3vWmvfRSLK3IVbzHV79
IoRiPL/O3YKbMZGQLk3xMnzKLhb0L4VFpC1G/XHioNfQQOlraMZPK+qT/wvE3GQF/InI8/UIVsU8
T1XXMZP4NY+qXCwr0yLkc0tHdAIjV3vbGBMTJ5+8eupfox0wMjVK/652G+OaZGe+WuN4tR0Qdk33
mGTz1oXkevSXUd4skZ2cDTTAHxgWay9Va/eXZAaYsNMsu6GhxnnDWzt5WmpvHycdfjW9Wd96Xvc0
FCZmOY26Rj1sPBqJsXcT/yNryZv+00vy/9G5+3/F7/nSlu6uCxhXPt1inPULi61B0B9HOkkvTPWi
V7E+/biuxTcYT3B0XL07jpnZHctMDVsroXrclNqw7HpOk5tpnPT3Jhcr+GKr6TaurPykatN+iGb+
rTUN49NoanEVQ6C4TUZHXJskwN7ZXvQMGGNgrAhUkldKBk5e6IcUf919onXaPkfkEs5MVfF5LlnT
5qDLK30xPypnvFadIQ7DGNmH2WOsh20TkTHTnG8nWxlbHZQBKvVrQZjCybJq9SNNapM22lQ/GvZr
SGMMbLtBSDJLKEgbOe6GVE0XXsr87EqNl6nH8Sk3P3Tov2iKos7pwzzjCMYHviRE3ZvGME3Ridaw
vvf60oFTpKAzboWqZap4SpuhSrObMlmVAl5hvMwYCHx6RGmhslLriNe2/fYA41zsqqTvDzDf06ti
GPSbrxwVrxLyxqZSGWjZR1hfbbJkhxlBvB8QuGlctHSYbvtBcEONFfRavIVRxPpuavlyX6KkerES
suB9Zs/XltX5gQ5Sdv77tfPLngUr0DOIFKAiFpiqGxAw/7pnGZhhRDGEk0tC7O49Iqpqr4keFG2C
Wdq5ox/ghMPa6erlB4pWtOZD38xkhczJRwYN6dw4RnRqB719cVuL6OWk0Pf45n+bkFiH7eiUT0TN
+6ACHUSdTJqQz3n213W0TjQHBJ89Kb9bulPjMun0BxsX9hP8QG2+wXclDdiu5p2EbLVuqHVOj94M
YmsPmsEolrBcuKJyOnd5vdx/LdsmQzKaps5807W2uBZNHf2sYR1987Syf/GxunipYLieARG7jCQi
ZlshnVb6Xun5vq07rQzGyR8TfJpG9Onzkrvb3Eu8W09vgcr+/vZ/mbz9iXjI7TdX2jHet86aqflF
TPzT3AAySE+h36H86xpHo3t2mf12rfaQQWO66URm0GW3vfaYzalMNvbU+M3N1FXJtPf0lOPF5B0E
FCra6OTlsnnLpYO3gE9JFNPnddErsBVfZsV8j206art//wtY6/EqHINzGZ3wX9dPteR9J7BwuRTO
MmynTEzntonjXetECEP6in0mahX7hbGOFomM1rakNjTkEOv2lVAEAPPumWzMc/1mTq4gdh6tUWKg
ydu1hRc9Fu462k+qmI7076/96zz+5eZbruXC/DRIiLR+vXYQ5LRbLGVf6tFGgan6PvrJamZw3CFi
fhakPd1kUz/dFq6s9gMCJEYbVeXAQErlCVuGNFBgksfCVuh63FZ7ZLqObktZAxVuO1a3i9en17Qf
050q/QIBCLE3PyXHBI8otd77SI1HfVk8nARatKQjivUK+yq3C5oMwea0Ap4DctsXA6H5QfNQ+/VY
M20jbGB3RW/Gu6ZIpleU4CTgKBlReyfddqnciiQpw5g+RdyzXxmlRWZO3xhiC8uBhO86fxfg531i
Vu3GzJvmWFggXpXLq05NMN19vXqRr8UfXaQlkng2/ucIfnZaps640D4BlZeZKQNgo+RDb/pll+lJ
9MrKk58E2687yHprMjc6YY683Fj4mUOaLNn5mtUGbTbK/FFvjAWSY+uk39wy+2HWKKHaOJmOuTL6
oFuBQQ3R3jWSnj60AWTPGdqp6l8sBIrEv5QN7IK4eVEzYMEEnZRy8BfbOfbqcuxz2V7oygcinNEg
TjC92JsLBe9gxgYlYCbNF0DWHO8oxZo3B7MCxkDsSSSf9MdEa90wKbICKSQQHcp8Pc0DiSatRJhc
7Qbywnhdhau/r0SiJ7b/4d2g2f8cU9fSQh8am4tsH/LWvqIcu5HVYG9LV59ZB1ZlIqo3i6jYFYJo
bAR65Xjw6JzCeWncI2L0J/B2gR8Luv8i0Ix0j3xauwcJmSEAjvr4gfyeLTKHeIXyrD5MYsFlj7f2
4BbpWnKuzxUN0/DSoweytZyhymSky9Y35xcBzzJE/mtuuJ6k3AA5VHs/tlismdFbgcOg/wd2WiVJ
sDI/1QhgDotfkLYG9NHuF2Cj+saYIgvp1pgnz5wD6XOvZViYLY0yPUSUZfbSM2JgypG3Tgzj1F31
Nia7AYquJvnQfFdcNGJ9KXCY0p90b+Ko6ksH7stKTDRhf26Zv5Q6Xxe/0E1Rr9q3XnX8ezSMq3wo
wRMoQLBtWSGEpOoxjoceYqHFqbOIzHxPzAg/xBh3yfxKw5Ga8sef7xFN1tp2AYt5L4uafXVoS7w7
2Nn1QKsWcR3bKj/NLATgf8UgTLPmBLQRk8M10QozSBiryz0GJxHzFDebLh215YFwRh86Yb8sPw0n
945oorVtMZY59CiAXbLCu0VtLUlEptc7aYKZD52tgsxIRGdLlbmZMEAbfMwc4R9GeogAs/jpuupC
6wxv26ZshZ6ETBfoMC/PLhGOd0YJxZ7DABSj9+fl/mtH/Q+f4XFuPv/v/3n7KLFxT5kXpj+Gv7Sp
HCIcfP8zn+H48Zb8JdgGs631N/5obAV29rjM4zNPWjHJNuw/fzS2wqV9NWl9qdO+dEm/t7UWgTfs
Wzq8oC9Z0kpz+EN8JAjawHqKtnbdz+iG/y1yg/XX/sLW17+AxglLfSSCCFd+kejkImpH242cMxo5
7RhH1dReVeitcfIgHhEhPAdVmZuMUQkNKR6WFL7SO47lnwn+iw+Wm5t2IGrzkbiM6SV3tfQKZ7YJ
rZzhQaJqSIAv2dB6vw41phnDBalyTDZfrFT7pFdtpG1IoCzM8ir3037PbCrLznDtfIaBlAg77BCq
YxnNbH7Z2EJYF3FYlYUVom6yd7hG0Rdn/ngPx2+lwukqui4YhFz3ozHsZ0e2J8Pv1AdZkN+tcmBm
4fck4qja3etN2nzvylwPQO0duGD9m9llvJrYzjA+c40uuVrmZDroTW3teFDauaL9xFLBlbsE4+gu
CjqfGrsL3GYUpdzZfQGAZaQqu9WSxHghVHsNEmhCnI2boE8T/TJjY3sZxrYKccd7KezUf5rsaaZF
n9ZMQv9lmjxnK/U5iExZ3tPvtgdr7IxzV5Z0eozZAz0jVKuUNaRjJ0lvfK1484eW4SHua1sbh42r
tsz9PVxN+d7nbnScI+QPeSUKcgZTCojMQxVC4dqy9XT1wTfSz3E0ui0K6embLTyFQieFhduSuhq0
ZeF9R6mDDaibJdyb+qVMy5dW46OrtsFrLVESF0nN3lJo11u8eMl0btwSGYqqGJgVTPvExkz98sFd
oKFu0IQ3x3VFPrWyd3Zo61EGw63ID8zoWw5h1yU8oJZuWGkgy3udVnPGsmxS48bJRXyxcpHfzXO/
3EYq0YNksdrrxDRIUE31yeZTzBryh2vtraygXC41M31QTl9c2xh7XcPUN28wiMZXOInUnerablf1
/fRj8Kyi2tBNDcGYa81PH8nDyJ5viX3pZuqa4UN6mOyqvx4iD7LK5Kj4I8HKIigaPA6wza+gEY+N
eyXocOtNOrj6GQqLvnE6f4EXXRl6RbqJ9Dex14/P5jTj3ovq18AtJ29BQQlECo04kTvCInHY0Uot
29SQHq+gPDOoHhoLQxBmFd3OVwQJtlyU2zrNqV/m/ikG8S3h2hvJzxpWytbzCv/gQpW57mztw1ls
zGmTJEOJFMUYI3Qaid3TQrts4pOzczMI9VAt8o3s3Ksmgs5DiG/C6N3W36Ujip3BVPpH3kYLRWIp
ObBk4uw5sOwNA2L1za8tE7QocnHt9KLdOOBBE1S5mq9qpVmwQWFQnTyCgJuQYM1kO2MZd+faJEou
LZiz46BcIPIaJyyk4JBxbXvvFWp8xnmnxturwssvi1ZqqR+nV1qDhYONrqsMPJ+vRHA3tuocfD3u
wQqDnE7OcKllxuAgmrep8pYnObXThtA5sUtsuOqJP/NIBiu6Sbyqu3OcNhSR1z2CBDkX3xwPXWUu
twosPKgn92SPvNZwpozpmEYlYyvl1HdY/2nYgYl+2niNNz/kfdHclL0EEDLI5kx1wjU0h7H0qDp1
9OY0iY6V7rsPU9Yagc8wzJwa/YaJCsPhWt3HVttdz1mTBWye+rkfedwQWJIA/aDJptD6YWwq/bi0
4gMWGRIRq62OWBEax7IfnU0q+jLA9cEAOYzifYdnfRilzaPmNjPud4Y5PDA+nD9LvWmCRXPnw5wx
KnLntgQCFPAjqCiTQKR2vnfHqQnTiI1cN5bhKk3G6akqdGvXNlVMSSidGx0FN5QlNiIf1+gwwj7l
1az15IB0iSp1KrDHtoZZgwlgO68cgssBWa32KbJW20wqMYPZscafGWR09DRpfelbQNEGy2RqHP0t
Xsp424qigLwsJVkKvUbnRLH+X+ydyXLcSJZFf6Wt1400zA5f9Cbm4CROokRtYEwxhRlwzMPX93FQ
3SUxs5RWva4qq7QsmciIQADuz9+799xnjhXdVVPk9y16n4tY+uXWaRp1CVClu11K5lvjFCy3ppXI
D23cZPqYFS57N/KbY+EyI2X2EuwIRh92vYjdPyKtWRjF9LVHI7LNWDPzTZiN8bYBTnEVG0z4K+WN
nxRovi2+luWerAWJ8Kbyn8G58mw4vgK8FoAEwkN2jVfJYMGK4Kl4ifslywfQGaJObqywLI+LWVkv
+HlcFETLRwZj4dbGGHjyBl8VwP1C7yFJrGmnyKY5c7C8X0zrTPXAuaDBVLDPzJkvuMSeuRPJcDeq
LPpkTB5U154wqNkv49s0b+dyY9TR+GRGfn0hnVpcREhcA1bQUJ5YN8GVdOZVi1L7fln6WzxEkGJy
qGWwpbKtx71HV8IuNB5twyPBsUVagIuWKD7jJLvP0EUxBW4qMqKcMNoCLAxOCULxQxSQXN06pNyZ
QXgFYiA7VlCUqMTTALEDgJtRFe6ZByo+9AXnoQh98saectB7QVhQbzcs32M4vsSJqY4G2a6Xy9CK
r5bI898b5P83XtvctU7hPQBY/GjOLoEHMqwZ6TnijFdjOQa96Pe1J4aPBNT2F55fvKRL2p3jFBpt
nSU68QL1V7/kwt8Qu9peJEwokSxGLk6WsrrF35HtQMBhzEnTO2A+9jPopfEKtAiNGkRLwycMlcYp
XwbvqlBJemEn3qFy8FeYNmQa332ajNHdmBAL90nphJikhvwRI6o69nCyPgBLsbZTq0DX1eEfAfK3
Ldqk+Ihyg2kiM/VTS6TEVey646XysujzIFtwDi1SfrVAznF9b/kG5PIxLsqSVO5UPGQhb6GzMlSI
8L02fupc44Yo9yq2voQtA7GickGfqYpjL/23yZ+u5tByP+Z1hvQPz8XeNZrhSMaFPCRTFn5p+nk6
ulPSfGH+xnBW9pK5uT2cxZj2B7xAX0aLdUWahXWIGMJmeh6a9/GL0Xvo8WbiO0SQLhdSwsPMovxy
6i5FRVgCaNZiuHFzmMtxYGKrM0X+MUXy/0BRlV2WdcBW71kciJIxC9IPVdVZRwIp1A3EpEPhO+oY
0E68hmYG/HPyjGOcusXBjO3oSnAS2zd22p8i5qFoUID23SLVmM4YmxAUBT1GnTT10JWOX1rS1rZw
5jx1ZHC9fFDoG7eZ11gX1dKUBy8Yp5c+CIN8Q+g7RQqxjB4umaguNz7Kvp1XLdPXEl/QFx/au0mZ
+1JEMtzxRr4VfVEfUibw1XYujeY8t2awLdLMONESxDwo6qxIN5ablddqslEaZq6/H4eCZgRGt1co
UDa0kmVkS8OUsPEkUrcsSz9Q9267xMwPmISWgxkqdtAxJP6ZdQAFD9VmzCjhhM3S/AYGwMOWmA+b
vkOwR2ZqtIfI2mwoPZo9tPM7D06ig3YCm2MYtlrUasPJ4Kv+AgU9OnGqD/ei7FW7QWBHf7bt2y1q
vHZXjznqqlqE4nMdmw1Jsr3QTE3zTig2JBwYUQomsbO+TkrkH0C6siAMdo6uMbMPYYnRyXoIprBP
CUUZgrj6mvTFgK63KHNZPIopzjL3IvSCJLvscJpWj+M8cNXAykwGMa6ypFLepA20SGLscksM23LU
mdsywZI3x1G5w/6RdiDv5+kPBfbvdZS8Q2oE7zM/U30xoBAeZntQZyQyU7OxBnIRzDZILvohqK9r
xd+uWr96dnjynGxuDrwirFzJaL5H/IDpzlPVJlJTSR/NtK6rZArOPkwonmAOczei9x+XGA11jZ7z
1c1VG24WsahL8lrGPRq35r4pameT+kWDblIVd+YYxztIbDPyonjsT27ekYJH02dH1WfvKpcSxh5b
3XNKspPf5O4eh5p9aZYtXCOTSVjika6O1HHaef5c0NExeD0zUxVhNYP7qQVgQ+8rUUivMFTam9rM
SUHnyt3TqGFMlnfzM5aJD1EacFnNXE4PyEOj3YDrNNx2/WJeY+Kxt2nXtrvGySdUxF7g95BsFF10
dmHk3aj2zmlL82zTYlK7mIo0fYyCvHvuKD05M7XDzVwu0UPhLS1OJS52WJA3TKwgpy/PLuIbIxzG
BpwP3ne/V8Rdp239EIaF2e0IREyPPZLRM83p8r6LJAjU2qqfmrhhKgZL7nNZRU8hzbUr16bnhTjR
NE6Orae2uJ+JTBjMSyEL9QBXsS13YahKcQ1GyL0r4/pFLA2yRbVMZDAasblsA3iryTZZIkxgJjSf
D1k+559SE4FmkI7hkRmMFTHTsOwjR6HuI9IE7MlQSbcKvtZlW0RqxzsqD2mDLGJHf39Bp9Z5qNVq
yHRdTc93R7rQ+PtC1UfFbxAs21TTfFsLnfddyjy5byJIbma90DKGv2fv28Cw9mS0yjMa8eQckwR7
Bdk+OReOFDeQpjjATj43k2n8ngfV8jGO0DBtfMvnwyF3rPaml82fMpYKmzt/NLdLKpYPxlyhnyNq
49jZQ35f6jrJWbivaKV3G6s2Cb1YLelUvsxhZHUq09ACzAaBnvOnLmQtr7nyHIrrpDQ1b2lBiT/X
mH647dKi/lx1Y1B8sLK0dcCiYh66ri12AaCVtEe3fewj5AJC5i+vBirE8daS6B79GJFpUg7G/Kkr
JzU9LqOBpJncaQ683W1vtowv9n0vbKE20mmm8ZJL0gRAWiOiNbdOa1UoEP+rwBsduwhlb5ZoOoaG
qB/zvJiefmj//MXMds3//HH2EJh0nWHHIHpCrPAnJIeqpzHNHWu8IWXM2xnSjjeWPfCNFGcDoHYY
fbEL5zik9oWTeQfDbQ5eTC6uIDC0Z2ZWdXs+6lEuKS775PjrN6d1Cn96b8xzLGInSAx6n2pVWEON
4dAeb5RqboSiVgxPyfB3k8e/eBG8MgQAoFQyhZZ5/OiY8cj/5tA7jDeJTYYX//ON/FCK6m1A9e+W
5N+0JB0PlNEPX/ufLFafXtoYZW5XlT92Mr//2P/1JQn6JTbC9z1Ce3U41j/6ksRsCrJ1Sae0uX9+
bEraePlMfggpgs7v+d+mpPeb59LzJrHTRoejZzD/guPq51sUaQ3NUOi7pAhYJvvle8kDGtIa6X3v
MydHcbctk6m/a0CAUKuPdfvlhwvzFw+r1k/843lYX4wIUiKNsZURm+dp0ckPQ9rIm1wYZ517FyPT
eS7dyn6c8WM9ZUnHuseDpJ4jtEcvciD85v/x0jRfERTxLHJRf37pxMisqSO5424F65WyMeQeRxPI
BUoHzNPBhHWxNRsN0Qv1gO3XL69//c+fXNjgzZBNBtCsrPcvbztJVErWqbu80OCpwBjwvprs8eoC
Ni0vN9EC+pusknc5hfpy86LcKq6eKlvkhPz8mUtVhn2kpH2HV99+LCFMnO3CX2Bakt74pDSXwE00
8a23eqixmFe7V19h4MkNYA60zzgxKhEBsacdgJJwQZ75AqyoRebtDaZ1OagQyVKC2YuqXVkIAKa8
BDXw62v3c9f87WMgH2Zptz1agu67rnkwBk4/idi+s3qDe6VHBjXlCHQPQTtZjytUctIwjV+/6s9G
xO+vqpv/rKu8sHx3w6DWZsDE8eQOcb/1iNIhOdYQKL+Z6VTfrVQrz1XWDcl08NdXr/OvX//PD6Yg
3VvHkDJOBX327ssbpNQpmpN19wbX0Q/MLAEYRENt/c0OYrGYvL87HYu9g84dL4jX7ucbJZxFV5pm
b925gBLvDRVjBBoSS7dmHKd9nTLXfaE3oJ9OEyKEEiMPi5ESDZlmdDf+9Q/umIxHPEswvnh/19qu
UckaVcNd39U8JC4dourK7pCeUpVk8v/xkAiWPZ5L/isIOv/5s3MqhevrDPYd6inYlHMMJ2UlBPWa
F1U0cKSdocWtUyfc5QgTrZtikBNVaGoZI2G0C3NKHx5LVHsTeQ4ENF112SD3K2UKURVGyXJOecq8
AMPihYzNPn/bm/9pfOZqsX63vAh8uhh52SqIMHn3iKR5FPbBLK07/IWgthYB7mK9b1bjXNNAzM2D
kSV35gKu9IsoWRhttjPKK7VyqJLMBeCxjAt0DQtGzOvKlPr1V/sXqyBpdIQm4XzBDma+e5sGCpvB
D13rDlQoF2S9zJbCGG6ZAG+AdPzdna130J/ubLKwuKvZc6mFGRO9f8Wii+zUzOaW1p1TXXpd4b2E
ctL/cJi69NoV2Tg+GrQwCXHKm0OKVWocZ/mQ9BmkAqecu1enwu6YmqwApsFDkAB4v6K4rS7XS9Sy
axBKnGjQyiBwb2q+H7NlIgEEH2jBtHX568vIJ3j/sfgkfM8Od67tCrKXfr5plyCT9Djn6K7iLkEp
Oi/NLhUGGnAnn7GQDUCytFs17Xa2B0pmmwxFGB9kzLCJFHemlNsZBdTWTknDNotOHIYlMroTJwIy
mEorItOU5mi47ExnYbjO4MmAJoFThpFDVTWbMZo1ZkOiktjRhePJwG/R79kCyFLJUrAQbqDKu77s
4sugLdIruwiqmyENRb0LqgaAlWKa89maRfbBqub8q5m1pNpQBwC7nxeAufM0xK+zV80+1u6YaXLH
/n2BCJmTdu2k6ha6OyS0iZZ0SJOrxWomYOtvBiEM9dSXOWgrJxTigR5CjNUgjdADoIOp4f94UYNp
1QcPtvU7O/i9NnJcSGXRdtkJGGnHWR2DZXO2gZgY5xDe4RXeS7oLsMkvUCfLh3kcyOATOEyaO2Nk
2gsQpyu9bc1IJQZaHCl1K6Iib7bI9+Jwx+lVPkVxz7abcY+IuUdp4VcACmvoRNGe0kDuBeJ+3l3l
eS8tor9kWwasNpSALMSDxo61QIaZe2EqYtjglAZDxTDHd2elubgCj5QxtQ2t2MK2sJS9KdQFxI90
vqbNUV8ZEzrfQzRXBWxZpfsnbpTEN8Dtuq9Bmfm0V8CuHE1knjvpFNFNY3NYaiQq47pSz6NpLp8t
3bKxdfMGqaz9+4xxYeuhoTgiCwsPtm71FLrpU2n7GOMyGkG6JRT1ujuE4KfcmT1fzzYmROoIhdjb
FbqbxI1VmPRAGIjTaJp1zymg+eTWpr+dvCRirLI2pwYSX+hUlW9tqwH9juQGyOdK7AqhsdY04Dgn
+fjfAH0gBuEoONrk/HJuB6MLntkgdWBHBopUn1Fj+Q5vN0tLzROai+AAxZLiZ4ELUmUZV5qhaHVp
RpgfWe0NbNHBKBx6eSOysyIK849QwvjG5rBjU5hn+BqD0JAliViF5CbuSmIXSMMmY6jmd2DKVs+S
MCVYgJa27iYpRiDTbAKyIQD5aoceXz3qw+cmcaO7XgRLt12Y3LyE3jgyKTapVyG/sRoVQPlWrOZo
42tvgXKd/R6gj+GyDqEfwrDbQEajaxhj1i0Kh1+PcZA3x4kDDqKIwqdek1YyFKOXeB3tx9r09F+q
cnnVdVqpznIWhoB4JZmwlhacbyKgyC1eFwofKBP8wSIyfO+Bx8VpbD3LQazN32hQ2d30zKzlFpl/
cBWtND5RTfcgH9jUE4MVdV0jqeGCq9BjExUpflnQD+1rLfWllBo02LY9/7q+26LvIfjBjcN6Ttlp
g5lPdN9G1yJZTnDXh7LImlMUDdZNv/CNDMQEXM72iDXdgrZq2+l83yccNxwdM0OUCtr+bgIptaLY
ZptrbxUzH4pHklfKYpIukoqbIdX/NjSz7symVJ9mNoBczLFyS10eKQ2XqmVUP6fQ2B0cNu18vxYK
S1aDmFqhLPZEfZ8ytHxuNPp1QudPmBOazO2KYqsgqN4QV4EvqAoZR9IXq664jfju1lCcsqrZeFp4
gyuv0UxNivCqIsXOszL1zEif3XzObDiXITGYL367aLRz5c/oANuGdz7wM6Q2VCNCidpoAFqtBQ7J
X5IQqhSC+Hr4WREtcyo1EMrDwbh1DaJTNkL5vXs9ejO4hMJzX2LhwNli2+EN4gtIl01g0Nncq8IK
f8+NmBcv10fICr10OgwT3qIdM02ais14F7gj8EfZ8h0pUj7sjv8rI4sNuHQhK+wqfVTJ4iI5WrNF
YWCCPsfzNN5gjBVnPk516QzMjpO5n2c6hznvdugTANEjO26nb0+vhM1gRik7U0YkfbNPB8pVF3dF
f63GyMBHjgyRKg3rbb4hZCWgl8t/ruzQ4wYGJcg166xAPk0DsbhpFhDo2NUmZLMVtIY823uJi5Fr
OqmCz78uAlmO0wwYP1clzxKIajOmklryhClfv3wxwsVM9VOfd5Z6Ti1EbtDT8YmzS51Iy+BbTewW
WD0bOddhpARdUZwgnabbaY78lyboeF7NvCj2iAqhQ0SA666apuWdrHeii3a4vRwTlgDPokbfWw0u
XWraOmpv5UQ76hxU+gtKa5elya7C+lQ0lnzCHjZJ5sGL0e4Xv6MoIl6EGsjGJfwAvNJ7cdLUerSN
gDOATDmGuCtNGH0DDBR7thh9kB4L+SmR6tmPFA96bSHZXT8hOxE1cuuzAjUVZMP1wEtrEWuc5fCI
RhxRE5ZuczNypH3sa/6wEiip3tgVSzDyPa0V47ptzovJHaVyw9FZbnz2xVPyqrQD4pd6G/mkJuWt
V61RA/b9dLTyZdfotxP7fIosIZRC9R3Pa6lpVHmGXcFcZgLzhLM4uE9y0pO8NmI5SoBWbd+wRXHb
eM4m5panwa3pDHGiscrjIOrTnHi4EzzZ59791Iw6emjUGDajMb0Xd9IrC39bPpUTtIyckQ5w08pg
AAtzML9gIMNPM9Kz6wfLtEduEbzUxXbRmwt2Wb32ARwwjlUEnRGv5hDpI7lLLsyW6J7qcr0Ab2uR
PrjT8WRd0AtrEwl2nPXeDaOJbW3qVHOaRDL/3rAN3a33p4t/+JjSCDgOZe1m16IPuEUCs29O8DeH
ixhPZ/D9hsD3GnxTAmj9ttCcQEIlJP1ljexFmfa43hX+hElkk2H+vvFhrx6tuoR/7eluAzCGpML/
WFqYtL2SlQhvgMGQzqYJ0XiaT5joD2SMBXdfgt1h27gYRY4zhRBxLZZt3VguH4Fbznr0Yr8adxZy
hGArwpodRiADPFSK0h4YF6u9k1gfCFlf7jipc1Obho5T6EYW7XUFdLMuK3ZVKLjY5Aro7bsjS3bj
iJHHRm9ApINFDvQbNXQsClXUDEjqjQCMY7nSFNO+4zFz6pnXjdQMJmMl0mIok09SIx0jL+JzkzxI
73206YnvUreZrA1cYrU8DFaQTHh4hjL+AADBrM4ly+jNGybUI+mDGJOk4m43rXBpHjsPJMs+MjL5
ZI6kbpVq0p9XyPEWYo94IJyh+ICg8SuMapiTYDVPXl4zH9ZIrjGL0m+RA9tU2DWJyz5H6u1QIYp2
JrZHALfsSDp1bovCqpNUKLP/lKUz1zlRfKGVNy7T0cAGddCMhYFxUNVt4oFue6JUeu24rWVt2TWL
Myf76VRaqpy1aKu8Diun+iYnzcnx7YnFkCKTxJHW7oL9NKGQuKj14n+RkpoLqjSOqalQ3nKCycv8
bFQ2XRgaXjDM8nA0HqLU5utpiISkUyU11cXxUP7TARw3gTPCtGn04l8P1DiFLunqOGCqiwb5yCTN
2Pb1yDOjD8q4rbgwjuRRlXFNdqXZ8PbCRdBssivqAzcceafTupmEMev2goIm+6NaYXKZVECYNU7V
MggaCoOQO2g9GEZmVKoLfNOKJa9jTav8iXxW+mnNScQVBDyE32dAMNZNNHkSxCLRYvYyB4wlgRFx
BuN7LX2b/bNJ2dz6ImK1WjS8fQBjBxOAJVKmmQ4LYcPczzURCdhTWNRVSLxS0QTA+EJF+2qcXPW8
piFVHeteU/MIddA+j0loZBcAKg+EjfG+l6ViB+JsF59sL07+cAffbC89JJc31H+Mr/BhySsyMXWF
UUP203klRVYG4McFHKQzB7apO7WcbzZB3zfHqmuRL2CoDDirdN6LCZHoEYhedcknZlWiz8MlESkA
8E0Y2pwkCp+NxR9mn0hA098tNfwhpSnezRLp5WAtmT2z+AarcwJeWxbmgVhG4F+gDOwDrxw/xg0K
qinG3x+7c/JR9VG2a3lCWJ057SwHNsSe4CPszPZ2dpVxCwOxwgNPxnywdxpnOtmRZ3ztleO9Inhd
/sipKjE/Te3TaI+Qy6mrbKSHoMMsirJjTnPls8vbhZYdhnm8qesyrfekFWLydKbkJhEKZGvqJ58K
1UUPRIkM07Yv8nmXtZ55nANvvpGOCj+i1s++EgXIb/KI6miplBG3I7QyOLHmZElZW9GZ+K2Y+HyH
zf97wvM3Ex7b8XVH9J+Lzm/wVsb/sSVwKE/Klx+nPN9/9PuUR3i/YZ/zadf47Cf26rj+rj4P3N8c
2JOuqWeBNMA0Zu/7qMfxf6PjSlMIv4xj82N0zb6PehznN/4qRaZNxoxJNO+/pD8X5s/dMM9lzsPe
h/QC8zaddIFw/sf5i8imumC4k56mTjMYLZnFgmDPiL3FHhrJ2XJQJqk3poj9c2jPLE9QlWWw9ZcW
faQ9+qxFDprUbA8QJKpPBqnCiAcUqQsmTSIOQ0XCVGEOOY4qlEQ3RM64585lYI8mMq0xorJgvLWW
Gdvq4lxHtBULy5UkfO+Zylk9o8ajYB9StBObsbSCKyu23Zc32L+EX76tiOz1N31lB+poM1FCX5MZ
+kcgoxXbLOVciD9ZPvUOljUwNvqkSjgo9adeZ2G44BxJSdLUBRaboCL280Nkl1l1UaGICy58KThT
B7pM40wJ0F8fzCyccyBfXArxOZ84lWa9hokq6TZUynbUnEy9INPZhlesN7iqMvoTGjbn4zJyZC/B
vpxax+R04RM2ehPZtJ0269E29fXxjQ4z5QUNBHDLUHTb1xQQC00BPSZL9MnRCWt93HD0cc7VQNG1
VTRHmvvbR7wBz2J/B0LBq9FO0Wdc3SLrHZ8RhS8nPrWb8ZpB5qhnAPF8drlCl/vRhOzjJkANYwF0
NwNTHAwkTjbI1K/TMBnOTiWzc6nZ1+hc9PUkTJ0No5gKjiDc1/zJ2xfKIgV1GQWLfLJ7/Q2v2GW+
0rb9zGmU0+e4To2mzObUZiKMSu6IieAjkITGb1HgfJNN0OqMLS/vuS5jatBkiSdDQ4Jnl0BUYZAZ
eKzp5g4nYDCx+QlXsuscmGAaEMTG5Vsc6gabOZTyac7H+25pvcNcxj4hgHR6nxa7Te/E4EqXEF6K
AWZXDMig/D6vQHXKF270bOLgeECCw29akGJEsOZW55q+iVagXuwTqrcR3cDdQPHKNyudjuJs5awz
VubInKOwr8mLa7n5DFv37QabR0+MCjgK0Ldob3YcV+Ox5iEUcuILrkhxsTeB5LBEK5X66aKEuUha
jUQ/sQfFw/1m8VheVQoU7Emk+LiNdKAOAtvE+06Wnmqo0KcThxKEk/hYcMeEVs8oZ3J5SaAFfHeD
vk+IgyBuYmawFDgde7nXEzRhtfyy9cBAZgR9SV3Az/in9gpF7jO6o/BpvYUTgxppzuiEa9ngzdre
CPUsZHR022a0IQBOeK1vi8WGUUjmKedN36UmX8/QHUU6yp080CkTetryhs19603p6oRQNS7eOlxb
ewCJldTPa82GypBpIx0vjhtjFT4ZNDeMjYI0X3GuRWmfN7obtR4VkfpQ8yH6GTbrqViY9OYTzHnY
LtYUCGgA3GCGbqiyMXN91oyLlZ8+mwsriItl97yWbKPuji21z1fYrc3YClAEO7MR0EDuBT7Q27Qe
IgHtrZ1ZT2FI7cxciZPvNebhjedeT8YOfLKBNLDKuH+cqYnGw4IRNN7jleAJs5uCN7QwlL4v7GqM
sbJM6hpWoNyvCXPOzLOc6eqRxi1NjMLK+T1rsGaWUe+mHUuGqWcqaHboCWu4+b3iRsd2G2f1c2Zy
5peIDo9hF9uPwiFEAOgAGr0gJingocUV5QKlZonECievpizjjkJbwxdFIrH1SKQdk+uoEtDEHSxC
8UWBAvS4zkh616aSRlPWnHJ9yG7R+5IuHqKJ3xLszQ0++wtfa9PSQTFHFFfo6HWXp+eUkXrzSFHU
FBy6CrPifrFa4IOo0+hASzwsm7U+TCppPRbkHDH2IFg03A9Su6IFFM75wk0bfr0dkWwXZZyEk9jj
7pa8hKPvvSahLXLpKk62vSWYlq33PHMWfoiJPO+SMpR/ktpII1H3Cz0mlXzOteE5jFbd3Q1olqcD
9Rnr2zo3zGNH349SkxFVTdcIAxZf5NuShj6PQvxtauphfECxF7To8uuBYy2kEcO6dbGq7POc0xpQ
MC4var/D+sQVQ+A+jWU3IWGuvSY+rCtrVcUg70fmHU9W4pTl0xhFc/bJGx3WidzVqxRCMxKZY2pu
qTuVGLqKOyvubXD85SuuXHlulNKbQW3qzTnUxfXatBwX3QDLqR9A91eBsjZTHJcWMPw5nk8sP07B
eTvqKSHIiCyJufWrRV4W5F8wuxEh0Q5Nm8j8bknzPxiu5oJmWGdET2t7Fi9uwVdUmro7oENlKp7J
hnC/MiFAhGZ9StRe479WZfFEp6O5kOGEMWQzow+mDnGaRxox50rqjaj1y/yRKZi6ZI8Jbq1SmBDh
msE5NLVDG5ee9Q0aTfiifR5thyCKPyaihp4APepL3eG6s5mLtMyUtg1mZQb+PAObvrAKYzx13Xxu
415xOJFNEd6aMeA7Asdhl5AYodr6YPhC3ioX2Xoh7kObeeenmQgFg32iKvzwbEF0ZVVNecJdn5OM
Y/Y2TgNV7GzfXsqt4EDEEKh2062q7OJkWTi2N4mrAlTJmbaR2fiXRILyuGdw7KXIdLeGQJuLeZ4U
lMPsExl4kuzGDXDWHrWpDRnlsnPc5UMwdeKipY97J5Kpxi5gKICRo/XRtYbq2jD98gNMqeBCwA3c
5RbYeB/H9D4KAKptTFTSmzQT/WUzDeY1UU7kwLaGN73kbpV+nEXx0U1FnV/l8D7v6iwu95xdx2Dr
LqiTA5jD39q5kb/H+BMwDkug4Nxk2iWQ7IIGde9spPJkDvWwm5lQE5+lpngLcYaEK6dNrwPgHvM1
18t/TbugPCz9GLKPJ+Y+SsaPUqbqgPWtOYpw/EK8ECOoVPwOTGW+jz3AfVZe2wcnE1gdOg/7gsll
9WXp772pmL7SHnxEuxBuLDgF10ESwwhZZm9bib44VLPhHkM5iCsFV2Af1e1jLaFBbhqfymjfFnV1
3S0hS1RGk8JjaLMH9IIznw7qhQ3q/eThNTpnsnevKmfB1+xhCxiy2oPsX2Fkq+tgT6xnRkaHvzJ/
s1u3TneCqtNYMusDmwCcSncoMXcY/jlvHHzTlbN1Sqc84btrjoHeIZCVwqpDO37yMr4wBoPGcxtO
9S5VjbwGnnTXJ4W968rSvM+aNCBmNu8+2pNtXM2FymuyegQ/B67a/70bckldYtvLBZk29TFNuuoz
3gXiDxDWDwn3NzEyOo/7JOBC3ph+bW7ZeQUcbBf+tqcDC7LiPJpCvBhZQRiDjsPAQ0J4SNO0B0Nw
2zC2HIEVLF1/JPoR8ChQ1C2Lf4SZJ2cjAit2HkrvVaGe3dudpbNlzFyvVhaS5MZ5CRtT1buwaqfP
VMR7quuGSjAxS+Y3ZkZv3vUf6f8xmYpIod4nlUUOEZDRk9ni9yTlft619jzzpeXWeIVtCEKIgmss
exaSoOHadR6kwzHLrX3k4WakFoclkd4nACzxm2Pfyk9iaYfolcU/IniZMCISyYinNoaSdM+Y7hzd
QQdBrx8bLExN4p+CrB+fjKy1mWsSGY1qvLcAB6iOEwiIY+E31XXS8lwkTjc+AVDKz4tPXJIkA+uw
LN2y72Md0pOKhLZZbn4coyngFndwmBgXCeJjDABZXyTyK8KzSE/abuKhaz8ZseyRrwTXflZifqMa
eCh62/xMdr1PeC9nl+4iqxlwf2p91Zt0cXzZXRi1tdgAEeC7HVAg0iQD6WdQOUUc3MIPYSdHqtmh
4hhCDyx4BnTJzC0EQsdI1BhnkxglzyIaCJ5BimmZ6ZVLMmhEPOgYbTE49s5zAFqgPtg9rcVtkKB9
P4gx9IrL2mz486yi5NqZXkE/d2hsmqzYlyS4zph6jbRgChF/cNmbEjJY5gvTIl9wHfJRi+bbotYN
fqmDx3448d++aWn+o+yL2yopu/a///NnxcV6dNZKEkR8xChyjH4nkSIZnuCKLkmZUEqa0EVVOdOn
xYXe+xm0DZo6Rq5UIxUpWugMxozN99dvwNKCr39ofNZ3oG3jnOEJVOddvNN8jLEPA8HuopPHIF/P
yluCS3pphfaNZbQxUcdRqI6Jk8TRZafCBTeS34Y3UdnRcUPcdeNWGVXlr9/VX1wW3Vv0TMp23xXi
nUqtdPoQjwDZ4W8CuYndn7ivipp0bVF2iU3l0xcLxZExROr516/+Tve0XhNe3tf/owRHxfpzQ4No
5qwvka6cvJkJ8Cm16pkc7pZAZniqRTx7BlU0+sFHfIbG2dJxSqWbu+nlQIKP/QF87pBhq866KD51
+gSt6qhMv60z1rHU/em/ecN//hI9Qj884Ujm48J6f70GHLWGYxBvQDAv3iAizzD5xH6mW8QQCOot
rf9y709t/VK42Xxfd/Qq6pizfFJNzX1R1n+jttOwhHe3FcmdjosC2RWANtbb7gdNruFpEj11w4l2
OWXjqhpb554tLZ6Wsa4+/q4iA2SmtGJ1P70cyRo8Wg1bMgMSpc9gXNlfXyrnr96Yj04DDB2hLX+K
FRGDqZqiqeMTdFoqVOLIq7zfSEa8YqIqctryAfYrnWcUC6wYE7qD7GJw7YE0Qxx8DCWQ3JjmzGnZ
XetiTOPJ0Ug4RBHETPmeRAQW5qEWrza614NhhSebYGm6JRnTkv5aQ9de3w6lSQEVrV90F6CcFXO/
UOcJDikjB13HvazSxJJ5fQaYUyhOQL++HPbPKlh9q/s4KpBN0zdwffleqA29C8EXfLGjE3usgXa1
kOOHw45TyzpQXCUWRHoOxkNp67C3iej0l2RO+uVhksQnP0QO8h1o80a+RcXAv3Kx+Ock8jnar+0h
x8bYBhmFmPorMKhRcqoiOmBIFJg27lGeNqdl1vmqsLBp3vjEUnOHcCB4097+uxP9N51oVveA7/2f
d6LP1fhT//n7D3zvP0vzN5YWdieaxoLe7/fes/R/w+iJ3YiNiwHZ2pb+X5uB85tncksJGtL0imBt
/l/vmeBlQl80xMmHwSn0T/0LNgPX+VlP7QGGcjxWGVvzoWzGYfpx/2GdmQs0RaVIgguzLqZLI23V
bszs7H5yvOy1YBE/g+51BWEBXhRtsjnMbhynaJ7T1G8VCSStcWtFAvRurObh1nW68Clb7NC9rJNp
+hqzNUfnqnbIRQ/L3jG2RNgDtbZCuSdcSjzNXjfe9Y1yECfNRR5exGmQvw7D7F0NdR88xSC4mw3i
VxAqHVaNGR8ZNsrOGc+xxPU1eEO+T2OnBoxRSg8CW+H4r6xc+R8lc6+IduVNKqfhU5fU7n0WGv2y
+x/2zmRJbiPLol8EGRwzthGIOSIjZ2ZyA8tMiphnx+Rf3wesUjeVqqZM+9qwSiYxBgTg7u+9e8/t
Ubd8lzQCrpE2XEh8Q1s6w0J8VaHZvFngAr9MPLZrY+7i72RssAn4kd00q3Zyb2s6AkUwzWZ3Cwp1
utD2EiPHQmv+7haadleVKccyd0CoN2hGeHCsGoN11Hkce+H3oViM0yyFYKKEj5cDq7Cqo3KfkyC8
Acofv4oZrc/a9Apv1y1C7JVfOPnDLOL42tv9wa76KtonTLt2NLG8o21Yw04nZMoMVFE4D2ikELmx
COXuap5jZnEVc3W15Aku2Bir8r/NQofFApfShRySD/3J8Vu5NsKsOfZhlm7oizjLSlbBPG8m/7Tw
p1Y2x0IgWn7t3aDf8onfGdz+fnCLZs9cstpniPTeYy305NpPwEhRczr1Q5OP8ihcj/xRY+Li0CqV
IF3L/Cqwzerk0an0CsuQrNHIdoeXvNexbfeW9E5AnDHMxYqeGs5K1z8CFgplEEEU3+Skzl9BDLTr
ZEoaqGMOJYg1TnQZaf7Io0wR1lE5T9GtJ+vvHa/S73WpmiTQCAT5PkYZ+kxSe+grJJaSH2VrOtoe
Ml7+HPZTegDj2GwgFKbsrKUzvNXC926dsR2CikDWra+ZrbtKzcbciorj/WpKxHhVkpTj50anwzvc
Kc1LIKoLBWdr54ohuR9nN74FZTKL/Bu/rjGSiQqhj2sL/gw/8RlQIAm91HE0UW6iDtRFISqsiZYc
MKSOYPmQ1z3RCnhuQOsHaa4erI6DHSciYa+lEEO5D5nsk/wQFquSJ3Q9+IZ7nFFNbbsiK3i8zXbN
7knjOyPOrxTtil57tenofqw504RbmhkUDC5NGMI1IFFHJoKzTJwM6ePu1YVLc9S6x/G2z0fdPqva
CqF/tfpm0st570wN172fkF6tkPmFQem13IHILPUbbdEMB4tuA1JFiL8+VfJoFEtJmM7uwZz88dyb
pDiNsHt2jd33EvKLak5MtPsjbvbifhalVa6SyrF3TlrCUfK7OxXzYGZV+h2l2JPQWAboWyOSr6yA
sMkY8FraPWq9kd9AunPXXdnQy5ls8cDMhVXLw2u98jvLX+kM0YhJwKeYjhGbMI3H1dBntxjsn5kl
5etI8WBrlblPZXTvwJgge0Wk65BQg3Wa6IO9mkgV2LfKQf6cOcvVrsZHyKRxoA+zf3ArS22M3IHj
gb77nuquC1iesg2qFPsAB6bYOJw1yQK2uv7CGF7fNFMKoQCP8BcztywQgnYaxFmbo22L46OLvuUR
lm9/qkcnZ+gedawpLio9jKJ2qH3oyEJrnvxIXfWMpxe7XHqrEDT9nkW1t6+UZe3x7qTnUWhMGaMu
mrahoVDhlCQgjoBL15isG/QeJPy4beGdstZ4Q2hNpFUEyn0KC84cfiM3EF+IgTG5KHdjHmebUJll
Ds4h52obZsqD6mm+/5HQFeSamwMRB8kkJwTHWnlOoOVf087DMqyDzxzKTO0KaegbHa06khy336Jn
LF6ayvOQhkbgWSN+/pcU+pVh98Awsqm8CpSGAfHl+iNko5xGlyVfXRFZD24zlXcNh/XNjHt3m4MQ
ugxKeodUtzqyazINsJNn5Cy6cdI/JJYJpSfuzDeOsvPeNJvxPBlNeaGl0IFht8W16+xsPUkajl0x
zg+RKBxvVWgiuZGDL88U28O5szGV6jF9UwamGb51jyUzj67CZ86LvCOBFISQmEAIj2xS1vyA3BfD
gOQXqyOjiXhbcJbDPJqjPoCBEINytbuvM5UbaUHakJyNIev2xHigJlZiei9kn62hX6pHczANKDGp
25IOkNAucpvuCRCKcVbgns5qrAhgyB095X5r4nvb6cUDDC+DdLC0JiutkfMa0Ub8pW7qjvwVh9K9
q8j7YGFq9uzo0xvTivzRjC1w23Scps3ISR7sh6VwN/TyaLfyTvYEN1wjeC1SvuiN4xPWMDujyPSX
mWC3cg9TqE2+MLlfAotk5fTsRJkO60JVMc0Tathi0wugRLOJjmlT65P65snB2YTZXK5Jw2AJjk36
piRjjOEqiud+N+oFohqIlknGvIibNDzwU+ZBjzb9zqxniXzDPfaRVgeN0/47cfG/5+O/Ox/7hse5
8f8/H5+rHtzw259FGuJff+vfh2TP+41TGQZHjrw/jrWU6H8clC3ggZinbCwC4och9/9EGuZvGLcM
Hbcsx2jfWNDh/xZpGLwg5RgsKajPOracf+THNZc2zk9tHiGESY8JkYCLcfOvfjS6hmNPhkx7sMuQ
fMI01cS9HjeK6I+k3lZN6gEoqYGfdpobEqnttyQSleFRa5Pw2C2gVzeH/lvR4d9lFplExiDyYuV5
mfbo1UUXuHFtJ5tKl/5axCkxViWo7LQFJT3FUf5soZxAxg2SN0IkzFZsAbggYmsgGY5NXUR6O4Lw
1dS+ajgG9mX/dyjtP7vEbK7Aki4Afh3VC1rNz17ZlAMjDUZQulMrplvOq/4umiFfG1Iu34vP/dMt
8h9ae59UMT/eD4MYxjRKHRev5Z8rE+aZ+hRlWX0YtdZE5pe/Lzvwgjb/u6TUTzX88k6oHjmGwkv0
hfE5H1axhKkudnJKnaYLjDSFrUKPagdqMHkA2GLt5jgN7//x10NI4OrC4YjOKHv5+j8VXqludCPD
ufzQOzHMOa1HPdZRotlBj791/psO13+4mJwgBJY0GhV4Zz9dzAgtc1IWKXQuMoKyS8kkewufgFNr
n/uPv/5mYmnv/flZ4YvxtHpQ+33aIp/ejAl+HgOVTA5NPOUc9+KQJbhpioopk6AUgSh57dtenEfm
+nsIVLLekBnY/ePvjJXRg3Kouwvr0F1u6J+ucC7QOxa9mR6aHjFKMHVzR/pdGD76Tg0599df+q/3
EEowYaOYRDVGROqnlmfb+LmJWz491EKpu8pru0BqPMF1XGcx5KOEo5tbEhn2N+/71x/W1pl4wwpw
kD85S+zsz18S3fCYRE6dHsqxGQix4ddE5YErqUxgiv36O356LwtPECd7X8AJYBUkiuHP74VZaxRD
7CeHhJFowFzPxbGmt/MpQuHy9Ov3+rTe/ngvGwIntlRXx1nw6cdLC+kQssA9pGY1ih868GOemIMI
fv0+n/of/3ofc8lIZpHhdjX+/J16J+9aRKYJcDZ7SAOoJXwpay45iQ2m/RAnaN5XUythwKlFYYMt
M4ovv/4Mn+6d5TNQP7LQLb1EqLaf7p1hFhmR9JLPMHRRUAuiCLF0adElNOfiWEWeHXSOOf+dvfzT
gr68LZ1LvjiTAvbQz27VIXKGSoUu6BwvNL+0MJiOdKPnmzot411r1gT8Sa2aMN7OU+SuYbnPw2F0
yukb7ZWGkBc6IUfiJsN9pGtg8qBCHkOVane/vjp/nSYQN8wP45NW69Ol+hwTntlmOGJM1vZIJ533
ee6tdj00OePrMHdGhxlHWtPsSDXX3WjVmF2AbAHfMcnUOvRZZZ186YeHiZHWja85nbuF21ml5Az7
7rD79Wf9612LWNQzsTRjn3Oczx9V98mMwocIg8jXCTDLIm/KiA3s5ObX7/PXJ9HTWWNY3OAhLfEK
f75rE42gglDrEhqT5EL4GI7ofGWVfco7y3749Xt9Xs65T1CWup7xgx7v+Z9d7LPX2R3uJZZz8u2C
yAuHRTvVr2HfZ9SLSxDDBORUQIN41Yoy2k2VLf/mwgr9B1nhp11l+RimSToSclt+aO/zqC9va83g
yQj3bj+288HNDRZT6U9mfYj6Wt1ppqO/20ukRgJHDRp6HacR/z/DIIOk3D4RFRce/b6fbynTCJXo
Gqby2BZkj40I3cCFsHsakLCo7lVuht+Hqc+fvTlXF/qPyGF9BDBLNZnRtvDs04ATpF5RARr35NI5
D4jP9D0jGnGOSzIpAuDKGtzRUd3NUWj2q7yMh2vR6vItD0nwVUw0Lp2GR3zlT2X4HZ+sXR/LoqGm
LulQ7lWH/GObuvGS1eEyd6b5kFn6Cs8qRj8/FB/MTc2nkQZls5qYWyGTg0D/PR+kNQYFJFmEEV4a
XyKTJ9vCMxWIdkje+5jFu+oi+3tUaZ6Bv5pj47oMdVDHI96HHoqgY+1GS+cwVLoTyAEX3BbKeffV
a8bWu6ftwf3G0x9lzIV93r6uW+3OMzrWTr3r3VcFaSuYkMJd3OXvdnbFx8B0Z22aZCQ8wE1y7dGv
zPnCPpM/M+8erz8ub+iQ4WOUsX5Xm00MaV+5eXyAFu+YR0Mv4ksW+QVgS3KM6o37Y7XqxXxqpWKF
8sSkfS0rpnbrSp+g1+e5UHu8cly7GacyiQu6HmOESqwvfauDLTYivbw1M8Nd+gy8zhgn8cWRNemJ
jZu8t7oPCTps2zkCRYUMawXnwX5IMXw8eSVj8JVmcG0LAm7e86gwtoK+01vK7I5pp90REBImhbqz
R22ixM1a9L9DM12xIA9x4Foi+Zo7kqUJNPezmHUr35jLfVggnWSGRB8KkSVGo0BNC8RFFJXaEj3J
veQWUl2icUZ6G1J6zcioB/QytkZ4oCo45/RxR5sk5Qt0K3KRiAXouME2OlEDbxjbdapvj7uXGEFI
CyFd9n0P3vbGsSvt0aEHyO8YWfMl0vL0mHn5xldaBrfNmq7M5ZqtTF2xj0YYyw1D2fWsVS0xAnFC
Im1bnsaI3iZN4CRwjE6/CLNUxx6l6J7xSPgYSXdTWX321jhldpl5t3UY2u61UO4OPSPRfqSuLn53
JAkejx00XBrcM33jjARFXZvUGi+ZscYiCgV6QklttSUIP66q8ewnwxWmz3xMhb+NYxq0tNgr6K8m
jTCtB4JQjD5OYr5WnnntGu1WHszDwixfIpKlbb22bmdeoiK5tsjxV8NA9uoweyiUsQNs7SZ5ckKn
IJWyNk45Hji9z+x1Lctxl/kkqGKkWbrWWGT8mrzPxI/vu3h+92sDWyMOzpRg4GDGe7cyFNBiTfde
GvQAJBWadQ5dwWNX62vja2FaR5SmggTZ5CZ2kjEAjvk4DOGpKt3oRdaG2uCimY5xXrAAW8sZqTDm
GycxTaRQXXMniOk4agMUV6Wcc+Y2s0eWfZG6nQ87tzGi7nd61fV+FhWQbwbfYbMY6tKjqKxKrEIt
cs+9nfOBqtwCZDrMhnqyFXruacxBxcoBLDdd5+bKQcmKg5EcnyBzif4g/iV6QtQyPsz4tMl078Co
oyBX8yUDTb4JC8fd4u/zvqVF0h6m3AFNit2RN+UUfWkj/d6zx/EeTd28MVXfb5b9h/5qVUPdTuqm
uO2kq8Dhg389WJrFUcDIKlj0M2eRzJvYC0unWzvQxFmKSiz6VsiO4Ea+u69TSp+e+y8oOOZtfaVb
u57w0Hrd1kZx7XT57OYKFPYIEs5qlEfCel55aSDJiEm3dmrQ2a27bFummX2LBLDbOm4ffZFpNJ7M
fgpkEo7HFGw2wVgwkr+i/YZ6aZdGl6wH1skDlKv4SFsxifDwet1eDQU3ZsrZgRIh1+7yuXU3xdwC
caTDCQZkeCVW3PsurYnmvFMK49EobPfLNCpf7XQ70UAvjkxJqp7zGOEF+1op/wa5l7Mww+a1WVX1
WpONC3d19AnyEoZc1cClfq8Nz9vUYzofG2le3MLSL37Ygq5m7n1GBFByhCndXe/m/l0eNkRahWZo
UvynsUWbohWPGvmlayFz/8iP6j9MNgM2NmHGPFAarI9J6d2dKzW6Bk1JGnsF6NHDmRvSwAdqEEb2
bnQB4zl09jajl1jkKHfVLbkl5qoIRXoI08ZYQoqSwCyGdYP7YTfYNje2X14QoJBMXPjGbdTkZNHh
STv7EQGiba3Id7MbEQDVwQemE4edIwJ460kfXrPQNOuhGxNzjWm7xfkKY3UXD6WRo2QS0AS6EFms
Ppk3ve5VV2wvHPvJNXdQsmOq3cyZVllY3oZ8hz/ZfbUJEX7kq0Un2sNeBU7Tyg+z5s+/S8rxM8PK
/k5aGgwNwomGbq1lJXs6LgOsyNVg31CxL1G5rksBIKpjLmaSXjC1Xsa0yJk42vIKj2Ham00Xk/3l
e/tiUu1h9ICPDyDbT1UzhZe0L72dFQ3F+xKLCiS79psvFoPLreOk2XcILeBLa7euDhr8l02d5u2z
29VfC1560zYVUAHfVuBpAa0Nb3ptpSOLQEcgRr2E8eJckuuGMOnAIhz9hHAcm2CVbvjFk01WGB+j
5oNLB5zJsNA3SU9H+3xx/b56d0U5HJHsaQHm3OmW7G21m23GQ6TZyVuhD9172mas2cS6FBgO/RY/
KDII+MD2kyRp3O0+GKV7wKStcoq/g6lr1hLvDUpnS2JhNaX2HfF/eZns2rhJRrt/0qJweLfaxHuN
er8tV2VJSkQwARS32fYYNbvoJ8qi3GuONR+BUPjRpnAGUvBo4+tZAbbeG3KBayElx2DMxJpTVHQz
G7MbSDAAaxOjLtNYLEd8KjntrTLVL9aY5MzLRvYMUikJNc773nE4XVbxIlVspr0Il4ko/tg+kJZR
sZzNYGAR9hmkH9gGA15/YhsRdIe4L3OE51GnUC2SaLP1M7CYNZvCztRreaxV0n/U1EZUGHFOVETB
VcBc+jWEK5cvHSX9Eru1QQyF0U57RzdR69qG+aYZtfbdIFH3HHpz9GiXKiW/hJedrMl/EqT0Eltt
t1/D2ko4TkJzabrkiYMxqbWhozNRau4dk/RmxeBcsbyGechNVTzrmCNXuqfduwOxRqlbKtTb3taC
h0D2A2MFZm7FauJwQoIIodOibBkHUWPT7V9k3FPynuVGXCKnRpLZx7Jiq1wQzJqx7Z3xd6lMf0ct
b60bJIjbDAXFOiscFL4FCSzJIGAILVHm5C4w0dGIq+Z2hgwnTrNdQMwVDNt54bjqvZ0xN9mqKOZ8
R5rZ9NA4YP+N3osupHt/12qU1Y0iwcMZBuOI/VrfdHSzjgniKqTdtAeMaWDwXLf9ro6l/p5JZm/U
+Ow6HISOVl9Zm85PsDGMktGunNIzqMNdBuJ8ZXLgWlNUO4EkkXJ0dEFS6eTsbWRVax1rAaUJSYNw
9dkgqvB2Ep0OwQV5tSc7kuOBE9RapXbCQZxfNP7XdtaKbTvXDgpDegcq0g/p2N2ht3hLHGtbEdjI
OcW/AaVEynTzOhbq2pN1xtTlibzJC0suDSNmRSenVd8x6jwL3793jXJXc5pelyn5Knoy7hSaZXxV
hN/YerdWbdQHvibsJwyaQLoq433yBQcrMlwDLzYOudPKAMXdNkWvP8UuIv7I+QDTBryioKu9sjUq
gmjs+y/KVB8T7F4HGfi2IbFrXM/+HH3R6y6CFdx62dFqazwqgEWSKjF3Qm2GJnmZhqnb9zI+282T
7g39Y+MBX4m75AF1fIww2s/WbTP0L5rR4mcHTrwfqGHOmKC1fUsIBY/5rOMGTtwXvGrlLikah2CE
mMS7pHFoj474xBGh+/G0q5iTbvRkCXFUSCTOcrC1dhsX0z32U/8bg/tZO2p1TkOHUHOMijtjMEbz
JL2CIJVVE0PXyY12eT2jydI39CUOFopUhPIQMfH0Udxmdbuiq2kBZtJTaO24gVA1ZJyH9q4JpOkG
GiSy5E6rUtTiCMhWTjdSchIdtG57I3z1oixEKQnoYcW7MmLA2kIhQkgjLjcCqSmLIm77PqhYXugz
LTMN9BfhK5nY2ibUGmqMyrBP8B6IOmSPe/aacL5oxFOQIAreWM6No9+kmk3Mu1wytoreZVkauxRm
h1iqE7J+ht9TRZ5q6szirItMbUXUEnuYEW8WFRpN7ogAqXvR2ZIhZEslEqlBfweD49gXGQ9LyetL
Utdju+6+NIToBB70S31XCxL8ONvz0sDytU1cUaAHNinnW2Sd1FejI79C7DCCpOX4t7Li+tZu1TpD
HAG/IUrXii3/YGQdG2lnhkdkezQFOop8EhPoESyTmh/vN9SWtpkrpz1AEmFmQ4TFDnpe8fLjPyF3
xbjXHcr+H/mqUDLV3iBo8K0rJDXY1Bp0CeAdXEfFsQfUyDLrUaXz4GdczKSNbXy5stn+aBQT7MMY
Zaq8oM/oG+fwNUAGQ66DB85HhESWHfFmlTunsLsvFTS2g5GkvCLriLrraLzc2kkuXope51cvM53P
PE7tobXL6TabOO8qMN57lfXk4dbzLMnZ4XtZBb3w2qbsa4a4hhg2p82Ooxq1fd/nbhsMWThmAO3p
itC8ZDFY/MKh3vqMswe7OWQh2Enuf11pQJGi+o3mHzC+LKWj6KmT30KRWIncJy2SvQMbUhmpaiuz
cbSwqEj9xhajfapSxYRM2TSvQpUdf9x3GomK2yHlFzCVJH24zdVdDPqGMgn0PZ8vRsKllXTXUBNZ
6i7vl2uS90zZBP/IbzXdVJBQjg5NyjXuSHUx4JrsqqUVh2daXdw5RLGTEwJbkeK+dSzuAGktDlp/
WF4wT52HCDvkxo9R1taE7QXShRYw4WZ6IfpQ4QOy2oNbLv+2klwt4UzcsMJ058vAC22gMPk2IQGa
/hKT/ALIWpJJhalA3Mcax2uS8sgq/NF4AkMfflfCoqmUktZrKl40nbTqjVZiaQZs58OTNCZx9sUY
Hgcc2W9hTAoyhm4eHS3mEUZ6z2xylOExrEX1lqF+PfjNpJmruRtynSF5Hop7igO+YYnRacHVRxkn
4JA8Y1hGxpm6pf1CHjf/QQES/9hXXCZwisb9mMmUkxYf3Oiy+Buy8RrmWsJbI5MejgDzw4Ok5Vqs
ek/r3tSMbkSnIwcoNEUaR3wBi+97b3cDabeErNSy/ih1DwgZw7xdN7TQ+yS/jpQhD/vEExj2s0/H
ovR3sh3kJgLscDFpgV/qghjPFuCVDXFDiVMeGeJamk54tPMFYiOpfOygZDnc6aZN84OxqBfYy10w
1rTm7NqmpWBbFiE3nqQmHP2euwRIxjtIPmJbyTirCJms/Z1btXYYVFSn215nffQtrlTkRNqjoiD4
7oY1X9iXyz3Y6mRfEIUQHpPIQJ3uEQ++12D1BK7nUvZ5Tjz87jnUybCHxPTSkZPwdRq8Jb+RA3lL
K7WONjHHCnZGAn7PohtKzMeyf0z00ftWD1b4HaW5fxxsDDMkcrEzWcnYbGfbJSnBR8l1GPwmfE2d
Jem1a5FYYV6iwR1g2K3+Hev7X6HD3wkdoGP/Eklxeiu7t+5nFIX411/5QwpsAZVgGGlDDrZoSwjG
UX8EIerGbzrDde4wy2PUvqT1/iEHZiD0B3oCYLnPeAGrOUMryBX/SNWAQp1BwU9NdapWamSMK0yh
mQH9ZWDBquzlaTQ5p8Lg8VhD0RBj4IgRFdC6pzstG4oHFZLSBkOvCm+qckZr2Nq6xi6gsDSKh7xq
lvFPx4iqnTaaoksY7r0Q6Q6Ig4EgBxyJqr7JYosJ3BYyVWGNN1LPkngCPuHSKrQ6jViWreS04pyx
gHQfWTRSMSduSCGkuWsrpmGUM5qctx3Na3pf84PmKaJJFU1HOoYEM+nNaom0UztDAF07l5PI7XUK
PY/ANIyv3T5vvL65TbUwe2ib0H9lzzfJt0JdKFATDWl9oqEYhxvony/MEqyKt8ASvZkINl6A265O
xvtcFhuzSrwrCEHntXHdMdD8avxKsgjSOhtia9WzNrHBE1iDB4zwsMqMNQYVlUaNr4r8kBKx9dXp
7ObF6EyjWokKk1jlex/5NN94QGRorWfFfOCP8DL0jnlN7ETfMx4TG5maoDVNQt/pF/rNXc8WQt7p
POuUEhGeQNTGfrFCI4z2ywqdeTUKYAy4gIpbIGLd84R45GC0M2d55c53fmfMtFJAPEKHo8wC9qMl
e8B9yTfuB/suzeh/wjYwtCspS95ush1gGRU7Earw8jFWLlpjr69u0RK664HAEIS/njQulj0YX7SK
cRROWsO8VtZSK7CNkk5HnwPUiCJL3p4HOgYWgFqj7DeQP6GCEC+5NUdT7fEDTQQHhY36qmGO3HrM
DHYkhaiDRc7th14Y7iHuRP2goAXc9FpTnSst6osd5eZ8nXrlDIK0o8GSC3H0j/+VGYLp+KLZBmEo
60QvXLSIzeBbZXtMKTbGEs98N+ZV4MqwwW5ntNo9SSPeSAd0JPhYbYiBFvrHjyHbf1fUv11R0b78
NI/8S4zD6fdS9h/Z/Oc19cdf+kM5Rhqsi2wHrD5uCINR6R9wH/83m+Meyyz6D89mJPu/K6rp/4ZZ
cFEy6KZDvoLOOvx/Kyx2D9ZFdF4YnJa/9Q8MFuLzRJjBOrI2dEWm6bMVfJ7tc2iJW0+F0ZFGnYzX
JOG6d6OgXDGhB+ySBmE7hU+qjdOhbizyddLK8+8RWsl96xbDzmxEs9NlQlHx02X8T/Iq47P0gYmu
zWSdrQRZl9A/D1SnjlNUZnjOwR3surr6KI6vnqIttGKRtIH09tVDImivb5KW0Uhk+hy2aV8WKMPD
bx6gQGoP22tgJWA9d78oPPY3c9yMkgW7E69FHEun3eRDTQEyOBqGdrrn+rXobK/TyG+TmrcfM2jW
lp5BpMYgDpiRzhmJuu1TPA8RUyqN6RV9yby591ARzQGSU7NgFFT6R4gNYkObjR5k61P493Hbb3xs
hbdU5/2TX+E5HNumGAAokIu4opRv3gtyy++t0KxwidFRSNdJXOE58DJYZtshNOL8KM0qz7YkgZLe
nfYmmUjLYIOh1rZsw+cpjLRdm6j22ESp2PU44z8SPW6vfmFPgZN2J4KAjjWBf48usR23AtTgzu16
SbpYPBwnbdCCxFWsuDT3nJvGMudzGcVbLSEocBX3orpnoPGqm2mHT5p4x0BlefxikNHkrvTeHi8a
c9s71Wf+xEF17jYMKqZz5KoHvY/yazv3xFaATCPeanREtEVhaL23wL5Xfh13GIRJoWRn1hPnXvey
+n6gxFgXoVfc2oNySX80W5Fd0G935lMaAf6ehJZc8dJuUPTTnIFb8TjrOkOW2CwPk1PbgNaKclu7
klGeaJ1+3eHV2KiSGeFkhsxpla+tcN0Tb6jTfsZwgYu8iZw7rnpzAi7aMubO9WNEusoRoZN3jJkK
R0FY6vlLLUUHcRSFfzOSTADeScNXgt/4xiyN6WwOuvstAoy1tULZbIqGb08NL9f5PLSgWCsiU7ju
1lZhQWZQjS3/LeO2X5n0RNeSO20FaWu8112ieogKGk722PWbnMiFndXEwGU1upwGwwK+kDTvY4oG
6gFF56RNYm7ptnDD7YgWe14rvO4vNi+y1qacvdTz+43tj+LNiFLo4+k8/240UXgBZGwF3gRv0IJT
Ma4lVo1XdmLVrkM3FgdjcIB9V6M5x7Qr3HLesQMbdN7srvNWRlO4xhrZPTR3ZK9zkEc5PTKGiNqj
PXVL00PLKf6QaZ782q7szcR1PAykejELFnl8jjAD0I8jQNcEpUSuwrCYfgaibmdAH6vSC62PYrRG
XPH52D6qsS7Pfg4Kd1WrJrvYdhpuAU8R2ukly9MF78RaRZw3hh3mApO0Uvzody6gPHsHiNo5ZLJ9
8uNRvbuDmjbh2FkH31n66g4ZmgieSD9lJRxfhxiR6ar2HBKDC7rLIsjotvlrduVxZozYul9R3/p9
YDf07nA2CW+4MYua5BGBrH1FHC50CTHIuDhDHwcY70NrOVSRUyGhYhEhIZRu2NXG29SuBoq1a5db
453TDox9ME0NHEnRZF4ZTJCHaIDdwbQ1VBoGBAHZocbcceOwHJyKGEYCXN28eOYg1NwnvSmrzQTR
9xI2Y3PWGoRAgWs2+jXx0urR5QiVB6JPrECv+PcO9yghjWKOj4Oy28toxPFtYozZE4zR8tGzycZE
XVsERT1iT6grFl+7y7KPNJIaTg4LYytopNa57ZIZYn9tMtoDRdP49wbO6mTjolPjR6lbp91aeuH/
jvm/Oc6FGF9JQc3X9CiHeyGHZs9UNaBBr7WrqK/ivW6kA93mJrZOMYE/tCSH9sE2K5WCqnLiu0UD
+aUaiuTenadC7Lu2i24ty6oRH84yyxnOx93XataJYrZEyerQzmnOwI+JP0PeRqxsMQ0XeqIDaHsa
QPFqNj3AFBmWgytCCYQG9tDxdrBjoTsas38POGCkK0zcpqP5vEXk6+pssTZv0xl9Z5sZ06YZ7WbD
2jAdkCWFL1BwBX9w07HO85BnpokIBHQRVGlFOAqRnQa+HWaGZxHZZCm4sxEv6hVBVuw0YhwYZNPT
ugURs/xse82LTwXVBP4mky85CHdD+/YjNfUxGD3Gx1kzmc+JkPUBOZp765sxXWCz+ABbxHzatzPz
Cu3lnIYs/bA1ztHshR9TVx18CCcrx9amNU4SZmQ6IeY147cbqJ3uzqJw4C+oybhCuuM3HRNvvLEZ
r68NA3INdnqY6y1/JJ6ufU3HrLlrDXM6WXbDSK8jNeaVSe7wMZh5d8pM2w3aoprwK9OTybWs+uAu
tQFRz27C0kE6hbeZ4zA+d0QOgyLxzPZkes3UrWwzds216JRrbXqQ/VYwFq1vbucWcHAwqV5/dlIp
y03jNNm7Jd0Ib5NPgB69o8gIyUDWEDvJXBaERTMNoJb2crWrs2SA+zroLST1OHumKObnIkLVSoer
plvZ/aw7D9kU2rs0JZFgY/4Pe2eyGzeTZu1bafx7FkgGGSQXvcmRSs3WZHtDeJA5z8Hx6v+Hqq8a
diqhhHvdiyrAH2yFOMXwvuc8x2po/tPzEtdtTL13tZzBbwPqcRdsscqvUxmoneo06MFK53kRuzsB
MRJJ8VXYdc7PjPufplGkWxyF1rKINvm1W7fGVct0xlfUTjNur564OvZdlGQyl9TGFVq89BtO3i+t
ZkhKzhgGYOB51SFxSdHDTehqeAqnMYjWHShc2Dso8T8Rz65uSiTl95Y04oeRdprYyNbANAjuVNt1
bfsp9AYWa9u1r0n6Rqhc8oldxViH7Y03tm1LUCs0KdK+LYIEyWfeBDjmfgzJWH93vZquSDNr3sGx
WvKasfuSY59DWMbuNCsLVmAzX7iJdEryDzp5RWLPbBE0kXWEn2u0wlcgQforACM0RgfmkWTdFJa0
0bskzYuZ0NO474WVo5Jg0SePrJyHlc47EGy9MpMHMsFYCSzyyWufbHRrREMbRARlOhb7rzIT7sM4
GtamrB3i6S1spOSzpEy0kbeE2JYyS64bFPAjEjQnv0ko6j7T3Ks/GWJwvtaBm+xLGXKaTuNU+0Ho
hnZwS6cu9nXb4ATWloiKVWTMLBmEKnQ0cCrjzoxxSRzcivTrsHMIsi90CwKXTmOscpNMX/ru2qoV
ndQ3Y0dDms6XO5k4Xv/vWFeoWE3njnUexLjfziPvjnXXkBde/zjT/ftf/HOmk5S5hCTiUpgIaSnU
cqz651TnGP/iyIJuGUeKQ4OX895/ymQOnFcXRayDlR0Wi04F7Z9DnYVPyF7KbvgtPJSz+IT+4lB3
rL5FdkvVjJ+DaJtDnVzOfL8ZCyYPbgeh7lhtAia4rT1d41r77W6cOp39WZdD9E5xz7bJAFwsIhxF
/xwCrfXSRfVmvw/EKp3dFUmgK1dyS//HhfW/GGW50N8uBBvuOBJTMPtO8bXVvpbjq7LPHTPPXMiR
jt+JS4tvjSG6+d7R76d4U8/fP74KEHdHZUyipNjqWczAJm8G8Nij29VmWpW8cTBsrWh+lPgkhi2V
c3NLA3j27SDNYG7mtBmyjl5Wq3e7sRXjFsuvsZ/GftjHVdM8m9EsoKTPbbJplHNv2nlvb9gTDlde
I2Pa6I2+EWrsd0YfBA8sDbQpnbxLHqdFc+YkTnLZyh4daomqxq02ieu2W1C8vd8lzbJjJ/CIzo/c
pJoTXUNfn1Zp3ZUrGTclnfeOvpmeOZc6h3CE1NizV3DTomu91iSNDhKlZh0FYaTZ/aUK825cpaPK
NpwEu6vOy+enWPHHqIrIJnbqH9LMHUT5OQEaGkS31pkpjZntlZWa6mksJut+oEgLNN7JtiVUdvqB
eHizzrB2bUpikzNWxrWLFGZLMPq4Gs2x/yQcxQ+hc3LlzMm0LWfXnNj2tcZ1EFCyK1HRrMOyi+6D
pB9+eCqf7vtZwNKRwQhDoufArMXz61DI4HNUYXna5Khqn1Dx22IzzMZr08CTXaM3V7+02oI+R0qL
evbM2I12o1TWfc95jwhsbjB2p+sSPQv8PJVXOFZtyW45UFewFIRii8xWIcDuCeqAzGdqCMphYU60
myS0XlXLYj1MqvsJKubJms1XD3zEl9HE82x1WvxZpWAA9AmFJKk5tbEnM+J1aR17q2ioZz+pOQAn
qOBH+uuzeu50fh7U3WqdjE56yD27fY61yVnDsXUuc2oTtK6GYCvshpoBCzU+aWLGw0L0G6+pGqLM
kQtwygNBZ0sZrj0SubfuSL7Hes7c8EDoi+lT12AAc5ZAiRO1J+8h9RM76R/Scu4eoEvxl8mW5sVw
Y/s+C9n2ENecHvB/WJwKyw78k2fduh63c1ULI9jkiB43JnPnjRq8JLlI0DPvANFRFB1rogbXXUPb
kFNiiIo91h+SokvHFZHS9i1I+2QfhaG+N6wm+B4Aq4BoYWrBjTl4iDGBWDvdcgToVgmKuNspIs59
CqGLgQCxDlPV1CTeLCoAqKoX0qvkXQCEac+OVdw5Rh5eDZZNiHVNI5EjBfsyu9d91OvSvKgbCIZd
N2Lapo8QfFdI9SlvDIQeCK0jjAPd9C+4he4vdGBq3WrtcNmAYfkeeToYua62jJVH8PNWa0lTgB22
3I8Ak/wGbtlP8IncybYfsy2JYbpvtMbk5+DArwDOW4802edtMLk4j8nTMvauUzR7m/PyZ9cMek6o
dnSv57Xu97i35cbqRvrfTtyjaEQO+MNIIVTUIPxuOjEO3xohiuuiC71bzrDikW454mvO+dp2rA37
8g3WK8BhEWHRuHcEDhTfyHgb7psJ4vWYROpmbGt5ZYz0nWFG2JdphVzBqO1+jd9ZPlScrjYKF5VP
K9rt1zDDGKAGChKtMjNQ9w0BAQUkyCB1VgVJuRuMMiWlsEH/ZcVS5asoK6OHmg7JT3uWrW/0TEKp
lhMKErBDHaVn7ypCmPaqJJFm01Zxu2FV4YygW/VlNkiOclFZR48zrdFwFfYcAPhoIrlJPBo8aO/n
A79t+GgCUjtM6VRfUiYkncIO4nqdSJikbH0T78Jlx7BjKy2Rzofehd16iAloumMNX0pyURpDvZAg
WtfI6dCDeLra6lPTXPxbfhHV7rRjZ6ptnWBJHjL1zFv3geI+jOUMpJOd512RNfX3oVaKaaxP7zN8
+/so0ac1CXj1V+K+521JlJ2vOCW/0hGadyb2rMs3ccFQxpkLmYs2cpuWxncqNyjzM5rcv1rSZ56n
dsTlYOgoQxYtgllIG1wLIgLsVTmqLdtZ5CJYf1sXAWjvpvRteYdn7i4RmJYRLhLmZUhE8kiQkCv1
624yaXKLbFGgpap9cUbVbmgS81etRmjbmBLL9ZvuxWxD8xPySXrEVlQ+93Ge75XXFXukK8E2ng2d
su+CfajR++nj0hUvu28UytUFYahuSnUgsTdukOo+Z8yUybPpbzzUmcg6IrANjeHFQA052hOYEXor
ZOWjD3GOg6mLaueCMynYAd3t8wOAGZrmTilVt4hJZ1+BV0P2NMrZ92I0NQZlrM9vlobYWiRMb75n
u3KLvTMsQOG56hgWj39wGGe3XRkNyg8OBdpjFUu8j9rIo3cF/cHSQS/UZSL6+SadSBdZR95I+zIA
3EI3v8XvW4ecc+tAc/fsRpsLUWnp8+BR/yuKGsFOLbWtbTUeYmEkOOGb0GpZ7FqPmhHE0vFukMii
hIHGoPTQLUeIr+5EM1nklpFORd7vfOCgmR5m3ug1bkd4GZZevCas4RcYJNrHNpXzMy9SeAehMrxV
Sec9FAl6Z2nhso6bqti7jZCfFRtSteogN19lQxFO/5ZImIE23imVzvezpvevfRFoT7lTBdQOVWJs
4JX+85xSNQa/Jp1fdrTEsNOtJZCLrtpjCFLhjgIJElwiOLbAUeMvRde69x4RmzuNqvOL6CbrpW80
6yWxq+mGlUruojrSNlMcaxtEOIjtgqC8Jq+y+USOVbE1G3qlWirGm7e7DmCY5KzWdW/NFOR2UZQs
fG1yCdnfWNUljcOio4RV8iLuRrvULx3ExlvSmdVFPimxreoc1nKjW3zEjjcdOgQnt2RAhhd4Y9An
v73LcD+xw2kW2TKcNy5nEnxunLYItuh9w/VC0qlXCCTSW71O8guJBPOzF1C2VAEe1JUbsxhyOubx
zzj7AajP1wbVG+qPhOLQZkX8Ys/Got/BG5RO4w2TwnRhVkFx6zTzvCFgpwsR3FTTs84p3l4B7ki2
MyQM1GlEvGYQhVYdBNxbQUDvrhOoxKwuR2w3AKwznAEBXlONt7XTsnQ7ER0ihywq3O9z7qQbOtsB
DH4jAuNIIeHCayj6rQKrRSmusoKEUKcoHzssm7uOCYc9EMrpSxph6ramnoE+UPbgA1A6TYNRHWrM
Vjt88cQ61mmhPba6jhSFuhw7ZgsgV9ZTC9DDlk8TXnlCnXwxMbt9jTSWaIk9kp3sWUeTuM0rJFzC
i43vb64hK6dhYg2D/n3yXJRGkCfJLbUWcx32im1MCRE5OMa4JnWcgxysaeuqqYFvZKIpElOPoyz3
JDUC1WN5WxWtmO91iW6YKg4o8XXAHx4trQ7VyqO4f9UpDRAPf/UuEdR1VqSnB35rJNY+Jij1ggIN
VO4a2jxXdOtEo7lGJRTdGHNstmuIvA/mmDZbTB7Fdq4iba/sUjUEF03m16mYXIDFRf0AVgVXaRpr
l0jL7zp6XquSDgE1IO3Vren8G1bxWXRoxrNkCq64jHRDhBEzpx22zc51m2FbolfaBwQ3IIUL1CUu
uQYfZa07W3aIEYpuG7ZZREwGop112sr8h1NoPxDH3Y6IBXbmOOTLvq2+oH5mrpw5fhzKaF434CB9
Zqs9N6Jf49wuNiGGFwTj7metAA+BbgDKcdzWRJ7CJKcuiTJXdxVmFLuytplTcb3Uai12Vaa0mLHR
0lfBdVVE4TolBG4r4wwLdCn6DuVAEn0Nu972U0QWROx1Y78d3bl8qABIQN0P9ZpOgxldRoms7ooi
rT6DqyxWrOo51bMK1XrvYKU08JNtMrdKL7p+mg9m7KV7K4s6X4tox21IMrHuLLeZ75JQNg8VLKIt
VhkHofzYgDmcpdzCkIEs10TRPvPmZNfXKUdyPYsP9OYIOzJU/d1r5vzSANmFADKzPZLKgAEP6Ak6
+PmXbfGd7b3xZZSFe214ndLXjWmX932doBwxy24gcmoqLwi79faJFrU75eIdMvNcx0xGYZo6XsNT
3FCf/G5FVj2se3Bjt5ahkvvCVuWugx3yRTbsr+ikRebN5HqK0KfIORB/WryQ8q0Hqxo43rO+rJDS
yCu0oW7kj0XRXUaxa11HeQvgXAmbhJh6OGR22F8O2pT+UBZZIlS/eLhlp4K73qnyn3kL2K2XBoz/
NikpPdM5PBjoHq7I07FBiXLAXk19YXHWbRFfTJqynkTh5FuMMAaCT+q+N6U2vaa94342S6fA/TK7
6zDM5h2uxmSd9PlEIzGa0RxHOdaGThuRDU0NM1mSJX5S9USoSEfn8bLaHiZOFfitxYwchcCltpo3
lFoftQwBd4HEKGSWX1G4AWHqIfBOjeqlEYnYpBIBJPYKp6blw854X3oyfwRqXV6pOTMvmgarA/v5
HCMRFey0cjvNF+2g5T7HJam9TirDWjXA1zI66T4rrS4AFaL+5xQzrEwtDp6QDaorFsXsjq1i8m00
RPmU1Gn9ueoIoNlXGpXeVRyQNkgXzg7sVZqypbE0VdyTETQU6zcxX9pIysVdMySH3uxew8FF7E55
5woocHEp2Nn+KCpicyeIiRuppTdz2dO/a4WW7RXevDXy6fKKiFlAT5R01Q12l/AmYTO0Sqwsabeu
a9c44yRGzgZ6GN//TyhdNCNY07xVR20aW4GaD2DOu7sUTcLGgsLxPDatYOFCOmQUeXDfErf9XWjV
Vytph6/YBx/mDuPjzkGguCEp1Ngn9czMXmlizaeWPSBmo52PkbL5ZOtZm68Did8t6nQ6+n2HkDJa
OiOltY+QaF2ZqUSNmDYdyhy4y36SmOF3VAYt5gICjGyh0Y4OR+eRow7rCVber0Hu6Jsq9F4sIlAu
9cow9/wUE7pErR6s2PrpZG5z25dqAv8S9Ls+pbvFfZuSa8+bh33fONwxyGB72vFjQ32Fm0LA9IvT
R9Zj3Jf0lruYD7bxaGYU7KmmSHo7W7P3SkTmHWeQZybk9HasZnmo8WKu1KDktsqK4BvhOjORJYPr
a7VIbsjWoRdsa5xizIbdLQoKUtn6ofgEYTZkh6vd53muLpQ75fdBrMk7p9ZDNAESFnTUi19GCCuu
BMq9bbo4PAQgDG8Le4yuMju1H6wKDyCW3xlK5ZekoIEcpQSvMd1u+0rQpFOjTpJ8J2HvoV0qVVoS
/yKyB8WMu+pG2kae1+v7Jusew24mGs/RJVHT5bRXQ/M18grHT8KIFYuN4IGJVPNz4fVXbOWcw2Dh
biJyKmX/Wxa/OpX08SZT1XeBS/5L66oOu0yIJft7qSeJfmlUXXBJ+GeyoVpCFl/Ymo+dqY3TmjwS
27uJsyY0SYSq63ElmrKyd3UxzhzNogYfytRkj0XuESZiT94+ihfsBSWsR/zCr+OIG1dHvYVxQzQH
fR5+ODanBjsz8zWbKg5JNdab2UBnDl/dWHiVvkZ//MD3bwPJk8851rM1sUGhz64w21Du+NGaMZYH
lGL4gVhfp2Hwu1F+cziCEJN7ZTf6PXsoSeWMMpHWucYPy8uGS4tcja2sBYWUFOZkGBh+72nBr0gK
+w4VpHnfjt6verS055BP78k0nSba2G1ZIyRvxmDTuoaz0gq73Ove2CFIqIsNYsd+5eLeP0P0eF8F
hXTl2AuF2DNc8xh4I2k/Fz2RN/5gLYnrGsW4uCp5J+s95/H8DJLhXRXcXUbzDGgX6K7kMQ3GGe2R
fZLT+FMZ4mYAKEA+KIEsWVhlm48rvKeGgstErKxtIk85VirpoPApPxpcWOSGj2NisWQkvXGtK+iZ
Hw91zGJxuSrDhG+FbsxjxKN6tZHa+pQJhiqaortKM6LnJeDldcDLu6rDMd9Dz5v+tkjOoKYhDEEd
zgZ0cjSoTZSBqZVoVMmRt1cmps2VbCjZcSa1zlzfO9HXMpSJ0nbhIkkkt3+W/FMm/5mAmcbPp0iQ
Ik6yKpObm1ykJhXNjPLHXTUZVBCzObrusnE8M/5Sif9NcEylnvGFoH8Dv5gezVGlfgqtKtLTsPXd
XKMAT0TlStbD08cPcbmI40GEyYu5AKB02gJ/XiQZbGpSntn4SlG6dYaIXUToiOAmM/UZVjZM0r6D
eFk2bJI/HvrU+yNMmF66R/PmHfqegKbRCE3RLEWSCbOmDX8xWQrBxLOR74EpzV5NkQq2Hw976tMX
Fko+Okd4I99w8r91ckTryRL4OgmmdZIdjLx/gtI5+6HkrfUc3t+Phzv1QULUA0IDnNoFyvfnDQ6b
WjdQRzMckPXH2qzJfAnQYMD0PTPLvKPPLC8MYkzT4gTORKMfwZE8wjb+/Szl3A0/2rd3cwq6n+BD
x5VGHDRgEYxh0p31b0R9UEwaKMV/fLmnXlrhudKRlgDW9u6jcYSagWY0ACxC695GJnNdhUyxH49y
6qbyCJf2lU7j8xhDZwFv6aycqedtFugJ3F1b3jQCAE6qM8/v1AVZOGxcS1CVh+b15/NLR+IZJrRd
/jDUyLWG8qt0y68fX865MY4mtdhGd81C3fjQBq5n2ewtNz+Hhloe/vGHzvuHLpBX0XbevRxe4g6N
qQiIYO96HXa6eTCxKKxnUrY+RxozDF4+faGQIt4iLukC0tW5Ge39p0dKC2wizL26R+niaEaziHIT
WunBwSbRHZ2/kmsop/VVpiVY5Cqv2PztfWU8x/U89lFAC4+/vZpjlTtBx/HzYmSDIqd7NIPOma3E
+3dR0ENHM01p18RRfvSBe6Gh5ibNSKhSIXrOqozXwDeunIRexseXc2IkLsK1lwwFm7CLo9fEa+N4
nia39JnasPdp7aWYnMeqSZ4/HufEYzIc7DWQpZbdkbVM3L/NkLLKU+E1TunP5FU12TfSPtZJWizO
xMPHI70XVruouH8b6miNpUYlF8QJTJ3eo3BfWCQ2DY6CI+f1sIv6Yn6awD3vUbQHzaaGdr7RsaR8
kRxZt2o21ZboMhoELWW0vBEUwHOSMQ62m1SIk0eIDEM0XwcZ50CrLgSuarpFnKvUNjNVog5On403
Q9lRwZ4A3K0ps6FjlPF85kIxGx1/fqzg9PWQ0dsGkJejuRl6tSa8ouOetpF68fJCvzF699MkZfwt
nztIu2TnLc7DLw1QyJ2TTtRMRnkhAejENp1Zo65SXPdPecDBSMkIXU7+qRrc6zmgsJSXab1toSms
6hgQftAkAtntQMpR08M11xKtW49Wafn0toeNUq65ZpxkQwnPuUottAxJijZpZL7eeOGwnp1w3FhM
MB53y0QZRpqr/p20suLMonXiXSNr20DBwZrFlv/oXQvyvmb3MXFfErjuveGJC5766IdJg+p1DMTg
f/zKvd/wCAHLz7IxO6D5Pd7wAO/o+6HKS99zFWLYuMy3NZqpKykqtQ/cUF1FlF4fETWHlx+PfOLz
ZTenLyYKNCvvzhxNOPVa1MkCzNY0fe7lYHyt6fc8QnRMXj8e6sRFIvBgNqLWwf+Ot470RTlvTl3h
531DVwRDRUO5Foo6TJbmgvDu2F23NNgxPZkU7T8e/MR1sq8iKAOPHjf52MfhpCEQ0bIo/DYgu7Ie
isdwgSK6ydT89TbAWiYpMi6X45W9uFZ+n6ioAbUhhLXMh83zMk0FIdAuQWdNJsRfv6ZsNxBMIYzi
9PEOrFhhLujCvsvQFXTDBueHj0jydhhsuaPw9PNvb6ClCy7MXGw1yDmOVpQwzioynmouy86Fr1VT
UdJDpKfTZiI9h359/wEyGFsbtgY2De3j5atGGxLJLufKNOsxEtoLHKefySgecc6e2YMs3/KfWxCG
4lgquTTm/Dds4W/rCkET8VRoCDHgd20FtVKPcO2Vk/UzgnKwN5l5bjd6ekRA2cjYlo/ueHnB4+dC
7kv92ugPqVd9KyfjUTRpjS1eZlhIzDOZT+/ffUtn470YRaG/0u398420wRKDqXNSX+u6w5T1vmWl
pHboZ4Z5v2FchuFoKBYSq3lcUOhdfYxjfrRPcMpCTkTPW42siB+/h+9nEUYxdDYbWLPkO5olKJmR
aAwj9RtBRYtKD+br7pdTyPukVjTU3XktpvLMLLm4hN+9JcvEAQjCBmF6DAYlKAFURkQxwbPRQA8k
O7LWEUd1PXp06eeCJnY7YVNaQZYihRHHDAnjeDn2aqzDi4w+8o78kEcCMetPONbBcFYVm4NlW1Av
tA5kcfLJM6Ghgs6yz/z2Jx/MEkREMxC4zvGDQZIQZXQ2Mp/qdLFNJi85aCN1zo8fzMm3bHEje5Dh
kT8eTRC5VbOMhCUZbMpBOFz2vp4Skeeoc7uWU4/Ck+xtmYckZ9ijt9nJRFHVBRPRWAmELEGEiUkf
dx9fzakZCHc2ZThs1RQ7lnv627Qww/cew05LEQ+BfukdlilIWcAn2uw7YIu/30VzZkQmypKxwMSP
T6hAIiVmBz7RKQ1+LveuieV93gQvH1/VqY9n8Qs6SHI5GBy/xmNLitBc8vFkse3epZNBiy2wf9Js
KXdNaLs/hgwUNdXC9sxSdWrOe7O7Uzg6ceihdKpHwupTP8SzowoN1Ei4q5LnKpkf+BDPjHbqhefY
Y/Kyc7J8VySDGoqEFMafX4VVus+ljWfTBF/28c18BzYGFK5zEx2T5Qg3//GB3+vMsbMpuftuN+jP
caSXO+KJ0KMlos/ozTnDU2K45borVX9bT0V6Y2eO2Ecums4Z2hONZQI7jBoYIyAT9Bhdl5w73Ron
77zDCZsvE+j/8canCVrdHvKc1Wa0aBOo+puhPHzZwm0vYsd9IS6pWhNaSxOjEPFzOvTtReCVXyMU
HbNcMGVDbl1QRfJWctIIs464jo9v5IlvjZ42W1BnCXBkf/jnt5Y5/A7xyHZ7KOaf1WyonV4hpgwy
9CvTt4/HOnE7jDeNsb0Uatl1/zmWCaZVx+HO1j4wfuoUHDa5rX9rJwJNHK9YIlWkOrPDOPHRGQYd
O3Y0rFjvtth9k01E0ZdcXmJ/juIQbC2qHfoYzbwSYMye6mYgJRfInv/310o4AhHs7GwMcTxTWoAB
4sZtS5+z2g0wrIaqdHZPNZ60tzR8nlxysj8e8dSTZMtGGQBvssdUdnR3Jd3G1qpLX9PDeo1FDVVC
IdT9AB3UzyUH6Y/HO7HmcIHsoQQLG5vF5ff5bZbOg8aK4pJbO/YhnQurGTZ6XdYbgSL2fzOUB3DD
lWwY3eNFtHKsWOUFRzTDK4s7vIhgzRwlL+POMM5MX6feUcEHtfgQlkr/0TvaI4krZioDfpt3j+Bv
X227fgRd0KzisL53oT/+9eGICQzThQmxn/bJ8QdojPTazHYu/Nmc0fg5w6emazYVdYAzA52YmCmp
67YQVJ6xcSzP87fnVc1grfSAI2AW2i/hOO7duX4880oIfsbRhv6PMY7eCU8jn8+yGANBv7HC2FQd
Wru1P5mdhLacDS13UYchNDQVWP4kfCqJPkUsRK+2w9lE8a9DDVnEdHotcos0YRiQTcEGxkI1BzK3
onvTI+KvmEAZBZVe7PMWcRanW0Kw+zC4iGyXJoU+QvUyFuw3Zi/j0+zliK0KA/BsmRM3rvcwTN7I
/Lf4mdgdlgtFEbvsbTQ60R4GynSR2Ug0exHl173W9GRee8TVpu2aO5zucmpFzSpCKOgjToQZMszV
NugiG7FwOlyVlojBgSfd7uPbe+rdtAzHMXhPxBLn8+cThBFcq0nybiIT/laP6psbVbeW0HYkZ0Of
w8T78XinvnD23Gz2KN/TEDoaz46mohbhVPg4Wpea081gpheDKs5sXt+31ZZoIBpb1DIp03lHw0Dm
jaDfeATw6el9VcUNmkH3R50+0YS+RpCy7mzza9gUZ45Mx/GdtNPeIokcyR3lcH28IfMqePHVYFMT
Kaf5c0QK38ptLO0eo4uebdHMcMap7RxwZ9rXmwxmA83tgom8NvsLG5W/nQzahdA7bWcoq1gHCEN5
4ao9/U462F7y3Tbw6Q4jUkDYzeHGU4ak9uLMm9AIHswU4KU72/UKRJiVgt+CY5Xw+8BIrV7xfBh3
5Hni8RxhVeHo4r/npI9HrUq2DpDP51rY5x7FqScuAQ8RB0WZQSyIpd/niFhv7bxIyUKEtD/RXVpN
g75PDXUuY/vUXPTbOMcbo77qibmED++79mIopN6whnix/fj1PbUgSmIt6CvQb5PHGR16bVZlDd/c
p+nkrqeF7aVjv04xpkftdMZ0dnIw6pWcWYBMvdv2yobJqMj4VrRIwtiAMAoWe4cCFC21is98mKcm
AknZn9UCy967zW82TUImqKgIuG7uSQ6Qa5DCL2XWvKoYzUIkz9xJ49R7sfS8OcAiIXCO+zRzW2Xc
X/ZpyZiB3Z1N4+DOzXBhUovflEKLoDHUoBErT3yK9SDypxBTQ0gw/bUbuunOK63pycEShD0jIKr6
zP04+esxIVJGon7rHU+Mwxi0WhqxzRnq6lV44XNk9g+ZQEfy8Rt1chzH5aTI8XexzP35ebS9NkUV
ejyfk2hFNUd9KyZt2JRdc2YhPbVtXTKgKLEs/+ccfYdi8HBwoL30FZ6RqEXiOhT3TWnjlzZugYY9
5pl3plBx6gX+bcjjDWsyWxkaPT33wensoRm8elaGuF0emrI/c+YQp95fTqRL3hO5dNSS/ryPavH8
z6OTM82Y01cVVb8IzyBxNTPcNeXbcL2ANGHl6MU2rhevgWYsyswG0R8M8BfgVtFLUIN/70wcC7ja
8BlFqnkg1ZecrCLLYLK07m50BvfZtZk1Ib+3CKa0doQIs5Q2S/OXPpjYWQCHjpX+NSm7G6Q41RYT
/Gvs9sMqn0S87fLJfKgQXbPYm/aZt+nUXfAWpy4lDt7b4wZsllUtWbwVO79qvpjVbKyUbr1AWbyk
Zkro8jScGfDUI16cWQhlHIqtx7e9SoxwqtkM+XENnLOvuqbavWE8RQiFetUumvSPP5g37cTRhhDF
jMkF8rlwzDx60qE2ZXRJs9yX+eyto6GTD1Zk9OtCTPZlVGbZM8EBADstlJNvdgE3glmadzMUdyR9
e20gg+LMbThx39lsLBZoUhQ5ThwdlDw5uQCDReaTsWJto2aS10XEtnFKyvYlIWUNelT0/cyNOFHE
RJVA1WeZtZ13Z99wtOcq6Pmi2zlAyipCa4cgVezaoGn30LnEijcF5aRNXgjgoPVETwbnhXUus0uc
mMMWXzhyDMLlaLSZf357OtIImas4x7ecwBt+8zXEAkYs2urCvuTOOBcqQY2MxQqcf0YR2dBy+qhw
+fq7QQz6bpoCuKxvQYxq1j+zLS720cArhWOKtOTRs/dI8l8Bz62YsvutJZNoi1bY2jRaofxI1s52
jDpn44aXZpmKh1QU4y2fLSa0iQ/hJXI775Dpzhcdev6Zg/mp66cDhgfdWTr0x4Ujym1J1irB9Wfp
+ECeD1pUOcYvsaFFu48f+qmhEF6jNcCNzrKx7IJ+O3HRdCK4b1mWSOuJNlXtLm6+sUoPXpSFLx+P
9fbcjr+0pforOL2yDB4f/wtNZt2QxxwOeqjVK+hME2av2TL2QVX2hBFlxqVR6sGdGs3hxjS18N5U
GoBfkVX7qoB7/PYL/R+V7wy+AVmey4zzPyiBE/gGOPffip+/Exz++Uf/EBwcewltXRrDOsdJigNM
5P8hOHj/YveB7ojW3FLn55X7h+AAlo8OL2+2B2BkqXZxNv8Pls/5F3sJjlcUWy2H1VD8DcHheBXx
lhL5og2kIMMx4fitLnQM+XmUAj4IDXsm6s8qrujnTk85bCKMDvY5DMLxYYEBHULLWLH4zd9XlMlH
iQCJyckfR7a7utbj7ZNDvP/tIdz9+0v5L3TBd2w6Vfvf/+/4FMooCPIX7arN1PhucVR06vrajkZ/
UridBnOs79OyITPVsaqtrg3ZymgpcVl1on1qB2d8+nh4wlKZDX7/gJdNJR8uUijX5BkfH4O7bgIL
PTnKhwyTjQQFRfMucyKs0AgliNGOmgOR5qwW+CCI+6lIk1nSWmJ2Si1d1gcCb4xwVQYuXmayuMDC
G1iS3HlId5OZ8ndxf+X5WmTa3K/GCnMwTuIW4CqS++kXlYX0k0hcEo+wI/kREFKAarImmsauP+Mm
nvZLTFq8qkJjouJRM7etKLjOvl6PxiOavOqmGWg6gTrAUSlgRQyyrb65eR7r+Dz66VfUckV9kfXP
WQeXrU3G4iowQBbgzIOfO5RmcRUFOuXveKq+kMrLPxzG2Ltq4Vpv2ZEHn7ye9K5N31Z6ecGtKnKw
Tzr/NmDyFXuCuLlM3WlhV2BPe5zKCYr0WEa3Ns4MyjIeIjNcZPhrnLi5L7MeklC/mDQSRZx4K1EG
zWKMKUTkw4YA2+aQdmZ9D5c+OCDJGfeyNrKLGpnR1hCqf04InHiuk1k+8HTMLYoYst5Mgq06OdY/
ppLI3dBhtxMPxfSEcLX8Av2OJ1Mz3/pywWs4AwBvoQrvSkIK9Ilan34N+OOe9IZ/MulN+yIxaFwF
Y2hd4NkzHjvCeF4SNRRXY1l6V3nOZmYDhdZKVlaOe2clu1lHgpxV27YKsvVQ9OaW6KD0UyUj3C7E
wYFBKJsfVsAfwxSBIJHw1B59QnYwm1hdDVmLz9nV1LSXcZddlC4Pd3KqAd5PQhJCKxB4A4AigPf/
s3cey3UjWRp+InTAmy1w/aV3IrlBUJQIDyRMIgE8/XxgdcWUpIrSdK9n0x3dJRUuTGae85/fCESp
IBcEZXmE9Ow1Iy7uEih8hBKl7RXpsqsXUjJ+L3Q8hmqEtmBnus6mYTSv2dSOT4w7lsugHflXWem8
F5gphsbEHQdKE1dxsS52rXWutUQfoXRyL66dB+EQpFU0IieqwjGtx++kgM57bHjt68TmTcSQx0K7
FvOmIiajwshb8lwLbPa9MnAiXJZyQqkmrPKRVsXxnavH7TvD5+WyVun8aHKQ7kmQQoTYtcUOx8zh
m567xgPecWpDpDSZDBrPtk94j3gS86jXT7SsyW6YcYDcLeicEkJQeBO2i4aEpPX5A+cm8VImXnwq
++JFab0kMLGrrhP/Q5cBNvOZVrkpDXJlYs7rvGI2gM8xopWnxOTbRHJVZHsTVeTGtstXO/ZGMpI8
Qeaow0e5Wr9PKS8KQfWwi1tbXAuC0K6DQTnXco6NhzrrxYt03OYV0Rpfq4c8vjPj5tVCSXLO8WO4
n/w16EzL8Zf3a9W8JT4K4CizZg1FRlBsPm/OT1kEfdNrd9Ms6mEzZflyCUrbfxG04XdzMxhkv9FS
kG1loDIv8ypylZ4dhsb00CHHU7ZHJU0IaunqvKaqkN4a1tc+GxlCXxwDPHQjptVeDS7CbvML4KtR
uC9jU6vhPeuk/ZKhyCqSw2gttQ3NctHqLUQ7JS/nVsXOSSWWtO/QZKPOtaf50cAUIGpcmdah4UzQ
BtvF3fEdOpj1AcqTsjYNbE2yvpJNYIYoA4OTrRU3g95rt41e3mmOvLIrUe3Qjjm3C+EQoeORcdU5
CVlZ8RXBMMTrgfEdEnNJj5VZPPYMLreYmcmttOevmU/yoj3Kb0VqVketTt5naafHdGEeVBtSXDS4
p21LZ5yIkEqGbwZ6022S9edpaOMdbGMDtX4RbIy5wxfFcxJIDEl2ZS828SKBGOeoQ0bs5v5JK0S7
ycq2XkIRxO0R3g0sZW0i90dHG1FlBZhkVZYfiVgGH+x9zSjr7TnCxvlurr1sa1ZacM5x77gEolco
1liwSL6NczbDU5eBnxAszIs0jVE/6kSVHSoPYbEYLH/bKM2MiFliWdarxYkOUdHUKv2snCw4yMS4
t6o42AGu9BdGHVjl1uTZv/dCKTdyaEthLuI2GtN4DOMBKS+Js4YimDImd6Ynkag2dQmHMzBASQO8
qZ3YbTdz3L9bjZL7xEk48zjA/R1K0jFMMRHf5rXb3jGeNZC0Fv0O1laKg1qhYerqT68+0cWhsorp
XE+rtKgsihdUSo0XuZM77wlFJE+Hiba/IWQVdsloW1SIFrMgwySeSTqWdwRnNPXNzCaCGUIhzD4U
rKtLu+zFmfxIfC9M3TzCmeg3VpqyqvotARJtWAO4hKRmOSfhdtPjoiwM5FbvAoZQB1VurFFrCLxy
lzdR6g5oW7U8iFw0yPH74DAtTnCsZDzfZIW1bMZYtqcCQ8/INUvUXm4xhqXCR7C3LfvW64GYm3hl
HSQdSmhd+LtWG5mxrNGcyrGwBw6s/NlzE2Ty+qzwhJ1RZQajtsPKtYEoW92WhsZZjjnUMcusyQph
Tm4SLQmecNkx9mXGF+9aTXr0xwmHOxXblw3IHyFxSrurhsm/MtplPuFTisQVX0V8Tlq3q77bSXuF
/MC7CCZ475GtFNFWJbwxSDppcSn6xTgKpi0thsNudy6X2HqRmOvZuLoq6Lkm3uLndCa9MMqNXP8u
UBKWuB3X7rTRc308Lm0bRKLSur3E2f5FlTIjGLTI8gt7SPr3yspdojZ7e1wncH6ROy/m6uyl0BAi
oW1qWCjaVBc7L3XGr01uNNFQqrUuEO0tkrtyA1m/brb4c2Rn7Gvh7aJMzj0+vyo9wp/vLoK2b2wY
tgCHuKI6GQJlPJmjPGuc69mMs8OS1uKrKcgAIUtxLtZ3Q8DFWiLlucU5tKax5k6PmaxJaKhfi+Gb
T1iiYFZCC73Ti54DB/bv/EEfTazKrMV3gqkDa6CgTPBiXcSbxFljNdKsIoxOONcL9hN3WiPESzBm
VrqT2AQiMWYSFFUUeSk205P4OgnJdCuFbIHon9MZWjRmqJ/FV5uZxgNi8f6bwMDL35hOyv0Z1Yom
TfNsbilD3fsJa8Me6X3bYmyBoegmT83yCHBfX5Q4PxxsvSdzt8EkfujyJA8rYaK1T52ewz2oGu2u
TgL5lJlWcp1UVBq144qrZPn8FUH7bOG/moVx266bMgGuHwPeYWEWeJQnQdsaN2yD9TdLuHTBGrnd
nNpkGbsJG1FYdfyc1XNinxqafEozwltCo9X8OtKrbt4nlTufdfINtqkc1SZZ9aANxdYLPNMq6ue1
/EU99OINU4kdCbcAsAPxqprmD4QG2X5a4ob43ywg2EnhaDM7sU4oqLBKRGOEEPxzE2H8XQ+xBqHT
LzGX/4UH1pnE3CWJNhwSzWxPMRDuWg57ddTmbYcjz1reW62/GXkxr/3cIRpXNQ9bDs7vGhrjZwx7
7WfWX2KRd8/P+VmYJxurqchjGQ52RuUfIUFyrj13MLfJgPfMbFMQpgFPdkj06cZLoF3nvYPRwNC8
JnHNh1ljuttb43yulWifpbTta1yhpkdFxf0bpOYXnHL9sasWi5k/7KxfVISgN4U3alZ/0LI1rrUn
bWoWLDTdyDHWlXx1HEV8YMbIF49ZEKoDzqk1MbR5ywV1s4cZz2+i7T/x2B87Qhxl0UytPwqC+s/E
tATZsBlk6P2qyiI1Ec7CqomV7cWitHHfdTLdsDUv2xmgCatWSQWVC5pXL12XKYyvu1zZ7QlJBRaC
sdN8w7nUu/XdBLHzgBFbrHUNAQ6D8zt2FljqL80s4hp/5b3icrQOj3+EvhypQemdEUlNiL8j7HFF
vm0rMkgaYnp5ljCzg9TyPkibHw+YZiU7zTDfEGl8wZvHYthMuaQ5KtlImPmXY2faL6PAWCNbrOKs
65X1asL1nJCSiXo842HhEzVmFBusSvF4mljQFVvJIQkwW9ONFNH4VFGvllVwQQFJTNtkzWf4K2rT
tfC3m3WHMTGvuxuTzr3XHG8mVDzREZTWto0Be88eiyKUulc15VFKNjCSpKjZaZbpS5KCP0SMB19I
hx8VGve1Vp/qpb2t4W2zpyCz39j4cz1jdY+VKw7y97ZViK05xeS7QLG5yCXxcaMB5ICn0viULBpx
h4j7ytfOkoV7GsrFw2s2VgkPKSMAV5v6Ydo6SZHqkRRWXOLfYGHsjF0iyF5vb7ih2nxqYgzb+tbC
KsRzlzI54hmcbeJl/T9iCvp4o/cMa6I4g/A5wovzzTMTzh73AGsSnMbU9J2e5jXZrCl3nNQBbt1s
wnigTZTy3oT9lTZT5NNO66gaaUR63+6/6FiPRHhMOFHvEHIdVYGAs9vRuPmpLb7OuSx2XTZkezlS
XemF4oskqW3YpLUrn4asfPU6+sdlMsSLr0or23Tzmiu8PrtgtTI4LQsPn0NHu8PXwToaHBy3hTVm
+xg+Zx3hBF4eB1Jl3yZStt/s2aA2NEvTDFm2xc4a/O6GTtS/mFsd8xZF0++Wdf+lJgX8C8a71lGf
2I2Gtber06CMUvKEVWQv5USaYqnkzliS6ogTE11L7VkhtZN3W1mdfNINotvJHmvenL4j182mwxIG
3fOmqxdOgKExegyCAZTathRXA/7RrGCb3WSIa39j+QOdUWzbCOobZ2GN9LrE03Iy+IeDvrTvTT3x
VKqFsHS6w9DJ7OXAHL09taIFlcN0H0PBYD1C04rt0pk9AKDKbJ+hQvsXhgJmwSwwuEgM0Z2y2asv
XDJw9swc532tm07U+PX4xCiU9l7N2d5fESAmleKqKsCHvIw2maHk8uGzSpdt5i/ipXCrm3HyxFdy
Fmm3dSe5NmobOxuVMqG2+ZfW2lo4r796sgNALB8CWRc1zP0uZkuVR2NdqtO6v+tFoTaktIpXp52w
HO2qHDsPZnZbOWYgI2vzmk06DXw62e2tXne8mSanFPk8i0Wd1Ci0E3PGtpsIsbXoBdexsKgAWOXu
Sm8+LwkGb9MIuvb5GaKSp5BIatwHJ6nNl3YC4mH1c3v7ifjUFp8PWrQycnGRIgedLhjjqIywHQqq
kjnnhYzxfv6EB7RE4zFAyyaAyWbBfwJ5S4aLXiEAhFSafhBtMl8uLLc6muaEYkSt9p1+Anqli6m4
awUUKEIYi2C1W3RgsmKX1kocpvC24hUnimSCCVfBkLm9CYizsAQhVQDBxW4K/FfohKtLAk8xowbO
ALhT2xq/yAglPhaUBRZ6FDx6B/DFUJWZD4ggBl7t82LZAGXOoNp3rALMLcZT82ON9U0Ym1151FZw
BUUb2xodPQmQK1KzRoGGPqUGucxLxr+pMgF72oUtzjK4/Cd+83lITgXYbd2kNgHu2nddX9Zy2dN4
fWVFsdT2EKz++DSJDt4JG2ioboz4TjfK+kI0ZrFBouJf+EPfPjcGZToxn2Bq0HfrC4Wk5Hq06bSi
RB/Y3DWz/4ZmrXmdEoqdTm+DC+WxzzYq5RGmTtu96/iIYutREIjS0z5te5fynFiJ4GL9nttu3YYR
LvXnsi9BJIPMo+YtOv46h+h8zqDTPKQr6k1dsp4CNGivhs8nYS+y/yZbAgdTI06uPUmWi9Gt3w/m
RbgRgUOWLrcTr+jXZ3nrByCkuD0VdxWpGLs1fn3jQgd7+DwbjAEIWPpJeu2x5YM7AaKOmmNfe4nm
cFSowL9oA8qQdi7MB9WRqxdU+By6DZWwTTscpW5uPAgXf7JM8iKR4JO1Xer1BT6z9YVjUsRW6ztI
KQ9fekiPYtctDcW5MtjNyMd+mhVlsijA5/SmNB+0qmazZR97xp1OvCChIY6SAWP0CQmOA6Clj8Xb
KSFqi1RGys+e3UREtDnFLiH+b9c2E8XJQLNTsbDxlbFAQZuSRTHrY/OKzTsAtQIztrKYVmGgcLYw
PdiYgMtbDns+ns9tdvJ4GiBH87kjL+sLXf1MRrpZrf1EP4FCddZ00wHaPAqPql0j8mKORoI7rqGl
ZCSYs46KwOLUckdBj2fxrWl6fDcp8DKznKrsWJMKcFKiBERct0oEW+a2K6ziGidfzH/dzAH1wt/T
agPOhxTIhDXZgU4jyljTvA2URq0nv3t1PO0HfnpYU+BZhJLThBDvJb5iF0fJ0fYLSWc1iywTWXqN
yefrODo8tcXTrCPBGiyVseAZDKVONzSq9pmqJLdDORFqGeIWFFC3SCe7Ij+TTVYRnvvUNDEV5DzO
m1Hywmcf/UxhAql//s/PhTlXOUeMRrb9u6M4UwWHyrFehukGZ9p5V6V5Roxvw4LOqCoTz2GTYdaY
XCOqgmKxONlyKdyFjkx5MybRxYe0l8YlUZgG9hMo9ohMt3G5vVNrFTBPLS0ZgXRyD5DAHaujV+Z4
y/j2C/nIKaY9FLMDgMpWOsRKhgXZ06chHv7Nc/z/UeVvR5V4Ef6lw/ybUWXfv72nkmDsof9xXvn5
N/90nA/+BZPChVDhgHYRCMYE7895pfUvB0MGCP8+YzXbsWgU/rScNz+nklgQ4C2/epvQI/xpOW/8
y7RWHh1NrLsagfxHOWK/juFXPSgCDINzgV/3E+MhsGZMw4QmDqTgfaSU+ntct+KQyI/fEWz+7kom
GgbkHgy8fiHoljV69bVcPfgm5pK43L2KuplCMh1k9Jf3cPPrtPLvrsQ1EJZA98dIZP3nf6EWEGQT
Lx2BTDh2FJLIV/26H0mpctvl6T++EEACrhorV0LnWj9eaIQ2EDTdIg4z67koiw9CDj9y/vu/uYwD
IxcO8K/DT+TryOCdSdCTqmAb+AwXSYgpo2LK/otHx7cKQQKBMCP0n3ULidArG+NHQTxA1V1MuqT8
aExqwDr/zU25PzXBOOv7LvMD6KeEhOL28uOz88aKGVqgxCFVZEG7cr6bk+kJz9AnMZJS/M9P8Ge4
5fNiFqo8lOQAGD9Ln4mSb1ibjTgANQLycZQcctLHw0bL3nQftCrD1Dg0Ziy9//nCf/MpIstYvVA+
GV4/Ly+3a+iGQS8PQA/NvcR4LHQCbICx8LB+w9xaH9hfAZHPewQSYVeALseq/vGBLjKXM/p8gZi2
xYWJOemWULz4/r+4ob9cZcU2/rK2VobFqDHUO2jBhD11Nz2NFdGWBNj9V4/uL1f6aWdSRZU2DMT5
QEo5b9wpf1saeoD/w/LSf31LiPF8ny/DC2xsFdZv9S831cSV41eNqKAHmc1G6KNGpJPgbF/sat4G
jN03RtAZRNQ5zkHvpmaTl1ZALWPXJ3gRqFEU/Qeu+liadAzi3j9hZC+PreOawrGTXvExY5lzTBZj
vBReH8NNWHo3NAMwpkbwR0hGqra0+Sbjcew4vamtbucuML8UntkcnTiPX8eKAkVVk3OIPdz8m5kU
a5XzPRfehLF/P5NMFAK6gWC21JbDgKZWFmW9hbVW3+Nka5+w21Tvbcwubwwuvx1P0Ns5t5uz8vsx
j1LPT5vtbJcER+IjjFKQ36PBp3qrYm66GAexa4JEXDPIazYDJhXwUq04JhpNlgE2ZtYQ7F2chnet
zjQsb0HUtU5oUaVzd0vFxlXhgxeBj5sQKNhc0iTDAhbfRyyGyUmE7doM0YjC42RXlJEo0ZqzoQ8Q
VyvKHT+otIhAP/NLko7OeUqM/DXxm/LJVSBKbW+Jl9atzC8x9y5CT4GNiMqWC79pjBGweyIYIsua
WeuTa9PPavRyT73CaJ2iu7olonx4jXk0GMy24tqV+Ydu8E4lRotfKj/7mHoV3w/u0hzVujWmfd+c
53KdMXSUmwlrOyhTvPTd6Q5DG/vIjj5EUEOy/ZiUVkgZkK3m+LImzxvfn9CWzCkTSwTXuZvUHy4h
HlcGYRd7V5ZoHUxNgdZ/fvZlT7QBXvr+ReryyIqMh4CohlwGO52jqhXJg7/gO4odWVa8Brggh1Wr
mg2ZATkjfvyOFyywO7fcZ0wJxaUBrhRs3DQen9NYaMGWgWXvY5NSZET+gRhc4Bu3fPFxGHxgulN9
mF7anLjHeYuxahxCGGoPdm4ETw2uYQ8WWSx5hNmhg3Mr9JgCOWY64lE7ASp26KGRfJi8giGeCocw
B5EQnJUUGmJDN3jq245lZ+uLFo02R9yCvTPdjliNQLGkTJ8Q5ibjXvp1/hbATN4FNesIIxw4PVkw
lvt+jCfq5mB8Xrql2OOcNKBc0joz2+XCcpbtAnmnDbs+UTJ0p8L4ig6+/2YurC1bY/C3KZXTP47e
IF6S3HbO3lyyhwKEOZBANesEGS1jCKgyLTIK3oSTJsVrm5j1idjOGgC1N6Oiyz9oQAJ4O6514ocY
O6z154029/QjKfSFK0zeGRIn5er4yxuSFkcfJk+AZz4dOIk58X0+dtgAp2JKv9cicA514YKnualL
MJ0hn0U/j3skTXhnB5IPYVF+jcdm9tFDQwpbDZvh3ij3OHh/H2TnbdJ+uq9bE3rB+FWmc3aqaheY
KBbumaPQu00li5Jh87QFQhgvx6ELtknBOkeLGoem8IovviGWMyaTu2qhP0+WSQxRpYq+wLOaTGlr
KPmo2RWnm7SEVFLLPLi2KCoZ07HqC0m46jiKGJyYZJelY3er1DDujfXcFTb3bVb5W9Zr/rWPEPWt
nPCHt8bBgHOuQBPIVD1Nki8Ks6H4VQZQJ/RybjYjSrit0y8so8pvA8TbEhs3rSvJG+zZc1LiZG4N
t2sBlMs3x2Gj7Dr2D5zwvdslIyjA7Lp5E3stYJhjSf8Wo+8O9A8DPwwS+Qxl0LX7Uq/kJp9zNjFT
NhtXcekOYO6Q4V3KmN9Q7ylSI1GXNXbDPQbJeKNsu6y8tgQmzamyfF5CJa77dq2rG7M5l4bgY6Lz
JFK0Mmz0TzydLA7AElyAls9dF5Lay1D4xnddsVuN6zfi6ItxVcRDdpU7U7IbZ7Q6OLvnbahpg0P6
jLPrGbREWNMS42kt7IhDM0Xj4jaP0ImC68WL682ke11kk1uCI8XAzl3qXYe3g1s/jCKJI9+t61O8
yOq2l+w9WsLuoQIWfTFWPHOS3nZWjiwrqcfsyopN/WtgEEEL1EI92shrv+jLQ+/q4z5PESdUQaJd
Dl12bWXW+KzleX89T+lwGefLFyzUFfQVaGj+jPWNvRjOYQmyBTiZMD2sJOObsnjxWiy5GcB+NMnq
Wzdkj6znp27Uk4OJWwlBKlUbDbqF2G+GA8GxmOzZ3L9qTiND0+PQW5nsRy1LyyfMsOtTV7Pj6JUP
YUk3xKolB3T5Y5MlFQHSP+9gR+9FMr1LthDndh3haTfJAyoHu9sDdocmUKwKhz7Ia7Duks0sp8lr
+UTyoIpg5xXHWrV6gN+5t6onsYPczGO7kM0rrKxiENoOOvQM1a4ZFOZjX5nVSbVWdSJcVBfgy9AV
iFWUG2mgsiiBwSacA86zMqdq4fApO/a/ylPxXQuajbi4yLGXt7OxSk9kB1pY3BOKMvonaDVNHRKS
aRGxSC0OpT1csCv76Oc8JVSEMPjvwoFoY2SJd5zAsCEbzkG3IjWODuA4sa/P/kqYJqpkGG5q18OZ
PLcJAmCSkeRIEdLOZnIqjZGpr9G/+oVewCiaynuVWxN8QsMFaKK4huwgvHk81WVebDKhf7V9eRB5
DoFgJnvZdiCZmy7ri41jvCUNVrs0rFqDjOZVWDLa5rxnnZpW2ORMiyXpiQezxfpiauO3InUKQrnM
gvgVpklkdhjP0PWnK3IQyYEA4dQ3tW1KAjpLa7liuSbvSenB+CiMXgOCngJKS007ZhPJ1jsvqdjf
bJft206oTuiWiNBWWPc6G8ENHwomIsxqZmf8DdX2V676Srb1KeEDh5ErpkY/FqP9QoiR7PXyADLF
fmMqMk0xIPTQX1InkFiUXc2IyqC8LdQVRUDEFwveOUPbh51iBL9r1OBn/9hX/EH+XZ3n8D36xT3H
S0wCRdlCD11lPEkdDLFgT1Ve9laX8i6eOeb+ucX4pTMMVsGpyZUIvQTn+Gk8CtPEqRKgxMPYUoTV
ZOpwQHEc13XanDUbz/x/vt6vAr71gp6zqn8wXvjFjqDuKHBst8C4xSfKaLXMbzZZX48ErXXV24AH
47boURO7jq9uPo8dRZqIu09NZezg+2kROXDOG+EQ434ii+c3jd2vqhR+HwJ4WFgr7/2Xplxgu4Zf
rywOaVXZJzn21Udj4UoeqkH1ekUKKsV2WZYspDQ3hqs1Kzk0Cn6xMCi0oVG+UcrUJ9+E3TCbdJ59
JqAHl7N0zjbpCBd1l3cg+n2wHcaWecHARPyQrIZkFmldzdb2qvgem0r7zXKRtoQB/7H3NcO7hTvJ
ARzPEyLyLMtfP0/FusbENlJLYf5OnmSsXewPXe76LKgo4dm7DqSynz6ORMJO5fQqDgMKeSzT+yYc
JkRxyrKf2wzncWbrENVg0eycDjYrZnX/qc0PrrHI8iC88kr4TH/6BYjMlYvqLTsE9Nt7h9D0s7DV
77aBXxALrgJQgTMcho9osH9qSWUmx9itm+zg2hTPLo4/2Dq5Q9TCYiHLoSD4ZM5pHpiAjc//vB7M
X58xJQrsCn916PjVOXM2CnvsSoVutVdJzAgPjpQWx8FrJSmN+0Y583WgOcFTbc9PRTC3H5pw1HaY
R0LuhqZOyYlPOpJV21L6FpQWQTlJVvKB+pthMJSxb21sxMNRi7H8+ANx+X+8+nd4NScFEMk/SGuy
uv7eN8PbD1j1H3/r31i1j4DGXzlJ2D2uoNxftDWB94k6o27BLgaw2OVaf2LVwb9QnvC9YDGOTQ7f
zf9i1RaKnABPp9XM3cH23PlPxDXYw1g/Ln98cNG6YOLlIWReLf9+ArksPvcKOwH9XOtak7aSybmr
bZj8xzCdjUlsCxJUm3C2RqIPJywyIEvDvcX7v2TGXy1ZHcJ27y8ZBtlBA2BBHTotpW0/GdQFxUb1
xlc4HsljNTGdzhLX+TJCNLiEHjzcLMj44l3W5NjTNHQRl4niH0ajOwVir+Up1m9DXp/xsl3oHclJ
7Abrq6bgip51OPCwuV1zuBhzyMSPVhFL76InDgp+SukqkrrtylpTI/F9rM1+IhCj0UM4YLtlhgK4
FP28sTrdAqSx5AuNkoKoK1GdXBZWxryVMtkTu4J3ew+7vHIjy6SZRzQZZ49GOlOxpzASoi7LR/eI
SgouAASne9eW5rH3hnRvTjkBhZT6RAquqpk2w15sNM19bmYPM6O8Gzf34vzAH7EuYXDGFSIBBpID
PjpdSNNvbQdDe5sKMj19Pa8U3A9PixaIzFtcSwM6EaZzmyX1Wme7sIffGXrpXI6BM22NQXrGUQZB
25yHJYiflsr37oXnxA/dMJv+EXjR0gj6Fk7JqNnu24h8nvx5ZFa21XAwjQrOTp4Be39LYMXJJUL6
PAiPZykrlYVMRGOEH/OszvAvEp94Z5Fuvcxd7to6sTN9H5OCdygMWNNDh7jYHBSaV7XUG8+fx5TQ
hzbf+XMcH+ymMp/FYsEeWXpteQhKr7TDIaEiOtia7pdPWYcVziPyAI7zraTqnLQtGRBB3+9Nmc96
f2QkTop9lZdOZrwlPQM93hwBTw7GGtuqtyMTgsMVsW5qO+kxCBmAxzEbF+JZYncLN5hmq2hUHmUO
bGCbPHDG18EAVgH7Llzdc4kycUxI80SbwKz1Mf3TvIdigjXsmMdEdpfOGj+1kGJPku6V3S4tTiKk
JE2E2XpFvavdon/UtPR2ojAMOy6zo/MnEnWcXwxdkYLoZfEuHud7nRQZcjNxqIB1ml+0lUYWtmMX
uyFuzVOAqDUsaAu2vUa/WtlTdrJl2eyU38AHLuflqLcsTdMtzUcy/V7rwYeNbyReSASlRsOXj7um
9obhhLAvPxLM/rVruvLUkcN6bl1PbpalwngZVhuhgFFvC7mzF8Hz0aD6V1odJa0WaHQheUpGWfrd
YQgL1gjBPW4EQyEdroLdQY9mDgfxTs7JBdEp+GEgtNrDtrkfMvLFjSYzwtF0SCTvcuOGX5+fc2fW
ujCeBnEkgUF+Z/o9b3zSiGgfUnUgywxoltO7ThaEa21LT+jct1Z5R4rqxWLEoDRSX2NXHzKXCCK9
J2s9UXd9wDh9qcwNTPNtAlOadJ408kf7sW/bvT9PlzmSBdhvctp1oiTRMV4QI8f2k0vTv2bR9Buj
Kr+XNvQVs1bkYZJ9dZ9p+E20hhEFA+N8iI1sgpl/aQugpLzC8x62ohHi4WHfkr1Yb6upqyMvGBXf
lkD+zvtw92Zf9ZGWBvLgd+X74iGjhd0fnMhQw5S5I/gBE+L8Kg2GnFE1wl5WhXGbpO3tSNaQ5nNT
S1NfTb6dv5XrblbI2BPUa712FsK07zKzdU+NGNKIF9btBK4ZQADpMwHFMPbN6SMdKuOQeD3dZ9aW
IbQ83I20ODhRjVnbnm39diCFK4QDHRyL3LuL3e5WjYO+Y5vwz02uKS8iF3H4wr4iN+boxWMorCG/
yk05Ru1QDHudF7XTm1ZeOYmT3lnTFFx2k363dNpAsCRZY4lJFnIgATOqHVE0JH3mwsOXtb/riZ7g
Ca2UUz3fQU+3+HmN/ZbaGVTGlNOhxTm6MDAazoeHEnhvZ1ZLfK8KdSm0tosmAr4ePS1/dCBohqU2
vvVL8OwmaCTQJ/EdS4FOrESlYaodNJRj4+b7wMxjnmJrX5lG0u6V373X5CNtnW7pDxhJPAhsVvmA
C3rjKi3Hs9Mq/So1rDsZiIuyT5/cgoQ1E8Ks3thzyE67BY1+tQPVR5btRMW6lwrNv/F7a99n+XQ3
8epAL0b81NhG/dciToznkqiFTWd5LDXNBj/0xks6/i3xaSdGc8POGVvz3CHFCdtRkMKKwi2Nirn0
9wAsyzFthsMgiLrK4mIPgyOLkgBrvwydBYdZGS1xQB9MG47IkkyDd6L6hpVopflX86Lbt2m1koy8
rr1ExaBFsxoJcc2d9Ct+r3akTHkxZS1ngiofDXs81OhQgnHhYM0DEPBuuCdy+oo2onofpxrP6/k5
94pyO3I/oMZNEWEekZ3HGTol3fDOhktsRglBp1cTlC/4oXErNnJJjbOTOclu1qw57GVivcSNFCSF
G4TVad1AoJJfsDONlVXfJNoI1NB00AAHzjWBHpLkGwIRDcMQu1oKeWHC14sy02R+KXXo/Jb2mGpq
PZ4hATduEGq+c6UYUD9pwJDXeiLGaWPPpQ0gMC+5vKtzzT8GfbGcptF6tCddfMW4i2y/uCJ3eUdA
rLWGvRo4udl2A6OSc9bcjkPwXmnjjZF6gD+2Gu56p75RtaZFbUEk1ZzKa2bQX/rO6kD63eaEdOyL
3+ONMmWE0WrGsDW4vY0Jz/eV7dU+KGCgt3wxuq3Cw+WI57y5zZsx3btQhEKfyL6oKmxuth9fggSD
oFr3tUuisIonZjcqxOHE/3Axt9xIR5ihk1rlW+N78z1AqBsW0n+xCkdE6D69J6hM2UaLXT1idpE/
QHrUw0npq6MEjg2WxURrstdFxAvLQyQ7EK58SGx5wM9Lur7aVvk30RVfZ13z7oKgHr9Y/UhknUyv
mPY4IHoc2V4uDICgDMO/aBGdHQq9K8+gOA0kNGlTI9TJpWGWh6GIiwjyNIQdGTR3PnxTqNB+Kv+H
vTPbbRxJ8/2rnBdggcHgCgzmQtRiSZZ3Z9p5Q9hOm2QE9518+vNjdtVMV/Wg+wwwNwMcoAvoRFV6
kaiI7/uv9/jj/KvFc+vvxhJcUTEzPQ3QPXuKb4M0DPDiXOMO/Vlr/4PTOYOGdIMt/dn9c6rE2S1k
cKgCoGxnNNIdyD4XBIkxW2I8ULU5llmERqmsmwL5WEimb32tREubYtfO1zl0y9VYignnS/2RxcRm
U36d4gupBvHIAdlOO9lL6ofdbkyyg13E7d7Obc3l1RrFa+0F8oxS1NlnzILfVrB6Br3M/BWvm+Vj
nkjxXmSO+04lIf6vZW3wjRIga5ExMPS85hZMEfoowGYov5PXLwYCPMA6ad1GLCqSz23R4JhGY7zN
mTzgStIhTsI8Emhnz00/enudD/EjTYxdIy4MWmGOPLcJliPo2c8yct1DK+hrtAP4x66CgUGFd4wK
KgyXyQk2XJQH3rmTo2x6P1Nwn6wsFSrc/sfQ2YD8S9VTYhlJugLB8Juo5g7UJT7wAhldVHWbyhfZ
lexI5E4aBcBpjvStyhuVKPmc2lSUZJXrn9MkL8+qQ92lveBxXpJ9NtB/R3SIfTDFe58lDE0KiaHK
o2cRN/kmq61tZNgSoq4iFNBpAGxVdGrcudh5NVE9Bc9eDvu0IWhDhKVRVEgZhq1POzxHCqI7SmcG
BO5AIotOfowB0f0M+XvT52VGc/4MLlTuUAhVqKTz8+hCTCjh51vWFbiBzsAkE3sV92JWHsvSfggI
XT3gD/rIiv65rGbMxy496jm7itU5KNvGAitX1W0re6Yvr3Kai9FMA1JJw/qGVZMWvCzPn6eOyj+q
1bjuZlp1lKATU5aw+zQ+Q8yoks7CfHmG15z2mGmDMC2j9KduxJY+cvqIMfbvpszdzCYJg+7kR8+e
yK5hVOybxobk7eviiwEY2WLS7oRayjAxtMVbOtxOGG5I9unz58ZWVNHBwe4h8oOdTRwag7dPj5Kh
sguG6DXiTed7MifqG9eP3s22IaiOoolDMurpvp49qMjWFeGceUw+AnzWrNRNMc39DTB0mJe0di5t
A1Nsm/MN5MDJIDcayqGUmCWHYeMF3njtS+9nyc6Bg/DV8pe3uHIPnmj7a1bdmRdD78dsOUa+HnaL
YRyy5MvwawKS3da8Fq2qrmrd3NFkgUkz4YhMaj9ELmruq4oVd7AaecCPf7BKR2ykUmesPlyiyoTN
9Z/RDpKuky5vk9d/RH38Xpaa56eU93138crouRwWmqGnIv5hGJgXelSxyDOXMJbe9RL4L34FHxYE
5UFzQW6wJGNMR/RKNZ0prm27ulf47kKjVWbY9TT9bjTWEWiscmREM+7wyw3+RufTwrWgIn5dboN6
YxpVsidkrz02PME/5ib5lBpsVkbjvEmk1TaA8bDaqJTz16xUZDymqcjJMbYIUJtKmTHklfCfZA8U
92NndYS/T/VKN+uDSo24CSsL40ZYwnW+guOm+N4HyF6nqp/H3s+OAz6TI5O1RsKRFAc7KOx9NS/x
Gebf3dPh9jQ3OCJJ4LoN/F7dFakhvpy07c9LkronbL7NlZXN+tRjLN07o9082QXcht9Yb+zx6qIL
myU/Nm8B/AfUtmV8LSdImp5gkwsAOf7PhSBSWSLoUHR67gdSBPZd4MFjYnCJZFEchkLa23jCrZuv
eHDadmvfIYb0QlJOZJNB71ZK7qwki25ddA3k+szvuK0DFOgeSt2MV4zB9lL0xNc1aj4S7El87Djc
iLxktGgTj/s4+AFFkG5r35NblSfDBrivYBRqlu2o+fJtAJnIZyemx5LHNccea+GIIUsHFmhS+wSX
+JHZ8ejlhQqzLB/2ay7QjhOdTtbcKXYZ8g0FXs1C5T/0yrAPrMOgLnJSr4MOaNiMbFNfuK65iUY2
hpu5Dc7ElvmbilDVrRV5Dv3XeWggR9mUwqph8FsT3DRLr1pNIW3TUDSNN808d7ruTm0pv+oFS3wA
XbzuF9aS3ghO992Ea+VONbyNpcZUEWjiLLJsDI3REBu3TLutrn3jPNrqLrVyC91tfold71vpB+2B
Gbsm6I/Hv52mfSHMA406A/ILh32GyNDVRcqX8ntrk6bd51JW927ZXeaK+u5mjrYL9i6QhrXRWBZh
joIcjD/h10OjjjI9NJOJU9kxo6uEQMMdBgKHwWU+jXxSw351lpp9xxnpiAYP/PA+eOoda97Rt+s7
3DrTMW1na8saeeaI/kbmVoFJe9qxbvEkC8rkuqGF5hKpeUN1h3XwpxEoZeHitTt5bCrxABF+9FW/
WwZXhxhIi4BlZym+17YBdDKOo7+3MvHE2flgzfHMbzR0O/2rD9wfQeNZCTvDJHsJUwKowFZE6XhK
MGtS+Vq8F10Z3KvY4I30nUMNRY7wSy7PvrDvqC4gTqESFrYTc9+1BCnbFOuSF1bi0XPxrBD74qmn
PEo+fVHftIt11r77JoW1r7K3TuSHvvO/mlX7bvoplDZdsRTdB9taFaFQldpC4HxVHVG7maF/JLWR
7Goow3BVE2iLKuRs8cFLFhXE26IAD0jEwuiCKkGV6q5JOKDDtm/cKaxQpt6i2bdOBnN9BRxOA8M4
sJgP9dzwH3GTV1Cvm8Cs6l3RTkWzTToPNbp7rggTQEcTumrKGcZ01u9BcmIKP3o6ghfh1dzQc90j
0Fmagw3nHWwINGuOaVZHdz6nWrcpW9E4OeNxDcc7MZV3TwZkZrvP/Ra1emPosQmlSIDbXPaEmePD
6tHK2IGoMYDxGjlRBe6A08e87knvem/15OkOaUvQglr8jeH6n8bsD5/lzVv+2f7b+oU/GC4455Lu
3//8x/Zvf44/y1Wx/ac/oExKu/m+/2zmh8+Wnvp//ze+0O//5f/rv/w/n7++yr9E4x3zX6DxbZvy
PyJ7/4zH//p7f+Dx/m/kz68QPQrS30H337Xjgfjtb5JxCzHjHylX/N8/Uq3M30jw8wSqKnoNXM/x
/zvAOyD/n3F3G2EjDS1Qea6UAXpnfre/V0gCCdeOprjgmCsiabwYgxnuIT4bS4490emw3HT1GrFk
iW4l+3HZ2JthDS0q2SefF+IXGEixb4GcaxcDVSBmzG06sjCepFg8vNmoXpdKN4uFsz/tl3OUenPP
Z6OyMEl15OB4GCj5KTnk5oRc5Jtf2TY462Uf1nS97ZtEBi2t1tJ9qNdizEZhJfHHERnnaoj7FaHj
DXZ0Kh3CbUi9xBPFj4ktlaKu6o3CsWUPQ4xrBMXXce5nxYGf2MzUV9lcgZk+CoQxxslnyhLMiKST
/hxiGbv7MfCYbs0hitNd3sdTw1WTGM5rYgYoW1bzUZecy05qqNKRmXa8qy2P6EYv9sf4ZqHs3d+X
lF7ED5RBunt89nltkwaeo0SwWrCrrZGYkq5xe/0vYxx23svU6Ko4AF+6mxg/LSmec8LJFYnWi7di
9BfpI1VzBf1Im9yNEOVDbMfv+TLHt4M3l7sScxkosTfX1QbMyH9Z+qkzOBXHaYfvneATd9l2/GmD
lRfXi6qHG4+xsQ21GcurzJWCORy97BghImzoRPCD7JA3+ZoW4WeINfdVM/iK5FKX+4apoLbr6o6m
Z4sHpvJINOjTMjTmILof3Hl65jLTL2ZCMLmXFUkoSSYOu1Q7n0YxqQcfP+8G81BNlbsR7BPMhfRh
B/KV4AcuHlohtqnXFMc0KLqTHUHmC5E9JEhN7oepK4qNZ1CrhSqHHKbRZQAojlMwP+HJowvACIL2
3VmNdDnm2O3EpnzUMWVy5tjlZ4+CcvKibIDQJc2YiHHw1YZIDvFUBh8uYSUZS2Gj7gbDrd/igeuX
IWA2b4LZ54LolDBO2E/5W7NZmPfNGqkwErPzTVrZkzIq69XFdh6HuLY/Urjvb67Ph8qG0t5zpdvH
mPUWoHrCTSvHz4j01rcFBHEXVPROE/EUd2/AfDu1pHRiJqO90dV4HuzEuc1QY+3lsKCucaHzr5rY
1scyEO6FDBfxOlm9fyO8gkgZa+yOgdLYCe05YMov26e2L+NbOTrllZa5PJP9NN1khG5f5XHlkEWe
iBtEpOqlLhL1yjuaHaapl+e+XLKrvihwbhOb+1GhLYvCqIm9U9rI5a52uoHFBiVCnuL23ESV7zFV
dHmGjA3o3CBj7EIDrLwPFtNF48BH4iqbmggI30/TU8HyedsDTFwPjUy/T62Jn0zOo3mp9JBeukTX
Tz3qnEfyNquT1KgzDXLSXkE1FbIxtztTLk0cJ4C1ogPcW6y9yJP8zjGD6Ejw7njoFrrVTRX4+6Ye
nC9nQAVoe+78fVIYEgEkj4WucrzT0QU7Gc7vPjE34y8aq4iPVlCdZ8ek2DmQDKd2/7MvRmsjNcVA
Js0Cm8JhYxKiJaQgLby9lZjk7k5u/U6kQn826zHdZzZqK7ewx3tVsnomJPhflU0v76N5nF96hLkf
TiSGe16Q6HYqq/47SLxYtbP5ls9Jty3zSZGRY6tDZSsX1KMv9TPh8dmBt51Pi7Gmpnu6+kk+SHdY
/BwEYYpMuSPt08a923R3RLOhHRnyeU1EGxLsq471tRD9YmCpjXoeZZYZQIcn7LjDBfX6XQVeeGOV
VvxCEmN2WJyg3pMkYAwbTITmxU21eQk6HdwYMGj38zT0XBSUU12X5apYzabbrO4rIlL4oJ76PkZU
BtCbh9HYMbhqEZ+qkrUi9l00xr0sLn0NXONJjhpQz7PhOupk1bZ4dGdIrtDEBhS2tTt/JGqc2Bcp
ME8ZOpW6alHkvsMYQq4pfeIuCXZRXVo/FGvzMWud7FBTz/AkGtU+xPS231hgclR61dgSCV2tn9ui
D4B8veUyMBy+VWUPVYsU9CFLS1A9Pj3edTGO80+s9XQk67hGyFs448mI8+EQtYL6hK6RJ/z2xd5P
6/rbiED1bnLYAcimWA4ynZJ7brbq1Q368t3vCu9rTnUH4dG1MWLq+CcIhFpNnuBpyHVHJIPneWqd
LR60DsCPnzMMjJZpnT77cWO22fBWoXrMwsEaJT7bxVCntX3rG7UX3a70qvJIHHQahY6r9Fdhi3pP
oHT93Y8L193ZZZy/yzj2D0U9RZdeRP558AuUc9PSHJPAB5rWyC9ni/sNRK3LbjrbRNfu5+1Fi7nb
9RS+0ClmIP7sDDgpW4NZZx7b5FD034llxg5Rge9C4RG2t2nl2N9XcetfL0Ywf5qyz/pV8sx1jWki
PmdjZzwlieO+IlDi6NGQLMy9VDauhzYdRssS0U5g+iWO4ELekLxOlyTtxFvtZ7PYqMjxD14HSMYz
MaaIIwMDAaegXQippf+mzYWI+lS+IcYrL0ZcOI8+gPRGmJO8HrvA5hicrTsyo82QSJbL+gaeahre
D0vXIxgt0jV40LqgslXH2EKv0yRFeVfGlnz2/G7YTZ4BlFuXzsFwFUBi4MqdDwuzZRmmerKU1RFO
o70nz8z+wN2cdUR0Vcu2H4fgUTgIA4q6tfZm0ogn/CGJzb5Y2Xc6qvG5WsMU3Gcx8WUIictwNOW1
HzUjb3tum6gZgEltdzoFneXvRGrUn2iRrQ4dJnBw1NXeFQRUFbZZO4dFNLd31ZJV1HJV9RXKKutq
IhktxNNqhOO4BMshEo33nVnAeppkoNBmYoX88nOjf81J3txHunpx6szbGSq4lxaZEPx+Zsfcge8E
DecInqE6hXS1aoyji/whDQnMbiIu7Xr5SKsmx/JGotPJ6qetU3K90WoS82jarDRKO3cRs+leUIRz
7jGQK9jlxlNbSTujgmyz+xsZ9zWLb/ONMN/8dkC4UYURlNGB+67YD6jr2NJZjYxUeFcWHutbT3gT
t4KXvjKguSC+ClC7nqOrvlIRTLImDM8TBBoenSwWIU92docBGK1AY0/K2Xhmyfg6tDNVcHp8cJsm
2YyLHI+uORe3oBCQlJl0Gx6OwAPaXBIQSG0dNFF5FwQwDNMTk2pBKoc5Pg5mFj+busyebYsZ0EY0
YIfQTfVtpbvgvOi1+jZ2oiOhcmhJYlNJ9A4lNxiQcXRETgZaM8VSnVSHzAJKTaQ9I2ZQXrH7xe2n
xJnTBqjsu1kgFyAI6ToaiPaZCAI5ORkMrmu08gJIOt8ENUBsoFPUXnE9nZJiXHYxg//LAsqtbPcp
dtEk91Z6U6SAjpm0T7n2xA/iYi1wDiLo6whJw8bL3RexDNZxppRxM4yJ3NY9JvFKLm9NQjCgZ9z7
FYBegAV9my2CsIEahqbsivFgkpkdamTnEyvCOc1EvssozeFtkXviYu2QTbXfyozhxshSgg9SeWkd
+1W0EJPT0JH1pnW21doHC8wzXph8hAvIgQfQSFWb0sPdBXMt4eD8fRIX8wni4TaZbeubbIpMh/5U
5qHpFs1ekD4cLsa0oATt5XYpZ3Zwipg9AJTNkir5OhvWBPCIMCHH2xJEjnc7uYkOK7fQF3JF9ZtB
k4G1Kl7yrnWvKlwpJwBs85LkWbod4tEOF7/hmmuT9JhWnr+f224Jq5Ygptnux01VdvFNYWTc7FrN
t47JL0dHyi5dupw9oWo6wECUFn+nIfsvvLZ/1SnipbQQXsDdkUn2j20bSQR8kPZ+elSUBzHCTSR4
NovPKe2Qy/Nom0X9QVY9kQVoHfS/sHX+1be3fnOXdiiSjx06f4K/iCRRc8GELFV6FBOZrYuiBocU
pwQTQqAf/vnv+Vd3Jd+KnCH+Wbdf3/urgzRFDeVOCUEHa45OseMzMhNRMMfl5z//Pv8g/16/ke3Z
a/i8SbLQX3OtdDnPqFG8+NhX4Mb4guyj2//KT007Ajc0IaBDkMCMz3b+Vq3qbE4VYi+om1yXa7i1
YvfPf6R/fItXtR1WNcL52Wn/WuzRm52fdGwZx5rMpou5Rr9JBdW4sbMA55QZJ80HBh3eZ0Fe76/v
/T+NDF3Sj6Zsy6/uz1jQL3znP4Gi/1340b9Sc+Jb6Ju/gkfrX/oDPAp+w0IQYIGnGnBFif5Ajpzf
CJyjdYKn+D+gI9v8zUVPwIcJZwufp/Xr/AElub/h2rcACARx0TLAqf0Hbvb7+QDk9jcc7b84L7AM
/BlKImyAu4sPEYwunhPMFH+Gkhr6u+u+jpPT4piwlLhn3KHb2CqyAHBde3g149y7MRynfEgpc75Z
VZeb2s9NskKCXu2El5qPqtPLvGusSd8mDFgYyI0CRZfXHKYglSe8YAKpWkraq+NPoC4lcX+QCBqu
eE6c5DxkY3ltxshNN6WVXePo0HdeKf1DbgbJIfIi72Brptgwzg1y5TjKDkuaNEfkpe6lb1eoHk++
Ecp+RvyYj8SC4QN1v6e9Vfahhw8o5CSMQ5n0OKGMlX4ipvWhrG1sJKkxTsfefNd6Kd/Ql9BKr2XE
gDj5HTPAGO9GNKV7HU3u7RhNfky+d0AV1Bqqdlx9NFe6sYyPkdv9y6vS4Faqwj/iYm4+48mKaqK4
KnGXJlWPiVI2D3ZrjyelPRPNOFcDMefK+lRmidTBUSTh4kmCkJ9j9yY2i/jcVovxwZqNgBt/lHVj
LHVxnNP6ZQB9ITXPcg868YfnpOq6xyDoCGIiNr15J3Q5fgFa1uAHDsQloIbq0UQFywbn5hHJBF4o
y0xZF5xAe9C/onmr52nsQT7G7xz1UBN9kb1nadddBUva7QVr2Mdi9tl1aja3xhI7J9101amJluVM
gDddKY7X7j3Cua1tA3mNEXHurYY3NdYvyCdQZvEq9Xw1+m3A0mR2noUX4dLOXX7RKYCpEVF/LVLH
IELUTA6YibKnsrCT77pLuaCBBiU8MHniu5wNU6AoccwK8dVaLk7iokb7aPeX3g6WlhgqU2IdF0O0
TxZOyCxG7RmObZEwvUgmOieYxq8UpRkzxyQLvGFZuxwqlRR3qetMGxtO+TpuymVLsBn+tcbPLxXW
7WvLkIJFMh8ROAFlQHYwBsffcIJbLmtRbL/X02gTA4OZ6+Bl0OnYyvO1PSf2tjCHkHl+IW6W3Anu
42hOwtE3duTGohCZh63bODdpFgwfBLXpo9mgQxoV6s/t0PYEdBfJdF4WZIN7FXTFc1Cq6IU47tg4
IfGs1S4oPPETQVnbbxKCph8GAoSi3TBr8dqB18IMFnV/L/qi/tHMphUG1SjeNKoheM+5mx+oDMj8
KyL/RkL7fUbS1Jpb4k0lYETUEbi06SMhv8nBTM61mdjvsMYU0gGHznHoNeBNVVz4P5RnehftTLMJ
tEcn4YLcDREYquU1Kiwbsi37ZElMdZG/OXESPIM8vxvmWG3dqpFYot3506katNKtEGWxi/yoeFEx
PFWYNaTg82YVzWvnoRPYIICujn5UdoSoDwzcHQD69ZqovIVAugcADcBRUj7PUDkUjnKN7/ysWnAI
AsQuw9rabFfp1kZKiYe3Iy2zFN7JMVsvXGSifF4H0Juy7znW0NR4IUHW5mEgTu3Bwmx5KFNTT1sj
6CIbd05jvlp0fCGr5kQdLLMisbrIU8WCW2XHeCYuHFVVD+xeyu6h8VObF9bL1XccvDU54ALJJCda
1B+jmPBdIqjG6gcocdUgaWZFw8oYY5I15/bWbhvjo3Q8VKOtUAML8MxjEAfoehTF8tiSbXugbjip
f2CsHD/rLBlfZ7sQF8kGl++wLPnzRjpzE4VBJGsG6iDSW5Kw8q1A5HnqvS4wQ2FWj7Fuqy2z3Ihi
sKHyKtP11i28k13N9BzQKHcfEKnLbJxGR6U5Nkth14fJzJ/Y1vtD2zD6rwlkCGCatPE2hp4L1K+D
u6vNafm54JLMd4MgI7uUPVhvmQwWflhf3U6rGbo/21nt0mlqN2OVfl+MGJJ8ZivQ5os/a1Z11D5Q
Ex3xq3OrbqMJjNIKlHsr1BjtF5E1Dy6J/g+u8OI7jsWJfUAvR2b5b5CdxUONI+2hF21kbcxURd9G
QuZI7EU9vikAZU9ravM3H782hxRVTw8+rq07E0v9HakSoDME/q4AuX0T4FYMEWqgpUOozbHNlRdO
+Zze9FbQo2rzapbhNs9vVGDy47qaVsY2g8lvM6Piow6LtKHZ072uBT8+Om/r4jhFhBRg6aJH22/c
o0r1+AQh6NebZIBilYsx32LL7/NDZ9TlNXhgdBOQl/yIdNk7xvziHyg8MavOjXMgqZ2cwqhefrCd
T5hua2O5ikU2wznO6HIwAOzqjjx4jYho2PapWM5Wt3jHJAWQyUd1h5eo2Ti1JW+jEgcAh6wmKmuJ
VvmrdWmmMi4J17NXw25f3sWLR08Jr+dTU07imuA3oHHb8A5E/Rq3muYEVBHWiEcjWJKfUUfmXDpB
8W+aeqr4PoT6nWZA1XtLN+MhmIPgOIi+/dZEJTGOwhmu+Dy5M+6CskHl5CFIxSs1UCo0z+YWF0iC
JEIG9f0ozRyWRUlKA+DriIpOSaerM/sWuUJ0WbxgOrZcjFhjaR4i1+zDLNPgQ7TSKjdOS70IJRPJ
D3OMNLUCRnUoZGIQfjZw1PD4JVzSdiadkIR/b58OSt8hqR1/kOM2bnUn3FerTP1bay745CXroUl7
npUelnEkFaFpLKt8LObgJbWKmBM7oTSVXIC6F6FZ+FYC/jsGr6kR6UcH5re+cxtYzSvpBTU6W9fV
hGErUZvXlosoCBWiKMya0HYi8lbjB698aS3zY1PH24kC43kvE9fbV4HrhUlRwAuoeLxfhIWYvmuy
NifszkhenEo66Zvl8hEPZ0ubzq4ZsUig76Q5ZHEvQkzs74cyJgWjP/HIWg3y4qEAoHiro+WV2Xf6
jv6/+FDDZH0LMJc8iTquTnWdPtWFN+9yWedHr24pGO9xLXvl9OBmyysH4BeBzG+qc1+9fuzfZdky
Qdg0GWxap3/16PC9cj0/u6tFthvt3LjmzbFWZy6Gb93VX3JxBhCbqtag7Mg6U7SMKdZZAIF76Yx6
DtGEJvWmalC3Pvlu3+xyuo3vE1C0FCHz6OTG3zb0/79C/UsK3vPpMfonhriyoIPyL3a4X3/n9w0K
7v03jJAuYqQ1UQk/9n8sUaxK1FAhe5Lu6h22Lfal/7TDmabJv7JIpnYIpmbB+X2Vsu3f8MfSP86K
5RALhLf7L6vTP1ul7DUf7u/NsKbjYgcG+KCwz7dIMFpBi7/LLaqQKFGBMhPTiNSPIcXIUYKNCVmy
Tu3q+cqjP65AcxSTTshNWF2o9zHCDFXFzzbCiAEBnVsETppJPVG3USM3grlwP5bGwoZUpL6NJrea
r0sEhtn3dLHr67JdzJ9KxhOh7b2e+o3pCG9tkuFEPaQGURNYdTzr2NbBMJzQBDfjpQHk2iWdBssk
ywDJ1+xSXADSEoo+6jaIvq7NnkB4QpF82htUsVhbZDI/BiZ5TukE8dMwwajNFHx+uo6JDuZXR2Dg
g3nsIO9RV9lukl4o6RyP8ATeldH0zXEoc4WKJS2m+6E2DpbqrW1pBaRoT/KQGFmHdjYu158Kkfz3
yeE4QOuMgH+erpNAwKauSnUhULnhVt32ZabgyTzZOFyxBWgLOHHTgvtFyHI2vPO8yubSs3pZqXMi
iqO9o7tDueeRlL8PXhHydomMiJqnxaXVsmvs1rDPXhNPeqcaWqvskU6BQ+NXCdUfkzVeCK6kOCJb
ZXss58Uen0U+ENBgJ0knrxQkUVlTiqKroffO8PcFoudQML1acPiJ7hVXPI2J1N8cRY7nZIA2CYgn
6rhx3cDXx9g3PK/aViRbvA7SEg9tO093KISN6SdTfaW+AsTiX3QaQhrdWAUVyOIRM7jYc+B7JV0e
rMovFaURK20YDNd0auiTi2uBF6rREV2NWa+OKfJJuWsyfc9g3ezMlOkxSvR42864JlbjOI8l+tHt
XGkKTqHuT77SJUUg5rKniUEfNEVVIq2mh87tbRK6jczapgGUSpjVXXzyfcby0Ja82qGl/OgKoh3h
WSZn50hVarPnfG3fSqvKPqyuFhKMlChbbvuVn/cjH5UzGb9YtdpAnFqJ08CWcQYkjML+yi76H4my
hy5cStu5M3gFHZawKqZ42zbPBAble/yexmGQNn5Bvt0FdUR1EIuY7gsaf1a5MFOlLSIPpZVPBpG2
TH1erTqo7VB4MOW6xXEYTdYwQlkYiLrMvnZ9tZyYwpDL0fuz1T03UyOxIZp4T/osvnETkIltb7vX
pue1L8mkox/MBMG+JMmYrVLaO13r4tQLr3pW7XJDn41zvz7Zt+hEzC2IAN7CWlwWxULJpd2Fvqwc
GEnEsbwClflVitm8LR0dv8RVupyb2qbCfSAroc3Qtc2pGx+UGvQhSgk1w/1CqBLRQIfKbYLH2DaQ
pZApcU2BwLfFMm8LqXBu4sm41svgANbWbN2qHb87NaHDG6WnEYeOtF4pXYIq7+elBN7MTPngWna/
E0UrvwxCyvKw49XY60V1R6KePlyyuLG2oozYGv1cBxs9uPZjJccpwfwxlB+2P8dP6PtjE/1R47wj
WCdnGUcmX6MyjsgarBDQH6CpJ294NPGyaCLYQp90Egqz1LSXRexfTY5LFDWp+v6GFjO175xY8KD3
XXoWQdI/QdMhHuT1eWqn+p7HGp+HNVPXBVTk6Ci4MohqJXWFqNuT3xjEkNNC4f+c3CK5CzI/JXax
LH4CcAXbzGT02VQ5QQi7ubSpwjEFMf7qocsb/4jBedpqnu5HQUdJDpE2WzCwMgrHDrmkCU4xTw4m
Ss+ryQvKGErgqOWPMosJBkt6PNOjsNV2Ml3nlViLYCtJeXooQc9C1snxO7p5IHypyouVVSAdgzd9
UPOClcuS3VeMFhvupaa8J0vaw2Rb8sXCs3i7COCogdz/u7lwyr3IsE1baG/PBCqZj9Bliw5h4XS9
L8s23rVlbb75dO1u7akvH0h2IP5thgcKE9UbGxtO6QtBrnlVDIX3KtkIjO3Co7VbOHLChMQBd0Pm
87gtSk5+fwT28PzBvVj1Eod8IiVEmbCe4xpRhj86yakMmorhDU1uV5ssgnOQzJ/p3HSPDkY2FdZW
RIWbOWdsOQKLQjTV7kYIKKqlmec+tK36k9I+uYNxCNhirfKC80+Fhqyb66Uox/vMM3Zw78GlHiwn
3eCQTCJSmQ19SUxRbwV4yY+sHYitpib74lU+DtpRtMgLaKB7sGn5uRp8BA/lFKUQ2pFNnjFJ5LfN
UOnvOdT399gvmjsU29G3SkfpuZ9qvIAIvp5FY8+7xCzVYUbBuYvmrkarUbTJ1ua3hdeGSeyORbYM
2CO9/8vemW3HbWTb9lfOD0ADgR6vCWTLZLIVG71g0JSEvgciAHz9naDcyeeWT/ndL+UaliklqczA
jrXXmmv8bFGwOW9Sq69Cjb164NgWiHE90W9bTGTm1kXfOFVKQwYtczVf2WiHOTgR0M5ebZn8HAf1
Yk1Yr21JNpQsJMtP4o3LSaTCeTf4/bWgjqr0Nh64DzmZ7j/Pi00g0Vp40Hu0Za6E/j7d4Q1xzvRg
NI8Ut3W0N9gdbuI4QqgIPTWdx7budjiwxupfWsR/508FSfy3w/Hl2y/dW5//PB3/+KJfp2Pf/gSd
CGwx5lCam6319/t1xfAxONvMzI4H+2GlPvw+HJssE8AaeQ47CNezV67Jb8Ox/k+GYXLIfxmGcYgw
a1qQVhnKbV7Yz8NwYY4aEkQiz2a5+DJBU+d2y7vIpJV0rs7STa0Z21a6ihccgOgYNDqpR3sVN/pV
5ihKD8Wj4uVfd6sMgk/BOU8f2siwyiTGh2JimB1h1CUdX6xVUOk+tBW5yiz+4KUXY5Ve8g8VplkF
mYaG+oAkrnkZVrkmWoUbXXolepBe3Q6rrON/KDzpKvZAHlAn60MBmlYxSKftDeZSohlsQGr/vki8
8r4zBhyCCEk0kyApreKSQ63F2gHQ3bPij3Z4MFBxIgpQNGUOp7xhKpyocQsAfk5bK7FYA6e4Fh9H
grxvrlu20OzqCOPS4ky3LU/xW8d1kueW9sE54EBpQjOWxs5PXKY/u03u7cnJtlK3JJ9VvZrOXax4
yrf9Z5bVAzAxYRAXtpgoA91slsdqGPNAF9Mv+URJ68aUOYeAJtNzm1Ysb6rG7r+k1cII0PJ3+LnI
s/LiKZnstCFZTl3JsnSTMPOHhfTcIKtg7GPg0dJbw++zg1bENwRRsh3kDTqcEhtbP6zXg65qxomk
Gs/0M4DKEaVDYUep5gdOxnGXIxIHAzLejUeC7jCz1712W12dORDnA7tZ8w0zcX0iDzo8QAQqJo5B
Ld9WRkPouEvAUlAoN14vCCC7VrhaWEVFdQeC0XwYZmt4BZZSfJ/Z4T8ackxDhwvQTdnb2sWkuS9G
Y3rhZ4VUy17V58j1yhezS+VOeE0VVpzV2HDzZc9QqMG46CYU9r6/wQNUn7NpmAKfMpd2k/HGwRCG
g/UdPgJ7hbYTaBbaYlZYI4gUbi2mi7uqlzpbMr8dtnNULvC3a1I4lM6SHLTepCG9qwr32x7OS3Ox
OhEHY6UTwwBAHyR9TOWugPi7lQy/52axrEMRN96BR2jxLavi7FZv8HOkebzc5FiTGnh4kfZOjMwr
N1HcCypBlENmnZ3keFWljsvlPklOKffKDV1jWZhphf1Cgkt/7ijyPTt+rm8Tqx+vU7dhL1I3rbyj
bWJ5pRHGsHF0NNMVDP74kX4A+8bDLs21Kd5L6bJJ0fsBlZy7YW6bA24kuRC1EKJyWZq0I9UWAyAM
px/cHNWu0tjIeQ4P6SyLjgbh36M983DeAEvAesIEwC0XL1L5xDHSMNfggK3iVt8i+9vbVGv0azcR
GFIww6InIfpv8a60N2VcxjddYhkU4Dnml4L9CkQ5wpDPfZTA0Ju8cX5AQjPjABqdBqJUJAfmy/I0
Lihfm1ID7xdI+l3ljrJW/QacMPQGzYbGetGwPz25osJr5zp1RBNR20acJCkGsaWsvxYAtNYZtZyu
zcUtecrndkq53Cy1p1j2gL4yYfsRkkE8hWYqMiTZDE7obkJhI9XvNdOdUejiueujagxi7gNNuyuc
mp3ttWC1O2ErN+MSZ8KOySQufbr2ZodVJczwXn+gO9mYnc+xWzbD/bBuQQFggPCtTktjQE0JBg/m
RBNa0sjVQ5dNsfdOUVTEfS5xC13Zn0uZqdbdeg2B0J02jkP2lZbdRuQYy0XX8eBC+flXJPu/RDJT
N3k6/2eR7PJNvn39eQr48SW/aWQCjYxecIrYmSg+2gh+nwJWsNhvopjBc38t3uOeZtOFIBgWfvMX
2PyS7Xi8IZHRPkaCfyCKEY35yxzANmX9Y7CswGnDMPUXU1AyWJOsusa8dqPepZPFsrktCQ1Rfyno
IU2gUBMjq0/4iVqxqUVLpH+BNKAcTMuj0bdnaghH48VOlvxSs0pl5wg1ASZP03JsjAzZbCIt+TLk
UD2HeOY8aWaD81h6PA6bISOm5iQVvGI1i/vR7OvXSkbyZun8aGK1Vq33/6VzYTZhydylpOkPLs2m
wUgJ8rhx2W7tHZ+XuGkSHmi0xtfc1EBkTrfWPLvOLpmIjRxwEC1jOOUZsO4Ro+aGsGn+tcUxeZPG
tixxzpfTTUQ5D9k+kFB6SEcv4QrA1Ll7rOfOQloRI4ITn1V+1ewhKqwVOjMZDbudjzHs5ywsy3ki
88ILrK+saAExzge5NO8Mgr93vpXF90uWy5u2wIGWEdoMVUI5XBDRar7PVOceSr+o2gDIOAXAKc+t
W/ZbOTcOqwOcc23mxmf4cIO7NARJ9HpoD5Gw03FfRgYR4z1OsjzeuV2qL3o4ZWVX6UFeedPFdJey
EgFXQO1o9aIGx93ELRCNzLG8qspp3Sq0gsO2KazevJcUB7FIdQTuPjuN5HTJW2n50ZaBpfMxzxG3
33HsefFmNDF5xAE00ixCJ5m1HbdyATDX7gcT1Q+JwB3OPfNLEvIcAEN9oKRTRNDwydmGrdXL9Y1D
kc6CD5REw5SBec5Lh6ae0zCMY6NfaBDNBhNsVt9LxYEL+F314iVG0DSWVw7Xueq+0jE1lKT48mUp
ort/D7z/KpjHMxLC6d8deOp/Tt+6/tv8Uy7vx5f9eui55icfeZ+yAAvp/ccF59erj2t/YtNv4s/V
uYcQ1f7jCBSI/5xNKzoSoiNn5h9HoEdHzNrawK+Q99O5Ff2DIxBg389HIHsJfMk2+EaKY1wL197P
VyGj7SpYcnZ38CWVnUHVmUx9cd3lV/De4ebrXSsfYrsnCqenyXiUaTXcJQ2Nx/ucbGlOWlqCSMHi
jA87GuF7jkTajGaKOYzA+N5h09cJO1cmyGtUk4XVKWxzgX8Xe1L0OBmV/eJU8q3AsxLzWz3KNrIf
hrxe7vrOf8S5Qg68Ih2zqWnFonZOcCNB2lyuR87rCjqBhxQNJYFV2qC/+Dn3MeJBqXFfVSo/9R3a
bg2Q/4ejVTloLpB5pguYUyLFmhD30WJokNQ0/3tvdMApmtrEiitLwgqx5BjZkPog8ydB1Cyq98Ho
02P88YPKF7JJnZv8wt9/GmgQRkn3CMlUiEfb2xNV9usgK8fjQvI8AMbHF/a2woBkMKZRM1P6pf8s
s6WNg6rw9Be3JL3oNNIPbINGthLvAc00PfsJDXjxIogobgD0zLs+HfxApZgRmFD9DnhHmqIBqt5c
COd7YxnCzddex9EkizBkHA1gncW583pf3ytbFE9zXoAHkPEoXjr6VdJNPhGcwNScTDdeU2jfl0T5
wWS20YmC0OSrVvTTpWGc23+8vn59VbyzOwBQ/O/RILhebT5q8VwHR8JO78Zqj9tBwnihsA2aubbF
zjFsKywt5BmH1DjHHkaaZDMOlBSeHfS05BAVIl8ODNyduUtsl7C/uZjkqTOeJ4Dp6vy0WPVRdtZA
+WMmx92QxsZLQ8LS2Ylm9sCz5FQ4jkPJewFG0Ckb+z7kT4eO0/d2igMG7CGid/HUaWbxkGDieWmb
pD97wHEes0Vi4DaNzgmZQc0T5pD4KmqxeGWUlW9wsdpXWsNftkfyhS3zQImBhIIUZAtXL3sx+mpP
PIxcnd2yGQC056y8L/bFlZr3ntX7+6IwzO/KATxG1K0s640wl4nHg4FtYudn+pBc8qLm9/LpTtk5
NWAag3UFpvR0I7vaBaON2+U+ogWWGleVByZFDOEy6NF16ZQp7MRYeXsx+IKmicR8Aqya70tv0mqW
4isZZxrS0tvnQu8fhtp6sYcCfIitP/OonAF4y3aV12HrLFvE++sypkw06LEf7yinhGnnsgbEn43h
PWJKY2ntdXApivq2dxZQ8JpJyHWeScmlljiNtJxuEDLjbUnwfCUXDVsDJPCJNFFesNtQZqAK2/zM
kgnKeTkTnIg6oHMKr9/G6lnxVEaVyoALTr6rBjltjXpY65jBwgej6rV925j9NQYKrDgepbbc0exb
xHaYVIkkBKW7VH5u8JgAsPc03zoXfpuOoZp090VivLuOhIjf5y7LUMvqYzfzV780a7TXMR0FbqaG
+DRnpkOVNV/ztrQ+H3otgwR9oGy5fWgJ5mfYMEWyHRMJTVHLq+Uz+Syde1qbXKRJM+iiN/UTsbN5
b7Qu0H+ybjUMRkqUiNHCxaYBrhiAUyQVNPWxIgmhOCjEZiyUHkrHma9UxBCVTEv/7PP9m0cGrCk7
0urr9qGzxN1pJNhDRNbh0porL4e/WNncvPR2JHqduLUI3Krpgq4wkkeHgDQ6T8EKwujK7Erii6XG
r1vbGTIDvJbpNBSo+3LaJ3pcBWouYVbrLWUFs4F9tHUvNR0yj6QiOPxHg7pFX00ZpJqqGPBzeEvH
7MZ6z2X/EVJ2t9zh0eBU6p0xev04Wdp8iL77U5mfippPqMEGDJPp+ilqHA6tCU/UU6dKL3Q07Kc4
1YC9IJHzhOlqp9pPVAKuTQqGxcdBGff4bPiDWKpMYWXgoQkKSTOf0hUCdqI0v7rw2J4vAHbqOazr
ZdjiH12uqRW0r/4dl/6rcYnNDdPDfx6XboiP/TQo/fiCXwclT/+EJLt6IZhHVgOF+F0j9qxPlNsJ
Yf9RY/f7ZVF88l3bcED8cpFzPnwXv10WvU+rwCuImxCEJpDwj7gG/4v8Dl5eMI/ZrjB5bv8vA0Wk
qJVJKts+4i9ootDIlpzIOJ2c6MsyYL3GB5OphCA7fAGi8NHJ46PwSs3H9NmuvObVcrL+mS1q/xxP
nAB/+kn+f7zyf3HKW7w6Q+fb5wUalJetnvw/2zt8DuFIKN86ZtKiKxnowS3bmWrFk/Job7kk7DGF
whxpaiapv/+z0eT/MkQScmKEhATs6K7nWB8+/j+ZS7iJAC0b0xZLaPRStjRk4ohK/eu1ccDBMWu7
ZxIsFaDh2XGvqCyGM0yX7pdpqZav7ghzjIri2TzFBZfrnEIjgI5U22y7tnbu3MRD+CSDbR8jVQ5n
0ZgwwvUGXh6sN+6oJX4WS/blTWLMFGKQRsaS5rWYVTFTuOE40sW88cZEazfm4EwbSUXTK5sxSIp9
BpSl9+ort7fwuNW0FHACV7SrWxVp08H0qFdtgQrhP6VAicJO/VnrOm3LlvpxJM5a0E7bQll3naYC
JzbFWy3RlOSMMuVh1sooyJFXNxlBzxnapJLAlWkVDpoEbEFpTPNLRewVkRIzwdlWWYS/eh6ePcBF
6O46p/+G2vU1tg4t88Dzbd7B1nOILjDQUHOh1tZio733Ry270/s0FWHGRRPOle6EsHD1Dsrs5G/V
iF68k+aEoZbYonM/RV7Mo7ZtnWJDL9TwKMY62dKwqsbjSmcAW2NUwz21gV4SCFOxsqfXXN+VeCm9
TRUNObk322kE43S8rDyxTgfTFacGZSg4lTdZt0CXawA0HWzQ0KR/SWlulG2/uNnsYW50qtucPgW8
qS0OghENBfccdkgCidR76RlI127gWU5YQtsvhhd/bRND7nI9ZX0iZcgn1Yfa55b3izFLxv96zE6U
N2UhfeXuW4Kf+QDud9n6RTMc5hSn/A64VwyWJ0NwDLjTTxSItVW/Z0IWrJ09Uq6eiJ7IPACtVcma
uqSd9ZuldHkjIB/aG2L45TcuUiu/bKEdobVT6Mw+7gzwmXKx4e+7MEtDPnsPSaxl5gWM02gjckdc
6h9AgaZTs2ldOrCCyIyY+7Mpoi3WY0/wtcqSKGXt0GV7kHDqK95TamdljvU+2TRVI/VrnEFd+ibT
grI7KJOWcdP3JKmWcTFJTZiZfHEmkprnmXXzG2xn8sWRP04dnwoKn95pyFir0/2hhVLK8JduaX6q
tG0defO1nEU1Q/N2B7EdpbakD7NJxOzARAi9RYsqurXrqivjsBuTmAZaXyHJ451cc9azTWN1rHL9
wGUm4VEwVOcuUWkTtrpZv/W1u4JQ54K3+qTXx5lOqHusTuthCJ8DkSutbrJlJD8/1i2gKMPnT+vW
7426O/uBFAet2y330B5PsdU/D6lDUy87EF79FCOgfBQgp7WicDmy61fFno1cgC0hKyeKD/KWMXDS
NqM+jb/oQLt0yJedDXgjUlBhGqOp37q+8Ols0QqmmfUop+aXn5OFF2w7ZB9XJG2Qlyk1lqeiNzXC
0rkyoa3vpwjsFjkMakrmN3scO705eWD1+Ece+z5ZC0xZsZUhIS5KvlQx3MyeS6pdvREKwvQLH66n
mmVxLm0veMWylrW2U5hFsnUP0Oxbdko3c5VQ1gNYDFghhvrpbuTuc2PVNR+sFGPSTWcXGFGqGO2d
oiS6gImnc0/C3pSU51Ij58yRSOBiY7CNOlZAfCQ8b7Yom8W0ozGs+s79QsZecalLO8I5RQw2kjiI
Qyk5lWBet0laV73WOEkuiTP7MCScrN5Eng56BBvaNld9/Usvhs9coZ2j9P3MXq8i6m6kaKQINazQ
cu8l6xJm7faW+OJYLVh2Fu0El4rrxJTRWlLFFjYBAflo5OPkbNxktN9xy8L4kKCodrXCBWfU7AYK
YU9nq0BwZJ2bwJ9a2BkOrVccp5Z9wNabOnFFIxbEEtQyljp9xNTKc2bhW/Zp7PGhVcIgKl0DT0MP
EX2sDUz087D2YFfKJP4ipJN1Iec4Ql9sW3jTOfD70uyf/x0c/8vB0Wei+JvBMS/ekrr8ebVgodr/
HmD0rU9YXjkvDFMg5hNl/H14FPrqI3DgWqFGGOJjcPt102C6668Qof019fjb4GgScLQJHbKAQGpj
6vwnEpttM7j+2XpLUzImd4PxkVcgSAb/NcUoc6+aHNGerEFjgwaVd+BmujPLwbuzmQPo7KT6DCs4
K1Z7m3fOCLN5sKlYYOTFNzlxACwg/ko/jfYawKnuEeNaceUB/c5uB0LlX7i5ua/2Qk9nImLaDFRm
hHTHdhy+aVqeDN6yO4f6l3CQWXXOmlZj0ZA0NWf+2Cz7chbQBym2j5fEABkuVee/ynSGNYzhlw6v
oZ2dF6mm0budafUI3TpNznwCB2trfnjvafr0eC6tlvzxw51fdzVifLPGIc8DYbkh3mlFqVurdJAm
EznIlN60C1QRwqc7ry2W5sI9kG83mTiFuEhSNhodyLezzt5CR9W1EjXGsvFf4rzyDRuTI+7Si2dg
xVebqODnCatgLkcFK5xKHqgCrHhFIJJI6O9KFT3ogTxJbWaqHHcqDWtVVgNaLkeIs2QQx8pEwfIM
kIIT0I61BdRbgMSEbKmtJcgdGcPM5c5uJGyDIRvWS/Z1iea5tzEHgPiwkdNqnFiugdlhb+RT1F1Q
9LSjDpb4VsdrSp+aBtdLWnD0+6Q6Jpom9zHLlIdcY4Cm95CKAcmG+E7QMrlz/GZ+w1mbb3HNFsGc
zwlSVt/ucIXkZ0yB5r7urRLa7jDu80oCuWmr2tmQXxuPnpyILMAJLsuqDk0niW8QFSGJJ8UUOmxQ
sXoxr9AmWh/Axkd3XanK56jSgG3kEfDMRZPNTZE5n+FWxnf00PW3ECrdO0x+8pXNzQTgSBDhb5Lp
jvdDvZtlnfJknCjjM+oZX2CjGYEaQeVHrhGFsCLdi+/n0ROVleZhShztRpvoRCBzBaZLup15jpyo
2GuZli6hwBRMw/MK2XWjwvncOqJ6wHKcE9eNkngKwIyZU4A/2J2Cel6WY9UZDglHeMFws6vhqBjQ
96rI4ycTTffKX3BUklO11SPwQrZgXkMxSDhiLPgulMUgzKIIA0FcV7SmGvVCcMiwYc6RLeqU/Zi1
bthno0UXK/TVswD0BoskXWhzjLpR3oxxbFyRN6kPlsUAPGQw3RFw+u6Oib166kA37mXkNr8oI3kW
LYnGofC8E3/T5RZx0QrmviHfS3/gXeT0yQnoa/cYow6+jOZSwhZWk/Ge1Z1+pS0Vj/K2Nd2TKiZ/
Z2XNN+m30UHYaDR4e5GA4Fs++Lk3vkDGKp5nBqxnUw3p6vf38udWq3y86nzCHG3o9rqLUQ++8LBL
aftUNdZoJPOCUl2T5JZf2Sc1gW6FYpBjk+drNYJraQ6Le+EGxbUwva2ibDpNWsOsSdqGHkoB3C8h
Ul1s0kHrQ/j787ZWIxmyCIGRn8uA47RY6f96gKlHsWDwq5CLtPFkuZp5M2jd53TpHrJGc79ONvmF
je6vzhRbYSNjxbpkj6warasSH9BZH5iyuGFHoZvGR9/q3etZdS0fjbF/WDDthnan1+/OiNehUUt9
a0b+8gu1txTUCZZ/REhVgz87tj7HCSUGTou0tBL44JIufnxtGWJ8HaCHVvhiQXeUoJlzIRbmd6S3
tInfejNJvxUUBwS9bM/GSCGL7agpTOSI45XJ/mBqVHLDlVfz2ZhWbBuwU6aVwdD4xFkJq7520nYd
01UC7dOr7/KsXzH/g/C3xTiJi+xTCkip6dGhGZN0mw4G/pT7Wln08eaxMh/kEHm/5KrUoE+lo2EG
Hi7+bRQl8z3ltR5+7Mp+Y91TX/mULwPFHgTnHHbf6TamGQnSqpfQsKIg/7hQqh5ncpYXN/a5vcYj
wU9h2lBw+zQ5slMhw9ZAtzhrpLIuhL2Qr0HA0bA5vQOgr+6FctbVcNQH/Kbsg7KoZzPS+Puhtaaz
NqyaPGvUd6vu7O+1Zn1Nm9Y4C1f2OHtbLu2Fn23bDsM/5Sz5NQ5t79o38/yMcZVRMFveE92gyVZn
hLOm6XOtdw94UvTAE10CjIgbRMp+YZciLe118Fd3rejqreYYuIYtNhiHWIPPn8sYtG0ahV3ViWfo
ldaeglR9x+f9PVsq77412OgmDIqPsYtSK5KuoTkzL7ddF9nFNTBAJkNKAK/riqpREvtUnTgltDSL
CMMd79wypOVO3aZwLL+2Uw/U1mhEcQM1wHuKncg68Qrn0MAtHtR2w22xyO3ytow0WPkGJYYCi1eg
oySFkIrTswYhDyZlVe+HcRpDCxjjK85pguMeBZ7Szb8MvfiFWuocJdZYzvSyxPiSepXcWh41olVf
A+spEyPAKNB/F3jstqOYx4cMi/cWNFy3rWOUD8ujAgQPY/SQStFfEH+GvfLNlldBLEDGmSkgCdIf
vLGMkiaTLtGOarwiKp0EdkX5jm4VX8iajzs2EvlXeprEFk4Vf6+e9yXxim8d+KojKVY30N08D1ub
/wfuxt/MRKIOMh30o54VVihTwLzGkIozDvzs3c880qwFLabsnLB+91Fxlw2FeUL4TXe4Klr6oWLK
E9rCP5gQ1kj9M3lpCoAWPYPyKi1r0KDFBPNhEJoW6jMrDlwUcmu6ffU+2Cql4qd4TEdoTeOcOAcl
TbpL7OvFUs2hssp8g4vN2NXCfm/15m6EWrChZDjjtrjsOaI1Ykfai8BHuklo4d6lMCg2ToFBP9fr
i9t0d+7aLtG3xCtLklGYplfN4N7TBlZW+B92+FK8DbsFY0OJt0EoPTn1SxHvIqu4NktNu/d7AISF
M/oHcIUxraqUkufVLSTcZMf2i3wpjP/AKWZWsKMIcbBSfo0jMBwWTINWXHtAf0exr6QJol1zzRsN
DPeGs919HCwjPUArrmkzFd8gMLHbmrNyk5bk1420sXmQ5QDkK3O8U4bw39NybreuxtsPrtrBwVYD
A4rogz+QmpH2GhL1m/E4lZ1/wASobeJ08U4lCN4itb+Ag/j8713qv7pL2c6qzv7nu9Ttt6pak1Jv
VfrzferHF/7mWrA+Ob6B6M7wvToDvD+J8atOz9GPC+FDb1+l5j+cW/yr1Z712zXsD9uC/8ldyziR
4QVeq/UW9g9sC5Cbfr5TWZ67+ilcoRsWiwEyOz/r3QW376Vs9Plgu1U+U31M5xaVG2vwLCJusaXk
SJhcmSg03anBIeZj9F135ERDw1zajj60pNApi2j7gZ7eBN+6tmHbOCKOvTc8RW/UunTjYqSHVsqz
d0PNHFs50CDQU8UMcNIpDEYhs0cBdZe5GTY845miuixZ4MYaNQPf3J3mdQXIjkLn07EsnyPgHCsN
yU223cfekHtvC71g3SbqH5tF8bFk/Ng35h+7x/pjD8lxk4d4KKOQwq1DSl/NN7wL8btaV5gTX/Ni
z3U2cutjxQkHjG0nRgk2ny6kY57w60K0XlejvscFUa7r0rSmXVuuK1SxLlMjnaNlU68rVuTnfJe5
cSZ5rrGCndZlrLauZSnkoPLcbyI2cuva1uv4MQsNMs26BdRX5Coku3XVa6xLX8PnJ2+ti2DYf+Xt
sC6Hh3VNDFC4vs3W1TG9SGyRmeuqE/fnJsjWJXOuEnCnrDyGYMWawAyJ9S1+NgbHLmfwg+WiPyPu
D+eRDXZvx8OD6EH871mDsOE2tCxuIJmy+KYPxnyaitzYZePK7MFOsvacR9G1ta7NZ1PnAlizCbRt
2d9jkPWyreNE9skkhfS914ijWqW4d+Xtak4LewU2gmjYrTWuROK+NswLI9L4ut4GPndgSG5kn9mB
XzpbbW19t/GBo1/BVTOrqTjRIRCd/Sar7vB0W9e5ZTynXD3CvIZ4xu52htQYRw/zaLeUatnlQeGs
1msxUFKXZfewsfUbsHduGE2WOiL04cJB26Sbhwll1OswWmr0RF/W0SEDHbfD15t/95V6F5Gv7WrL
imocI4W4502OioWHl0SDoJ+woHtReDYoANOwQqey72rebQHo8KtaBxNZeq0DW7p/WUoijQtIyl3C
3o1Irser7BP6c0fAH2IU6amQifZiuZDJGmiA93bRNNczYWeKvXqQ9FoCj0lMMiisLrmYsuV9w9tW
bSZnNvYNgu9mpBk2zHSL6zmbJXQ8dL77WQ32BoQHgNG9Y5VzLD57UTGlO5Ynal1HiMVyxjBTSZx4
9wRkyR0Gs0bnxoNh5LZ6sPs1nQIaIk/EkyCVmW11O0uvnE5370CXRcnzZC0lJSYiK4D5+TXLM9qm
Zv58mV4o+TJY8oFS3hTU0NCWGJlJt7VErdkvQAuq7KhqgztmgTLAd5Ppi1Xtu5r+rAeZppbC1vSx
DIg/NgO5qcvsNc+HjupIADQVNs/E7pnKGooU4OmwHgp5m8Xxa0nl+tp4I2AlQi8teXuqGoPBhHUg
Tihkn/j2PTXD8y4APHnbtjSHPD7Mg2e90uquhnc392F8v/Iz8kfq8cahPqHRm9x3qygfzGmjGLIP
wFnSlHcI3RDRY5WDuQn0lv1qYAwdV3h6uqYfm8t/7dT/l53aJdT/d0/q+6T++u1/jn3xVn39aW3+
4wt/e1KLT9D/DBImPHkNz/9TD68rPhHIgJzLZ5Tn+J/shTisDYEU6pBMsdgP8ku/Jav47QhHfezf
+df/4BkNNeSvz2jP80wdu7dl8brMv8IAWzohupK6H5KsBESzOakRJJjit7Hnl9vUsF9UKeU1eakU
v1HzUsT2KpWxAqpHkJnlkuRhg7zF/FpWt8WoP+G2pqauKehXrS3lhQti6LETLltYsKC7bMa35/Xu
pcH8sTEmcZtNqnvzzfIaQ+01J/oe/nEUDp0Nd0yxdoXc42GqSr+P+pheSn6OQes2FcdP3W50jQqP
iUINFrHLVe3rt47ozY3fqbd6gnWPyW87W9ikuyH93kOPD0sznrdu7V1cc9or4igBsKnvfg7yV8j7
aLIBhKR0jhr5NXnlWyubr/SY/4or7mZK0jemiDqswdja3AIKKd5r13lp537HdaUIOhrSnvGiHSiN
dTYgtPxt3a8xNCoNoTK95LJ4c/WF3Wms7vUuv15/AgNPQYSG4nvWVFrQE13fmQU4brPEaDzGLtO5
ko+xqe5XkTrwDCc+doX/zgTg70ViHeIYFMFo1MelKFg5q54fjK6zsklPRjIaIHOnRwd5QTXWS2Lm
J3Zbb12bYReyLxRGoTE4Vr+1+IaUlX6nse7WKvi7ms1hR9SWXY+1WvpY5E8sqagzRjWifgoscQLT
N7KB1jAGJNs0X6u6NEnpb8N5HGvrzzIp37i3QqyeF6odORGD9c9qLP4DYMC3qtdvB4O0TbJcCS9e
K3/0q8YF9MVO9btZ8J/ZIr3O8+mKqdE+EJujxiflOwSb9kQojjvi4BTAAygUplQZU2jKejnBv3bu
IIgjOj51Vhtxak+PpW6H01ypoAK0E0Z1+lZJpJfCmMg2LVfSiFMO8I5mz9Z9SSf9F681b3yVisBR
YjeD/VvssTuQH3hcQICnJOx5o5oHCIdEtOgKDvIB+CFuhiunnpOtIo1ErkuYJ9/lnTAtA+KvUQKS
7/WnKhbvPnLfZm1mpXC4OKGqPLbd+GhNxfdSBzRObh1ORTk9mhGs3DwFDI5qS1za0Vh5iRRtZv25
i8pBs7Ve6rbKdgBLsIBaLvdLvm4FCiWTy1vRdF5St5u59/F25BFxaZC0vpC68wM3S+YQCUHemQ5v
u2KKI7QdBLaZJf6hpfET0Lctjz2Bu+MkNYhLyVxs26UpQUY1M9BqrPBlQo+eoRXm+yD6L7PsnLPw
8oZ5Y6rT1go7tOYs9HFshvR3qLfIrcl3o9RjlcistnrKq+ipnNDYQ9y7dKWWaE9TEl0gdH1B45RB
PhVbFOkZpFoaNsPc0eczJQJSoIPUlE4d4Ih6wLLrtpdCS24rykq25J2fag31px9thJPRfpuqmTrV
ygDLRcv3ljoLcmw4fZvFd3Yl1+cQPSe6FQNcELYJLbgG470WdbPp2xKnmtQDZzLEznS5SvMqmITI
m5L+4B4y4Uq6sXR33E8Gb7o5d19czYHb1apjJLvvmuquLCf/gVX9jxTOv9a5eCvSxsfVw0efXdia
wv2zswiWrTUSSkDUltTtmWM7BBGZitRur5dI/D/2zqM7biTN2n+lz+yhg0AgYBazSW/IpCdFbXBU
MvDeBn7994AqzadSVau69j2bntNqKclMZMRr7n2u8zdaIm6eH3dl9vJqPheaVDbqdgLk//hqFIF9
4WgXaSVf9U0hiAbNZAQZggP9h8v0P1BM8UqLaonBNu0qOrGfXml03UkmaCoPVpd+RASA4Y7jOIGO
sCbgtGXoNmpz9+vXxLn0828nYVi4DhIyf/nPP/52oSz8yMMlR12moq1qh8dy4ottSNJODfDUy++b
ZaAzWk63X7+0/JNGa/l9fZA3Lo24cO2ftpDAUsYZ4U1xaPOGbDbGt7caJdJyXJzJpEoPpj99Glvy
F9MRHE8yECLfgGLBvUosAiyLsJjPfYjKEq3AwfdzY42FdGt5I1GQHN9sU0nShpddl8l14TS7XA33
Ux4+myrKN85kX3pcNgDzS38PsLV6DZnxrW2P4+HXv+lfPEKA+kwLw7ggfWhxlv34wFpZ7OelZReH
yCJ/tDRvTX++Rcxf/807uiCd/vRp2gLmE/4JvK4/73X9UXgTf8iz6mf2kVbqVjPw25oMJ1aF4yeb
1kuvu1Dkd9mgb93OzO8iQuZQjIVf64FzeSlV0N2mCKSnc2ggsfLH/tHwnYtshj3cVIBHVZxjpACZ
UE/W9D5Ult7noVVtp1jDczCb9r5Ip+ep4doHom6futjL8ad1OLCK+GsQE5VQpBmf4uSVe9L/vgbl
/OyF/W7u6DSmSh4irQ5RVJCfTLY0gLrpnBI3sLb6+ZbAH7lCNyF2vmd8aBQaYVdQY/36A/uLE4Yd
/IK0AxltqZ8tKDNjw9o2ZHGYR8JwKCcmTjZ2otg4Rnn49Wstc6Eyw7BSHD//7/+o5XyBI8w95UGn
9pW1/PkPSsXG0rFLZEpxUOlwb7fxKcdR8Dcv8bMWk9dwUWDa6AoweADb+uNrxBHS5sw0i0PpDxVO
DbINEWvDHLc+xbPU+w5RU2rZB9+wLmPgR1tE0ycWoS/kjfxGBmuBPGcgvjVL5AFnK5esz+lU6fya
gc/X2RnBbQRxeiARYMY8LUf2N3N7lcXOdvCqJ48BC8N+LzwSDaPXmaJuEUJ2a8ZL1c5qLLJW/dra
Y+frVqYVf1Vs9ZCIptfDlJ5SFerF3ECBKmhhlajWBb34ejC7+7KwCB6Q8zfB9L+9Yey/+MbyWfi2
B/DZhBJh/fENKzDJT6XOi4PIaBSGKI/XMRSAlWWk/M6ot1YotZJNpr1LjuQQw2AD50jkN13Csxyk
xPaAkdqNwTyuOkeUjMjM92NSyY1HQMIC+LkEveuQeqiIm7cSVoGcRBWy9A1axGd4VZ/m1lyRXPYw
SapDUMDExhgT7GLzWVOIkRYYVXvyARDRjvehchZ5I8+nXXHwtc5AkqqB7zIPMn9vqfnZr5rh+tdP
1V98Sbgzlv9jfkr39tN7NIY1hslxKA6jV2wocaaVO/Lj2Ez4gir8m09EiJ80K8v3xOMW5liDv+D9
6TtZ21IzBupJ+sTRshVOSxppkJwCbipf8PnMSLAAWNIgwQPoVklCBRhm105KAUiKqYNQ0CdfOB/q
rc+8bxUv695Ce4QDiisWAzeZD4c08qn2p6KUG1m1n/Jkvp8yhq7uchnzmIUy/UiiD1UqDphkJoyk
LzYgQa015eoWz4K36/hI39rL2Z7kBm0HxGAIjyy1+RvVOOyqoO8IY+yi4+RNt29NUFAQ5z3iMDsV
/fgYdzSSHpNfQKO0emoeH5suhKFkQ1ySAwo0cVsb8QnkE5tit9/Ey8B5+X+MnP8mGJYHsuphMdhN
u12+Ru2k8HSOj064NBAqNfg+EQuZ1VRL2FauJ5ajG1ZA7bZhblQnhJAXXVBf+Wr61JDINPa8wUkW
X8e45tf+RCluZ/Z7AG33o7QRUZfqMBT5yRjQu2JRxkbCF7jrshNNMWZYbpY4HHgw+XY4Y3eNRu5D
BLzglArFCnnYYG/S66UxQh8B+rRmGwwx5YIB5b2FweNv7mPnL77e1DpYHbFu80T9THHPNCQvy2aW
2br6E3CJeySmF+oL3jzF13qpv95a7XKxLHU+ld7bd76Iup0eyRiFyfKpYKAFpLQAIJ36G29opEsI
S1hDBveKrT/1+pCJ1qBBIw9vFSJsrYss/FQbmX9dNX5EuCj3Isso/4oFPlW+y6bA4IxJOv08SMot
s5HVGiFDv55CmB2ZR2Ud0hhyH0ay5AMBwHZ0E8BdAycoYBXYyLSkmLSuh76/t1Uf78vMmbYIJ8km
GedzHo2PyH5JLxPGDE5Cf3JagoIaMAcu3cEhjZ3LwCVCk9k/SmgqSzXfud/v1/9O2P5mwgZySFD8
/ftd2EPZd9G/1h/R9cd/hHv+/le/z9i8d4p/irkbBE/2ZDzgv1t4PflOKmrqH0SE37WF6h3gTvAW
loTmiCaOKuG7vpDxG3ed4iuBztBa3L3/YM6G7/enmgYDjKlIieXfdOj3f+5keoyfRZPE5WFC7jZu
/SiVTCGK2N9HQD92ZCTZPaLgxLsj72BGchsX8YXpeLkZgARhYJW94EGN5QuqI32L4bB4GFon+AA2
YCLOSbLydsdZHSCfI6nweY/O8dKe4eotp/U4pU5OUu+UoN1DCUl8FA3yheUV/WJmKwmkpM7qbe3H
qG5Bo1HlMViOiLJDjPi1zVHPrFxf27vUaO2bCGHzbUpYDMFkzAO2Zm1IIP4amT06zgK6gYys6DgQ
5UNqqHauLaMBatJZgTz2uZRsmjx55NQ0C2Lf6+HVzPmhcHMG3RdeBcJ3Q4K7WBNlxjDPq2o8by5b
8i0SdnlEjO+QNUr9DBWAddkhNqn2tnI2868xH/hBBWq6ZTsCQlzMcfB5dhQncCrG9oUsBOSG8ALa
FxtB00sxmuk9cJrpNpji6Gbsg+Kxwmxy02FK1mdgMaFCvMGUBcAlmxGWa5kIYB/VLBjmqPLuSPTV
25rLg3NKBKDpTRkHkP+TySVPc64+iNDzboOMSmbFWW6KTeADHd/4RFbsXOLUuM7c41Tl1Q1p0/6t
IhAI3SaUrkPL+7cbkNpfsd9AhRBF41XUI2mYoiHPkToU5YMQtXdn0EfQpcBRJKJSHXLBncQdIx4D
nETHGI3byQA8esSgU96kuMWNh5ndzNZxE3FCZDOu6yztbe5mC5wbUIiO3xmqJokG9W/wDOrXBsn1
C7tcW659Rl/OorJuPwsj97ZNF2GgZbHh300Viw4Cb/wH7qjwjqhnzDb+hHJwrQb5gQFe21IzG8ra
dFhwPnpziiaqFf5VVUk33PXaDE+kbRXxIXDrbj7iTaaZioPeuLICYxjXI16SrTQnryA7igVpR/gE
W6NVOFb9PWYThfBITv5t5RlCwkB3nKeCTfB1hKBnJL8jsxH2QIFk8rl2wBdKQj81UZErI0nGSq8M
3ojmoFVceq81Cn/8RT5a1ahyZMDns9iGbJ8By7j1XI/s1kbM+FACJlndqXOq3jxmmJriF6tq/e6E
gJlk6ILH5z3pIcYDajdGZGlw7eY5Cpeha1+iOr8QLRleZVQU/qdEGQnUekvmpW2cwtx0IZCC83hS
Ek9NPC+JGHM3b4NGpzuTjNhVJ83sCB9xfI4Ra20MPyqvsUzV25Y7LOkFalQQS+jzE0t42H6i8Znd
aegc+HobjwV8MbQwDULbXsm8wpQlqg2JFqD50wk9cGe14WdV8DMctBmDThp6q9/obprOBlzKIxhK
tdF+cV/O3lWHtg93m2jRjJXTaYxJFnehXzBajmCBlQzcDdv4rGZOmiyAbRXM+8kTAA5jiwhesCEX
xKMP3dyGGzccF8+PehbN4l/ve7JHdF/ejJ55D0GZdXRDK4wnC1u2TUjjkKGM8yoH9U1B6GCiirNZ
VO2XRLsXc7aCVzCV42Ea6+yhcChuk6FsUeuChLLhN96CLpa7JfSNHVtERoYzX+La0/vMZr8dkUuw
g1Av0HnztwTzALiJTVkRPji/lgFSR525N3PVXHdjGuBUiZhWyrLZ1wFxYgn22Gt0aOON06LZhc32
G5aGel/EwtvGgQ52JaYqxHAK7D9G7MNcUsxkw2AsxFpBFI0eVr0bflhcJZtQ0Pmkri42UOpKCpOy
eRmTejyYedg9Me/peDBGYx8209e+cbK9jhK97ZpRPA7CCj7IVEF9mYKIJKrEzpOVQZdx7B26hYPM
bXUu6rja+T7SZRAsZbyv+tQ+eSB615NhuHd9Ffn7eOZqIiMsRt5lI44anNm96LYGdIWnN062Xh13
yJ/q4NmvFV9ZlQfgQfuIeGSv/q0o05LeBHTN+8rNcnwlNNNBbHm7vO38fQnS8rWCH/OCcM3YdgOg
yHIs5gvK7/Ks67E55DL37iR/cN06k3FDK/3shjWKT+HDgiNOz7mwDBXTCuFdKk5qSsIrP809nxmZ
qtdZF/fuOrWoGle1g5KZrFUyWDq7JE9TyItEjomcJCJo1KiKeO/ivtq7lZuSAB/iziI/mszg3nju
KrNFkN0W9SbuUaeasrl3gqS8Y9hvXmQCGsfrlsyvjMfABrkwWe16WpY2lsXkeCAd89igA/4i2aJ9
6clb3jgRyMM1+pYRorHt6FPBmESuE11DOVOxeCrhb91HCIc/Ax0Lt5Vfe1d1YH0w/P5rHBfhe1RB
AEg1bJ3WVk+FrYxrvlP4yGU6IPrlnJt1HTyFjb1nwPohcPpPnlWr/Vza3WoOMBnIWL/Xg/Y3XVZa
G9cl2Ye8jtUgzSOkCVyfwqq+hNA9V2lilBvLk8lhsFjJra1Z2ywoAnGbtU6zTdsxvSuEcylC3GaM
+Ppt3lnoCy3iFbr1GDVjtW1FPl9C3QXbKm8/g7l+ZA1BKUV9wTQGn70cgGaLBPsW5Op6RRQgGERV
L8VM7a07urrVxC23jYqApIE0fTQsh/3ZWJsfIsuND4QmuF8a0dz3g/ga0H2QHVuTp+q+FqDVEDV2
8X5KTffk62C+qsweg4CsX8uQXoBd/AlyX8DZWVXboahJNwkHcN2Tzo9yqMDLIQBMHPEUjzq9ynjm
kRk6YicaSBJW0uEkNZN9M2TVqeymB3uO2p2Yo4LNplr3UTJ/7qg/153sywfG9sM6RkSYroJcauYp
MHoVa6CVLtp8B1U3XzWG9ykIrfdkIASvZq3kDR7rDDG4Qjvb8VypT7mVi2M89yzawECfIRyX5762
vrj5CNBCfGbqWUd4L7JqDYR5PHgVWqTWruxtXINSGDwn2lOxuPeCSJ4NLq9kZ1I93liFG9wSmnFq
+NChpe9jFNGRbsmudCseUTZ4ILkmwptEIi6ySp7AsjhsVaN+X42xQupkFeV9H5EFntAKujB7FeaG
lc2VfmXUrQN9YH7ukpiQDhsKY3GDOy5c26NPl1d+hRB4YIGG68Mwb4KxvVkyz7Oog4PQuqukyj+w
Fy2wC0+PY9vfVqJDol5cU63Fa/5hJm0dzC7IvySrD30Igp6vOXYVAMJKxopVlWurK+y+3pWT18Dr
nGZlaSyQACPy+dZqivS/JIL/iFgrHdzkv2r8Xr603b+e4yak0/mDCvL3v/m973PfuThGFrjAW5+2
+Nq/N37WOwe3jGeDfltIdktP+F0Fab5zpEm7iHSSRY+z6B6+d37uO/Y+Dng7xzcxsMHB/QedHxkR
P3V+nlwEleCK0EBSGv68mwu1PWZFEkZsT93+TGoXfh6mqe1Z6tzekElXYoFN5vxeuoRb5SE0kHiK
4YWL8ZBGjQGvnMEoNmu/ecD5bDDwyvxnoqiyPeHd4UrGvV+ey0nVi46sS5nOR+qI5sBtdn3SBzPk
M4IIVr6nMPbaqXI2g6/Tjary6VCjay+8tKfh0mEDgcULnzgQqIcHtQQ6Ocl7dGnPhAsxLrShQD7N
3TDzdSTpJx4MonFw3t6FYylOXVnQpU2cJtuOWmFYchSQlek6vuKvUFSi3wJiXxp3cVAl7SYCo3Zo
ZF1ez6MuVlMrzZcZUNU5kaZ+DCotd7ppo1sswixo/Xn5zbMibbdW7sQbEJfZjl0og/gI8MlDGCm1
s+SENrHlj12zFmfA+E/UGWoVet1w7dl65wFwWRs1EryQ2h5pXWx3Dymcu9ugFMSxMxiDTeo0ttiB
TuE3zjxj3vh94LMhHuytVQ1i5eDr2/AzpyD2OkIKSsKCLGIXVsEkX/o0rQ6CBs4lB2kv+ugm9Oah
Y6OMVn3jAjFFlTHaRI+Fs32FfWaZARYEOHjO3HHkdwd/LLonu9UJC+l4FltjsBoU61py8LdwuLBv
9FdYBg5dYr5SqIMw5HfZpkH3HBTaPGH4fsKERl6uNosPiGj1SUQVQQXaizZsh5ZkX4UCLQzvWxs3
3WZwy+wafCc78wKaIu9yHrmQ6kvnJuxb5zaVRCYakTu8Bk1g3Wl2h1sVOtMVUa1fOgs5DUPj2SFy
PQ5v5zFpT5OfrZrEkWtWrBO9K3dnJhxUsYUR3LHleE9sW7EGAJAeOWCD8Dx2ZjbcTX5Y1h8bUrnJ
R6opZegk7py8UmfmevIhJZBjgx27v8IDXDvrDvpXtxqrvLmmwfowTsRCG4gattZofrGL/APDd4r1
XBX1cUhssFmxNG+o00W7yRvtvUKa7x9nY7mKhiDbOiQFMmDO+z4/mHavkl3glEB3M5LfP0ThXJob
/Bcx1Qr31ETd0yA45lPeKrdDKrUQee+GckYDAnL9qqqJjaHQ08HdUFm3oxKvc+u/QtxaNab0t41r
5uABnLjy17Yb1c2eZa61N0NSJ1XgPYZB9cXEoETr42bVtqEaOihaAu8mynBRkSy1SFUci8WmFPf8
C/AtZBtdCFQ+Q/Ycj5MomC2Ujh1N6z5sR+u69ds53HsBOgnYlNVrDuy2v2867fIjkQVo9MEtBXVJ
jEaKFnSQw6YdCK7sTX9P4x8dCbgc6jsLzgPJToHIycDqdXJGI4n7MW4h/azgBihimWWwdWUZHSOi
RbZ1tVC2XDwconK8F7vJtVp187kwXcSMOGr3RLiHq8CxjJ0KaHV8U4+7YolfQaiUvp8UhVBOh3P2
AC3bRQfQNtCiZzdrA2JsEnWHQjuFSUR1i/yYmIchtSHX5zUxmXLeELtX7QESsCETeXg9DkyG1n0y
z491Zqqj6rzmeqK+eR6pdfqMlW0abvIM1CRD+tLbTobMd0l1dvT0nhkG0I6mtY4ThfJW8b86Z8os
r0Um4Uso26BlqMvaMjeKjto9Ykn1OKma+k76jXxkjwPWwcFZFilG6OhIZ70PjKB0136Wpq9zgi3R
ntzxzLiT3qwZPmSEjaxwqOHIxXfT7CxGloyShks2h/orwimMZoPrgmILEYeD3Ud8ErSfCDSjiXfp
E1aRsxACLJM8wFxn67IMmqs46z8sGzek99lwKGbQ5LjW8OvD6BtHvIV53H2yCm6brWu77ZWdB/g/
Q/EQYkjAJpeb59hcdHGFl+xJSYAvSCgb7kiTTabvITAvNcWlMRyomvAI6WXu5qfR0RnticmTZ56d
DpsvN7a3ayvTAgwg/PNUuPF2srL7YCnX3DZ092Pl4/kPFgVgzASArEaCjAAR22sUe9nGl1Z9rNl4
sWgNiRQ0J3nbiHIZTVp6rfiKXkdVGF9iSsx1mrHlQYnmb5QVixPg8ACEQ32e8ryGGzu1n1XZTKzZ
q3GbAPC4InE1XM2EfB2b2f+NbUJ+DBUOMR8NfZ+Ov+U5QSam0OA4eq4bTG1Hr2nDQz9mkmWjdxlE
cN+1BS1lbiEn6Ad1h8gu3zWY9kKd3Pdma9yNUXKLSss7IXEjUt3MLqCW592EH5yrEf6ruXIY9+7U
3JKtkfohYR5Dj/DenvSTnWowOj3v632NEtkBsNLp/hobWlhuLW5Oatg38XFnSs2Azn6TJTuFN8Pk
Dvxqfshj0zfewzxEzByDvJyZBKI8ML/pnXHzZpm9dTsh9KEW4UOaQrhjMjxTyrQY5C5DKqDslIqR
m0XCSgkPp8m/6Dcai8lk+caCLBgBmmnmF1n100temtPJXYgu/cJ2IXNyBPOSu6gb4VUOJ9NJR47+
rOA9GCLIMAsjRuScmB4m7I96IchQzyWnwfR7uVILYcabe6QCZt5u0BRtaZlHFHsLkcbqDUxV2Cpa
7dW7EQ74Tr5BbPKC4zWtJW8QE51pB0YtfLZ1ULFyRmBOChwtCrGli5pzAeWYqP9WY9mzdOd2Y5FN
aJA8N1WfR9sOorbAlal7nwlPMpg7RfuL5EZHHvx6F+P4nGbRSbeiwAjmtUN/NCPdn0G6G0fjjfFj
AirGtCZt/0Yow+nWZTfX8Y5GFxWp58/NJpI9PoQFHtQqlOYQdM3kzosacnz9BJ+q7+iYEZKv9oRz
TruGbcRhfmMT1ek0wCnSjbskOYEvylhjb4IFaZS/0Y0QQer3COvsndOqvSS8Eaf+GxLJA7GxqtM4
wEoBMSlk5s5cNCbvRU5GfrG1k5CdZbg1PSjy5yNeEvOF+UkCZxxXAp6DBdFUveGa2rQzGZ113XsO
75mxUOug2hW/2XgL+WIrk/k59RY50qmpMbEgGtyOXZ/oVdMra92hmwCO7kQIDyHso8tMo36LUOsa
xzhDq4U9NfauOjrRAqQqCJq/a98wVa0qMpJvmUiAepEn7w1olRW2/gxlKfrgU3M/QRxyz4EdAcGK
9eDCBKY02wShCP1rpKNyTSv4vsPW9KIXvIizgEaISg7X1qTMI7qVuWHwmDivsrKZVbd41w+xdDkH
Msu/zhKtv1gGKdJdHYuPnKfxKR4N7Ja1DbiBDAUCgZvcDXYG+w5v0zG1JMYqb3a66OQ99ilJrzzi
3tNuuk1tdkeg+fqtmobhPLvDyPwNUXHrpoALinFaJwo7dplW0UcmZlONZLe0dyIumdZXokI8iSoA
X80E0iDoavQZkbOzBtP9bBXWdFW18Xzx0Hg+VCNQjzXneYI0WLSPfmFm70Nhwp/CcOgjsQ2DE5Id
8wR0rd65PK9nsw6dOzl3TOzNqjxaM553A3Ag23m72mrMQtT+OC0VSJs1LT7JzGmWF7sRENk+yYzi
OJnU4hVbkseywedhmM22q2ocUWED+jLJh0viutaZQ4J80Tziy+IOBE4DywBC3cRrUGLVNs0TQoFs
kYMBGggCLvOW73pjJ+cqpkYBdlFTQJE4FaWOmslli0YmIL3zdSC78bOT42ZeV5k/XUPHmuRubOzy
m9zwv4vf/2Dx+8v+/+Ft8bv5mJbdH9t/Nsb8xd/bf995h3NBOGrRjCn7LZ3x9/b/LbUGSazEtGQz
I1DIdb63/+qdD3HQh4nHeAASwf91/7b1zvYWD6QjffG2Sf4n3b8lFyHjD1o2ciOZSpgm9kfMmOya
F7TzD1o2nxOkC4LaOIOdGu48ZuXb2W7UMc/mdOtW5Eab82Ddy8wBuVRyIgqGrkdP0KuFaTk+ava2
Z9la+VrUnYccwRzUKkiSYl2UIlm7ZIGQsRveh4gEbcTnq8BeeHd28Tz26e1oMc8lSRnfN57qlXDw
1QXtIprJqdWpnk3w53ZmPXQFGSNVZS1p1SFH+ji0j6B22bG5EE81uJjPptGvtCef0KF+lRUYF0jS
d9rXLJlKR+3rkQzklUz6/D6GEXYqK68+axeIzmoid2aPgRmzWEa2jIbvfMxDspoTkHsnGzfgrmt7
pofwpB0Yu6Z5aRzDwu3EXbwZJnajK3eqkRjT0erDbDbmFrQgaxZVqyuz8Q7geu8rU7iwA31xTTLi
uQimHBkStTTNP8irKCUWu/aCXWdW+ZoHptySn06lTvTZKmbDBw6Dw5ve4jx3drpzleGecs7ydVCy
0+1tt9pNFmHah6mQAkBHy2YzzeaHmvZyM+rombW19YRfxTlONr1yIUoybtrax7guy+BSNZoEmKyM
4gZDqxEJ8zwUgZwfgFSnab+Nx9IzPqXZJFDDwTg0ZsY5bcJariCjc22q0ubStTvwMWCH9H0tC4+g
aB82LRUN1rAGEBrKIiy0B4Q+BAnlBcuYWNjuzZRDCTQQtzJFjg3OypU3t3LAcxCrK64LmK6CVczW
SGe22N3gM2CFoZJeDB3LykBENYFy3ZcVa8KGEMssNiKgciX6TcUWdmhdf10NUzEXJzcoOqd5La1A
3TczI9+UYX0ZG6QCNSyqkvEOKmG+L+rSc8MbWC7DMO7gNlIl7m32Z8vOiJWv8zSaPbkjxqCXEBJS
ajK6TetbQImJcHTJK0m/xZeMcaEJM6nfkk3EEnICzHq648ZD06bfUlAo9UlESZdwlPgtJ8XoW/wY
XPLGc/SWpAJ3jP1Px4l/DXQZ/kjh1+wpw5ruEZTRfQHJgDhRV9VgArlSn4NvuS2JtsQ6r4hzmYfR
GSgHlpSXvo6wBoiuKPAWEwPDGMHYgqghG2akZX5o3hJjgCqQa/yWI6OWSJk6IlwmW2Jm6iVwxlmi
Z7qBEBonWvJo+AHM69ls1TanANxOS3BNvETYOG1TPPtIFZiu10vGDawB7MQMRUF+LyE40RKH41Uu
yThkHrgksS2BOXDVu5lKnRgdBnQk6iBTJV1HLEE7kdl27EoI36mXGB4XFFwkBnXjJ0P4GLyF9bzl
9tRLhM/blPe/F+LfXYg2W7lfDcSfuo/Rjx5DZITLX/j9IoRg9s5UJnY+87tg6fscXCyZLg4GCsWV
6LM14xL6fhEicwLJJt6ch/9/AI45zJTLbYUkask8+AcD8Dcl9Y83oMfQW9KzoHtapumSH/nHG7Bk
9RKVGnSlX4ArT9ceMgu9A7TpP9M7yyMRYinbzjCszq2y0ZRozS4uRmqn66I5NOB/ltUPutC+J8U4
FtN9pLW6zWm3TMlROYFVxPTCgTFA488dOxg57PRESklPhotvP0XB5NM69jnQQCccAUauzCwwbvzc
HvITpxKLurUFB8bjZiPhsT+M6Mmm4Ri6OKWDYwCaJMHC5dXDAxNg034witIlDM6OQFuHydjgXXOV
LW+8lPWSyctGGJtMh4G6FS5Sx5lrssltMmHGLL4EeR7ta9ea4aqTmv5Y5OC+566UB34p/FdYJn9j
jBU/eondwBbKo+RuKtWlm4AlzezAdlEZ9B+DuPpSW4L5DrlbZCeYELX9cmDCiSB1ZtF2StixKrKp
5hQsFW40c6jPlvsWtIIDebpEYUrcykSuGnG0HI/6wWCuRjKLGabJgjGp6Kz3DA9Y3w3f0lyEGQaC
wzdPB1pKYtbNuLmuJga6fAg5Vo98OP73QPhPMCF4ICzWUv9eGvn8pYF60P3hTPj2d77vxsQ726XE
XVZd3zgg/7cbI/LExtDBksv+VubySt/PBAKcKFpJZHQXEuNP1bGL9YuaGfIixh1Okn9wNCweix9O
Bs4jICW+y0/Ii+CB/smD4Ymhn9FZ4en0EJ7nUUQIIIP+1Q/vye23f+9fRZ/flqSatP/7P/QGP74K
BmqB1cjh4EOTzzux/PkPFXjQQ8aVZRgc+qQAYsvAiMDeKSg/LEEFt7kD8zYDD91s4M1X3+6yf+ua
WD6vP704ZDVME7xtLm/2H188crJskqnnH0LbL6kqm3akoEWxSZZDep9AIPkYcjT57IBiuWlnHX+Z
DMqGrdM4cpOhLlvpnmV4N2BBk7VRn/olObv1EoylSRaAWNING4kwJGqldYP73MnGza/fwL/8JVzO
bioj7gTL+ekdNBsGJmSe+Id65hSZSH7a5UaOrtAd9VMNIGEdiNSVWyPHoynMqXodfQzNqoS2uO5i
f9FiWtNt2ZLyaA4zq32fLILBSwHAoiRnK4c0KY97pOTFjH3TIKp+/+vf4U9LWB4Cj4UuYE8PtfbP
frPWligJ3dFnHFONbCJnNhVDo5H1JF9//UrLdfbDQ/32uHEH441kkq/g8vzxE1eI3zjEeaVBhiYe
wpoPz/HqU9PJ+s5UCDN//Xo/fYneXs9njw0F1eYhk8sT+MPjbYm2KCDJ8Xph3NxxorRMq4FL//pV
/uL9s02B0wS6P2pp+ye/nt9wXGSj4WE1GWMa1eRrJf34kLbe469fyPqLr6uyqLAJoOFc+NOhkITY
tUaewQOOtuw4uy3FqM8zozUfnM4lNGsRAbkBp5ne60F5VxULxo2N9vY+Ii3inCtV3zXaQb3mDAg3
KrGQ+AYQjYdwiQIoM6DBMc/m0xACMF0jG7axIScjEkg75EWmyragrADXai2nfRmdOT78+peUb3a5
Pzwl8JfwcwHLgcXv++qnscCComZv00yHET7bKg9Ju3ZDyHsGIsVdmbYAxWT5lewPg5UtMD8e3uSQ
5Um/G0TV7dKqaS5VGo/xqiswMjgFpB0rjS8K1Qx7zzx/oaNApDVaDwLHNevYMRPrBnDnI0n1/i4C
5b3phmh6isLC2hRhrPegYAXl/QeOs/TgdEqx/rVwscQlBZjjRxQnAaEooRMfgEtqxv1xvqUAEvtW
lt4jmL3kmBgJHD0CS/G5h8GnCKX+OodOdLSrebipMjHWq2F27StINRklBSi7arBskABVv3bQIGbr
TsA6TSHTPrM1wZDDoKLItXGj/Ep/1oBcERBH3TaEh7JXgY2gPXHYqs/ojDaGO9vgeqX5yGQlf3HD
KP1KYm/Jttb0tcZ2hECMCf5SNxbR9N4lYGDj5lZzUL6fHROdTFdkxzg3Dju3Dfm/BOPIPB5vegYk
vxVJpj6adbs1Jh80VZB+MVLDuzZo7kC1xbSpbnOiAOWndkQNndRfzPLFhTzPANIFgJdV2GB5N9xi
TxzN1fJ+IqJK6CuxbmJnZoAvcvmqIjJtMLabxzDN8ysbLcSTkaWdxZ+a80X0BjhIvbRpJvcL2VWj
3EMF8I79bMuPDVzSW0bNbXHsqERhZbTyMbV3oIR5IgaEZX0t5ccSR9EujSwDW9dEqmtpFc1ToVum
sSnMuiEAON5OZXgYdb+LInlnBcyaOduGI5JAvdLG1Hn4jq3PsuEzbxxR3ekmu44DRcLNOKRwdrN+
0wdMo6McxH1jmqfKYlNghra9+n/sndlu28gShl8lmHsF3CleTIBjSZZXOeN4kkxuCEbicBX3RdTT
n49aHFF27JxQOAgGoyvDlIrNYndVd9Vff/nGyvkALOYWJPIXFwj2hVsUwr0prpuJn2mfGgqOJCIY
YxDTtGP3NeNjQVqcxE0m3uirsoZnODDO4mpNF1+BFF3ppwPOsYJJmcLAxUSV9Uhcbsj+4haq7BjT
AHJXqIaG5l+DxG0YzMo8dyUyxRRj0L0qE9KKyVXV+hg3FJx7zlCjlK32vHHpaNKU3n6DaxVoLrCN
WBhlK7WxyLkIMLznOgGDhjoTajX95A6oAG9IzEUiYI2oXLqwSl2Isidc6DHLRRs0MEmdUd+5JvBD
5yj3zAUBcEYBnDlaCX40zyrF+eybYrnQ9Lz5LFdZfbUcDqvLoDIK2JUS5Qb6QhjnC8DGQCKry1Jk
fQ2aAHLQsGkcmRZBei5eUmCir+lSn2rLyVJwgP0O1qs/lUqIzmWBCg0S3clECWOy5Q1lkiDbvamo
pdGNR+c1emeTBaPFLmzUURkAC9dW6ZWRwIKlxWUzHWjUQ6S5EJybftUQMs/qeCY0wGPNhE3BumoE
emxIEMTAPDn2HDyHuKYxBXnoZCJUtTThibMrXSNAV4Nnp7OS0BB+A1C7NmrlTmKhzhpPSMsx6BbK
4AXYH22aktQUTwjrCyAy2dzVQalDt69/3LQziGBHeBgI7C/COHHv6FnG7qRiyxfH5Jo1h0DSGDoq
ykFKytPpbqsF9yH48c++LwfjQFjXY8pmVu8HagL2OxDly5omWOcJ7Kof4yIHaU9mdLEeuMJF6CvY
noyHTBO2X1oY0+MB2pGLppGTmeyuzSs9p3avgQqXRJWs0q83jpKJkVU8OQTbd4awrEEJyNKEWgdp
oqiKc7fWEzOHaXbNbyQjpPeCpoESzWRGEpQ0hquqgkcaaKID9F8n+VQEvjohVqveiRiG0ToClJ0U
0vpC8LVwZOilecVeRR0lpmaA7Ayzq4rs+5kou83f7IGrj16VYddjCbQEpIQwLKsK0CVhmU4hmlav
C8ix7htu4I4HIZ53TWkGw25c9UsN90sL3HCLe6AA/EWJ5n0mUDxAwz3xszBUr6kl9ad6lcbT3JdI
mbJflK/VlQC/LEZBhPmN5lupcp646epyGcBiVYU+3QNk053EUfkgmi0/dVEArQhq0rqeAP40MsAd
u041zZKqcaeoXw/mQGRS9ybLlymd3hq4O4pVBCUuCTSB8inA1jeGuYS3lZQ5LVRBkivubFVLq+X6
3wPrD0I6YSE52AmNrcJ6s/3lzFrav//2qYHXLnI6B1YoLPnNYxCLSJUqS7oGWrMNTLGb3WdzRJFL
kJx8S9kcnlcFCRQn5XUaRP5sKXehLEV4SxZbbwO2lNy1sawe51VOcWq7ByaMBm8AUa12k3yw1YbB
XgQinNazcrlw8hBY9NcDbTxzVG13fQe7wic3OAqVZSs5XCYrbjCkPaaLUy4Ny6tmnjFyl4uXb7Wp
1+/ci6MQ/bskNtmGqqjC0Y6+wTuFaqiIt74aNgKE4csB2S2tAScqBan6Jd/08CbONCwEdiubJt8x
PAW0/CZ0mDrLBZG9NobvgI0RDH1qZo4whbuktL2hQNuQmzJT8oFyLWjJ+jLMDd/MiGdh4DVlEJsP
TVqc+5KnXuWgQN77gArpsOKbaVSMSD87Z0M5YwlLlQabFWT8slFAHbpM3eBDalA6kLFljEAujhkE
TsqDlBB/VUpXmZh4fzarEGCFmVLigRcKa7olePQeuNZJnYzVFbU9Q5GqsS/4cfpDDhzYGMkSZTAc
t0E8ZaAn62u/MNzBh1oYeEo0kSsHakYqGAO/WJlTPcy8fLp5I/+YuPfuQdpFPdmEr/4o7ay5t/My
LPJ9FKi9ugnEPMQ/96WXBe2sySuRdCK1BkunEzjbDGoz4pdkhFYBacUCU6XQzg5YGzHdLaGDgVEJ
Y85B28uDofpWl5nWUD20fA/G7oYHSvqeGl5+wq0+X/5O5wnmcRkV7XtwvDg6tKzYqB/TwZGEbzqQ
jbcqgQwdSoDuwxukGkTy6kQAtw+PIUPb//+Htxb4k7FHo1lvXhw+PIHLJ9UF//MUEGBtVGBaVIXt
Ux5PAQMaxiH7NsI8288vqIUhHrTXQmAStFNcN3ZKMIzuXBhqb2GeJulk4EPaz3bW/UJzQYYoAFfd
TwtE0qkTAWnCXqL9wMVyaA5YETI1pwSz6SHUfpgrv9aKoOFkm5rrpQWMIrAY+neyy9p+uloYQiCO
ElQapm+1tGU5/6G58ANfevQyI9cLFxv/4tn5c27oe1/Y29Wn13c2tSWgag1n54utu9ne237M27zr
mJ6N6Tu4uDeFm/vsfr57wKe37txr/1T7f154dmZxim02F5rdMLfb6f+E1ler23GL2YnOv43k9986
4zx4/68IzoMO6IqcJhvE3nJpwxN3STxEo12b/QUHVpRb+V5S+xoBubJI+0oeWSGEp9lRCRozHDPY
W3Ycxpm16PTbBXeGs+0vOYrseeHNy45XBPOMXeorfGyHVm1l9l5Sq2xIhE+g7L0nfxP//WYExmn5
tVv5B63WCWYhkZ/MW3SnNw3ocJR9NTO1Y8oVu5JBq2F2+0q+QOOet5ezmd7yBtDYV/Dlgq59Hbn0
ajiBCbmEaDiKve6K3G7Keg85WsDL29UyXGgneH+XcX0k1hi2wYlHq/9z5vT6qW3SREk8gWBGVs6D
Zi9pMy80tLz/x7MHpcctwEsu4CYmav1EzQZ1/P1l31pe1LEeLaDgBGO+tehNe0zEDovTCV7hrZXn
1twtc7soOnMaTK9yCpV4c9dzrO4BbnuM7Tv7bj18QX4EoqbHZstO2F92Tsuw3EuSjm2SRGAop5Ee
l9mx6JMMHNzMkQ2RROhN+w96Zn/NrKPdE8lxqsh7a3tmV1bXbxGRa6OQfV/jzK7fXFjLJAd83FmY
yDdOsHpa+Vd2ltvNfqytpaL/UAuHP8Xgb+2VN++4MYSfwqO3I/8rzoL9MHfj1k5gvGdw+jxPbCfJ
Wsv12Vsxmxs8LaBAfEup21c87cG7GleYLScQ+0If4Z5++C6z4RjeD3HzKhVKZff/+Hln+f6Vfl09
x/1ak5Ge4j+8yrB4khs8nYgtgeMJziMPaN/Oc7tjuYAct3QffSf5g73qnip3waS+cr+H5e6p6RcQ
oX0lP0fEQiDoBIbkk4Xfgf2puzQJqyonWJqvssj01MsnL5/HZNQ7ZmUXa+s7SV5Il7446uciTY/R
+afxp33K4bmfdYNr7TfmoW1l7/4LAAD//w==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A807D23-0F89-49D9-9A78-A0DFCF907278}">
          <cx:dataId val="0"/>
          <cx:layoutPr>
            <cx:geography cultureLanguage="en-US" cultureRegion="AE" attribution="Powered by Bing">
              <cx:geoCache provider="{E9337A44-BEBE-4D9F-B70C-5C5E7DAFC167}">
                <cx:binary>1HvZctw4tu2vVPj50oUZREfXeSAzU6PlQZa7yi8MWVZxJkgQHL/+LjrlOlZWtd0dt+NGtB6ckckB
wB7WXnsB/vvD/LeH6vHe/TTXVdP/7WH+5UXmffu3n3/uH7LH+r5/WecPzvb2d//ywdY/299/zx8e
f/7s7qe8SX9mhIqfH7J75x/nF//zd7wtfbTX9uHe57Z5Ozy65d1jP1S+/861v7z00/3nOm92ee9d
/uDpLy9e5Q9Znt43L356bHzul/dL+/jLi2d3vfjp59N3/WncnypMzQ+f8awQL0MttNEhNV/+whc/
VbZJny4HoXypOTHamKfr6uvYN/c1nv9XZvRlPvefP7vHvseSvnx+++Sz+ePCxYufHuzQ+M1uKUz4
y4u7JvePn3+69ff+sX/xU97b+HhDbLdF3N1+WfXPzy3/P38/+QF2OPnlG+ecGu1Hl/7km4uqyhub
Y3r/Md+Ql5QJKqQkf+0b85KKUHEZyuN183Xso2/+lRn9tW/+98kT31xc/3f6pvmc3zf3X83z/542
3LzcEkKbJ88YmP5Z2qiXLKQhUUaSL3/i69hPrvnxhP6JZ74+eOqYm/9Kx7x/nO//gxnD6UuheChC
So9mp8/dYsxLzjkzWrM/MuqYrUe3/HA6f+2Up8dOXPL+1/9Kl/wj7x9s0+f/2SKjuDGSq6/p8twt
oUGRYUZKw49u48+z5V+a0l+75ptHT9zzj/+OMvP9SvhtqXl2579JA4BnknCpiUR9/xbIkDGEhlxQ
8lRj9HPXnFTmfz6fv3bPyePPlvD/qez/c0rwB2/a3fv7/RfC9Q0r+P7VL8sFDTx59Bk3eLbar2a9
+PzLCyZQLv6gcdsrnp47otSJ0Y42/+O5x/ve//IiUOql0ZwrqUOuDBUEjp0et0tUs5eSMkNCw6UU
KgTla6zz2S8vNH3JpdBccVQvJl/81Nth+52GLw1nEhWPMk2NZvoPnvvGVksKvPi64KfvPzVD/cbm
je9/ecGRzu3xtm2W24iUEaMoZ1oZHjJMoH24fwcujbvp/6lo4Ro6lfIxpIkfzJ61og2qmLRjvn6Q
cmjLexE42R+abukXsfNsltkcBzYhn9LGiSaILZtLfWkyuQy70gRNdz6ZuupfVbJugyWy5SzbT7L0
xWx3sFVV8DjVWtBHPdtleFdls67uw1C2yQOveaduUpV3LY9qmveYimilq19nlPip2aWVdGUb2UnW
9TXVS4cpp3VNlytW86b4PehHi2e+celfGAl59cxGYBZMGKmEUXAfI4iIb22kaZ0PmcrCx2SyTdGd
+1pU4rwSY+/0+dqnPp/iNW+r/PeKJDlLDt8fnrLT8bXmAGXBQw5PYTLPx18LHvaKqPxzQUte5rG3
XPIsMoYFXXFw85Q6v3OZT0UWBSJY2+bNJPjSs5iKVU380qus6cvI2o47emNk2OHa9yeJEP7WRpqg
mIMAG66oAB3TJ3OcszxgmePBZxW4kbBduupUd4cqFJ6TqHFeqY+lJIlHKfgj3X7sm21cYYRmTBJm
Qn46bjssVtuAh5/TBTGnopG0Vf9rJhLWpNFU5EP+uknQYfooyyxjKvr+8OCWJ8vWYDgiZEbIkCGH
nrsmlWMekDnjnwNd6Y7HciJK3iORAn9h11xXN3lALX3Fy24ZbsuekDWL+iyvYJR/dyahDpVQMiSG
cCPI85lkOkuqYiHus1ATUu6wULXS8iDdNPRin4eJUB/dABN0Ua+0Vh8tWUZn9mNuSTv9wCuAp+dm
kUyJUMpQSQXX8JNo8ConxVI2yUNi1ka6M9u1dbLsg6TuzXK2hG5GiHx//fQEyVAvDRHIEiQqB5yG
JwZIzVpI0/rgU5Y7XQfns8+2hKhnm6GHHaZCrCLO635hbTQbxmEImZNsuK1bVSxxE1DX3Jo6q12z
66R17F095k3/6fvT3PD0G7zVlHIiBBGSamA4VydYMkxJ6Ei3zp9m5x2CgAwlgX/IPHEZRLPjY3Db
srLbksZPdvvI23T4gX/+ZCxKlQY9R1MUCi4Abc+jJexY75de2U9NJQNgeAH0WqdoXIhf5BVPJHC/
TwdX3teFbICorq0dledhUARjGXUZ0HZD/iXDU02+VuOVmMvW1j+AFXqaYHQzkmZKh2xjROqkPs18
alrTrPxTnzAV1PvC9201vOlWn7dNPHVLh8kFuh5xzS5dbZddWK5LcDu1bXLRG1cVaVyvK1mu6qxr
fBI1hqjEx4MkQfVO1SZd65hxMwMSWVAstLkkq6nw1jJPpq77QZpStD3PAoApGhplFKFcKolgfW55
RGbTjc3YftTSykLGLQklQjFJBmNcTFcdANqT5Yie1SBwbfgCJy1NQlyaJ89Vdxgm/uMcEqcozsA2
DBKJUsa33D0Ji3Iu+zrJbPuxdciibs/7MhSvGM34csX7YYE5TDJW64c6m5dFR0Pmpi6LAfiTepd2
axKcu1oU6wcXDL26CXO1EYRZjHVlzspBbu6xPTcIoWXUcnzXuqJcP6yVKqcyIlW1Fa0c1oeDbGMy
/MgXByYS1vMM33FZLPjoV5L6cNfKnvcHpYfNd+Wc5iAY3ZfhTZgGyxSFdi7wCgvygJnnQbNxA9/K
uryfe9V07cGMjo63gtvVXztXJi6qqtqxOg7SpJ7PU4Hi+lsTNon4MJKRIsh0mIJnjF1jQVG+jw2n
qAnra6L1xvG1kpyehAZPlialpq0+rrTuXRrNjOi2jyZb2OqCD90EoPj+iKdoxDSwiFHUbSpQu09H
7B3ps6nm0298HbZgnAaxwR/rdYnircZOqo9JwVcE4cQG36evNIAFcfr9aWx09llScK0U06gVkhEm
wJKfJ8XKx6ELjKo/1KKpPY+8HWTwaLusAxplZd/QvUu0zd+MfZgCcdpM2nSfhp6NNgq1nqox8izt
rqokVLczd1W4RP1E1fjOhwHJ406us71CEJEsKohI8jYSiaJbsmcEcWjHDOziIilKv2X+KCR/zVDv
2yXipePzePb9FZ/iWshRoEA3sGqslqMneL7iUiVZM3W9vhuHhoDESucYSOy4bnErQLLEeUanGWE7
l4bjI/VfmG2g2i2k+VBMLLlNZrWFNOvytXbnecv4BpHd2hN66Kqx7fOzVS4lsi6Z6o1T0yWskZ2a
dkij7y+JnSBbCAYUomwC1eBBqD4nUN3xpl5t0bC70GccueXbdJuAD/iwpe6XPGaELJhbks1bigMr
N0hxbYdCE2QUNJ7OcvvJdmVf3lem0OI8n6rNDt0yWXWTdDPuyjO+LXFJa9UfykA7fmhDN/I+XlAv
sNwfLO2kA8DSDOWCUaQKkZCBT5bm55LqarDLHU/HDam86xBaa7Xm9sGTsGRNtHjbrR80a7b6WAeW
wiGzqqt02a+1oj49GB4M0x1YqoM5Jl1wRB8fV6BJkwcGISamqt3QbQBsnuesnQBrHowEA+Y+IfiG
HovCFHUqYArvdRb4WFZDgZTIDCvw7WifDQpLaLDfY9onORqCLoBdaSZDtJ3kT1SXTqtQi+qC92Ot
LdDhSG9ZFs5jGaOzzNLmR7BwUo62IQUHsScoS0SBNT1PElJYsNZ21u/7gSJC/OI9Agq1H/YRRSus
3CdTYOc+UhVfYPBqTBpQFoAerDS5ufJvtOrDpDgkXoQAAyTk+M5BdUEFqAMkvp8bFKont6Xd1MCU
cxU2yBVk0eaOtJw3RwRFTvFhlsKM74itLWYiyxK1qVR+61O/b21h+HNMxOK3IgCQoFSABZ12NqCD
fZCSeXmfZYuqksgPJW/jZCJJcaPYKtyy7zKn2jAyjJkii5zr8u6SVAOfZdSC7QRXLq0D8SqpM83j
brJz+kDyipxPySDUrtSNrT6Lolrdu9qqGltsK62m12KkZF53YdEY2cYd+GM/HKZJhuON67JktpGq
SU2vOXHU7JrGGRoXsx9cEtk57NYiyprRiTlO53JEMoyrm5YqmgNZiOJgGB3Erar8ItKYzHSYhrPW
TBlNwN+S1F/4TIOZxXqtpnVFW4tQbC/mckmGqOvbQh1Go1O+k3Uwr+8nZVn+YRBVmuy48IzGC/pT
u0Qq9b3ZmZxNZZzKKj3XjPtdZ8m0XiWmIeSMTjRjhzTow4zs29LW4m6RY1oGd8aSeX4/+5n7V0Hv
m+AdKoYePkunlLtb9Zg2NmqtpVn/1sxrVZ4lOdSNw2pFWNvIlJazLNZu7bvwE62LsPmcsdaO8w6h
snSPZvDTROKymnpanPuk6WS4Qx8gK3WW1EGpbgzVQVmejaplfZU9ZmHDPaw8Ux468WrldkRIr9T1
bfYWSq9XZN80om31xWCSPKuuGzmXXbovxtRP4/UkkzTPD4EVNlfvpHfOXqhCZGl4QKwoXkbtuBKU
9aoP88lEaSBU53dZ4tZiuZjSPsjysymvUW3i0kwCADu2+SB/tcGgZH+B4JiCJJ44aAu9GVqwLhP5
hYezel0xrfHhjz8GeV7hGjHo6l282l50n9ahM2y8LJRrU3ZO5yDQOl4KWQ76bG4KWleRFONWF4kM
ciwn5RJF5X5OFojccSEzI9PXy9ROrX5TJEExVQdd8oC1F+WwmHB8rQoucxN1xmyahHZeZuUHnSZJ
sF4JUfWwVLB0gOxXQO0uk1cBT5yurmne5bR6UxRTESb7qQAQpHubU465A7K2KS1jUBG2J2m25N2O
tGXhwl3jSSCbX1nKGoxXF5Uxd0Madl3s0HrDsiwcclSQmKpsewnmD8oSdZ3ZOL3Ieqw+bjPacHUo
smmzGK98iQ/bZz64bWq9Qb4YfRrq2EzeIgDWBnzjzBtX4772uNTMyxXm6wqNP9SSPsFoVUbRZDY0
39xDW5Ex+Q9azZudG2EKaEnBEDi4ImjKMBOPXYeGpju4PAfTiqeQLrqL8zCTQwAPiqEbPviiGfIG
9gqy1Z5lwyro/Cos9DblHJ5u11uFyMIIHJe6T0kwbwGmXLB5Xi4BfqtMvZlmHCluRYkNuwlzGLE9
gjU+rcc5zrtPENwy/Cbn1qrbUorE8FhMBgJQ1OqMwhZP0ZOsvcErdRFsi0v88sUYA6LGxU8c18hV
bt94L8tXnOQuuH0ydXC8/auRj/dBKWDlK83aGhOgTZCNn8pctbk7yxu+YNEdW3GyIUoZT3NyiwY8
tSaSR0fZdfQINXTeg0svGmqWREa0zMZFvTb1YGGlkdUVbmEtNDYXQ+ZIRhOVZNlIb1pLhh8rnZLu
kzla0LbIIODacU0Zy9Gjxa1t1ETPlyHcunNydO0xPFRSVrCPEjme2EtdbYuf1ZIhTlPqtmEykSn8
uNiO6OxuDXIx+EuslG/mPQbSOiwDZolFbm+huevxHLY0OKKr99k29aNBg3Va8cVW3Aq9D4hsyuJi
ZVLP7VlKICKR/ZQPFjltinRTPvoJ/s1HzbpPVKUNwqeXYKxYvBtBdl/30LK3F7Jx+xBjGuKjasiW
DvUqt/k3g0qz6W6o0irND00a4r1Zx2nKz8t+0dRf8WOs5EVvvD57MrkpRofpzDkv8RJUAIvBizYv
UedH2q2K3IG5FeG4a7vAN3lM+jTB4LLILFomX7XQNisIBpBs4KZsuNA23dJ5QH3Fb+UyqCI8lCCL
83LJTV/N9twLS+o6royo6jFK+hSyITV0wP2Z73p8gDTK6qbuBvy71BN0O0kmCqmog5Zf3YylTyAK
TK7A6DRL7fhBNcmMLiBZ1i32JwMoLw4z7xgQJnRZNYT7qkaJrfdz0CSmv5AGpWr+jai5AN6klbVl
ef4kJxe+ylxxGLIK/e7DInrB+XlbZDDHGf+SM50NKxisT6YyWT/wLLSTv+v4lE3q3B+XPpu0h4l4
O68lVlSmUy/3aiUUKOed2MxH53aLGuhVW4gf9dOwLydYgA5sW6/Pc4YPhwDH/V0O9TGI8mqFrmwE
KxsTQbJYVP2Kt9ThDrXQrYcd5dAjro4iy0pl5ZLD0HQuYRdp0q14x3qU3hK05VANOylKSJQJLdH6
1jV6pyb2FYQJeVWXassnL6YcInxahh5QyVWyoOb1C5CmOKDX24w35HyTCtgQltDii6pJ8bhbKqzy
twn0LAkup6R3Lr8xvNhESjug3L3SZcKVfysgYy3Jfk6KYMkOampl1e8gXVAlIg0RSH0UKadoyVEM
DZy/BmLFqlRTb2WjlskWbo45iuA7WrLwFko0z0nOx8tplXWi35brMAW3DmQaqsLadkZ9BN4ivoKp
XWGBQpBtDUnbBAB/tJebSlXl4Ktg1qa2U/tRmSXr6CcxV6q6Uaprl+QgmO198PuU02JO9qhovJJR
X0H/DuKwotp9gCI5lf49SbsiTeNELjyb300a3Kb7bMZ87NhvfRJCmjhz5TDWJg7Y2pcfVjEwYaMB
1WFGs0+pBafUWpqBDojyujAsHvFjoMdIT9iZmndPKzn6smsLCMSxlHzZlvUFbqpq3PDPLOmGJmD/
W/Lmfb3d0XxR75OCbb9JSgLcsaTLdmPCoU7Ue3Tu295GXiUtUjkFW0xuVr/Qdl8gUbesNPV25Slk
wSmBREZiswdbAF8k+A1OgzR28+K4jihzJHwzZDqdbDSRBoK9WNbEsIupa7YsT4N1kwN77BPhQ4CW
+YtuJYhvQbD/cAPdcpt5mWOn8ePTQNIZlLQOoRLcHju2Ji9WXUZF0w7ibXkErPIoNHYh3cTooOo2
EbJ3ygmxq9O6s0mUdWoIbodctlizn7CLN17mLN1oXCZmjKHHapvW8CXhAluijkSJHLYkb9m2zbhr
pnmLSZ2srMwjmfVNXe+zokI2Ho4GgQ68gV6Jk1Z4r+hpUFxljFc6/IHwddLQQ8sBPiCCGcBN0T/J
ypnHHgL0anabWaswa52mM7JhsoDZLhBbBlUjhJcsGvNum/sPurvnvd02vNr2aggOWlCMf9LYumG2
wdRrSFVHaCygAWMW6AOQSd8f6kRARzYRTQjGgmSFf9XW1n+zwTuFZRcmoJJfY4SUs7Vx1yZCvMZZ
xC26jco2pw55AQ9b4QRc9gSO35/LcwkBx68QPyGVWDy2wxHn7PlckpEzyLdFemuwq6Y+5pJufLzv
Q833qwV1/pGd/zwgDhdBOFChYRAXzYmuWGaO0KomybtublAo0hIV/0IvJWDuKbO/v0C6yXb/u72z
rRDaLZGaspBRbEedDDhXhUgbX6HJOiLGlK2baL8ovkh5mEUfjoeiTVb3dpj4UuzqodnwnDtAQ9Cv
AvXoBzN6HumYEVqp0KB4aSMFJLoToXExJJj0wrt31TGpJvA65Pg8lAlwPQ/HHC7IxLAgMw1HcQC1
CLJtIkXLu2GNxw6d/UHW3EoSzYCWJQbUd7gd+ZHQm3zhjHfxdNzPao8w+/1FnLoRjhOEE4kdE0pp
eLrLirrbeTYH403WlxsyrV+IUNvLZni7BOEgcFTyX5e6JDZAlJAEjtz+lFInNtMz2AgLyXDzVPbm
NOuKiFggq41cj2PB/954kPxpCGURwI1U/RMc8CmBEj3mxc2xLIEkb97QZYW8aPpuKxjfH3DDl2/C
FAGB7SeBDMR5FAFF80TPnJZ1zt0qy3PdBK6Usa5rzT8qh4T5UQr+eSi4LsQOXijQ6etTqKsTVi9D
qtLzIxUZJdQRxBHranx8f1VPRzG+WRi0QgxlcECGcEBIeLpdSAj2ZXSe9WduZSTr90zO22mEgQg2
2N/7tcEeemz7FNqqiepkRbcYeZl6Wl+hWuMIThrbsoXyc80EtAfypk5kmtrzBdxA2ptkzks6L3HC
sOX0W991NdogVzDRdPu6GlbmY2KJ6utd6CSktms+U8vVG3PczysVmhH+Omlq2s2vyjQbDY7MDKPK
KTSRAkc1ztFo6LzeVUHRwhVPBEUHeCyLyiOtAEMPUSzUFxg7thrlRADdU1YzQDdaw40GTCMLQGgt
C9EnNGzADaBYatA3vK82MhccuU2LzVFkO2lDuuZR2fuarlHTO9PkO9Xqqhiir5JHh7KZRU9E5guD
ws7aBPuuXbgVcd2NvLtAb1Eqtm9DiyHrEl3FeEmwW5GncTXXPfop6PlVUd1x0F7Db9TijWgvCkWC
TQzoRweddTn2YWZaet7tsnKoIbtCgdHYZYiKzIc2iYPBphOpo47j9BB7YzrT6mmfdkju7r1czLja
99hv2Ha0wAEJUzfW99hEeJ+3UJvTHQ4h4TjBIXMdpUVcU5DO3xe0nn14KdU8sY9UzosPb0Q9Je3b
xpiiZPui6QOCThjAMfsYR7mwl75v7ALf7qaZrW6JSABlYoxBzagM40UsyXRdmt73a4Tt6ClHN21C
h33RPCP9mSCVnz4pUpdLtksECHcT1bqp3a8NlJdgiMLjltsTFnXYD0/VdVgDt4tDk1WKDWDRX3gW
hO+NJy6N34rOMTSqL2yw0VWJls0ZnIhpo9ERVVMgWWo1psHKkkVTGYzmPUDchrdtY4LqUOcylVGW
ptOtXHJZ7JZ8Ss5yMfLznPD1onbzeA4lw77TTrF4NjK70bmvCDTj0b1PENTnIpW2j5B92afCtdWv
KcntrhkIaaIkc+KAZheSEmvkVdiSj7ZEOjZTq67VlLc7LbIM3iWBOxR6FvvC5sPrtag82YOV+324
EF4hYlX9kLXDLaOivXIiSK/qsfd72UOCxtmX9Hy0g9llZgrf6jbrsK/f5p/zvkt2Vdam0SKaZicT
012GK6sPS9JgF7hppcCrw6WJRdHow4RXXoToxz652Q5nOPeQfO5MWZ2VM63WaDGFPGQFsbetgDYf
VZBo+ijgNr2b5jW8r4JGopUf6vdTyPI9YZ5cCmKyPLJBwK8FZLqD833z2Bc6eQvxMMd5Jc/NZ4qt
HvQztKXvRlZk+aFdmmBP+9q/60cBwQFQsOuXebjkvVvKSNZTGCfaJFn4az4ys1zgBMLw0DNR0L0d
Wo82J6+zJRrxXxkeQy91vQuSwF3WBscRdoL64u088hJ9Um2vZO9pFydhZu9J0bfXsxbkqld0i9BE
bnuo6ThdzqCzr4guxwuo38FlXvKM7UKg32c6TbyJ1jWkGdrmNvhtarvpsQuCOWY5Xe/7vrAMJwpa
HB9c1x6Rm1VtFeHElBt27TqV86Ua0i6NCG3zm4VqADFaqniceMUvRUiq9tLNnTuwdmBXsqrnCErv
BzktD2RIkhtBkT5jP/gdpEWSR+lcj3onF8v3Qvvmps2E+21pZ3Aygu3ttI+GEmcgyljnqWyjYODi
HjvTNuKsas4shIKIkdq/nWlTvu2zxZdx6X1612VL96ub25pF3TzMcUJdW0QF5ocd1xCaGxJvztZY
zOH0xrA+q+JmHYv7om7XCJs89Qf8b5YuatuRvjXYRLhomQvjwZHkUuSNuO9DNV8X0PtHbDuIAYMm
PkqGoENHOqTXKgxsHlW0NPcuAKnZheBnRSSLvnujJlUeAPRKxSZf9bmnNnuDczo42zFl7o7Zpj0b
h5meFe2o7h1P7ib0yXdrV6/hWdeKJSq6On1cYJCzzOth2IMGLrfeGZlETnTYsS1TH5FsHC+UKduz
DjyURqnuzZ1pvPnE55a/L1xiP43ruD4OCPDdqC17JXCw4IygUuy6ufO34JdBJKdmvA5cX35ciW3O
eEUTnMyCnHyTLUSgls1AJFLkIfQgWapzjY2ZuO2b4qyUg7vD2S6O+Y/skpKGHwrF+9+gy3VvTJO5
c7pU5rau3XqV9kW3nzUgF21wnd80gvhLN4jpTdMn7r0LQ/HAyxHgwLplvBFLjeSBpvWacj9czU5P
F/k0cwvdJmzOElWLHdpjnLCE7GEu1sAl1wng7e3KwuwuhHTyW7eG/j0KfnqOZNOvVhp4nGFS+aEy
ibzGDjflsa9NtQvXpeGId9cc1jSwb0pI8G/S2bZdjJMh5OCmovut9YNI0Vyv67UzYrjCQaUS6kBt
36d8NTUwu573XJfhOcWeXzy2q3gdjimHMu+Cz0HCcAbtepFizU281DO47k4PkLTD61LyUfs9sa6s
fFSZNrmegjZ9A5WlugnE0nyovLvHMymE3px+6GswmGLQxc1sChy/lC3NL41t2cchSIYprrKJvMJR
n+EuZ+PYnWWs4iI2GdVXIrEuPBhSN+ayzsJ2h31csUYj9rt3oVlrHRWrN2NU86S5sQH2+6+WoNOw
tSKTd9edGbHRQ2dHp4tGdPVrPovgrW5M3sZqdpndZ6Z174o0H+s9tnyX7KrOS5vvAtdIHEJMEhqc
6bHv13dL2LghO9uoB9mZbraVLWE1O6XlZYme3FUx1WAusayHZHwFtaToYz7Q9P2kV7vEllTqGsf1
ErqbKCjilUcj7j/IHN2fA4641ksF4pQ2OFZ0PnqlLyWbSVO8X/mSsDFa5o6Y4ZIB7MhFKLAjcNZV
S+N22djL4dYEaVngBE5aGRe5IEmrMg6EmW9zjlMzEctE9dYuNFjPJoWuMia6Y+R6MsXcxMxBx3+l
K8DpDgfk1p2FsnVZMJ/Hiury0gfL3Bevq//L3rn21m3rzf4TqaAk6gYcPMCRtG6+XxLH9hsithNR
pChRoiiR+vRnVpvupu3ZT7Hfb6AI0NheXheJ/HPmNxMfpMUW4+3viVM1dBolz5SWjhJ1O89U5HPt
U5F2EQR2M+B+yGFvVjb0kdrR0Hb8SnK4s6XqIfNW2+zGvoyVh/GTWSGPfUuTYdfAKLyWLWTSWrjW
HeOGhnmd5oRnkMTEFJ5kM2nYkTbJfBmtcL/TOZpvgqRwWaUEo6bMqIwhxUGzewp1MH0sBUaTeNI+
OgwDC+Nds/DIRhVGOB4MFbx5oGhrmfH0wQd0yDCY2dy3XYWVdMY3DCRoXfuORWjM0x3XnS6TZgxd
sZMqCzO+05EbkuQ6DJbUfoaZq9hRjDn92izL67bx5nPD9WtT6ESUOCaoxxVsx47lbDoQbB4Ei0Q6
wf7KtsvOR93NFLd2v/CpqPSoN11mwDR1qVSiHqe+S+tpSn1p85ZifV1m9T43bNtnQwcbr3HsGg5j
TqrQmXWsN2w29K4wPH7MABBNdbtA68H1gAumBA+3foSDlvd67E2+M1nWXJmhHx7taOZmZ12zsBNU
4yYrA+WKkxrEWEf92O3lyJLHXpJwV8x8uJQsCa4j6ehlpGFaDo2BeV3gWFRHEVu+9jazh81FUVeS
DJtwTYplNDsdpsMN+MF1PulpZWVhVuKqUTaioqlZdFmEioEhBRBpTybFi9t5iNyPG5vaDwbfezwI
+Gv1hJtyLTcvpxvs8tj821R2dSswX+ApsAfsOu3eZkVa2V7zJ9E24SuUN7cHtFMcBlKofaYzcRcI
MlWLSvkz6dXnToAEa3Bw22cREy/DGs1DmcTD8BITNl3YKGauZJMTedVCHL1gOsKLbggU7tYtFQ67
8a3AseRiWcP2XfI4e5WsCZ9lGK9XC5zbOtHjcIohGT9BfI/keU1zuowFGa9TxmLMrVgczxchfafy
fBj2vTrv2i4yb8OSB+2uS1sYoRCTh/TUJ307VGZq3QyvaRsgFmarCKu4wzpSpkErkutOm+iNcz7L
MurwHErRZTyvJB63gvyFa4J7nZxUaqOsnjlAzgmzlmwulB7mLxqnNl5JHcfkFRvvOpVFkK/LMZhl
Ws9aBMd2TKLPZ25gH26LtGXrA32bJE682SXX2B5w8twPloGGGlgSX8G6my61B1RSTg1GmitnrH6T
0ezaykBmXMp26dz7PHvcK7gpcU6zGirmxwLXainhyC27XizxBUTqBshU6zYM88BGv1EgpGyvMj5f
Uo/zWxlgHJnrjo1BsgtGBeaXbEvyNJuue8n04ippYlN3JBjJjV2z8BHuWl6ACsIMV6bzyrvDiqHq
Aqtfv+7cyLnAKFdg9ATFEQw3MV/DoLLsTOJ5RRK9m/SChAGIFFxEFeWKCyqXfbOksFKUrITEkDbt
zsfYpWJ+bCPM1HHPtufe2F7eRkO4mhqnCiaxpBXpsOlqCm3T+UNAItHT29TGLC9lOLbx1w7YaNBX
S5A7wfYwzKQj15IP6VBUOG07qku7cWVslWHDTXzN4V/lXWlBc1Nf94tnSl76nEUxqYx1RajvugXq
UFw6YN6F3U9Wj+1z00g6NPWKWwU2CtI4cT+VixuHdN43mNX6k+U2UN/NaNyS7Dj4J9XvkhFe2yMj
EbyXgwYoNff15GlAxJ2wWuJzoAFwKStAMsMDWIC54+V/U0GREbyPRvS+LjR3yXMCl4k//ibWBvps
OMxdcZZGo5A5fYkg6dm6By9w9kFwH27ZR0MZcekBXPWG+20MTdG+WL3ygJd9DqErwMmWiTXFFoHl
eH6yHIJCfjVjoHQ3RBTE08o2xo7ysMHdwqeFLU8M4i3Obb+oOulm6/vL2OLlbSUi8lFkKkAvsWKP
8ZzoNt2lAFXb+IJYO/oBHFI7Y8bB2aEZ91rnAutxMA+1BIV0HQHmwuiuC6yYvmgxROX00M6Z8l5D
hV2gpLYVkCrbrXTX9I623U6vIG4KaAf9kF9tGP3yHQu6lMEFW1ihbRnSsaC7zG8xPcD3U086t93n
AHTNXEYDwmcltbh3dqBN1AfpJaYs0O98krshNQWvlwmciiu3aIT5uKXW/0rZXxRts9xBLF2O0IHb
q4GwuJJRaq9F6L3a6VgB1loKGME66B5F4dbsNGKEy8q4156Wrl9lf5hmAorR5XrtEc5Z5IfeCJNY
WqliZYp91NZzvPkH0warw4AQdDtMoDghMqGT5DCldFY1U7l7CzbmvC7DZh3Dh1y2MqnRCdG/T+hM
mEojFhwN+i1YcBqZRMh3GCcmc7Q8kctHE7iz4oKJOuqrTfJmj5zWwoK9smEOOCcai75ihA7Djnpi
jqEZspdu6WhoqoxFzVBBUGwTnFAzb25UnhJbRySx8zPQB2AT5aRB2VVgOsYFA1IYgSuCuHXT4OSt
SjpiDr92MNxcucYy22Uy7S6CxgxA2W2CcAXYOq2AbkTemjrvkwKWVDDzA3IL+GAy1wRlDLbuOOpu
FJWFYPa2AVjAtcGKexuQAa9z0/s01O7O48OuacHyYifAVnwLAC9BPBS6uQqwDJtXHC5Xfp8JNZ2n
rjhqj5hg0ouJZkn7hiUy9od4oeJhWGN2DUyy+WimEO98vm4OuBqzUEa2rXWlbsn6OXeJvVunjuMl
IMYGdzhTA1bTTCGsIJPiIYR8mNWFGNZTCNGirVewMV/WmCJHmEhDjz0VAnjilDyOrBn2c9ST53Qy
YVlk4BD51G0g9M3mS0SO/A0ylVFbR9YsCHV1PQD5ol2K5dSkE+g002/AQRu2OjzdojujETgNV7rP
fLSHQwSflcQIFtbNEi9YegPkHdpy1hnwwrgxI4aC3pvr2Gp71UThktckaXS2BwihP60um0Edzz1e
JWiA7JVOPG9KhQH8dgzOE69BIL4vMVP7tkwlK4CjyLHlNTZ0AfIKcsndpqAAlFuqdbqTCwC7Oiaq
3W2jw880CXA6YCNK10usv6+G97uIGVetc+JfMqwWy6Wb+0nX3bjkDyaZZotflyQjDgQtVCAVDddx
x6LLnHcyAybEvCqnkBWXQcCjN9+18sIF2tyB1RMVGLDoK1IxtofPkBW+ahMjpipbaetru3phym7K
Z7azvM07rL9T3F2KMPLJfk7X5ClgXLsbKFcyhhgwKF92WoUvbQHioVQAMW4GECZkl62Jx6GgiJBq
GBlJ1E6Fgn+SiZvWCvsmpjrM5zWPpzE/v2/p7RqvkKHjaGA3eafi5xGURVMutnuJjRqep3kYSo4S
kIcMRCVAqWbBJd9NL02wkgazlQuqAJPH9WQR7zHQXV77xganSeCmrqdWZreznYeLORmR9ZgyeQVd
IDsGjORPUIzbDJdBk77paIt3jhLzsEw+OkkzzFEllnw9T2tEAZ3pIfFkxuRHE/M+rbciwOCk2sId
+iRaugekZdt6grhVT7jUaTXGid1hfAkvez9wsIFr+MyZd88Fm8NSG0sQnUzkTuUd+w6smNQ0ofPn
HOP+IaQsfBtAoD8T/EhSBg5vHJD/Z2Ru8msHk/+glxl3XW6/AlCe77QlnpX5PJAQ98F2VzSBxEQT
UnXAfjD1OGaYuM4zwCn46at1jKYvAmJHnTscVEZkirfS8XB4CvKOPgoeU1VRqPonrfsQVhhISxnH
795C/Z92UkMPmt6wQUm11PDAkWJ6xol2UPphomagye0s+IhV3uT5mU2aRuSfAQk4L9QIrwGG43BL
PVAaf1gjZDWiOh6Im/mJWK7EdgLI7efPrHVr8p70dJBHMeRqphWjE5mDOl8Suk5YvCRoFnha4CNE
EbYpqQHehRvGxpz4tppkOhF3st5BxSzTyCV7Svs1f037fsaiMmrZuQ7rWMJJUmPOA6dQBz5tGgAt
FIwVcGSM8aCqPLLQuGmAsdMEKCjXwzcyBj4zNQxNgHo7o1cvORzLtpGghXTDzhA5rsERNkgjmo2M
90uczzjCtLFLp+lpyFe2iBpGbI5zHyJDrRM3QgzGDrVZ0zwNd0TH1oxvVm5L6Es8im59tQ4UI1m5
aY6V4cgQkxRFBcX6/Epo2pCiO/DGLdn4xQbNFiVly3KJr4GFz1J3GcwGB+ZL4Q3r0sqRIs+W/T/Y
c38OiMD8Q4C6QFb23CxRpAAf/mz/9wRnDuF08U4EUiQ/XO8olQnspylWDWjPNV96VRFFpygrs6lD
EKns4KOYao57l30Wvxpd//vz+rO7jKeVwadHXBWlGDAP4RX9+Wm1iUc0qWmzDznoc7ZJ/QZ+KFl0
uBCDAXbZPxiVf/bkz78RMW68G+fsMCzfc8XAz0wGRMN8JshLfFO//cblN6omTvoJ1rzJOLWA4Bbi
AkQ+WgGz8reP4kd/wt1vjuhvPQDvg0aypuE/Kq/+9b//82lQ+O/XGqY//vL/nPu3fv+J/0Gj1PRr
1db/+l2Hb8O5DMH89ZvOz+Zfj4Un8+PZnTsU/vQ/f6tz+L2/4C+FDb81d/2bL/6pzeFP9SI/tznk
CCb9dHH8rc6h/tZ9Xb9O3/7+Mz+qHLLkF4K8eUxymp1ttxS4zW9VDgG+lAFNgBz4a8XDOeP2o8oB
jR5QtEC1AsVArwfYvH+1OcT5LxTpjgSUQRIB2yLxf9LmgGzsX4x9hDdTEBIgm/ICJv9fyQUpFi5C
gJ9HD6b3eRZzr7Gwxqst3aaGymWTmvd69HfdEG1neXapCMmKqmdE7wXyzqLc4i18Zq3F+Nb3MkUc
k6zf3Jyel1cuqpwhLtA1812fB2ccs3ulAZD32LYasG1hDj4m8MRdARULb2J7ZCpJHgXKG66cm7eb
TiQzkpmWbMdsNAxrN+bQC9wvsrYDNBeAbDCLzmd6lCFMl3B3BPIm8PkCl4jDiicXlTFiL6dsa9lp
CKb5oS8aegEs41VkY/Dcdir41Ix9irHb9QdbRM0OSbS41LnRt5gO81o5c7/kzUcSSLxIDO4loiD3
NPJyXxSS1z6Jgb8A5DmQRn7XUOyAURc4w/Vkg7GoWyzM46z344bfzpfoPkUYt2yz+RohsLi0UXTf
hvkntthrTF59yV3/uI5beOVW+EKd7JcygrSCP9TV4NUVzfUzUxgttnB2F9I3r0UKaW4clrKL43vp
5euYLKLMhuHRiWB7kUCeax1zXstc2z22+aVq277CJfjJxWzHMiixGKPOTwGkQIKHhqwdH7ItI7ex
DIL9vMjhsTFF94QODvoUuhh2S98h79OwGOeI3CF/Po8lJzjtb/oOhvmGXSW4mIGnfh1oOH3Sxbxg
BoOmUMW628HZhKiwJkeWb3mZJ/N4ix1xeqYy/5SadoB/NrWH0HgYVgxnoC0rwmMxpjnE+fxzt+kA
TGO8fsaBvrmgyFdlVdYYdR8VzL4HBNRvBRMvvp9hIdyoduQQ2yPucsR7x23X8f4xDkLYHlM/8Toa
4gfTzcUe4S+QxzFP4ZGnYSnapa15FyxQAt1YHKYx1vLU6BCWVesx0cCxR/RggXQZhc5eNiCyEX6a
guRzBu73kqqUvFK8cJiuUNBVK3AWSfBeDvswn2Acx86Ty9WPCfofBEnKJBGz/w77dwsO+QSB+rsv
svW6iyZMPk1P5a7L2ngqw66ptBLh46/L138X+v9vb9wf9TshwUr6B/P1t4X+/3Zf374qYFp//ZEf
63yOLkagk0hFYzUNMaxhVvmxzudYssH3xYC2IjgkALf+WOixO0DizoqcgLXE9oCNH8zQubYnJr9E
aHBB8xZ4MvQ7FeF/stD/FarCo5xBwxBp6fOe8deRRYQ6oiamwbEIAirKVvjtaAtqPv30nvyYEn5u
B/rzZJScqzRybFrY5jCloN7kL5PRFoIpgGsbHEEmhp8QkcNZ1ZL8Vq2oW/iHmeg8/P1Ebp1/F2oH
0OYSxUByAav+eSbCZ4E4xhKzow+H4pak03KNERIu/0bcnU5V+08MXBz+/eVl50KdhCDQGyJ6f55X
f0JjnTTJCCKdHVs/Mfip4zBfgTxo4OvCS01wqlyLJwJsMtoTC70AWiAqVg4pzIL+MCaNrZJloWtp
XY+Tl2inYzG4oAUNMpG3HoQdPEpTHCBqFId1w+KnUh9hq3X9BU6z6r6TaEXosIN9Due0v0AXgd6j
IqW9YVhbbmiD5o06bnp+8CPOmm1jkPiczysigP9vIHm2Jy7p9JTp5ppY3+7WrOsrC5f4uEWxvKYU
UF7FRWzvI2PVd2zsw+0Wr+JzRFpR9oR1+2TkPVQAtVR26NcjGRgqFLYxOuQLAeqIzPUu5LAtujk2
l1k4DzfQqpCBwLnvK+ma4NilZx9qCtbj6HHgKakrWIpzRzS8mxwdTemmHJiGjduSjCvEkimne2Ki
6aWVQbHK2vEpM1C7/IpYyEuRRIk3V7zXYp/1GUS5leE6rwhHSw2UG9W/2SnTLwJxui+ikNFDgaMN
r1Ziig+BDV6UyJFk4FMiP0ggbq3bT0sOSQDkLn+TvMuTCkhFd0s6eBYVMLDhKkMG9dJDmn7K/Yb0
P2snOFtnwkRsYEIovJVbJDoeuGtJxZzwDxxxiZ0JyfSCLPSyHxyZ99g0gqR0CNJ+TErxA+/5u5+E
rhuw6JdNkQO8CreEq53Bm8N71l2Pndq+oNMmuI/RoXJFNuQeSuNCCVtuIUEtW8FIGQwA/NM2OTEk
pHFE6s0u9q28IqKxH41J5zcZetHttmZL+10wt8UF3gKD+Gb6Ps5dtcLLuek7At096z5I7FZILPSS
BbMrpWw+FwbCwch0dwh0jqMqzEAoJmuPlBUlFfKkaZnp+VIEE4VdMDfgf0kuvgI1Zvjm7DVmNq7h
RXggFen4wNYuukq5uUvcuoZljs5bXNq4exwEERQhUTB04fLNqSzYJ1MwXyM9v73N6AKr8MkmbxoA
zi0UJPDF2zw/YCcNKgBtD8iStDubbM+BneKbaOPRLvKbuQmybdutRbo+9n1hqyYslr1X9L5f1Zcs
ZkN0bGFCLrScYQz79z5tQbthLsJ5OrWgE7vS5zrC3AsFuZaNksgmRdbLyndjul3la+fdqSsICqYq
Dn+elCzACfpJmhX5M5Cs1qwN3ohhrK1fjPhEJ5E3c1ciAZMv66fMz3xXhCZrQB5BdK8CBo64TEaS
lsWc9/1hXQB9PruAIo8LOD2CRZevhtRtF/h8b4RpR4r034xwlly35mGRyTm5q9uluUlHkAvlAMZx
vWtg8eWYc9PR8MuCBQuoIOSykpdIA/wAwNyzgO8Qiy+iJ4H0T7KHxZVkH5mDuwXeDNFSDJ9oG5oe
pQKkCsWpMPIlSLR8LBbVHibSYxkeVJYcFzJ3TxnzwTkOEzFfrjaNL0DbDqRctwUHjiTgxSGZY9h3
ERuvQueSY6QCkkEV9pAX1VaEnyI+NKI04/mvM5ayR+/t+p5GPayvPuz1HmZ/fBo6oJKlpfCJpO3o
SRvSX0AFKnazsltfqZHBUoBbOVyOlAJLyJYs3IepGepuamFQYVStekMw1ALhg+DHWPEKRERV4xz0
j5tBpr5M+sBCdV1Wde9iqr9RSAZXeCJts5dIHsHILNRWI1zY8d2ELooT8K7itkva9GunoPEiorug
2cJk6j5YZQY0DMHFvkJhB76WBLP6Duyme4rJ7O46KVIk7HEke2wUB0hnMEaEWDxkanHfdvV/p8B/
X7r900gHBBAzy7/Q/7+NgX+UK//th34fBLNfoNNAFQpRAXIehPB4PwbBIkRR53kQOx+1cbrPMT/8
OPFT1DoiqwiVACIBngT9aRBEGSTCXWDTizQ6H9Gj/2QQxCT6l7kpDyNMMeecB+wZjGpnremnIaZN
WzQ4hIZfOMwybbnqAWuL8OmlHrPAgCwKaX22oh61HMeunMFtsooseeLqxuC4esQkwliVD116sW0Z
ZbtuGc4xR0LcPUxMRQ+hyHxwLxEN/zIilZYAjYpBcXgohWCJI7NcdavKkQ4EhhyVVpGNlgzUC0K9
aQaLC9LzaQu3mZa9GIrdhljDtFuwPPIqXgd2YQzTC8ydYHwrhM/ec8gS9QxNfwd9FAApmJwZzS45
ZoMa7h+Nropo5rUpVHq9Iv5UqsXitBcF+8yEMYjebiEY1tKwfdRC+HvHyXyDQLt6UCJw/Q69kwGv
RH6GCfuENLAchH7oEr0czubiLgTTdWzWtLiI9NRehjw/uDaagpIP7bBP+iRFepxLvJlrJEPsa2zc
0zmLvnQYSEqc5rrHMHLpruD0tVk8GInBoyhji+M7G4nptAwo0uRhdMdT+AJJnyIa7bHLOviod3EW
IKrZrw/I+QI46zrEdlGBwt9TFukDzYYY22QvL0OlQMGkboQ1gVrEEg5Nc23AO9+svIdcMtvNXpF1
N0YDcgt6Ut8FMtP7RVK/N0mbVw1mhIcoLd4ThqEvZCGr0oBDLTD4gyfbl4IGYMQz1Ve6S8C5oNwt
w778KCYTP8SucJcxePu71kDD1hKAdxTzr8mQrvXWuMvujCEAyoR6EzFaQrEJ7pfBqcdukqrqZWdu
MKTyasY7UrFC3gONB+jlpK1aVLt/lm5jJTWRu/FIZNYa08MuTPBMA1Ry1WRhzactz3AM6QDg20r0
Q4GHFWKCPK7Dy5iP5MIT+9Hh+28bNITcZ0vfQdtxrHjIILje5xEgEyRnBSt1s203NIhnFOEtwUEi
/X3YAts/AAuOQGjZ+SqSlF564G+Qg8Ct47K/Hly8vSwTXFNMXTPHuAhNQlPZQbuCgVqPUq4HK1iz
D0Z7mSLzjbap9HpZzJjBAOxBdA05FDXhgiO0F+B2Btdg7WBAlRbjWZVu81MAEp+DUcxbT/YM2ORS
OGyY/bNfrbiDY3YbYCcO/YS2k44+hCPpdn2u343OspMSwxPytX3ZwfZV0NP3so1mD90CuDTqhqr+
/En5D2CJKFUNZ11ulnyhtoAh5wt21DjoXa95UeyY1U2N5qwXLIbmNtLK7QMDw7WTTXLysP2faBqs
lRMYPBWbMLXGEW6r4CJjPCnRivqyZGzc2UxNBzRlRidhLtDhdzUrGFbjDIS+B4fLTAuzogAxSRVU
OoEUy6rbvUTwAzahMA9QH7t7nSfNaUFutPSbjE9IALp75brt0M8yqrXW02GTLr2m04KDVryeAKMw
CTTTrPcrBQIS+uAYoFrsZqUh73GDoYdkJY+9CGhX1GM4ReIOoY1YXSEQeqOm/G0Y0TWUplvxScQg
NWjUy5LnLbtDyUl7iyjrV9Sv0BPcxBFeT/g11UsChB+u1KuZ8JKJ4rpGACK6bLpe7QmoylqTpoMM
RbtdB+79zmPZhVKI9a4bIBRVWe9fNwtGZGFYnzGvzletd/618K6F59yS8XGc3GNPUpSDgUq8HRSn
RbkUndV3TcLCUwwMxhwgFWQ4wCULAWwghhOAHDaUqAvu6gFBj4dZZN81enGqJnLhfuV5h9ktR/VJ
GaRzjmmyV8ja0FYBGKzQy4Y8EKCXAAwY3/Z5NCMywUeHW7zXKOqyTxwlfiE9+qX/FafiFntLML7L
QKCWh1NhUbLA1yi9lRMSQqVAZ9BR2lxsV45O6b2DqfsYTwy3iFxx6Z2meUmeDUomLvimvCnnLU7e
Zlz9bRWihYJXYcAyWq7IKj2MXYA8BMPB7GKISH4xeiAecyF6cNfjfAKN1dyiAaF7RI8lSACkLrMD
lwwXbrGt/EXn1OwWEBvHEI7K1xyZPaTE8gl4QuNniuKZKWwBoOosLbfVstOic9wf8bIAlnJbcK+x
tH8HYANgEULHej0DL77zCLuROku9m8oNM21TigQlADgqb/YLoJrx6ziR9gV7ctOXq7LXJt7ULUM0
/TuqZS0IiI7FD6gVW74EsttuFMlOMCe6b0rF6UeClqa2bDkYHVA9S7drCtqeEpiUCqttZTA/+NrD
xVcIWuBdLIXg+ZNdfHLVpab7ABYp2IWCZo0WLd2u92yk6RP2kWIHkLfZW+8jUJpZplkVSlRMnMAg
unfZtgXFYtSwpwJ69p2DNour0vPgrhWp0WUUq+lFeCZv4k43sO7RwJVVEWboUwHY6oPOo3wAFPSI
Ix2AVo7L8kKGEuix5LhZQSSOt9sYj6wyq0GbX2RapnYe9ZXXGuDkC0Ie6zdEU8bXnNIF7iniTiUr
VFOUbvTBxRSK5a5PsN6UiMYE75R4c+unHiBhHOTggjKvp2OGjoDXonE9clobsycdzvFai1aMHvSJ
El9GgLi0zId4fhD0TL4ELh5v0ll3J9xzrTjYiGiPkJcbz1UuBbD7ibywYmZ017cIW9co20kOOLW0
D4C1yAF0TYZIg4XTAvhJwC7hIkfBwKKqWEbZlV/n8SJEQB2+DSW1XwAEdehlKM8IdwWKie5GAtwj
BcK9S3hf0DI0+j60Zq5NkhRXELetwmFqmGuXCX0yGYXTj39tZ3qRk5izsm2sCSuUZg7PEmW4/W6m
hUf6BL2B31IMUNeMrLqOo/SNNrz4nPFefQXzO+xjfoYnsMQzBbNbDkG1FhIrIlJy5NSi2vK62Gj2
uiRTd9Rc+6aKmmRDNV7s47dsnfjlDD77CUwxkJtcxY6W47SYsh8i9Ceg1sGAK7JILYiYexBebFwQ
TuPhV+A9ERCeBJg1ZfN9UswQhgTqMV/shgFy15DV4loiBmG5Pgs/ijEagWCrtAku8kGw57aY+88e
vXFmH/fcXVpj/WERQGKgXeG8iPSrPIlG3pHNts9jn900fqkHDl0MJC6sDQu2CzHFezoXAEgzhAcb
1BVB+i90dJt2mA1zZNkPI2Qa4OPTQt+KbItgQQ26eeopqLEzx0uDMgzi0Fehacmh6JrmxswR1Ito
Y6cIaMoBCfC53nTcwdMh9irEeT21k/rGRQRLGKU92bcUQiNqCUwP8yedp89NkrG3lA5sj7M3vDl8
mpupwGLYax45mBsYswz6ZRMIaO3UCEgJkooPTYqlL6fzHzrgHZaWeL0e2Mi/dMx1n1oAggfSJih0
DZm9mjTyHbjA0/xSTujkaAhmRLU2yMypAOXw02iPeVsAn+qjRj4j0R9OJWfrwuEQJQCItI7S3ci2
7VIGob5YUxpe4RV2yNm27Tvb2hl5w3k+Kj2Coi3i/jR2aHmL5PZFe7faKozC6WsTj9kdGNzgW4iq
pt9Kkf/rlfyDVwKg+2xW//tT8qdvPZKH5tu3n+2SHz/1+zE5/AX/vEEGIZ3GGR7s9yMy+QWyO9pd
8W8YZOd/XeCPI3L8/9g7s+6okW1b/yLVUISakF6l7N1gGwOGFw0Dhfq+C+nX309m171g6lCn7vN+
2Zuqws5MZYS0Yq05v+n+4YKD2GzhWN5xwjIQ+GtWYv+BOsjdMn08x7OYw/ybIzKaoddH5A0CITC6
Cwu0l/96WqKoAY1kdqozz9Be4HdTUZxNiGjnWQZDCbIi4Bgv5+tBLtTGfbvsRL9NS+NIndrSTrFa
RT08H7gPtz2Px0edm/keyDmBBLHbw83trH0Zu/oJwmzb7hbLsZ79uBJn2ZhFOPrOHLbQyPcqUl9x
KQxnUKXx0SGFAfNL3oYi4iS0rsN4XCYajJuQoA5WmNQHJ0GgVlQep81sqZ/spvWeUYmUZ6qx9WCm
7mHE2LEzUYuEE96HN6KLvFOFv4XemjVRPfb2EAfczeunhHrpKCdjvfRTge43lq77OfIwxQa6RFga
lF0c39QdGqs8G7xrna3mwzh3clcV6n4ahX9jZrixvTKOPxUJfk0fdftpVSON07SNggjd+LFTUXWa
UzuEm7vc102tzl0lq4Nr5AvHi0m8oa9/iat859Q6vzO8yOBpJfNALDNoqk0UO+at87bj6L+fW1rQ
9BNsegm6P4/9auCgW8XFzhPjUvRVs89lu4aJka27HgPuTeuCwt9jnDZwTM3jo0gbew9BSl1DdHaO
diNKhveWw2/tVwo2znEqNaIgH+Wjq0v9ZclHevszQM1I5f39ino8mCFwHtyxhinU6OWBiYD6PEaa
Z9LyCfFmfxSNlZ3GKZZH6pDo/eTRKMiyyP0KAjtfbsZFZjexg9+w8BraHighyr1XFtMOkh3aQYRf
h9ZllAwcV+5B10hKelrIHce6z/gi5m/xvPiH1ay0F7bRprlnPggpau6L6yVr3iX4v1Hi1suzgZTC
CqrVMW+A8ExX4I8lLVuTLzn1kwYpBDMGjuTeLllz7xKZbvXGElN9U8ziXYI0dODoZrcnb6zze123
PEEra3ojy86/slsaDkFT2BzZU+hQ6jQaY7ocMGyu+DUQ/uXhOur54qKQgAQMu27VsHkTu/FCKSjW
OfHKciPTZThgwR4G0h7NKizkWO6Aj0xyl7Wx2vVEbtBZX8s7w3BOvtNy2oLaddO58rkuWhVdtxhf
kqtGFB9ccP/wS51jZHjCOOMzIPzhyMAqyxWnobnyv6xoFtJ9DBLtzTrp/q4fUV588SsrWq/tasQo
MIzvnEZbdx1P+m7cI519tKM+2/vdKPYc2fzLXCu5ldB9seyaxG0eGihr2RymyxSfGlvl3TuJaJ+C
zzHzivYUbZ1aXSpMML2xK51MorxQLte9xI95iNyscrt9HUfmxxVRJOCIxohv20WV6oNJ1kTb7Xto
v/eV9sfoaxa1NIPS1Q+4wwWJsA0yA8b6LSvXyQMPeiAUyc4Weaingn6yyaHns0L8a5w8Rkk1B4Ji
NoLaG8d8N8H1Z9zJ2cK+mePSf19iC3rOmXWzUsxFxJDkBsZFFVrNu2pQ9tfFtob8KCM9NSdCV1S1
m4zUp9YQdNL3lYOlPliLuMP+p03xaMUrzSIMTvT2qSVTlIc2rzjkUVSAJejLBKpUmuE2pJ9Uv1He
Ims3hCmYWMMVWFTH3NX1ZOAi1mgoTYS1b/Tk6gMtC/6RyV0WdA7XGAdjtDwWKE+uOpd2RJDXuB1D
FNbzMUP0d0N13J7z1Gff06XbOXlhQ50eLXVEop8cKzV5x5qZzF0li+s1pgOMOtapr3XiJFcRPNUD
NDs4VoUNoigA0dIw5EHeHwyZKy+e6o6OQSHPXs24f8VuugeHYBkHUwF/pGDPGCX1Ky6tGYmja1TV
rUrG+sGbFPhmt50+OlkkOdtY/hWNBCsAhSV22Hni49ANKyrxdSzMoET7/qVd2s88o7pbxKbuYVZY
59Cy4O2QZmu+jVcRHbSZee8cuGD3tm1EPByq4lzgxH5TA0E/MEwyLxNT3y8Upg79DbHrlRufuXVG
J6IuzKdciXSHo9f7CPAQzO9Ax/GUOa2+Qje03tgo2IK41RzOUIZ/gsslLg4aJSbV+sAcBcfHYK4Z
Ss1ENAG+LYgNS7TeuX6WYRXyjz1qffC5NQdxdxqPeJzXozOVTovsZiZCpzemcC7q5A3SSTydnZbe
VYqXZO9LCx1uR2tk5vXfasJYAikYq8Qyws2+xHM4rUm+tzM/Prp8gEPT5xMTuNlOuDWu9hPY0I5n
IeX680TP4kaoVfw5jZJ2Lv2EfU778+T2rfWB/nCzlz4mqEb08SFLG6xe9Epuc3Nu39PMa29GIBl3
cL38a6pc3CRJleF91cxQLTwQee2soSML91Ss0yeOeOn1AsfiAw1x8xbPsc8v6V0qgXLFn+XVJg5I
y7ztdVIOYcrOv3OAXRzhWXXPnqrCtnfzHc2F4b7rHY2XBPPJuURXcI9db70SWV5/BkvL+U2X5j5f
avOcmPGHqKtcAKWlSfGgMHgai7XHg9Z5eMuNJ43ebz8ndXujK59oB6NPi+3p3+60YTVgIOjTBFoM
7wywCLCJ+7hnDq70Hnk7Df1Juz5IfVMh6cdKG1Qx4Ju2JMLDDXCJiZjfZs7eanGqHjGx7uoodZ6l
xmCu7SRbA0XPgadbl2NWr6YNP0rL5/vUNC5pvTz27tKk9/+dgv0vp2AeitP/ub4//xVk+dMQbPuZ
v6p7+w+oDSDEbPRGPxX4iKFM2r++C8/tZZhF7f/XDEz8oaDrIYhSjtiGpYiY/irw1R+K/7D92H9G
Z/+qwN+maT9ph1DvoHdFjOtQx/6qUxqZxqQrtcs5sla9s9qieObGiqRnxNHXBAl1BR77HgtKPxrT
jI9XCiQKXXmzuhGUGOhb+T4y0+mrGkX5Bp9Z9cknwagOYmilDNHxPO50HXFGrdbqE4hN62y6Qr7p
0tkduNV11g0uV28N8wxc4h5ZpXtMXe+tAqPw0OlxemNOz2XdcSZmcPSeYr37CE1sAqA8FdwFc7Mh
nLMYAJikPb4VSjBubTtNiaIDa1Bxvmeqn39OOKVTzHclD9ZFdiDT5ZKec93ieYoKf7yJGW9Y9A6i
1d45nfTsPYQY4O+d5WeoHz2QG62fkEGlkyi5tjIegIhJFH4XA+85/j4jr780fdN8rLmX3479YuJk
LHr0K/38xSun6qM9pA59ay8mhmHO2/ulyeJnmUgmX5msA1C1BxpQSGvojIE48ubb1dH1nWMtkJBn
D0EvDtpZAYFK81uYq/reLqwVsA2Agb4+KzWPmIQYA03V2AWuvXlBUnUn2t6X4F3KL7ovBO3W0rtD
INacI1TObyEP97u07/u9PS/WKVqpDIPKyKuLM1BPoo8brzw9oxhee9FeprVIyJuJHT8OUqdV155Z
YgzssEu8t8pmfEspS6d0JPSAw8gknlLYrE8Dxf+5mZ0W2LqPXWZFNQIJ2A3qFRPprKkm11iMHwpE
FG3o+GV3PUdde0WJP33zOwKqAtrIRr7rCzt5M9kV3k58hxlgTB/vmBBqumFc1WF8Q5ny3G6inrjX
rXOE2VOXgczm/lOWQaNFFdW2TUBMVIwO26/ECald+kAT1foguYPe+6vDq1mm6t6iFQTg2yb2lZAZ
QwAKkOTEqAtl01I3OzlMBPYtYnqIk7II3TLTH40q7i640vw/525W3QE4VUyb0Zo9RGbocB4Y7KIe
hyJQG09ZDOAsgVMD6Z+zXIXRf82/2E1t+QwlZU53bi13vjMIHhGieuR7zN8xi0nulM76m14syUV1
nBX2op7b6ySqbGICifbYsVzrR89qzTcxfq9+ZwBhuxZ1bN+0kz3C98BZdAudiXEhfXN2Oc81kfHk
KmIfoliQU0CYDeKj1OT/6krEmHu0Py2Z+9DXsNbh5JumrnDJglJdT+VMFR1Bwo8elnmylgtVYHZq
Z/dOeBlVj63W0LIYvix257+F9aimfa+xpFEELyh4MdTDUbH9Hhe9rMOq7J23IzzUJlhSMYSbcjpM
aArf2ozPrjckyNFuM/C4dY/qDNn3nnClfO9ZI0uR/fKA8Y/pdjpNxTv9Mo5iEImpWqX9ypzKbhjW
vbXXfi4ZYSm3ctAst8ZpHrv3Ni3yeyP3fAR22wQMwOSF2AL3pt6mY+U2J8MYtB6bsVzumULK87jN
0+ptsuYtfXFPR6N7KP4zd0sPkeUXe9XwRdK3Af7EnE60yS2mLOb9TPBMRnlTdmnmlN9kGe1x3KZ9
xC98JOhmEyQYlyxjSE0AQ4DgtufXbNPCbW6Y2JZ9hoZch2KbKtIT6t+kDBr9beI4r5a/r7cpJPij
6BRvd+tlND9U26wy2qaW+fK166crquUijAbzKnsZcAo/N5EZJu/0y/STMainFuahDEYdvjEw3/LB
3GamEcNTxjpv3DnL7gbGqnbk6EAuV2qbt5YQvabUKjnWqAGRIYNZc84nKBnbtHbUjXcCOI9UbBvm
jt/nukx4SQ3oLx2KyWEb/m4RBEe5DYQRv+eI3KViHITP4NLFyk75eM36MdF9f+Pr2Qb4LALJMrpy
t7GzGXcyMF9G0djwj8QKGEeowKympV5v0a0yvQbHMgXeNtJul8V/sFY4jrsYEtt9vg2/QRZ/VXVi
XnLQGFccjtq90c9eGTYO8RvcZlum6B7L71GZHSI1DkC7dhu3r9vgPXbj5bbYhvHLJEi/yJG9Go7N
9N5P79HvtWwJmlcdU20mpYz2u7Io305FFN072+Df3iQADsfKncXX5DNb2OWbUKDQ0XOySQfkJiKQ
m5wAjrz14G4Sg3ETGwyWe0FNVYV6ZOlkhvnB2aQJ6MroPUOXDvGYgSDJ1ReYAv2DB05g6z4sBwv0
+WFEDfvN7WEHrfO+38QQnOTQRXSbRIJ7jHGdDSm6CaLs2genSIodx9r8ytoEFs4mtaD7lnyxX/QX
fg37R+XjA4uwuCUehEwIZ7MObtKNdBNxCGHeKbvf8lEReJSb1KOgs0mSwib/mMUnZ+rofwsjf1tu
IhFnk4sMtQ399kVDwu1w05NMJkW7rarD8qI3IcWZzhISFNAzPmTEeTlVXqrP7sAjUuerezYK8ML/
VYt9L2z/oQ+uuLX8rkwmca7688uQfhmHHxvh33/sP5Uyqb1bHby1iy104QxX/28vXFl/KDrEGBMU
srDv1rG/SmX5xwZhleR3ouAiRYv38Z9S2TbphbOQPcuhu4xg7N/5Bl6shT/K7Cn2LB/bAIp3hWhM
vkLbOnJBl1an06kma24nSSLdJ2vlh84wPC1u/tkzaa40xOHtq1H71LNuH2i95BdP5E1oDt6jN3n5
xSCO5IYb6fXEyBxUgXtLw4r+hcnzX2UTWLER1gEEjfVgW6W5azcDVuK1/qHxjZSdO/qh8uV9E03m
DjczrBrby/eihUMRI9zcqHhTmDEtD2G6mrss75/oWT+OTlrjz60lCI7ss2s05q4gAwxMygqYaFLd
uZm6J+ElTbg6kwVCzDH24O7fYwt/yCzxeep4eddpnoo6/VbHA4pmgLEhE4x7dF59ICs+D5lTMNC6
9skVGUE2m558Nvh4hCbDuYQRQ/uLrnbnnfGIDfuo59JMPnPIoSQ2Ksu/SW68getyKWuv63dmyy8l
js0KaIO94yNwGUzvTOO430Udf2uiYYSqzjb2CeSjrWyqT5mNHaAmxWLnMlYMEW7dM4cc9ttPMor2
aOdCVKGXU1FVcgmaAiQmVdZ6H9fFvY8Ibl/0vGSBn/zKsfGlVbMl92PLG7IamgrmGr8DiA3mSI3e
zq+rb0vV1qfW6oBnRQuCGcbDccCY8ktUIAWD+ffom+awf/GJ9SaqiM2VjfTNw4RlMqLtMr9/hHyV
Y3xwAfMZBXX9itNv9rh61tbJmB11pk37+LJI0nbxdovd9rtGsQ7EYt2XtM5DiB6AMsUUIq+bQnA7
91PKm4qz3D5bRucfRMZUvIZyd1H+IPdTs62igb8LCuQ27UVO0lMv92ozLLoRPetVsrDGgmMJbsRb
1vM37cMswPLiBcWcfsZsw3e/8k/Z9vwn6bHazYPHXX+q+Zly01yJxttJaqAb2J5+2PXd08v3XSK+
CaaCZQUVfz3ECUsGGzFffcs4dHS94mKK+BubnFXt8ne9hNXpKZZKve2FuB2WdwWBqoHrQZ0RvBF2
nhdMTZ7ewkE7K1s9cn4ZKL3ZJ5yPogtP7/UmUewOX/VPCvJa6Cq+YW9kMXnsxpeLUTVsitngrzZ5
+ZnIBskhV7UXxGDOHkVUg3qrjy5L5YsHaBBNKJuZWQeen9AamobQByn3XV6bu7KzuaTmxHuIk/6K
jrY+xi6HaPQZhCsOq9znik25zBYww6wCgUK9Du4oDTES5DdYA80NcwGackoKulRxsTfZJ7Ry0/sp
QYi1bS8rW9eTKUYJcqGg61Sj1wYRXAdmyddtJ35+iROzOmrG3OhHt22Ye3X48t0aJR/fiKprl5wY
biEsgYrDFZ1Xrs3LKif0YD3UTUcfkm70nrQg/wDOuNiBnGnClwWwrXC2+H1qr7ghF25j/sT+tlef
w8H2NQ8jCNChYxlpMFb7KRPRc7MNyZ2Ej7oavBbdYUZUvsXdC5oKcHS+ApF/izmrMS5j95gGu7kk
zyuUlYguZjdW17SL9a2jnaM3Z58NnIjYYDHMRjnHJ8IP0nBcTeMUO+zTenXE9aIS/6BcFllFEO+1
AfQoXCtuX0BdnmFYejhNKgBJ9tFPCvi7dDWvIzFPIa4xN1QD8tiOUPeglX13nl0ssaoCdaLT0sQD
5FhEQMTcFGPBzW3mqzMU7dtolPcJDZ0jIqbl2AzcTBp7mkI8ROTSTbyFeRTsItXUJ3qB/I8CjvFy
b5K+Rr25bVrobRPhqjh0xZDcOR1LonPse7lsxiomOFRGMK3ybGYxtbo59C44x7yGg4GgEwuxa2v0
F/k3WsBcmoUd8HKtaQ3lu5yTyB2gSv9gVy7dYD1wZvQcboE2PWZFquydFBxh4DUVRy9qv7WKf12O
2Z5N32AA5X5iG0V6EF33xYPCuycUGs1bq96XRKftcyO5M+bxlg42Z2vMTJcl1XRijIKOBGaSBS5x
PnPCqbSBjp94SCLPt2Af0o1t5MCce4ibWbvss0T1thNN5mNGMuWjE0O06z3MwTcLKKpLSsifx+md
Aw6HHGGP+8wEDYf8eLhjlOLS2XIxjCoGb3pCiJ1DRNa4zvr9aieNgM/P2K6Jxme4U/VXbHVf7NRE
axdbOv/mtZaxutwlgJKE3P7nEzyZ+gC0TPtNQEFvhU0GB7PM7MnYxTyKdlJ40Y0/1ytTBKTJ/W1O
7KM6M13py9PAacR4WuAUhwkuueI6SnxroLlLaRq2HHjSW2dy5UJcFP6Th4pQnEui3McfSrG/sSpS
If3cAlSMPRiR4LpEUwAA/mcZfOGTEkOS0Hji3LZAf0++pTkPF6vyHseutlhW7Do7ZaX//nVf2xap
p+htCs+k8Wgqy3xVT/kLrnF/aMaTmF9uduxBK82/VrORo+fOv/3+1eim/vopFYEh0iaDE5vpz59y
nUnmS9dqPBULC2SrBHzUi3tCDM3/HgL+V4cASdQm3/H/3CyHiYGS/rn68Qjwnx/6q1su/7CFRLzy
PV3GweHxgx7GRk7iv1hrKfk3fMRfZwDvD3rYpqSLjUrFeqGj/HUGQFyDw+OvcwM8nn/TLhevuuVg
JjabraVoyYMeMV9nlLTa0ENb9BCIuH0PbTjRMNSnzpnSY8Tj1S1x1C9lfZ3lwpjfpbqyz7pZkgbG
ms+cWKVTJQVKBbj+ms6Ouy7w0m1EAVexJI2dGXnFsBfmaNcff7jSf7PJX2022tW8YY9La3oSDcTr
d+7141yQSdldWbGpH5BuG6EzZ/41gGGTEgJDSvD7F0Si9POO4yWRDQllO5zP3M2Y/POOM9LCarac
Abox/nU9KCMLsXkJl/kyfD+iilqjPYnObD76cwtjIRzticxiDjgAKp0YeNI5Ql+SBuukuCqVG43r
UQ6uvvOqlHiPmmMWKn7s1YUUw3q0o6q+ynoBOzIGvzShuYsYq7cdQO6Q1lWVH+IZYNqV4U76oVhb
alJcpc+APgDtZ+he0sAH7QmCQ0HWoN6OmOrPTMe90OUbQes49OOIT81YbhY3lY8dUGviW6zCAf+N
yQ9wo9/t16ERtwi0STpT1CMxOX0+w3exvXMzsYtuh6BJPgphpFARVc9n6zvQ1EayaIyIM29DSxIm
95Yjm49ymvM1JKu1Td4w6OQd+TA2zgC6Ev2ua52E5IkWyOMjjHvRX0nSAuXtms9YRF21uM2TpCea
XAZGoM9AIYqVUDA4oA8wrOSjYRVSf2g8oY1Pltyom2mveT8kMuv63DXYkMOJQcwaRq7BSxfNxH9t
EJrqPR1xeEN6pbYN4FVmyV00CTjWIDYRKdjA+lJQnpXznM0onUcOz++/qyf8WXQlMXTufeKS8Bea
qMbifbrYfAuuTU7xUwLLvDlhXyfkiuto4RYH14xUm3itGdPQ0K5vF3QSJOxIR4qreAVXd4EJLrGM
cnH8NkUNPTdWfeXDlBLYQQeDDhcOxZskntd7A2wywPv/x1Fu6TsOezz7bMLCB+yK60bNCvicLKj3
MaAWGN7hUf4tV3l1xvo5zgbn5oWtbGChvJ2nBkeSlTPgAQl3ImvchocLLfK5ipGjN5ZJ7C2lZn0F
dlTfTfM0bI7zmSteFlG+XLBBOXrv1Mp/T4xcP9zLdDVciBmKZYN1hss7p6XbvTEH7VgYk2LmUGE5
thb0t8UmwNJieGMb8su8ccoxVzX2/I1icWw+8scy+9boWT9Qt4pH4NRFutGJnedeEngSJjUOU/I6
+XqK3Ghdzgcz3y0e2qLco0NgyDVJNpcivZQZHLxvcshM4HhPPYfAB49bfLc3VsXdMZUN4ap5YRKK
gPWY3rPuu1M8ZTV0/UjqO9ty2o3BuOhrqxq59KrmuLl3IYWtgWC3+XuNnwULlQ85FKV+V19VSS67
R1CKhvHeGNXaIkDsjA7DgM87KRaL2y9RR4v/LrVh1T/ABSNTvDQ6MhkmbLHrZHODWMHVwZ8cYIiF
2iQ3I/D9mAvRmGV3igqv0NDNInYPhkBQLS8LOdcGX1xtQMzbudO2KYaOwiIg4YB7KGQ1+ZiOBkx6
j1aK+0Qg9ijfZKjaQe3FghGhsmZxm3BgjQPwfLwmYLlMnxBWdtmnTnRzjAx6jIevMGyH/EPHHUIg
e4tWp8OnUlWuB5/aQDukgAh0lM2C32SynC59q/jOh6ITtxnSDP3BG6M2/9NRgFfpnS/wafYlzQb5
puT5s7aBHLPYPUcVki7kSyThIoCQ9MDR1KsVV3Aam5+g3fVBmsbebWWZ/pMzjVFYr+ItUc56DkVZ
j+8WogP3+dAnOxbGRnePk7MFnX9nRREU5jKdZiZgYnF2iSqdEx10d76u7aw10g8xwK7+YDeOixgI
uhbH9KLBadN45nssXTKkBfbJQD7EuLDIGVkwckqTGeOLyGX8uegj9aeOrQjLc1e9IT7sGtVlu+zz
otP3bq3iT441VXtaFzb4dprkHp2ATwLq8EFWZhwRll0CPx1UB+IP57rC60lzY82Lm7SJi3cy61Xg
m/1wWDfTvzFpHVZQS/dTOTdvpmItrx17Gvdbz/ye23rzKfPH5O1kF3ezMnV27BjUHFAgacIXyGWY
cOgBD3KLd3Npo5Lphqq69nmA7Yq8XS+F4ecH9IkIbghUp/OlMKamk1U/8tBpniqnbJJdtvbVweNY
8iFx3e3SAk0MPNdh9gUxXt82rubwCLt/hwq3/4bIr9sB4rZPcs3iA4wBeevEeBt2MPqqJdAL5cCu
Z4541QKIPHoFPIowI3j2rBJNzrcj7rOobo6bpWaHGbR5yvKumXlKTdC1UUNNtATUeNsOdvQWGrF7
JI8tPzgA9sl+N1bvsCyue2uQy3rFDXs5mVW1nGdjC3wgmnm/9B3MNuSMYTsu2SkhVv6RNMv1K3q1
7Ioe73oFmYiEh99XKL8Uc7ZSUFUVAfHEXv2ibQauaHkZGRcXPWBnyaFKhOZs8RB6oXJl5lQTd150
p9+/6lb1/NBFpipC1OGgQuToI1FjvTpt2QRnAZp2/EtbcBdN7ZQbQzNIaozfv86r887L69BKd9F7
SUA35qvqa4IqMfZ+TAxKvlUYzKe4Z1e6+eiQjhr/Q7H3dy9Gex4SDAWy578OReOY3RsxReDFKyAL
1HVin/vELUIjHf397z/Xr4UszjGP6wZXhzy7Tfv+o2m7jX3VGNp0LxYxtbfVSOntQKvFrTXUV72q
/+UpleuIf51+HMsEUNcvIYACE0xdFaVzWdF9vP/+CKoSkyeGQ77cvOvThcv7+8/46kS+vaZl4r/n
oQLT55difUEyMPjdAJnNraiulEHOAmVJxBO40pJnIOd5nkdGOfFn08h4fPz+Dfy6SD3iLrdTsgIJ
zLDj54tcV3ZramKvLuMImmeeDeusxVxf/X+8ioIO4LrCYXK7XYYf/PegdmfanL17iYHWnZYUFBB6
1vkfLubffRYOlCi/sUWw8V69ikuzrYVW5158uPU7N1VFKJk+737/Wf5mWTob3BAgDV+eet1eyHGv
ko1VOxdJBsMRmxGLYlpmdH8LdNrbgaSk9R+OdL/ev7inczfhY9kWf3r1wap0IpK+cO2LUUfukxhp
qq3mRCkyFqACKm9Bve72K0vk9x/1180Os8G3IE6ZzMN+2RG+nFNzbRx5yUd2d1RznxxcWqBr5nr/
kCb5Nx+RxUGMB20ixZFf/rxCVDF3vFQpLy/EEfC69dXaD81HREDcsbcTHJ7X9B+u6999Prw1nrBB
VLjo4n5+0Qnxr5XgirkUbtudqtK2zoXpJUcOOv+401/ArT8/Dny6E45t2/AnvF93WuJ1nsn95IKZ
jslFJkpnDhiFFg/NtMKAzqDzBdFCmaxn6rqZWqu/ndpJk6Zh9DaHi9p5LmLZfxVJb1F1rjj177zc
hUn0+6/91xXum7Q+JIph0AZCvnqgVKkzk1oRscLJNrDCNEphSWnSCYIpQ/wYMMD6p2el+HXv+sBe
qSuhvwELeZ1eGhf0SyKecRcDU0q314CommDAAvLV6wSPzKSJtvWepeK2HYv24zQ5qyBFwNcPbS9p
VbfxuLYHqqT0SLw0DIN/f024U7JWhMV3J1/dJ5lmIZ3y2PVEflF0m072ScSGdSG1uwIo0pJR+PsX
/GVtIvvcdgOtHJYo/q+f12abYgwwumW9THZEuBkcqy05p2KZ6obT+L9/MfpGlkmDhlvN66eAt+IY
jlt/uehY67usyv1rEyhkEeCH5JT0+xf75aveBK2kgwnT2p54zqtdV27exj4yl4sbORws0eCwstiI
nBJ//0JyY9P9tOWQChAMxBOBDwcV5tVCLqwk1TjeZyqIDtaWyRkOXY7XD/m7yKjX/qrJJjohdgzE
KCEYVHMiUVYX4JDnMVi3+iEBwIadeeawFPZibT6uqutOTKdoZdH1sg4mqe0cz5Fikisl4+VugLGB
DPH3n+TXxYA6mEg4PHoOesTXpVBaQd9SZd9f5Eq/fmZweFXOCXBsc/nXVRd6UNaArWwattgRX627
ISZ3cYI3d+lM1zp7MuPzt3Xr7w0Snq7sSv9j/3B7ev3wLdk81pQn2frAgQgUfv0tVWtpiZb51sVt
tf2n68qJlIXIf//SECHrnK5OuxbOu1pr+Q+bTL5eIjav7DIPwYCJaptKaLNF/lCZ2EU0pDBLs4sQ
dJLWHe4QN++Pi7uOltzkqt5nV+S5vZvqXvS3flyzA60uTk9yWKqI4Xi2PJhjSRdxzbd+Tdup7WAx
dvx5VayjDukFDnh+/x0YfkbmUz2n+LVe4spE7ln1PSGE6/tuW16FwcPguAwd9t+pWxomhW6v75xZ
0xojBoe+X07jKArSdkKy68UIo24c0m26nQkX4B72eXbbuYNx1Hbq3n3PO6vRbAV0sQHVfw89oy2N
n6xXzohNCgXF9ZDD0Qw38/yP+WcoWUVoT4WDo38U4Pxg4bcYlel9m5Bunq0VoAx7RmQ0j0bExOLr
3Hk5TXFSc63Q183WDF3iPLmbsCfHe2W0a312a1qUR6S+UXJyp5xTUdUytNmvrfpP8TlhJ9QHv9jq
mrZhryVV4Szf6Jan6NJF3HFwXzrECefYM/QDCIYyubNKEumu87idhvve6vlCEM2xu2tRNvlDjcJC
7LqRrM4Dhlv9kJvSu45dt84fVCP6r7o3+RSzlTnrn5Zb4frqWvBBxDwUfM3aTPlBPrrzTPwiTckG
Ky3hZzKzryeu5kRHY6Q3l+ZDrg9uA6x/Rx+EztWwxScfvXJxrT3kTn7j6CaR+LyS+nludUZ8j65T
XrrN0VvvfLOyaeEkhdXLN9UMIOVBpEbSA93LabxCka67UCxqbkLDSO3zNHXg33fjsMnkG+giO1dy
C3fQWDeXqpo4SEg1p+ranphtn9H/FxHPVTGltzXDRxmARu7XoybERQYyhSYNB8jU3aOoIBQcEUyy
wKrEc+WtkXY8G17qAHr2rL41dmk1JG5N3wyxl7VcRTRCPOAuS62/+cMa3XlYCe++t+Ccgoi5wEq0
eLRB2z+nUZJEiA77uTl931YYLrd0NPbMrKwMC6+T0nqbMfg9Ci2SFBAyibShHGxu453rsIpIo+Nk
lhQO11X2W8/cyvrx85Iihz1ojJh330czgig60ra2QuLFZefVyn4mXmPrxHa05wE7cPzRALZXKEk8
/pQ70mRM6F2pa4fckzXITUIGDrWXm/1VSZTGeiwbg0lDsdhcWDuabMI04Win933V8kYE2o3uAM2m
f6hWrGKfRq0sA1i1cvL8wUNaPd44uhCPbkaSVTh2Ubr86RlMMvYZtCb7fiG5j7iPhdoYXLaYVcnz
mDFAQqgH7QrWis00B9OnPVjqA4V5jofZQQS+6ZnSiYwpgAZrSW/eKJzsUnSbpXApaEoyu/8/7J3H
duRImqVfpV8AdaBh2EK4oju1CMYGh4wIQgMGGPTTz+cpprKqpqum973Lk5mkk06H2S/u/W6zCUYS
SKROtf6bupsJ+SAYkGE+xrD52/X1v9CA/yCWpLq5Fs///Z6UZ2zI/iv6KNvh4x92pb9/4R+7Ut/9
GzeTq7PutJzrvfx3nr6h27D22eVDJxC/mYv+viv14Szr8PVsl3IVnxn37p+7UudvdHV0I3zZbzz9
/5le0uP1/3KDEwpB5U7rZnpYxKnr/rmPsn0hlbt45nljnZtu+1xh4Ugi6ELAbtRFg7YRS4QuA+YH
p+gC+Ajbu4b9zwiJOD4oPqvnhJ89XlFZ79K1A+xEeXZp0+aQ9dZ4Eh0bGrBT7k07NtoTF4FEiJpq
N0MuCIQBOP4EqHZ5KQQMk2BsCw1JMJHECLaAwCi1smnYDCztXY71YkqsfdH5aKP5Gihu6aHMs4sL
i+dkXi0RWZc8zFt3B/wlYgymYyeUxqFTPFcCEgH3pHsiZiZKxpLI7LT7OTrGHI0FE/F66gt8RM16
ScAExPOgR8uk/8iQM1FVKi1OioJwJH3D1NkSnIcpcA/3vHnz16kgCKXMUcTgR1r6u75c7ZgiYfjo
zcHaVV4tEKMzv7Rql9evURHxTiGmxttyWNWYP3pp1ka1YWwHWZo+YSfk2szkJR/SobjrV5/McTzo
MfMLIxjZsQe2Lq2Y0bCFEF5zrlglVH1tpRDBe5fM8JPrxPmR9Nk5HhJvj4EaEzcpuklFeuHqcxPZ
LJkjM9H3ZCsaoZOtr84wreE0XH8JWRLDSEBfVK1jillDc2N2JJ+18iNrWeoT+Tj5DcrtNbTMJW43
b8cmWe6crSPjsHQ1XEe4MjvHPfiJf0LLr4eixKqWb4kGsQ2Rq6WPTqxaiQ5oXJadaQM20qZ6PZpt
ViCflNtRGWKK0AMiIl8MZ4eJZY1wjNgRSCiieEW6X0YXxo7l2gBoi+9ykfZNp4kj1R13igPKYVQ9
qKoq3WfWyIqgw99cVexBiu65Ve6rWLZzYc6kIU2uvdPwrsSGvmV7T9YfG31iwbR8X7RJH87F3MS6
j8+jM/1f9qYV0TD5TsRn4rlSiGFnPhKiT2FBF+1uTMsVOBDDasKj8ZIZZGMrnM7G4Bw7szC+rzau
6bJXN4tWfuKuWmCGCRkDZloPTpPWwDIagfCKzwKZFV3kpZLrekMpZbOADhm5d1Fp9N80RXpc6S1J
5DZqChUJuHuDMKMYdxJWC6InsLYUL73pppdGZ59iiU+sbjrdooeFS7raM+VDra6VjR15VZ4/Eg8j
gMm6elCUGTq43O+fr1yGCM13+bgh9YrIFL6oAdoetqGZ/K7M3W0lhAPH1L24WQiyGkxNv8/dfov1
rawJdBdZODq4cjK4BUFLfMPRwN8XsrKaDqaZHgdnMm+URuycZmbyhYKMdxEaXkSyuxe6qT9Hzgx8
TndawjWdQn9ZwUUHg4YIq566bTdk0gv9cQPpuJXNU6lZ630iR/1kDGomnN51M5o9AjFiF8J3BKCC
QNUKX6S1qnLHjzqeiaBEw+hqZ9LKqz2sWiI/y898Ija0aER1nDoA4KNANeZtvJ9yUw72mAo+vaV/
LUTSRwuDnhNtAIMWd3jSRX4kY9EFIsSCyO6dRzchmHvWrWt280KxxWQwstHxBeTzIcuvHiHg3SfG
eF+NrNAIAjf2a679qu1t3VUEe/eDh/6U/195YJXddWWX2RDxyrghrHslozWZVJDRGwaGnX90bTpj
3t+eVGuyvLxOxiA/kBiJzjo0dLHGZt6aUd90fKRSt7+QFLQba/PD7yzi8CAYwO9TzlNiZikMKT8e
V42gEKOgRel+TaqaA29bk1unv0adV4ZxSkTFwrgyJzSwdECkj8po9mtxyCz9rq3M766rzkVqF0fl
LK9QoMEi5+4Qsgx2jyNDvWffnyA09TOcQ1hQGb75KcnxJqUAX4zxxrOH/lYK85S3fY3vpq0uFa7s
Ru/vK2T2UWKRCIt58KvviRqD4ZYEzja2e5uIyChx1iKGRQFThKElzATs4o6V+IcKSa+yMtiDwn9e
7RW7YYOVyC3wepprtxsEKJNF8IrNtj3jzsvvVemeySlYgkVDkFvOPs+zkVa7fnRYVdYOPFpqNnfo
8hvwkUcaH1iyE7kr6QByswJAEeHMcd+rcvk2JyPCvtX72Y4YeTMIzLvRHOb9gtBylzaJE3r15LM4
ne711AMyYtvXH3y+SBJmwsExkXAnj22xtfFM5vrSkefCgVbBudDeRh9oPOl9P61cUmNX43gUTC05
a3LyW5PEPXD+5qdssud9qnHKzUJzqGkB6onKtPY5PMJd6s3WzqykFS62NPapV7zNpDodN008r4O6
USW2VwAfX5YmvVPVVMmOoJstsKVr7JgGiJhQNv0kJG1hi5cSFwFAr55Iw2gGSm81n8D6muGFTRtu
Az6zGi3rYUFmY6NFHjrRzq9DMpGIGxYdTTmDDT59tbhjDuXPhExjxLw+ZG1RO8o6AIXNJ7piSV/y
Yo1zY7lkfa+9EmnsKHSe4Cy6DTdfGTC7dB7BAKM2Ri6x4H8+9dakyAwqWtjuEHSLii4O1YDst76/
/G95/f/j2f9tZvRvy+tf838dPmqJs/0f46r++Mo//Uj639w/E0xMRm9/cLk8+NQOSzHWc9c9D0vB
v9fWzt+YlbLP8qn/bHI4mDz+WVubVx0i/ztmf6phU/8fhVX906wUYgp7Ruu6o9D5KRDt/tN4SnOX
tCMVnaW1AwgaJz4DofT1L2/K/e+jtn+XYPLbizDzY2fG7/kvu5cBioxkKk86CpioYPEUNE1v8kJZ
2kP871/qHzsFNlf8PjZvC3sQ3aOw/KfZb1snS4cXejssU468g6DNG5MU8YAIdiDFjIIPtdEzvNoc
O4Ca0f6Hl/+XtxOvGT+E7xnEiTHzu24+/jLtM6tNOLNrdoeimZ9NIEKCkNN//xtev8Vfp5ni+hKO
b9Jb8Xcz3X+an/bY4yELGN2BnuAZudar8o02HFk7B/rW/fr3L8Zi5F9fjt0Aq0gmtuzK9esI/C+/
kZVCWlt8pQ72bHWntKwNOiNfq0+lk9SnarJf7GTuIKLgoNE57jnbaER8lD81jMI+UlBHAs9MDSaB
hSiPqFtARE/t5HfhUlXEvCgFGpbawkAHUmd+gH/JhMNYWwj0OewnNXw1YMlz1FW6+boifw211aeQ
K6mEbrNupNrPSisif2t5XYukP+duShgE7SQZVDZB4M8uqc9v+QoGHRyA9UC+rXPnDE356DoMMSab
KxOZVHo7Tg0RVDV6IxhNmFxBfIJR2LZjKdLLWGjTzqrrL9urHtvc/uFu4mHo8cjOtqDZ0Bc44wTR
+HXhxhqmiqDGSxOVcuv2oNQwVDVGRLLr/KvP/O7oFdmdXF2N679lRWDWYzy3s3u7LFYZ+pqbnMzU
evU03ClFRm3RKQDCuNAZHmrkizGqjFajKG7JmUufB+7REE0/1qspRTuFZWEhwfKw5VWCbWHJLiCw
wjFjx5+wF79xUh1vBolaYKiBmqX+cRDFuOxyNILPnccKNhMOzbNgsCdRZOrIlKHz7Jql790Xu/G0
t6yc+rumNfg+gsH5c2vAOSPoYTygq0bn1ffMcdmXg3Cqu/6CecSJzaYrdzWlVsCSu7jvWuJGaFmM
eFpHczfllf5KnihutIlaT8tyc3wHHtJh/wCIdUYEmD7n15yxJm+NIHFrdEfcs2Uw51cBkNYn5yTJ
+ge5Nf09leYZIoD13m1ieLZHqzx0WmZcCFlzDzW8Au5WypBxaEiJra33rOydNSjzEd6QZy0HW+X+
g+6mxR4YT3/ZSK2+H8GOmVBLL+nSyi70SfnZ9TOC29Z1oOvmLlhhY3HI6PDt8SZPrq3slrn3CO92
SWKxtkkGD7CEkX4vxjI78mVvy3QNWkuA/sj5Qa7lSwHyiCaTEYNdN3jqMeyhU6NinsYUnEAyG/jY
c/1gsDo7rASvHh2puhu61+t0M3Xau3rl3uATzeIPtWWqP1hJt34ojf4WCWZzntKCyQbWsb21QCB0
KwztUVEza4T26mEx63i1tLRI9yXaygqpy5NdIjPWd4AC30U5ENMtUn+fJsl8sxR4EBFazqHra9le
TSTS1GWtBaYNjBhc7xLWTukHllvNpw2S7HnxLbFLCmS8bdsWYV3mTeR62YeVWG++sWFSGQb9MQdo
ezAn6zvhUGeyb9MnTHAAMDzeaSvfToPd4ptPQIRstjZEYE5xxwkEju5WXDTVyYeiI8SDYfpPGjgl
SNGDfSiSdDomWjrGhqY/LOu4I/QmPRQaNs7WlzPQcr5tmrjdC3Nbr+Z4mrVIdphzAFVZH0AbS6T5
xEarZdfJ1Hp2CDYhc7zsmyMoM3U/atL64NwWx7ye6TiMrAqXiaCcLBuvG0+IEbdJVQ6UuYlcX1o6
4TMH0nY0UJwG0nTe+3ZmL+OLaw+UQHeXiRkpPTtjfttnXABELeACDNKUPU0FzeNW1eJYTeYLxbwe
mAk8rFT0J7sXWoSulUFSqYlLmpS/EgCy4dap2BtN+2PUbflZjIAFJR4iP3Aqnj2OBPcuX4vljHCh
Orq1yURI5GXUztv8rUWcCky2v6qF/AJQZ+XyAMGtWYov5g7Vm8Gq+jnxNvuB7Y0bId40QqOqCxW0
TgXNk54iJldJ8Zy4y8+6XrW7soPboFTDqMErXp3MaQ6rn7dV2PUVyFl7sUNkAQ6zHdbw4+bZ54os
yC6wcFbe1UpoB5xBuJw674dH8gRDQJ+/e5c4xVEUwrtOPgyCoPM67k17Db1pZbl2TUAyXD87jHnb
3rTL6BycwXHu3NwoD5kGW1M40ETzdQ8Xnrd/QiNvcHLR6kM2402qni1UuKGjG5IFLiyPJ7tzY5fl
2duwlvZ3WHnZrdu725tqrAgJ/5wHhez729GQw66s6dqG1SsOJBX0AQFeWsTlCbZckYvU9eXOTRMF
OI689gnLNFMhLNLuzWDUq1lFZqXG3+uK/52h/4cZukWBTU3+38/Qn39Bffrr8PyPr/hzeG6RMoOS
xcey5CEDvZr9/yjw2fP9jan1VY/GZv13osAfRiPAu+Qw85+QnLCRxk3zfwt80yGo9up0sSnJf28L
/ozb/aPW/j1TOP3V/j9qb8P+reb9S8VoXEtSmAUedjVW6rzWP5ZwZHJrE1etfpyv0eKTZnsB/Mwf
v8WLb4bWxZnGrHepr5vKWVyUktM3XPPdk2wZheu9OmG5oJ+nTbhw5mrHNbHcZD+17AvhgWofo3et
rNxW7w62SGj9sQ2l6r7xHLzktp2XZn0lWxkeATS9MG99/Bjti6o6VONo1rfW2jPKlfIiZK97Rcjy
d1sYV+D7rQmxScrC3m1bqntTIOe+714q0QwYxL2mrowTQyqXNa6JMD72Mt1Wu6yyTcn9AAGPGVdT
0vugMIbKEudY5Y2T167mq43JE6Lp1hqEDCI3XsRemHg+jhwIDlcY8Vhe8Qy7Uxvx/3jl1BGv5rQf
BalYP1O3uO4nTbWoLu4z1tXE7akrb3LBWSqjgR9B7culNW+EbmHxHDlqbhJSgTEiD56jdix1oR9v
bYHeAmEozmY0vEQYUjRVjTVwIS2CIZxw3teJXkVYaXbIFYLvqmJkBYzl0pkNfAJzfi3anH3DgGvc
YG94KHGHIxOo0+wtX3L23uuUHz2xXFq7xyEyjm8qhecyVuoe7lfGjmDCcjql7o8BvhFolvl9KxwV
Mu0Ly8U6pkv5urDcZyBvFCd0N58pY63YSsrxaRMj0ppNq/fAdV81q2lRnHGJkp7t7QQBjQhOHqct
f3Ur86ut8gHRXUuJXKa38FY9PCbDe1urUz21zaEcchmRwxqxbjcDtUr3Rkrd2PXdhuG2bgOM2K8S
AWs09hpG4Hr65ebQlGqXRfDst26g9EWDgDtC42ErUK5jubcnm0gvLgqzsNyIjIiFcDpG3vY8ZWei
BPqLGLDkX/vJIwyrnBJ3cwLS2UFBq0585gy79vWEi5yUg+W09OsKL8zRHlO5XqOU0l8J8XZ3RIs9
OUNOEki9Vntd1vAYUXEeyG52rwA8FtPtCn60cTj26baOnAvZru9Nf5fWjs1mQ/P3kzv/ap2yPhIC
10YJZ0cA6IdE4WTJP1to1OHkNHWcpn2KkaAGvtBCRWIitYYOhh76FZInDDCSgTCXZ8Np9KCvylc2
8kcm9XRXStLUDNqbsyZ6YBG7d8o6xw81aedfFm6Y79yu8D6A6ZVAdEFMdmwucFSXZ+bthOe4V2s3
Q7cuslgufLUEZoKPpWN1mJaT7xj1xbSRw1AvGjesPj5CNJu9p8ou5T1LxLoJuqTPr5NRd2e1uSAi
GVsB9cFYPCsX9OagG1u6z4vWPDVj2tfhag28Gh+scguSefiBNM8K9WSa7ou5NMJp4mOR+hMsOpqQ
9WcnOVRjgE7raRzyBg0NARX+fuCjRUOxuvoSUiIC623VPHwZXcelnM6J3LnLOGZYmhRJDgIQHENB
vZPzrSkc9a5A3k4me3CyVoiI0G+yxq/3cy5kmGGY2+tmy29WzkcPqNney1pOiQXvfKunWuxY03gt
VXDWyM6KE3+7aglpik2xfVtQZb16uVxI5Naof8s3c8uxrldlyxptOA1aZyMGNMuor8ziptHyn4kS
fYQTKn+t+6JqwaQ4+cUEF2EExPBZ0cbm7r6rk5euMkuBDcnyz9Ku2pPhDztU99N5IiX80bZ87am0
lfdh1k4epSX9OFQqYAZ4bniM5wXsRILMf7cik7m4CbOSIcHLT20+3FYqa2O+T4N9ScfpfX1qSztx
H+ptsnZJh91M6ypWVAyDK7B0ePLUYTb0jOIGwQp3ySaCNXGbh9la35GbOQd7qv0fvakePOikc6BK
a6LuHL65SF2CXNe1GHrX0a4MQfwg3lqwx3L4SlobwK02aDfr6GTEf47GNR+cdXC7kAGbinSX2Abn
gVhv81mUd5umT5c1J0ehWUcvylHBB4sqeLQ8cySEw2QL50PN0WdThDBzydkx+v2qpT1n8HDxR06t
zWKncRU2hxjmmiPiJihUc+9AvJgfR8SOAUSMMm5tUOP8bv6hW5a9tnb+sScyK2wNcsoRrdU/VtlO
oChIvIJXQZfBgJo+rEVB4wtTPft5wWwDKFjUXSOR1NAdfc3HUKjJr6XzXurca+PNn0cga5K90epj
ybRhJGTNwnB+hKSgld3Pqdwu1ZCMNwYDF9Y55JaQZdLcmVQmZ3PhD9voa7Gb80E/bmjfDxrhyuii
rizBpskxm0HF0gS/81gy0zbrkvOuc79vm85qB/wuXOHhu9mW5Y0jE2ZtK/V8Ys1rgEzJOPMZUHuV
2+TDluXX6EKGWOT2PZV813LzOcuK1UkuSWskJgJgjv7STz/ZiM9sEIf+Hv5GEmYYQgmKEhOXOxta
V0/fW8P5kn73CxRmtascCoZpsd/qnpSQulTda3W1om29zch/XIavfrTNsFAgBG0O0cBTc3ZPS1I8
+GYrj7owtzMCF94Gr/w+1gkom4mni1NqemNOyIUxWE957jY4tRcCkxbBue7m1afZkOt+Dbo9jsgE
dsXkrSFgymanChxdpmGy2143OwRl+KkyMjon0/WC2ednmLOyZF3biVelm9t9abEZ5Ta97o0z3FfE
7paSH38ayuKdx74k2X4GpdB5Dl9r6etTT/qRW2Ge0yo/fRhZNtwT81G8s7l8QpA+h5CLbm2zVQcL
TT9rkayQrBYS3ugsz+wXeB3w/xwXGOggIKwkrnmdM6X8pad5jbauXhlqTLRwaWsScrQ0TkSibxmY
0mjvJtIED/q2eAdvccT3uVREwejLj0Imwx2ZgVoRT1M2HQooJXdO7U5k+hVLc1UFkFnPLj/0zcmH
8O84fCL0+rETvvM4r7rSQ05NjRLDxLYH5q76Ur0lQFurIuVvin+oDVavd/dSGg6PTOMO7QHV+zYy
COWaX1PrSebrGHqDfmbsXXxT6Fg+mxTszpwlW1S07Aq71PrJQsd5Io3W/GEwFGGjjXXgalccr4xR
OOZBXmbFiFF4XX7o2Dgj2Y7qaZv7jiBg5V2mTKv2fuPekyR3k7Te4EUT18FyMLQNXt7kTt7PJPUI
rTWVd+cPTv6GxMK+GGPuRH09VzF+ZBnKVm5V1HdeHbeD1T72lt3n4cpbcbuUJnnAekKipAfiIo22
XrBOh6C/3sGhq/ap0Rdk0s3DDucRNBh+LsDlrrYvwO/W+459+RunWfnGFTd+q+ZFfyJYIjnohZcf
dWem4k0699Q1E7PQXEMEGqzuDJDRZM9/M2ngFv0NvS5wDx6IDPRiLPPKP8EaAzaCIRjGht1ILKyp
Hm+66h+GbRnedLGNPx2y6w4CzOdNWxTDHVFG/UtrOX3J89cWA5RgF2CMgxSf6mp7xalUt4AKgeyB
puGEDemTmO9uvrRQk1RyneK84HnAymdfHd2EX77Midjcb2mJBz6axMLNKsB/8iD2rKDXngVHbJe2
C7K9zMi/w4VPsTI+VVuD8FeBL7hUxIS/k0vR7IjtYKhYb0t1JBwK4hneWhHYNvOTQNVkGevJkjxA
S2ftV3O8ksLzNNfUxkjyxs+mbkhGzLxi5w5bitOQkrRqpm4IBvxVzwYS8AD1tbmHHFWei1Z1ZCQT
UtCmXQWnawMS5PTS2c1GMz+Ay+n7yNmSOiimHNRSYYxnyMdjYJtFQ3LWkt6b0krWR+EVfXu3pNni
RKRo6Z1bQrZyTYoFPJ7+yuhrHE1Tqp+Um7mAWlh63Ww/tYwASyST4wqduFeHws8YAs0FafM31ULe
NytMI65QffZgIzPO0QUfM6WTax2GjNEl4+Eawg42Y+/QlzyLn74rkggbWZKeGVWTXsdHuC9iEx0x
utFxgiIEU4nTh7n5eQLle8BZaDwu3UAvYHTafnPcLJqQMZ+6uZfHns8k2lMrP0tATmFijt5X3bf2
D518N/zWeT+w5q/lsyqJyH43sA+Gte2T+cbzGAi1bU7kKiF+tUKmB3esKcFBHmlhh5X1dStmHXIk
p3PsKyQBipiAD53C+mZepUNcY3XbeqSFtXxbJpfd8CBlLr9li10/kqqNkY+ottCsbRk5mYEYwQAg
FqelGhAwJ1QHHUrvpWTH2/dFe2vb3VW0a9gviioyxnziw4syijjlrqM4x2u8mP0Qj5V31GRD9BWN
++OQ5v6uR0384TAJO7BVwfdecjJh+hToEtpsn6fWFPWtI84WNn7+vCqbP4HxTPvKtO+sJfN/6k1/
R3YduhOWKKE0zfXQGRXynHFMzxhWxRIgOJ5jPjcddMDFiYEG0d/woUQQVORZPCc1CdrYpehGtPK7
oqZnYOrVBy1HAEPY8hw2s4seSFTkxOIzXEO7wMDQJjaCBN/T7gZrWwkIY+S24IleSkzGTorWnQpc
+y1+MfslpWtfsHrnHLQdcYGtxrOrOPhHCWEJPmi49Rj6+3KYuHTm9QGFgn87LaC5CxjQh5Lor9is
dA5M1banXDfuBbxspotqYUkm0w80KaCeWzQfFHaduAVJ0EMTJEkIdLAdFJVvvafXCAprVthg6jyr
34ERvHeWhxKWpArbQcWLGnv6qS9crJint+N6Zf8aNJ7XdINhDJaGUMm1tJg+eCkZchsodN/KYizb
GXDD5Rue9JssZdGxdT9Z3X8j9fz6eRv1NmYhUbbBYlkxrCM0GLnPAigHp1CqhcE6ixtE5Kuhh9eZ
a8VIkzsvJfju3BJmwqdFeXtDLwn5gyVwJtysvGf+oOvRaC+jANKnT8SdUW+jKTdJ2WT8swglAV10
hNcTgn5IC6H/mhtatGIopkNtDyN0ts58ILaOiYDsfwzZMpw8cvcCXZTeicV1lGWrPArw6FzAWnky
kYIQ2pOluzTvPunXKMXIFl0jeyvqYzMC/wjZ7K1vE0qKgHnPxQLI8Eop9ZxrHdHhaIhuMtcisWnZ
KBzb7JigmEQ1NGp91Ezjd9/oLjOsQraK5mujceQVk23vpNuLcHYs8YYOvA4InGiQvAsghmPiPG9t
CQZ5K82bZs3Ouda8D9JTiBuzp941vtiOUv+tVEdNKpunrDXfSdGojtj+7Z/KQSsOCNiKpFa/Lp6w
vqSsNViDjQA/z9SD4nuR5MBvbv0o1oHlB7HqRjRIkXyfdAjmwYKangHFOj92qCjboBJJwthpmOed
o+w1p/ivDXocGHTlaPlgumoCTKVFni+/HoRIxHvZoPEkALXQS+SkDaXklqcLrU4S8aeS3qUsHHAC
rk1hbZRaeyUQoMd0za1q4kmQUh2PeiahVLviyD/wn8pGfJmp+WgXLYeHyLOTL/XytDpcroY1/wBS
OLLDhC4RL+5oQz/EfeBUy2mDyM6jbrz2XElhdcVBj+Z1FiibNGRHi27KcKfrM0GVlxvO3nSohIH7
cSS4Sz/Nh6JFUzR139F/nRY+8CG5OfqxTLVL4itqHVgpcdF5J2lMww4QjBd7pVudpMP4r/N1RYYx
in0qUzNM7O7cp9ODX6ifOsms0ZisTuwvzUNnyyZiMAMszQb762lDtqd3YYC41drdbNpvuWHDiU40
dGA9iLIU090+0yUsmbY2DgsZhVHvjOrYYF9icjFAQyydn3JO/IdR0xnDJXMO6WT9XqYGk7NhtXZk
ETHwH6zPxJmMp1mAxnOXde7DYmznX47ypifOPny1rtOHnt6Np541qdCNgiAyzb4QFqoxZ8lz6I96
WQIzai72UKkw2Sx7jMx89scYOGDtBYWelafrhtnwt5Zw4VV+KKNt39FSW9c1+bb9gBVHUpaxltpH
69b9HbZQ7VBw4RHM6XnLQZRFf/ZYioSgcYsMM2x66jU7ja16XT+ps3i0UvSmqHDFXQug5LIN2fhD
y92vtDdWcCeZplCdCv9hW+wEyg7oxFDm+vwiFme8N83M3m77RbQywGjQ7pmC1kSXDQSdbJvv7ow2
N7zILfMlkmbeEG21EfGLGCyjX0i0W0JTHSiHXAaHPJme19R5oUJwnjqW+bu0W4cDz8Eau70yaK7E
64zNKpBZYz6lOmRJlVl3wlDJR73AqyrqRIQG0pw8qmjStZvZpKg5k4wDjXGYshtqiGHZITZswanm
7niyG86fwB10WbD1nKHqQgrIwHSKjpqmdg2oIRtpZdbcSoRwbtu/9tLubrqO2AGYgag5glFnxkdQ
QxKunAvvbsse9Barlv488Q3cSHTj9jaWJI7xGCcMjRhQk67ToHC3Ronyk09PR0LVPOznrsnPmwQj
H3FhXem4Y0rFtM5DYJikOXPNXyshTpn3unS973afCR7tsRgOUuDvQGlH1oESNjjNVKtAUgpreXJG
iYaj0UvpEramC/4Smv+KwST96WRpkUbktqZLxExtfVzLaSlDaKI5vqqF+BlP0XgTFFqFlKC1jCZL
fs2U1zErgodVo6zfkOueJHGZkSNHlB150j0s6WS+kabQkNiFxJd+3THuVdeS8Ft1k3hU+E2oeAl0
uq82bXqDvDeerKxjLlMTe3MBszS8lVLTbxGRr3sTABWBB5OyHoj88h59wrdq0qQS/4aYUfNzRRB0
GpSYnlAFMQxdCPREj9dwrAa1IxrsSirLohyZBg/lbHNjjcQsgRPs/bS4ZcI/cJ/4vVXdFET6OrvB
nR3+0jVBpwOxntFSqvstVcQfuKs0Y4sx1LOObuFUEE4WYqhevypZG+8JfKuUm4JcHyYd/W3m+3ka
pEXevY2u0+5mjVs3bQE9zXykIpqdPNZTfH5Sm4UeMBq96ZPFO04zMFPMEeVZGg2UF9Kj9HO7tfPL
UDRQZlxoolGmzXbo4nnkOBnIRy47eeusszjUmZHGatrkfla6HVoSnUug9fNwgSdkfWN6q3GJzfJZ
p7479203o5eg+mec6TGl0bLHNSumUOBWYmjPKj+Vqr6Mg/9DA88WczglBzcjTJU0FePiTzwaVmFm
cd5ZxzYzxH3DEvg4r850cjVvmwOXxa090HWMVIwh8+b+pDISVTQgVWeUZZ+NWFCLJKQCFGL9SNc6
C00bg2xCdHUG4qlmVtavr1puJTuvN7JYmiRLaXzQ99mEfwLPo3ksVcvMpi2bFQSaQIxmLZBDDd0L
BqelltW3/j2vWBXTKmwHjIAuYUmGGu+FB6uKQq9CVuCYU/W4OBkynIzLpnDKFqjQNpVnzeswlbG+
YcYK329tsx02zC3wyQpwyo1/ryc4CJf1bia4JDCn8tVX5jcr5bAmySzOca+AQFg+/Ab7sp+y8Jjn
LI3U/2HvTLbr1rE0/USMRRBgV7M6nY4lS5ZsWdf2hEuWbPY92D59fpAcea3jm1JFjXOQkcthxyEJ
gsDGv//GwoAV6k19cESujpMqz1ScfVwD4uprvPMgltsrrID1A7pkJFpZ+xfEkOzaiwfiGh3C1lt9
Nq5q/GbNtEEcaX1B20xCw0qFPGOhdNaMbNRzMNyXYdbeTEN7M9ROsWzsOmBrF+YgmBTWh0CGyzay
neRdW9kOyj/rUVn+cFk7VQexnURhrJ6IO1ah+qInF8tTkjbGhtyWrmj/eurF/m/b+q22tQdp87W2
9V9p/4ANVfrCI1M+/69+ta4D718QIxyyJP4Wd/1qXYfOv2jbeLTnFMCajzrsb26qT9qUdHAq4G8c
n473f7euFaabofRtEEoFafA/zIx9yXSERQnNFTW6g8YeTZp3ajTp0C7IAfW9iyf1ZlcKZKcCg4J1
WVBRPtkQ/jZA/9Ar/6cL0lSzDYPUDrwnD4nfuI5IpcEbm9K9wC4RJcmI1cMa4gzpwTw5xksvrl6/
HjSD36iczw+IFwnjRRcGesAJldPk9/QQPdUFwSDePa4X4koaqU5vXEBfv9RLDfzTpXjVvGvwe4ix
hqTwO42zA3qKh1yoi7yckMaCGEF3WbGM86BmXmlKsDs/z8RVF+G59/ql/+EpmUkus4HiFWasGfXf
RhXrgnGxrU5d9IiZ31VBg3YVwhkbH1k4bxlNiJeWDE8PygwEG3Q9gVjOfCO/X21GXVb6c6ouppps
MI5ltFzAtGxcJkbtY1dVyaxJzst5Rqu7dPDqvihRI3adIdBvbacK3zCe+fPxMbsLPPhewvcQV54w
rDOR0GUmMucimBSPG6KOO0NPz3/8/10LUwWYx0xhJs7JhIozaVNhLOpC9jgDDti6PPrEmX0kuqX5
+vpbNeP4N6nEjLNn4x3CtgLNOrBPTTZSjM4sryYgZ4ySn5wjkN04pfWGk8c/jR2LkHi6GKvUycsk
BUP52inUxcqWfZFhWw9Q7DXWVqzAvW94YAgzOqePBClYYNhgGPen9k7ouMS44rd4kTnG9BN9RX3B
UQyEFGlz8zVoc/deGauwJ1eYBZHYuxip57vXB/YfZrCHO46R1PKpKuQBL2dwRMsIvUuuLuZAO+cy
r4RF2zwM3jdWzwyFz1zu89yhNCCPAAj76eOFApqe/T/45vzTG1DUKWzVvGkaKy9vJkcSO5d0oS56
HP0/ogeeNk/uIAoL//3rD/5Pl8IoA16xz9aC2+rLS2Gk1dUd+QkXqYvpzrN9plUQsLMNPN7E6xd7
udSzfNPbxBAoVOwsMBNOL9ZAsCjatrHOKSXxBsUSqPlayQL/lSnAQpUz11sueuLlEmwuCSbkQ9on
24UXfKoNaPJVOR7yxHMbDsQZJy+MT/ACnj/C/cM8tce6AZ/eFSPiIAMGi/mkyhknOgR/uC4Eqdce
Ea52x6cVRAO/olxbcXLdRImF9UTKif+NQXKftti/PwmXjR95CCaDdMdQifwhNqDaztRcSoUNkV1S
KEKAqFMPuZfo8wGQu1zmeFsU9B9oa2fQ2feCH7vpOguEiuQ87jEqI9beyMWGdJWlfpzJP6WqTTgN
Qg+3WHnpEAj6gWJC+SfiUN23SYCrsodlFq5E+vHJKMbHQhY1QeZg3uDAuNajX18EsZLnXcYAbpY8
W64hfOHtBCUvvINlgEt0EkatOIre5afhJCHYK8MErBCeeoSx5ZCS7VRULdcwnn9enyzXnNihi0Eb
AnmAKCGuoDowQxolmq8LDb71zIoALM6fPIEJ30PjsHQCh4ocausjDfL2q99U8M9KkS4fRUDVYjna
wiK2IcXym4DaymliResFbz2Yorsn98ZK5959TjYsGlxjXrGIsH8k7MTs0OPo3pdL7jw0a+Qc0Xe2
HztPl5gVoo7101iNG9ZfAOQppLMNyCMEdswtZjozWa9EjFhbOStGNEqju0U5OIxLSTOo5/Bp1Y7A
QsRhfLC79T/2fbzeOaPbPzah4j2V3hTeibnrH/MydkCriMzYr31kXGlJbrsbGjpskMwX+e7ZcbzM
cNN48q1Wgw0097TLgZCaNGCPJApObF12BLAG5lh8UFMiRTy1bMpqWX0iCShMrMzHvbot8YjKHIxU
6sWb94QaGctiWIRXbQq1ZJdLGxtqACMsijNazGhKgoXuvB35HrELrJeYJ7cwD9QIbdiZHW4G9wN0
vp1mX/RqOrfM4BjD6CfLrcQqAXgXt9RIM2sMAXY+kcF4hD3lZYtKMpch5Yf06iN+NtDEgMyWnK8b
YcQpWvsYsyyFsTnRHA7JbyCA+3JFXxhvRYqvy1i37r2XDCHcticPUncR3Se0Ss5xpYfm7xzsTr5V
41jdBkBZl+AfsJjpWxAZSsJYcBCp3Z2nRT2+i4uFy/QFDrJTtQK/233k3RbFiqQSjRfEDd/NliuE
ZzZQVgLmVuYhIm1Uh7T7LbVdqnW5zUNI1eRQNs15bpsAYeYk6LXdVze66UGGsmgoIaR1+meg8NVx
HZxZScmib7PMGXDikLMybfFxLveTjc4eofPSfPEKJOOH3l28h3n1abEaX9q6J9XugOehD/tvaNKd
eLKwrYf6KsxGqB7V2iffYolLAMEeDaboeL+2OMJeiEX77VmA0+/XJi31gbSR9RsCn/ocPSRMhXlS
67eqaPM9rFOyZcXIawwAXQlznKpvWZP5mo6BcbixO//MFKMktMyYuu26rrT2LTUg0gqnPBCXos3C
hAMw7buPQ95b7yqwkncZ5l6HxR2WH4CNE3TZ1LrBnaD8kuajQhWMCrqpUGlmLdQ7cN97n5C7bYDJ
9i5yQCiGsROHEi/iDEz3Ss2JzfIPaxBGY0eDAe0DDrl6m7eoAd0NduFBTPhfjyDkPZVucHSkcTzG
pXFCTmF8kGEDRTtlzJHBU/stDbdktxrrZMeYKAOxAUqOVX9AzA4ZJbEfCtrtX8Iixbs7FPOht2jZ
DQX3EUa6vGFXwqMZA6PkvadaNAixzRv1Yyd7D3BZXdt6aK6LXjOpLY+K7P7JiNJyMKSgs8aJYV/j
O5tdeE9+sI5ECov5E6th3NksSPVqHMCxRyJDETuCuw5uS7wPhtklKjtNYITourXHTelH2BQ5rlUD
j6n5ugCT2PoLvrm6D9mPg8GluU9LE77+k7WQLeYGlm0K24EmSU1hBtx2bc2co3qIPmTMjKu4HRE3
0JZKsAangYrBqSvy5mvTMG23NclSgGZIgb862GVQzyWDsUGunZqGXtI35Tc3w/Pg59KMCj6kryOi
gHS/rzI1/SgD/BTApC33L5K2YHclYX8s6iVOMFeN02GDc1XyvR/1fdYQ5+OqNI630cLy8QUwE2Om
dCWg9Rg4SXCFrweRaMCTe9Tk6Actbz0sgYlqD2MgfhxSps8jorKPXtz8RGf4ZYbu/QEViT6yrhon
0rDDd2FonEc8UOPHNU2nT/Hg8+b44hGUo6sPUen5wNgjrnOLsQvxzz03xYRkngAlt73HOr7NyRkn
jYZg1gvV1stl22v50Vvn1Np0Jcy7jcdbyLYUO+EdbtpztZ+Fpp3bderDmq7Fh5Zu+ccyDdptV4v+
AXSogNSyyu916CFn8hr4cWQ7ktjbBzLd5gnY6zSsE4mmLQk+fRhhWFEG6pz41+8ReOenScf5jRgG
+7JLY/dbPnk5dh9FErJXYvGxaRcZQypf0ssOQeS5FU54jyRj3N/TJWkuSl9iYpq6EOA828LyVvdl
R5N0SQ8oyQegS+E4OJ5hzj9DL6vkrQeZ4ThWEhuuNIne28uw3ugE0hHquunrUOh22Nt9r9JzXI1m
d0uAPPTbIIJgeOXN9kRuZTL08OgqAi79tf5sk5wGzxb7CZSOlm/nx4HJczWxw/8UY9tfDk0zns1s
hBdV1pd0v4mPQDIjOF7gTUbzTUUCN3kqC4vGqT/exKQ5ECb3lJmEJqn7ms9abrqlcN/PqcMyCj8s
RDXYjNW0c2DFRWTQ186l9hf4zUvYimAfFL5iQRSwjh1viA4h9mmHuInVO6gKgNeFtx77wU8/YnzV
fh7E0t8FuFHtcXzPtwCUKXAzBGFlJ4nhWGc+kXYTGXoC0RstOBrZG22TYxZZSPt2iqG6HlfOKVWB
y+HWRRn6AS+O+bPdTdalm2pStVPZykNgyc5Hyl65B9hoLjQ2Jw37s4G5+zMqkpmYCakfCNXwH0n+
RsRnN95AjFIhyMTO6sLvNhG2dz9XvbbpriMPgCajbn66CZyZHmUpu1za63M5zfRC6rqC2j8Tg7dR
mC+SUwZXwiJ1d+/YXqSh1FCzx2QKQAqlkYO6YVA6uMjRm27QUoxfEm9BMubHa/bBhs9sb6KmKj5U
oMQa4f5s3SSW5K0VAEjwN5qpmIe7GTI5dIOnQ83/YqFvYKGYVHEu/Z8VPP+3uO/zF/5Xz/+LXzAo
2px/oY6hfRD4Ejcrc/B/hkFpAf6Lg6JA3+PiVhv+lhRExqhkk7bxsQxcgoLMce6XQt/lr5AE8bdS
gsE4AKT/gYDHSP1/hyW4HYHtlSJCNuA5g1MYNECvVpZI9X4kGBhnP4tyjaRNR8CxWuyPdOYsd5lR
th/6RRas4v3iug+4aDYVMd2YQDmHxkJgSkhOYNGiqEj/jRJYOjmKts4urWzZdjhgkEaWRrTjLJiq
Y0uOGCYceF7s0mzAKVBQqvNZxTbr8edED5jIFRma6WCnONCg6l8HYKIz2cP3cDdzmrlht4VriF70
UI2ZoSfDsohYvX57kdfPR9HfrQVOQRsOpqE0VAX+z0X6dDo6kNFErfvV/dH00xgWEGQwu8k3nZIy
vwxjN+SSs0ir8mfrdelyS6YN/butkwwdz1OJKZ4/v35LzgmOhNuoHwp81NzABc4ITwFPn0NLWfdd
/CjQPOeXiCvi/BxXJKrDM2PUhSq49NOEDBgiI4Nhk2dklJkuflPn9zW8zrbd+AOb9nlhj+g+92sU
rybJbuZV7DUn2/Uu6cjpm/femrfe1brmYOX7MlQ9EXu0CQf4268/1AncB2xh5iAmDZjEoVs7tc+O
kpwCgDrph03CE+TiKrXqj6TL1Ov16xd6aeCguJCUeFhzjBABg3dqDwuzpQ1XCslHydsWct+QYIOF
kmPzhc/Sz9SHqScbMYGj6haW3jYi9sePeepW2c/X7+QEjzJ3gkyaDhixv7DxT0OnhIwXO5wz73FE
ceFduZDZNY310kJEcR73HlTF/3SQAWCAv1zwa1LsUBy9RMCIObR8di/5UAzojelkLo1FwvkYrNiz
v3GtlwCYGWcWLiVCyYSnX+c7L68FxaLICc10HmcRQ87/4SyFn8CyagbmXcxRlSEuFm94M3Xhj5lk
0GK8Bj2sAQHFTh1HZFf0XUiS8MNsh2glYMgVwfgxgq3K6L7+BsWfrzAESQR9Bzpm8T5FL7MaUwKU
O+XjNHmJbx/J0/V/Fo5mjdpqHzJD82EO18gu39dpV3n23h2TfL3LsFrAi68sWBDROcOiDm+yzKMT
hg6hcor3+Rh3wXIcJqWI93n9pv94MS4CpJDymbdj/9n1EmGOeMuxq4cKl17uoiPHJfs5isVyv9R1
6dGgjpDL6be8+E8c0pkRLud9MD66NA6o6OmyFVnCnpvOtb6T1iw4SYe+m1JV+UGTdPZWSHggBSwk
lfv3S1LggECnvetw4yit2Rlv0xJWfLUBulv19xhaa3iQlecsF265qLcTH4PTd8sN+phO8pmghQnE
6bt146npSlIlvydBSjNoAx9Ar9fYRHZMqnUB2BnPwh7Q6cqSUcrX1FdKsRlUGJKxWIa5ipcHJiDp
VR78SH4hjVQOB2EUqs5+Pi/AKmpYXUh8i70vfRxyWsZrzM+ZqSOHbt5O1WmPbbiidcAbScrILNEW
HBIu6CxENt1ESaPnr+tiSogNbEaEHDsnyySLvL0C6ma4CrawMTZtMqWgSZ7Kyh/eNAhIexJ25IrH
bRS6X6oUDdxdB8uCezSppdWwEeTcfqE10mTQbLy5WO9WrFrH27FrvfFjn/HfTJukylhBNgk+urwz
J5knLk0NzBlwm5Grx4ceQdHnYWqTvRYflqTyKnfTTxl+lhtPAJUmyED8vvTOXKy79Y2GwsVmtmAv
zBLcdyqLl31Gnsp4a8FL45+vsFa4mhWj4rySYZ62X1u8fsdjBByXXhaKUImzSfRzdYGEbhnOh3kg
+XQ7B5FZ+dIxFctFMEJkztE+aLNntgFgSndsglYTAF4jOYAV9+sB3AymxrSpaLV62c6GMMaAunbF
9Ovn2CxiRenbVrnHiszj/6V+s5TZtm+gvf37N9qmBTyWaeSmyZYpV8PyksnqMgaDTKH4HucGTPl8
kTXPFD+PqgJkYuRcXI75B9OkYeJVRTdYxVYkobmitHyqtqWJiDlGEOVzpt6x0JvpUmMmmv2UOfGD
Pem3GCF+RNdc+/4B4rSZLo2bOXxTYxWCf+xiBzUnXpYzJLSfIGki8g861rStzy01p8tDW85Iebc1
cbRc32VhFNGnoKAvnO1WfyBR5x2SuxG6TLxWpnbLjBlKtlug3ZiHyELyni5bGY1VvK+xU+GOfWdk
Fdh3K4IcxCm0priTTraKP8UBp7XxPOxHxa/US634FIZMBvzJijVWfpvOqTW3hNTPXGgaMnMvKkzI
cyVhCqXRw0JfjZmC9ZSnjqMXPIX9AR+Yuo1ceuK3e7qR7pd0UCYqJ5SLz21lKjRj3I4lIzjM08Bw
rtBz+KWCElAdMw0N0T9AlzZT1JTW420TVPwnJ9+CD9jPNGsDpeNKlYFDO9/5QhyCWTwSqDz3GRHs
5pNWofnRzlZ4Gm/cnroRvKoRcrz1EbYzCpwJm345jrPN0fJyBAHmB9uupweyhQo2mFkNjbPTuyYP
V+EeUVG4c7fL7NswcdNw3GEe7ZuVKSkSktzBKA74pcSNPGgyupWNmtw4d8ej3azX7rLMTP+gR0OL
bAEF0VJRKNDtvvJcd8QNJbF10dokrmcy/VBjaw2QQK1u3jAQ4oKgGgFaP1rv0p6uOABq1xKQgBlT
31vTRR712I7BF8Ji96FVAWJ4sqwFzaptFWVLXH+i/xSp6qpG1TMTZ2ljb1/sWYhZbvYc4bOlhQaG
6hEeHnX7PG4iB93wEYfPwZjkBDnLrPeADNFSiVlsF545zOjzpcmmS+YkQZBQJ4PwrzTGU2byIIM0
MxHeYdscctwA+ZM9zD1zKJJpm8cXMN5W/q51yIUUV6srWSr7lixuWAY576PCYN0SQ3sFjOyw5GbI
dXhLlYDGkuzrpZz4rbC1zSoIaBoyc+0UGdt4sHUDBxr1DYYyJnU8MutSbo/lfBNqNE2aGYIvD1xT
NXuMn04sVoeRUeRbgIvZM6HGtpPoA3n77eJeBAs4/zEoCDaLL/BLH7i0EoCdzYHlku1oXBqfXb6M
oEn2+4CYTwZB66FlOs4AdjWoaNAtrA9LkFjqw2wvHcZDLFGuOjatxkKVrEuaqRt09KbEMuy95aEM
Wk4jv84hrPpmcKa6lXV4hqYkIIEhJjRSWu8GEuARmWBaF+OiQrAShDUkYp+idubhkTAUrPYmkYg7
9jOYiuOhLhOfDzsjIZ3JE5DVxQj+mtZlOpm/I5RTMnFXqGHcuVdbZrnv8fVZ74TFrJR76XchRrhU
orHN90kCO18uhhIulklTInw46ynLLghhTguHHppYPAL9pqL7ZJdzcRs6TggFt+toEJ17FRqDg1eP
Q/PQlOwxF11cQqtGxeLjaFQ1afstZc1dD7lf1cWjImOg+1gacvT9tIpi+rCG8O02SFPoDELBnxoE
RRmmvs22VVL1w2Ga3GC86lqY1ciwS7sU72XBtronbRHNT8s76ljkMaxfiQ2vxk7hPYAcyJT0azct
BXjTgnnuBirFor+GOIeqT16hFxXjH6mIh9yEhbNE9aYJef6IeRrFGnMAdrKCtMFiWtddiLW/jX+u
sxKqNfNxDLCU88vJxpfmMIZ+LHcuBdp6G0O8rNn4PI1iY1kGLI2VdsR2QYKO7NSLNbbJtAON/wZR
Xt02xjTt6DtS79ranlYS7CrbPhOTSBzMoGZB10PT3YL3HknXum7yulSfh75F6nRmN/7StPuwtuf5
dtYzymmLPpD1UVmKKApdMavRunle93kl/hG9eaE9v2vOIIvHK0DbiCvmLpzXIj/DWJWwhhUuLFr/
MK+lk2z97smcQZRZUD0mDjLqeQexeGl/hJkrByQxflP7G0f2rrbPdFS1boDls+0W3llUEuF1hcTH
ynMsFxrK2uRHEmC6gc4V+31snnbCRbOLm4/U0oqvOoeHya5/Vd/2UkSe+DjhSEHvYEIgzLbUlLJs
3M9QWZtG7Zpo6iIiG2w7pkYhGNmlGovsiQ+mw9WK+V9ZXUYF1cl5NNtKyELCx91iwsZeywbO55Ao
z6xwpWubCjPFil9EhwxP2BgNtuybKbhY29iiJHWTFt30pZuUGbsM3cfYIePD9/lNWkC1qf5wSTMn
Bx8HEu52QWxfhGdDW6beF8LnoBGeEQbg51h6WRqsoRlal2XS7Xsq+yAnjsY5U45LFTzZ1G7WFg1L
w1qW4W/IohdZUwRLWWLDa+9HUXmrPIbKKSiJKodztvWuHEqbB6UuCcCbXLfszIJYFg579BRIRWmC
fF0zQE3lm52TBuzMnXZx4nNtclkxWP80KhfGwLaOwpkfIwUz4lvq3brj/nERNOtkjjsf/wT76pA7
qqKmF9192IWmXg0jUjbvHD103neaLFV98JzMr3Dfyka2Rd3Af5bnVeObkiUJtRkjXVeeFj8Hq18w
Y58KMRJWwn4IbgC5DNcYeL125zL8rOGLKZGe4B6vL80u9WsHg2HGOGJfZhALL5zM3QsZWQwkaHsW
1hgoI3z9WQwWA8syk5k7GHoLgfjx3yOxtnxCm6GRKxWpXyX8Yl1qD71qLsjvIUIFIj9DlkIs4sxS
zpH7hQBXsKfn18iGKcQdx79B3xJdOvPEkvYJ72igsQUH3aQJI4pfYctF4dcxp4eMFVbjxSXxE5Sj
4+0Ke5KnIkjGgE9dR2Ri8q6xK1NU2DpLKcEnZzEH+cBrmSwleJ2Yt+lE51Xv0N5QpcROZKr5scYL
yz2isenH4BoxCWa47z3Qc+4HQab5DqTsbB51JEZ1xMRLmU8E30ADeOE2zj+IRtwC7zOBf92XtBVm
gsloSFvnrHV8+nC7+Hl3TcYxZtNEd0OhupWyoQr0ZGfqTU2eDVzmIsuorG1GIPsZrcTZLFv+e/Ov
qUq69XoqAp/tUqAFZw9LEvRpAKreEJtiXjbmbp8/j1zDC78thomQpjPIPVKX7+Usx/jbGEwxESCw
n2iaIM1gLhTbFMsGvjPVKTN3i8oJq8tyEvGod3HRBwKtgy5LSVE71QvvdrDGkmtVa8cj2A0RfYAV
wpTW4Vhz5KNVkXb3YwexBWOYHD0Hi8syKfleTULn5L+5DvOstB1zCKQryYmNLqp5Ib0KKS85ePKe
9eKuy4WckIlewBBaZnpTjmzz+zERM4MSPVc+fWyP1Bp9HXQ8bUpeDoXBrxMx6XEhhcEcxzanL5T3
kj/FnFmwc7Ysa37AFgVfH9sabXtLFlvCcWRMuri3jjD85HCLaFIO1taaBONvJaE5dPsechsgkRkb
KUg0YWcK+Zge6ngb9ZGxs9clgC4NzcBa4Tt0+OVQo4Ruvd4x6mbFJSmFM++7lk7a1JvzA9PJc7k8
0F60mqWyYU32jo3vzjrZV7iRUNFA40k4quR4cTw8f3rVWJjSqrBK4+RAokTRt5jt41bKxKgmgx/R
ZF/MlMQebKo+2Gqeq5YBWc2J2w0JrUDJKXzziXNajptLD9IfxesyZfFZhIXHcEPmxdq/o1MuClT0
DmcKNjYcPmIOgRo94AGuRc3PhEp3rFVZW5lK1KkcVnGYIU+nRkLYabK/a2FZsEhR8A/etge5Io0c
2YY5BT4fLIpoNTddr8hq8UZovQXukQ5woT5XY5Ax0Tkk2cz+KakqXmkqBnPrQzWzExIMMERa760Z
hd2l3wCO8A9RcK3X8LbMgqV5jRYCobxPMdb2rLRf6QwkssrvJe57/ODyvHKEWGoxhqXAMS9/AxD8
B8wosAkAJAvM8Uk8OwFYg7mGcBUW0/c50uacadwbEndnEWhdhJt+6HjeNy55CncCUwUcT5WB8xzc
iU9w1qWpqsDWnv7uepPp3jxPjYIQQrau15HDPy/li4AaV5qGEa2pE+Io9vfNOoJOfKeTbdan2lOS
RM2ZxZq16/VrPaGBfzMDFQbHhmYNEd6Hnv9nV6q3BW4jRS6/z7Ikaf1iSEqHmehqlfAZJrD12QtX
r2bRGCrl9oAoY9EG+BxotHZXoBCmsxFy5DVrz/PK/Kv3YUKxTYnkY4KevkeQPvGn12//j6GSwMIU
tsImAVE4p5FwcxeVOp58916nmPEgbrc7cyxkc+UI9fql/phzEmA4pBVEJwjRxCneTRmVOuiTm/sw
CeSwgEEH2XQnVlgkDof0eHpzyp22UAQvBnsHuP50E5w/CMRd2+NMCX5/36jErFF65mO7HlJW9o+x
g5hi2UUh9T7FxMKff2AGZHcfWO1K9w0u8+kw0zV1XdPLoE3qCrIaXjYZJhRo4xTG8huYBEfHJUlA
qYIKzmnyxgs9HWUHoQhPi3sGVwMcM6j6byIDHJjaQAoyS4aq9vNL3RTmaJ5mnNSOeK+aqvH11/rS
F5umCVnDwM40eV06fMBHLy+os2BlMVm6b11FnyjZdzIyyxyL4sJ7jbq2mAUmO/ECS8XPkU8u+9dv
4Emy8fsXSKkFkdWGs+hjE/mH1TmnxKQQjV99axN7ias9vaw134N6JGF29ly2jF1iSmNPoezGzucZ
FLcQfnC8KDFuZV+YngenzOCqgFe51sJXXKPy4bSw4rPIltDnUx30u0BqK5g2+KNqVmt/cs1miXEz
qb27JLL58LHcpodO5ow/AB6JqZuxVxtzIDosoiG36ncprWUEd3VumdqqH2FpLVurc3xOMT20Tt6Z
16TUNn4vzRaPwLXhtvxngL6ntGfVhPxuiqYs0E8VnyNMsRxlJY5wGxvyEuMfxFkHMumMM7Qn7Npy
YNnXh/+PCYeUg8xPF5oT9Ls/pvbAySJBKLh8rZNWUrPGjTZHoHDVpgL4BVm/fknztbx44Sy14VOP
Bm1S8EdIJ42yRbd9MH0NY89gjEMaevklMlcnt67sHlcluE0FDmXNYYY4xIuAhW3u5vXbOH1yiOBw
57ESDXlsGu8nm2jltdXEu0y+5jXw53laYtrz2cknp3vv9PoNidTpCiIpzohACIghR6OpTnn6iDLj
NGn6/tvYNtl652a+mRbwfU1l9fpzOSefNL+OuwlBCKh02BekffJg8TTbBXY9zueq14ifI+BLjYEF
MCon3TSb2B02NLxL/p8PYMO8nF0Z3nFYc4loMeY4QDAceUz/vplkQR0qVmUK9TTmhJL4LAIPkMkT
A2vNloEBAu3VfIRj4BmYOC/pjtyOSFB4OCt32YtiMoDNsjKWZr3mQJDP7TukzOlSHGCpxuo56uNh
/j//bBd7Mt6MQci6YvOdKl/+2TF1oemHpTfMn0kcNTtzVNOqwBBrqjk5vz7e8mQ+m3fK4uVBuPDY
Fv8QRKCUB1MVKroNVP10rcEFOs3H1pT6A0s9S9Bz772ApMMo4D9mUNJff+pGfGRSDgg2g+sq3+CZ
nAUbVjqn7CMQBSsn/XJ93/Op4l+bNmU+nS1y4MC0x/KG43G6sqiNh1+NP7pFpolkFZnDt7MG9srf
jXVpXvjqZlzFeuqO+8/QBLw5g/FabmLeZCaoWkgagmzOe9ddaoDlXy00vkjmbkbPg30vikA54MEL
9Or1G/tt8PL1+b6v6OTbKCNN1Ibt2idTuOUJxsBuoodilP6XrIOIfnBojx69PGgUGH+iD3Dvw4sF
57Bo16ioOpZOXtyNcQoDtwqGiqZpTMCUtQT9xkt0+zni/NpDxsUCe5sEo3PEPPEGA337wTBr0Sd0
FlZu9HK8D6Mb1ReJnfaX7EiJMaFNMGW3+kz+tdJHHs+JTMrcTVOE5KOBGuJNulqaw0ExJ9O2D7tr
xa6UHxT5yJf+0o2Ypyztnp54cZf0hTovCocuQdZo4LyaoNpsq0XxDdaEe4ESBRr+sLY2sd1N5986
7M/3TYJN4CbqvAQII+77M4xKqtvJl8NdKmUCD8q2VIU+3W2+5gOaCwJyu0+e6nvKomg4ZvOQHWgT
LM22ol80b+cphAmL1d9IgBCWmFMIKztIsuyvAREgqDmhfTgkdPXtitHHjvLTgg1sWWpre/aN0ov9
3SGL6BuUa/U5Gdxhm8xeeZH7fbrHbiB9S8LzYs9gQtBWZjFzKRWMVveUTlMD//gtLkuPvK/5OnQi
ssS8otb4E3S29/n1L/rlB/18MR+inNnmqeGk87ImilZFadeF1SMS1BKO0GyT8gq+uinL/HJU0hhE
xHV5Q4sQM4TXr/3HzH96TLg6tGxYxE95YIPbh3WuuvKxxbKyIUGqQY5RShwI3tgmnn7p72346SlR
5UE8CENhlHEn39iM/6UzwpV5FBO+z9Q8bBcbcr5EupuTwv9YOcRcIeeymo1duGGDkBC/vDOCqDxE
phraF2Q970PndeF5ZWHjyX6LbgBcUd+VJcWLo6uy2ThaqBsUkNXPcpDB+wp49mZ0FuevMOOcSqAN
+Q/bOI8/SCRNyYaoAg/0JqcXh009wFoXLo/4+WhaCUN3ELFr39tQhLcr7++NWuiEhMeQmDKAMohx
QTrpnJYE5CT0syIh61ENZvBxH0jOSIIpjvM631f4JXyVVjjvBvLLycRCOHpU1ULmxOtTwDUj/+LN
+IasafggqCLYxk8OASKPStoHif8YDzQOgNPwGZwDzEx3PV0SvRtVScBcqfHvTK2mpNtTl8ca3Opy
bDwCFQo/tj6sIlZHnMoAzroo/Fbi+OFuu9y6TJfKf7/I5aySpbwFAy0+1BYvDdMKDFC2q55pu2Q1
WWd+E2I94nD4PmAh8nPxsvRK+k16hgLFPaY4fX/A16nQuzoyWcJFMnxGoZjfWFXABuHNYjpInItx
gIHvfjsVYYKSrbV5AEytQvxAY1oAftZmNELYEz8p1wrep8mi/iJ9gTBpmg7YI70+uC9pSbxixlaB
LqBX5zTrn0pxiRyivQa9+bFNlXtltTK7a1J8cHekN9hXYuIs8cYVT4SwT5ekNuCIIxwJBU+dnB6F
7RRdydb5Aw2POgc2s8hPIdzvAqASny7MYVnp3bh7bJA932GCpd+naWjfWGMoD288/Z9Ty/h/YLiG
BzxM3FMyYDeR2BbEVfUjnmkwcG6vo291tybjDo9Ud9Ni0QzCUdYEfGgXrHCXJZ57TKDD7sBJwnBL
w5Okva72/C8pEXkG+gVCr6w+ucS0rj+2Us5X3pCgQXH9WG0Q3ji4IKPzwgKoscsBF5ug3gbl6jZn
FsNyyHJtXYaeGPkHk2+9f1IvEoPOdoZXYnOIJ3bvLU46+fuSNi8VpURxj61OUUEpweZxP9L0vHNH
jqbUIv0n7WBmnJSFxMTDhy7DTKRdtPVA/a5lmFa0XGHUYQA501fSHuFN2x7uw+XUhD1ahRTvtS3j
V4t3RubV/Rd7Z7IjOXJm3Vf50XsmjDO56EXT5yE8wmOO3BCRk3GmcR6e/j/MKlVVpqRKaC9AENSN
jAh3J51mdr97z91RnmO8AHqMX7sC2rYVE6smQ5MAGP37q/PPzx/X4pyA4xrDHNfn50eyaTAJTcch
/eo56AMkGf3kEy6Piakhl4wzlftlbhZWbqF9ogd3gGXv9BSC/eJl/OjU/n7Dgohg22ziXLXQBn5c
/3BKNXlD4u9rmDtTt/5+QZy5i7JzTE0K8dnefwRI121Jt4Ub5YfjW+TVveI+Iaf0ixfzL76w4L3Q
lnl04LX82bE7593Ql2OafJWucB4qR2/ujQyOmYuwe2Jd7C6w1NujAkpwyEZTv2kLl4WMEuWRvqLI
w5BMPTyQvM78hnO+sgOvitOHX7zKf9oyuA5+V0pSDDzTHCp/+sj6HD6TX1ndV1TvSj6xs7ApOaam
JegaSIWG06fMlJrZoSWhtstv0SxcomqAgYed6ZbNs+1n8izcIX0yatozAWmnVDYm1L6KWVLKCnNT
+/1++2/O4nFSX//3f96/5BQuEYCp48/tX4tPDAuoxl8u8Pq9ff9/X783KV7ec37ytv4qyx+AM7//
yD+SFjq1Jw77Jp7rHC/NhW3wj64Uw6KEHAoK5Qcs3vyrP4EzzgcDyzk/x5dXmNSZ/BG1sPQPsFMs
IDQewUOKyP3/KGph/Piloc9tyeWzhbXZzeBT/nkjkzbdnA6dH98lqW8m/srEE1sFtUydWz9UlnW1
HJxdO8rMCjwXIbc0qes+dlZp2OMXvFTMO+n5TCkWado4JTkXecz5xhecIlqKKSulFo5IVrrHgSeG
u8Wp9SUXahAcHZsi9lYwq+B7GZ1ekiIsKQz1+l3pA+LDw5Iccwa230xZEFvyG9opNIMT8Oh48uim
VkWUSc4UkbrZvc2gYydxRa1NPxO3aRqX/YqAb9cFlUGOL5gzBbB+Ni3tCTvJJ2+EuwsdFyw+ZvGL
E9EZEs9zch5Ti/aQ3u4+Dkln4ARSZOvwSkf3teulEf1+43RHR17oQ4sbcgyUincMgnmGKN5UmQK/
GUWnKky3so/lCtnd+RQPffvUUJCUXGwCUmzPlHsb47EbgikeqUDOnGlxaEdsbJn1+wBcRRtPD67d
Lvw1arNe6SNgRaPurgumMZQPaGchIxwsMumKx2t/iJ0wOs3DOL5a8YKedKxRHGRh9htUM8qmAC3m
+tZtHRpQqC9QL3C+ML3IKmlWZG7yo9YUJP60xdpJce3s3Xrp4LIny4CtBskcGwkxYp7crLZNU9Oi
5k5vbTdV1L3V3FkrI8UktoYSOK5j0ZkbEtDk6bUk+ubWdF9HMk73OO/xEUmQ5XYVd2vC2O61mq0R
TE2UShzEbXlNsSQd8VaiKgL0u2q2P2wKiIHHEPsQoczadr6wBOtr6uS7i2uwMw2iCUcWDbWT7+nb
qtDU2ZIimW5E0QlXHWm/GiivABcAG3nDB0F/bd5Hhbqz0ioqD3MBEDMQCF9ycXTHAOK7vLHOQwiN
JMbLBDxl4eeirgPL5tODPS+5VrPeuw85WWjC84u/6zmryeAHNulvKGlkZIOaCF3O9HJ0G4DQsimP
S3G5f3aUjL7kFa6hVZIxIQeNOuXamd4VCfGSwd0Fq1h87os2OjlhMbyTq+a0nTZDt2HGRiP7iNRu
syFZGGRa5ohoD3/CKPdIDbSDMH5odSaSDEY5GuXutpBxfEfFHBsc3DMR5W/MhPhmh54bBqbCxECZ
yVJqp0LV9+d5jrtqbWjkusuIq7lWfY7HS+DjQY7UCl/eOQXCxwpPeu7e0GAzUJJhi12dutBxJWES
7jhL61eJq7x1prnxRaMXGoEpJNII/UI49TrPvOHVIJG7I39b0QsomntY6sl8xe36mZF2wXcK7M64
8sj325cWSx2l4lVELl6C8X4dw5KKPG/qosd5Ziu2w8BeFzv+n5CPKCVo2z1PoumBVsyxPGCbZ4cY
I6pAwaCbgwKThMAp/ub626BZT3bnLEhpu8F5w5lX7Yc00stDHU7j2lOaDmaoETdzmBhXqxj4PoaW
n+QYwXma2Z0o6FCqGEWMpndMNG9K1x6kk/HM+QaqidkUDAJUne48L2w2mS5DbRVzrcB5sr9fG7Nl
XjU1CUo32UKtHT8xTqVT+BvTA8Ow0dDzqPfkRPSoZiteCwIKXGds/cknQPrJeyJa7Ym4Sf/WCFxW
2KrgAw+oX/1aS4AC5rqjtYdaSiL8Zpc0G4ften3iH1g46zXmDgE7KzXJwCElEB2tRrMNGmkYdSlq
50E9kBzuqF1nngnrlxYFdLOiVz2gvZrydJL1A2V0pZ131g2GQxx3XhFmj/okzWcarl4sbmFmVA0T
+gBvnbF3vMG9YvDUKVkJp3VrRNSE+ig3GD5aY4PNJZSrchzG+yJsrEuGu5PUPHt1/QbBqQTJOjvJ
zqtK87Vqx1c5YgcPyMdCh8HEn3mrvhdtwyAWVesmB0OJ2YBtYZ6U0C5L1i951cc+BEqbWNk0T/vc
dFtcQCuLFsnwWDU8NS6Wl+q/na7+u5/6xX4KShdbmb/JrdYxB5Qfg6vff+Qf2ynhfyASapuovogv
QKv+3E7p1gekMHJW8Kw8H8rfH9spE37f8lP4dxleLfy/P7ZTJslVA0wbv24JIYEw+g+Cq4h+P+gx
tmDqzetaiu+Ezsv7WZPjcd5wczvDWY8V/mbGHQOeOmy0Nl1xJxDqHt8n6M44DnepkWe5eGlR9nTU
eZU3j4D1W3qEF6sDNz97ejVQNNoXlfIeKGIh2kNvDth3vVupgQqKrWUO4CaKwp/gJwwDdhP0byPv
D3XHIKxvgrntCuAiRTYlxZp+AiRu3yMna4fJeOSA3osDtN/pZgKz8UhERyHQOa9aU/a7oexdamhH
f+3biToni58w53ukB7adGo8R37JiFUOPwLSbLyQjDnb+ZmB4M6yzepY4hDNnvJ9TYD5CGZyB0ZP7
m1hEOKKMaFF7GGgAs/FNgMW7YuyzHU+tzFvbfhlTwykr9+JjqSK1Mol4V2ksHwxLp3bX1im7IG3x
k0W5le4VKvs2mWsXixT26C4orIXWkvdhf2vYIdDzYcK/6mBJ3qEEt+uoaRAGpJqMcYXtf2biC9Uo
sav+ta2t6TmcSyxrtawgeGKhGRkL1TZv1ApFZ7xinqvOg61nu8ZwaDKmB3gDpKLSsUnW54EMHq1u
ljtsBOMPKoxTGkcc/PHP9IeOZ3Quov0M6qt2GzW1yIKeW32tYZUQV5osNrCTinxntlmIhmKPjJyT
1uWpmSTaymYRdvEaWnW5Fh0tTMh4+b4qQ3B+su+8rTEMw2ZoqXeCXtQTbTJawQctFSTaxcDyzQ1j
8T7butymNt9GCnDjeiMKa3rPodIZW7/O7V1XjuoB8mR0wmOcvRKTcoJQMP9ZKWIu+6yPpFgbtXtL
nWmNysnhnk5A4EyKCT03jT7qPa1tGXUflAdtcA/6t6NdqR1taFiVK0tSYgjNN6DOLcUBbtqKepwu
+yISrTxQ6GMc2twFZ2K74Ue+DTWTGvytn8gBshubmrZPd7KtjEdIW91hWLY3RoZEzaoSNg+e1X8W
pC3W/cToPcSVTh9DNsUHtBuT9UyySqyk4+nn3GHEkka29+ZxdtuRvmLHxuqv01vdGxC0DMKv6yas
Hm1CCZeKCdmnrM3DdVfJ6RlYVr4P55CvoMbGPAloNCE4AbXudirH4lLZSTKAekmShXkbwwhv0sVS
GZZPjqQjZdB8GnTBIL+0VZZD2G7D7D61aAAiKaF2dEFixvW4D92QBdq2UnHF+NytJuzl/rYsLPQy
z8YkTWugR42Z3apbemr9Lctz9pWC3ulQ+U1JCVKVBP04+UERtp8T8itrcxqGle3FxIYytLrSMt5x
wb1A/LdXBdwUtvG94db0C6M3ygxCThWpzrkbAOlI/mxqO91U/yYn/XdV/MWqyLBqkVf//bL4HNcy
LuIf1sXff+j3hdG1P2A24/cYi/EOmw6r3+86g2d+IFeGVkB8lYA+Zrk/F0b/g8VMnSjpAulbhqh/
LozOB36b6QnG1YjghuP8JysjPrkfV0acDCyxqBaOyasAD8r7/atdyesdmq8nqe89mGXcT7DLVjVD
XfpgpuocD+ZmLMKPU+HZ2Lo9GT0JuktWljDLUwzI9WKWThz4NV17PBJIhtSu7d1Fk1Sn2imyx7KY
GAMgUB6qsH0MQTfCOu2qdwHhu4aIwgf8RD6twAvvEDnNB2Tr3tDqL6wOwJUi6Z+taST4JSqITKDT
7HdTERIMGL2B1kPL/pqOgFuoCM/Hr8wCfTc5xmwPLzz2NnXOCVqOyUkkqfJ2Th8ycTUtydBRkna6
dMROdIKopfaoWbZqCdwV/YbvLAdxmo+DJo8ra03yZLzo9Zith6rTPpGLyfsTjzqPj6U0jL2O7/Sc
KBb/Dt4VgTBj2XN7hHK2esUhKGzST1Y+Fyc5MJKyvdla27WVvpK7KDa2HrLGgD1eZaE5PBtGMjEN
Yhk4EOyJd6XK1R1NjcLdjWFkHTg/aG9tk9E82ozjUyTgbaVxkll0yMPjewa+2bdQ/0fOJTNTARXA
RxPVNvQl7EMmva1xW8UY97caCttjXXmUb+POI5eRDerNkpZ3Xuw2jyPNCnzKqc5nEZVgs/wUqSqY
jEF/ZGpI3iRTS1tWa4KGCOqyhXTFHHYpOiPqzLm1gLvoUTgByD7CmIy3qmKe/h3ZqdcZAK/v/xMu
Fdc1RLAnktwV/LspyvkZ2yQgf1bFqN4Mf4aPZfN0f07Y8ser74fBtrcYsmeR5EghR9t/pufQ7BiN
h/6z3mkt3YReX/bcmpb+CFGCt5ETEtgN9MPPu7H1OV1Grf2uxgyGntV6QOPqsZlPPmVcvM9cL08A
iaEgJtbMG0I05vdUBIxPbUoI8sgxkhcw6BUEMVcmfLpsa9RbRu02cy/iICDUp9pM1t7oZtaaRKhj
XIh9DOEWJ5SQh3YxzQckPtovSUIoICZ3SNnnuPzaqKRxfEcWYJmbwLZqeozK9M0GwDr59aOzvHlv
5jweQEzkE6wBnMTBXLnmwSKIcRhBuwF6bFr1BnRd49ykeBNhZ4g7L+6d8/e/6LiYeLa95pgH4iTc
m1W/qHjJIMPnoU7BDzJjBQdoDUY/7+pat97FNME/s3C2nxxRq7cKkacPaNnEdwZqxbrKBEteai7a
TWzGNdEIpzPNVWXE/H5pZrytKQcGGVGY9gJgf9Kev79K0ned3MN0omSWxDEv1lYOd5nGsPeCvR6C
U5Y2zI4aZ+A6p3lfzQ/tQD52W2bLJTXE8vmQlRDNpYWJd/IXVutUl/zf/hTLJKAcANKnVs6MP0tt
kSEWArI7ZDyhmGHWeysX+rSNK5V9m2cyYUHisPtbFfpSNycZbea7kjpCJAM9H7FLMNhfjWTwh3Xr
GwCqZme4F9+prcmk3hgKdDRvlZ3ucZ8WOc3pBBvOrdetSmV7E2d6rUJPNBZicV5IEwh0g+DJaPOU
+JP/zMVECoXso98nEUiB4Dv8t7W6hkYB0C4PPXfxLqHCbTujVVNWLe1rF7fN50QzdbD7LDrPmZ+N
Dx5J8xVJOm5so+aAzly2ZEwnLI13R4kmrqISBW6FWyQjpecXYOr4yKhgGjHF7Qdg2p8Zf7rmRi9K
j5BySBgxMJrUOkgJStssls93GqMQpJ7LE6SrEHldIx9uB922NlYvDbnRWpNMZRUyOM5rSx3Mkbbo
MvOiaFWzYlwLXRX3GekRhoJplpSo15HxRFeBCx2tnr5abm7i22njfdJ7+pfMdudnT3ajuyWOnZwr
+nK+mtU4PHa2PR1UTkExwhs42Fh7qhOtfo4Mq1kXmLoI+flevJt0VGZU3+ysj5QSZzT0bIWXkxyR
Yv6K5JjyDRiy5uTZg8tOLYHDSdlHaL7BeG1OLZjSiuZIVz90c53e5Kj5a3sYqDsKx9ZwVjEBnrMt
qwsOi/yrbfuRtZk5jWXBOFXTEU+yd8kG7V7PNWPcwLsxYX6BGtDPGfUN1RXdCUeeIPrVO+QOoSGt
KQpnzIm1OEi1LrwjysnTZAJRho2gu6d4g/IGUjur1m+oL+YYZ55ViqLzFIIlfB4iEqrZYN1Fdl/d
k4eQwSAb/T4E5f1QuFQuZN3YercV88197GaKpo9IvLKxHE9W6D3O0nBeumYyduVI1m1nD0Xp8/1Q
GZC6ely++ANsAj+n4My4a5rlrEnxnw0zNRIcwGa6yMKqFVdItiUVc+hJEHs5niVmPcLJayO1yQZB
3WEURsNHsp059AKrs5Mtc+cu35OOyLqVplvZpocru/JG0T4a9Kq/xUzvAWvGprjtEnbludDUoXdM
7urBTD6OLO+nIeu6S2uIjwNlOTeqmSfcK8OoHMwLYXsGpJPgzPCNh8nXLGxciX5NcV5+662x/jhh
V6/ex1Zk/RUZOpSntp5TAKgp7UJV/WpMc3gFP0fbt5OGdCrrNE200Gmzhi2N69THrjG127punU1j
oMICnc2/Zu0wnqs5prXFnig2i9v+DZU7XEskuTtf+fbt2IFkJckT5VWAyKIurhamN6BfjWIddUK7
Wmlpc67thg0flxvgZx6PtJ8UH+Oupc+7VE9hpwRk1fq5ZUnc0FNmwy8Wb7ohD8mQNGdMZ9brgPpP
G2061WDzGn0TakxLGmnh6/HK7qZz673XUeuTusBJI6HTbe6WakSLj1qLd+jpsKwsM1tLZXQ060za
BYqgsRNxdM4Hr9wbmf4SJpYbyMyhCscoLXr62qWMihYTXfXcB4ZiHDE6PiuFTzmqtJBqCoclfEs7
hBgDw1DmFdayc+fR0PlQMmhloS/wfTdJBLd0Hrea2/Y3ZU29GhWlT46oKD6pKS7RzRGXEmafLXHK
/IFm754UKNuPrcEkYT0aGcKrWmrbu9YBXgUkLLrLx9rcpgAMH0Vd96epMcWLVvODvSPLG55A/T4e
m7hZt4B5zFb0O1V0AF5bw1InM5+r+8jOKTWaimYAcLtYU6Kh1I8dscIrHb5iXYfOwcPDfy6JrD2J
hkRvgE77HHXRK7gfzqbgqdhQjL186ikZDjA40VlbNebRUZiIRkEPLRgLb+t0DtehrZOB4U4uaGD2
3M6ptxPnaL4JeZuuFGf9Lb1FrI4wK2VQuXm2U4PlPSufN96rsX4Ik9LdNmMVJhuWw2HvkVVbE0oC
KisBYVBFeB/B7miCOoksnPyyOZXWZJkgCafuNNYWViPDGM0tPzPeuPkYeSuX580X3F/ON4+UzSZO
HXveE2vNPivXrfY49YCZLlsrxLY6yPoJihsdTOUqyxNnQw+folSxp/+58zpMHrqxDqesXU191a9T
kk6nNMn7y9x4ynxifSN1UWRm1K9yf8zvkjY2V01ql/ddPkrnnjpKc17Zmr/0GSdsC4rB+pTqhpBb
ms2osesFe8HU0dNbySIr+2w80+3WbKYu9UeKmz06c9gG3BiZUjx5J1O+unlP4eps0s/E5OFNMjS9
n8MhAXcso22VdtPZbmz7QiSiqgO/qjQmbDaZyjJrT6NeTTuvALlD2Lt5jIb8WA3VSXnzuK58o7rN
m7L5jN1EID1U9VHH3LqrpffMRm3Yukz8ere2rkk/UaoNeCNNt8mYy+zYYCLWt7E/z1MwWDXFlSVO
0STIDWe+x9asPo0EnyW3DyIN4OA8C0xYPgTQw/mcdrVGLzjtvndEgedbLZrrmIJQ6KWf6OB5VN1U
MB2roaGExi7XeLgdwhFUcmS696WevSh859EJZKgbns1CvCOvqZvRZiMXe9wLh3SgdiuYkynd0PkW
LT41yxYvcc7/qoegxhh9txizt3acwZ4CI6OGlzmyypVl1p5076ShqjtWPyQpVtBh/5eT/L/g+f00
gLeWPAs4Mp0EDwYaWIw/HowlZeaTIdnXuvBkD4PJSRQcj/E4T27zxa/1X/Wi2Ijdf/EM4jUAxa97
8MGwymBd/DlgkEX95NiiKfdFzhiyjdi6NzyY31OtZbxklN3nKKNO5SJ7rzMPde3QuLtqMPXmN4md
ZDz5+GJvyERY9W1e9/olh9yrjjUWxec+ApbepyUbQGsuQrZtuUM3oRSmz4EecfvBcDTk32pM633c
deqtpeb2vbT7oX1o8BY027nVdXKqhUNnxceZ80S6TEM5sMnQNtnrS84iKU+MRyC36g0YTPOFW6b4
5s198WACkWkCMiP8e8cQ6k3khFDPkrORtjw7BQcsXQuvs9Z0DQwWDg470NMEsPmH9a1VKt3Z1ZEO
fr3BfPb2/SycO9WvenAWteNP3+ZyDQiz4C5cvB+wJX72TaXskEMYXOXenpbzsh0nnA066InyV/74
f/WHfIcSFrQP0/j57gLjZ2lVxh+iSZZLrLycGt6i4vrw3bPem9jjbC3LkUMIvIFfVaYs9+6Pb5Pw
6VKc4pGfMX17uff/klFT2qS7tE7SVJ4o49EZBm8dV0tHAMCofTlq/FXgHBwCtCHn2Pb3Xyz9R3Pa
8iHjqgH5BEbENQl5/PTNwnevYVqsy/1vrQL9IBlL4lQxHiEOc2y2dIc331tTeWolVQUB4apuKbaW
brbw+n83qP1X3vyFvMnX9m89VP9XpwCV3pu/Gq9++5nfxU3P/+BgxCJ/5VtEEJng/SFu+tYHvKk+
4iVD6EXd5JtWlHUb/e//mCiY/Aj+XX8h0qI7/ilumh+Yz/GvPSK9y7TuPxr7wcj88T4nFcZ/SJ+4
OmUfvNKfxE3oO+zDjM462JnnrQCZAskp2n43h9F4zGRl72fqIKdVOQzTF7whnNYwLzEx41F3X5Yd
TZmN0t6BmoublBsb3ENoPjrMDRjFK6dYy8ZyL1HWN/cT1eiPUEcy+nJxLOXS0T+WKvQ44KBIgsja
tFNTfSJnmOxh0bLDIMc11kS91fxZKJox4lA65DXH1HggKpke/SIrTqFrZrvORFAb2+KmtA24Y1mY
4xvAB6D3zXAo4hx5jGe9iSlEuse86lQWhNl4Sys3u7vM889TI3s8Qs5oXOFQ+Bd4YeJGn2JxM5kT
hSB9aVZbzrHZDjyIfNX92L/oWnqnj053Qw3QIx21RMgckD5FZflaIAgOfcNzDS89n5yVpwOjxHBS
t3f+hF9HX6QCtKORXSKDoJ2dCQX5kj9i1ib8vBgVqOjK9KmyEofuy8yiTjIfk73ftO16sIZ8LdxJ
J1JjdC+lF4e3bRcN17aM589gSabXou7MK8fzaW9OSX1xzGS8QpSMV+TJ4m0VQlgXo1N9ys1uXMOQ
c7eqz/qdq6e8DdwIgZUWGVx1CuCr1Oq+aL4ZUOsK0s5XJ6NAfF2wIl0MdikVZbFu7PCG8qH8oHna
IUvddC2rEt9EX1e7qurtb9JHr2jYap5axxp22APDA8ag/E6f3ZnhnZakR/K4obYxSeOclDUlz3KK
/Te3cvCpxI46IoIOD6ofqkc/tOKbmZTOzdAg+AZdbcYvYWs156QT2YNVWmqXY5H3gwEg0t4eM9SJ
NDPNK5uT+AYfCcR+12U3qCmqRwlC0GpTtBVP+cbszw70hDu/5l4hlOGEq2S2ss/dOKpL6DjZfho7
8+SQW97lyonfOs+NXysV6VBZlH3NEer2YzSNF4AZ5skYbFaRrpS3rVU2j7hZfDrMm+yQa91BUVUb
MvqzvYtRKeOtIL98U0krPcQ6igFlq7Qv52mTbQcrsm8zNZyMaOAsifq516gTxYTevpMch28+jam+
MVTovlcmpcXVmB8kVQhBDmvsUMKB2xLrosbcLYxn00o/T4PJnEKTlvHmesVj2Zvzc9OoibrlQlxp
uUNlQq/SjrZG/J9ZtycuUU+EaTVoTvXehHVy58q0Ao1lmv7nOPSiXdHzQ3KOsye61nPo1FAaBULv
KZFcxME0mY53GfW5VpY/YCtqP7EI9zVWIP0Res8BHcU5lkO1g8QAz8VxYfDHWZJeifVilAyzvUNv
7tEJ5+JgpTmHWtWlTF0ogm9LH/OjnYfbKTarNf7oMQipXb9XDTzueUQLMdlEr+Zo4qCm7PQVL+X4
5BLWuSq6OFZcUHz0dZRStY4z9E6rx+1As9GpqmFqrHx/a7dJvgubQdyAkch2VXbFENa/akuYOHVM
/ZoIae4x3Al6PgYs0YXo689mS3t1CBpwEKO7K5FTNn2GAM9s2fReWxdQXqDEnCGVu1OJfWiSt3NT
pjttpPUvmCbbXdU9R/6VR7QT4XyicXXGxU+ZDL02vt8/QbynxTZLCTBljP55zBGiQanK5xPstuqG
CZPY6Lr2mlDM5C21o+YmznwXmRz6oF8XzirT4pfUG8QhI528YWxeBUaSlp8yJwInVkb+1c4959A0
9kjzL9a8K/W06dp1ixXclubdSdxxlwhGW6LhJL1AtsSlp2xh5YX5jBTqZc4GOo7/7LNqXGYril5q
j9r7fO4/ksR29qyI84r+XjrvpUXxALGHc5M4xaqdNP+MMau+a5Owuklgcz1rYZxd2AqpDb0Vcqv7
JQXkBuKY3VTmC2lDHFr0WGzq0Cu30ZgYX2dXcjK2ffVumdWyuHSz9UqCIn5ixIXg6MQpFNzEl7sO
qCT8Njkgo4XRna6jSQx4fYJeVuOD6Pjoi8ie19PUqk0zGt6JEaJNn3BWRrdgrwduNPwGKGSIJEqg
vOMi63YcX9uFK6iesi7cxbpKNiDg5ru0N60NvkWhgqkVc7LqtMIKbDluHTTii44yfPTJBn4cKiNd
D+wWITGy3MZ8xU8N7vo9qBGodmlV+2+p48TrvBjEaxbW4Z4nE5zo1lhPhmPfzV2ifVaWS7Nz62lb
2JvNLbj17GBjGts6lmyuGVXDT3KABK+LSjxgLRb8OTekx37SnK2JH+JST9WnAmnws5g7Hv8k3GZm
XaMld6M56JzxPRPlWzvZqKoktYo6xoQL0Am23ULBFTFPtFhcF3MEa3+SSORoNiJB0lUZFTim314r
WWX7kqlaHIzKpX1rbmqSIG7oVd/8WqWHPos4qI2Ddo4NRGxmPneUMaX71u7e7NrmxF4uhdzIcd2n
tHXeOJi+i7D7BgTvzSsx5ekzA7d5ICpqVvmhLtxpA4uQ+ZVURxW5LlU0qfGckj/5bPrO+AJw6M3r
C0fjVo+hPadHBatHdEdVNVXf7jAMVbNzw1arkJxIDPh1mxigqrVZUuPn0bDddTeMnXdXtdUEodgJ
v3XxZHpYUgYunDaBxttq/UwFRyl23cSuZ5dHqryJYd2Wb4oHKHuvhUA64s+uoI3mR09betZg/67Z
5KUnXU7FkZJs982e7OojYxKZ3IUEHU/IS3r92EVzFO6ymXFYgU41zEyPZGsnX7xobLQnG9CYvdEj
ZsBBqcVpCXkpNteFJqYd0Khi2zvNS+NKlIdRZmuBtSlopfUyasawd7CFr6a8pXWqLMatn7lsJxkC
xrV1pkaLrmqhlXaQ0qH1rLm9tmcv8lTMUbaJ0G2OrCDaA2VN8swsUEeF1KcLVh0GA1zN49xiRoni
4d1K/elY+44GAkvrdnoxTgGAI7ZbVHN1gW+b9SmOD8RKQEhN674MW+idsMApVAA7h3qAvG5d8xkF
Mqk0eZgZdR+6MAyPdW7Ex1bIs6Nn2Uq4umICR//5JN3qY2c6YO5Ge9rFVR9vwdFiapWCYT4dX5sh
tBRRqwigaxvS8QSD2tt3OMcISxt0v4lQfLM6iKwrBcedKhYf/skXur8c76URHVmez53lUln5FFbW
EgOFrhEjNX0/Vf73EPeLQxxTI8wh/96isnrP4m9l/ZNJ5bef+od5E4fm0qDMqWxB9XD8+uMYp5OF
waApBKANWkl0iwPj78c4GpYFhZULcGbxn30vKf29dsQ08KjwC0kp/mbt1P8Tj8rPegE0eEenVIPE
nAkkCRHwR7WCha5UVdeNl2KgPqkf4JjjT0sIbqfu0F8dzZ6OycjzcSNE2rJVsvqn1ELCDhq/+L3l
+99iKfQf2RwEc1BtBKdX1CHBHnuJIf1VOyEuDDw56kiEVYV+kSlHwqBjuE+ivGeXRp7R6t5czGb4
CXKP+X2V1GgY4dy41srz3eKL37bkYIhKd2sjy/SnmcmyvkP8C7/C1qcU7S/X+18ImcZPotb3V0wE
Gb2FYa34J0yKtWToHH9qLyaZZMm4Zc6eGHN5UJ3ZkrHwT6OerGOWH7QmMnk0WApzl/c1la51X7Zf
eH42+ooJI2OjlvhOgCAp+sCtKbPcYGCI7gAWHPPG57njCuE/N1F1SrOBOjagnM5NXEd9/osa6X++
DORoBNFT+FJ0E3x/03+RsMibyEFTWXP57vgoJc4rDnXskdCxKcrmaO0/qFDPXv/+w/xJpOXB6LLf
WGQr7kX+a3lZf/mzthilpRpZXApv1i96GnWXAhZe7IXR89//pZ80uu9/CYFEIEI6zNe9n+4zhfNz
phGwvHhKUEQ6UDS3C1tvMoJURRtRdbg+GEyRxE1AAue/uml+jBlTZ6AvQfpFjbYch6fDT38exxj2
riKPL8uT+z2HmP2eZstrsOecgAIm/2ASXPrdkFXfT9Gl+7XN/OYw+JN1Hh2TpgaTEHpKzKTIST8o
w1xH3jR9VVqv1kKbc3dl+6UFiNIkmvorkfGfL5TnLo8NMrBIUGhNP14o4XR2YduhdsOcMn+Hed5Q
6aqlLZtPdItCHocoTv8/e+exHLeybdtfOfH62AGTQAKN16lCWXojUmIHIYoivE34r78DlPa5IsUj
xr7t09tGKhRQSLfWnGM+hi6KjHGuI/jMYozX7JXlcyvnuUSHFOLZhMf6PW4s+dRDZpQf0ArA+vAt
finEQggT2HTJdFkIDgtf6PW3dBoOkk3UWmeojpekUIQk0aJOWnSkbQ89uBlr/arH2N0RmxBxVDIK
xM3gibNFjppmdX5dZTYaVQmN935I8vKACpcUSES9n0DtAg/Chw9wdNG6kmuG7jVAdnY+LGLYepHF
hqGBQlZ7UcuafZTvseJk12YSXrLfskbOWbI+b1Hati+aW2eR35InazI3iG4G6T24ySnsQvcLGmxx
jBb57ky70lsPeiQINlwEvhS80PoOi+zXWATARLZ9o7XT3tC/Rh085K3cBoqmEL0k87aOSODdBVJD
U8xpJXj0XpTGcVFrD3iach8tk3kgrKA6GLWXPcVAExj3i2Q5flEv94uQuVkkzewUqx20CO+iHvIR
un5Tb40XFTTNW3QSFJ+JB+wXoXQO6MvvKu+CqgAqaoM0pz1LjUki6CKzdjEzfh5zPToxIaTe2FaL
HNtLNBNVbz5/dZ2y2VCtASHfp264xV6kfwXoPDyrF433/KL3Ll603/ioOK4vgvApXLThZBZHftZa
+b5ADr5iAUJFjn4cRXnyoi6XwSBpti+ac7HIz+GfoURv0KSHYlGnDxZC9fhFs57wJrVb60XLPlpy
PHXSec6Cq26oaXtjaoTS3zwhrzDN+YvCBSVzqh9Y99LymwnzvbVw2LV0gPTzNm3zdDx6cT3veo9c
g0PeLCquBDnUjS4165BMFvqojt8gADyqeyM/F+IuYMcB62GbpUO9cdIh1MlIbI3gAnSEI8t9Oskh
8skk8VpYAa3FGzUEnHSHdcdauHW0KAkuODdaDvhPqjq8cFaq8m2RxY23ymoWr2AzLmZX7YfxdQoQ
yq8BXlAJjbwOid1AzTbfKPIj0i1nlpxm+GwzYxYYDjFRRvQTV72ieX2pYo3eSxnG7rPW9TLWfb00
210s3M49p1OB3aj4aT4qAILiRVLYB5pog09Q5ptA9YgpvQbLLJm7Tj7tdaXyam0Dj0dwyaY62zU0
VwBV0w26B/aBYBGw2ZIJSrtMu8gSXcMJRTTtfZLnXn6wGhrjmzRqneu5ay1ri/TeNE6iIVKSQ2KE
RWMXNH1V3LAYW8ck5Di27Sq+AeGWWThvUJ6AnEUJVw1nuTvxamsMlcZH5dMdG8u2kWgEVtj5kp46
Ngip2J8Uc2LN38FoetSv+AKkzhOQXB8MVOlI+2TqYCOFf+zHZRz4cxcgsECVVXmXCX1usSb9gAZg
Dl5KO9GDTGyNKgiJ0I08WW0McFblIYrJONuknoiQrfPnVkudueD1Ca0amlGsvQAiNTiGEwmyK2jm
rnlu4AClTuQi97Rup2wwu3On8qhGF17dnpEAzJIUKlQri9vF4mkF5JkVX+DmE4RdTzl9UTXYc3xi
EFBy+5JobY/oKqjx8/JugcZSqkb5g/Qy7/Cf+hl0YVTDQwBXNq7Rcw7sLJIw6W+U7QyPVRNZ+14i
kaRrvShiCzfgc+ysBA1fLG3XeawscaWAb9warcafGDhWu9SyJ0ltzMyTeN+MJhbHQobk2cWa9O5+
yJuLhNzencxUpC7HCU3qWq8XA080FHyxEt2VccIK5t1RrOTtzpklCRg2FgMlR7bAvEyaLk2vTbfw
UIAKOHFn7dgum0/qtZekw9I+LSkeDYeynJFtAhAiRFxP5XLzy1cfmJ/4XosfT9gFd9HVlBxXSwoJ
KUxpz9CpMgoDV0UjGfJNx64g5P8xp4IKipbA1WnhDFcklB4iqIuY+zSgeStKCfW4HRdT/QbVBjJh
/n0RGbKAd+vRM5Z9MrChu8C0vKPbxzEWxchOeS+m0Pk6ALpB9dqgjbbaUVcnIdvcBN9WkSY3LqvF
Doc0cdxeWH8RuklLIRJRbB5LN/S6kyAqw96fGkmg8Cwna1eZPFYOwfX0Lc1S+3LslpZvTUBoej/g
b1L7PNDy52n2ljmE4yrtdziIVBWhmqlt5eTevaYH5DQPVYgiRzDNTc0QXcdlq068PE3QAZqNuUTD
2uidwH56dygQ+3CTmcWi2QXI7B1EURr195wJeTq6Bq/UZlhm7E1iazzRkWLJhkUGJYjRdKgJwQW3
PSut1etsvevkofGgeGhExRjH2Wsb46lVxQTiCjEfpvPB5KPG3IjIcR9CJzxU/CwU/VLPAUbS9+3Z
OMnsJukB4rpSIX4de/phg8OPk8LUnWkdpVg5CweJl9bqotxEdYHyPQS4TyyRrfLolp0IMgJvQS0x
daJSTiM1YGUberdmFZjqG7psRvzZKKmboUdmBzZ9qogy8PgwauxUibU0PGpBNTxiXcKUTD60Q38A
FM8VVZsA2XFXAySL58WRFpttYl2OVHjs89ypaHDUVa87Z8KISLSY2N2ozRBV/GoDehqUYbPMmTuU
AkU1WiTd9JnpNruZHAy+KuZ26U/BRD2buoZT3w/2ZNwmEIOBPjexd8e7nqvLwsOxs+3Myku2Lqq8
YTV2X8KJfDJC6LOlcG8WWOsGgIXiTGBu7a/rAIIciztv9AY2Eb8mBwcsZrHVpuWpbKrIujRHPXNQ
zJQe9zWOWniWNhoh9AADmTPwLnXtWUarj2MkNPOtihbGAWBI/TCRyEE+vONI9OBBJH+AF/9bSfmg
kiIJfvrliPYbUoSdatl8fSp/bYf/+Dt/11F0SiKClg6FOI5MSDv+t46y+GPpP5MlSUQU1VAOAn/X
UQzqKDA+KHJwBnhtgnVgihimR+UDiKJcbED/wAX7wh769bABm9fFAMNZkssJGEWvDxs69VbiyFif
8bPVhOJR1sGf/7npPVE0x0QnCrRepbTlo2RHg8mJ7VOQHfmwCcnztGULPWESFSwAL3BT66xAmq87
JA8T8q2jdHOzJiYaOU3aMdilRKzFMeLnoadQPfNfQRgGDDtPfNJRFdUzNs8u78bo1OhzeyL1fXCl
BuJBY47qqR7mR0Bci9IfBTbZUDW9KP0LSAX4vKVDHuF0k9T4AS1iiYBOXVHk7SLvIo5bXJYew3CV
u0BhMYsUmAayDub7tKJqAJQjJIrW/alq+e+o+WDUYL9Y6Ir/uQB5/n3419n3Mf72auD8/Gv/HjkI
P3RGh8VJzqG+xkD86ZLjpWfkAHYX0HY86Sxapb+FJIt9HPvDQtmjHGcJCl9/VyAX+/hCw8b0LXWT
QfdPRo79toIGl4tsBTRhiG0dEPpvQIs1EIJ5IPDptDHpanylAW/TJROS/oceAbPwVtYAT3Tax1ap
cu1QUoeyG6gmstiXdNt37ACnp4Y9N20ZvbLXI5Ee88lYOPI7Rh/pk2noNHO9L9oQJIxDM3+YxA1I
ttlF4Nx36J4Bgko2uyt4phCZN5zqEt53nWQqedVjS2EkVD/GhfUySJyhb/Uv2Y/Rg16PZZ1qks64
ipcxNi6jzfw59KDcp4xE54ejPTIJisfgrr/Y3Y0f3vfkxQivXkzxboLMG6XmD7888VaLe17peaGf
sGdOu82s198iTTVbWVfTpW1mhVwvaRLGxnUmbX6oCh2dwstb9d8B+MEARKHK6/ifx9/f+Kx/lc//
Ygnr8sfXftUff//nQJSsOARTehCuFybWC+Dq50CU8i82jhSoGXJLJ2AZo38PRJd1aolk9hCwUvbH
k/rvgej+BcSBscgiZst/aldd3LK/1stQjNGMQCZLXZI5wVru/Nfy62QUKUjDUd8T1IiR/jkDkzlO
wSFZig4DBOFYPyoaV17QfTZSbZVYyv/l4b1TTfe4l9++AqZcg54dwVELmeLVVyhtx6lcN9T3ZTPp
5x0ACI6xrHDwh81aH/xEgxwgsuCsqkLWUVMUm8H8InoC5yIfOUZ4pnP0jUt326KpryTHlsXcLux+
RdPc55CAg7T6JhAiEHC36gqIqulDokx0EWRNC7ECzvtJzcTc5GqltM1ke3tRgt7B1eWc1npfTKtZ
b0tADA2WTF9PKYNZxd0EKKnhbdiP9NhziyayaZ2EHZWlGKyPwLbJEu4iztbObDshlK211Ealp7Qi
r4JsrjZp2K1Mjf61430xLG2jQvkVpYa2yRO8bY61Fo4kTsjDCRBhdsj8fszXnEivRw2GRT00G4o4
m76tHmiZ6rs46y45uZ8kRvE4h926TdJ17QzZjrwddzW07aJGL77lo9B3KZm61JuHb4UI/dDp1CmG
CnuFrGxdOYqLzds4tS7CPAnX/51WXjh5H0wri3Dyj+v6lt1w/PT1193wz7/zcy5x9b/4CFxrdA6J
nHrpYPycS1z5F9OLs3CLF3P7iwT077mE7bAOjoapBOUmcOP/XdTpRdomcw9YGJZDk4X4nyzqb0rv
pHCzCQZ6zc6af2QL/nochxylZrcqu71pdjSlkRdRPBRmhOG8szz06HZTnBKsBaDQi3r3g2nkTXuC
whC9Q5etk77EJ/yWjFLX4ez1ALV2Q2f2GznlzsaIzQz9Wpzv/zxjvXspADg6rSR8e2/l1liQe8OA
8rsTRhPvQFMNK0uhJaLnU/8f7opH6VkO7SOH+uzrZzobY1oxQ6EXGccYvcxc+02L76gdZfeBgH7p
3/xymHl5gNA6dUgDvBQghF5fil5rlxJe2+68GNpej3cOTajzPPaOHxIPuwbZry2HBkxPlC5+TAr/
sQnMO/jOxQmsX95iJNFv7rNFOBhYVdvuNDKvULuOxHMZoj79pz+cDa7IXPLXHbjD8s1VFKHGqq+D
DnmKAGgrXvDe9ljLfpMs7tYPbupNR5Unai9dfJ2tuclrsuymf11bYeyYVmS03S6cHAx+afNdWuYz
Lox8ZWQ5rDvOeH++wd8f4xIKxHFY4IIw0LO+vmIQIUByrbJblHXgTShw8WN55ebPV3mzYL/cl8lK
DSta55xqLePjl5Yt0hR2DViwdhaZwytL007DBQRjmOZ61HP7g3t67yn+erU3Pxpnm7Amr7Tbuf1g
EFoRr8I+px8HgIKUbY9stzR9/PMNmksv9vVYsAn0YoNl0cfnhXwzlU1RCq9tYNgZkSMwy4jsjqw7
IMPljFKnDFOwONcS6M66zoR6clrdPVa2te/Cptz1JORuuhF2TDPI6ts44uOaHOGtTOIhbuZmAkYe
hWsjrecPJibjnd/f0hHkGc4SDfPbG+eq0EFDxjCKh06kK6ENGMrG0e43mmbpkJUMwEWkn/sWT29j
IsJ70Gc5XuKoxwWLLoR459C7oDL7c9X/jwP87YlveWksnfl5GeHAYN/KCxIvo29mZy292GhjBkSz
IWIY6UY57UbVofqEd50T0uB4mU8gSXEci6Qh3yMnZSJfDJr9Ah0UKlnVU6GvLLohfkD+2opEvIld
l9lAFJ61A5DX0kdhh+odmB818Ma762iF3IEXCdYeXZV1IzS5Ba0BmB/fG3ud8dimDXmvGlboNrA9
9PP2SSTST93gqvNUTGR6EMC0bawu9getvSg9Oe/rGArXJDJrNQZZcIpbc7Gy1v0uKTAf4D5+Tifr
unXbdEVWL1pDJ2ov+ORi++e39fcB4gKasVAaCdZgzJmvh+OoQruz2d3tYhWdaylJDLGrH4x4vAXd
Wm1weRv/eEhyRers6N+WI8hb/rTXjL3rzWm7a4LgYCixEB6/eYU4bSy6htTDP//5Dn9fcBeSvyup
52Gxwun0+g5V6PUkWHXtDjIjh4JeDIewBKTjms3k//lSv48gF9cLjjkUBMu5bPn/v8xtYWfDEEei
s/Pc3kYNXRuHcujkBw/w3avggGSbQgeNZ/j6KjlVwxzUBsud0+gNrmFP29O1cy//fDNvhV4MOu4G
b43LbhEw81sHZEoH0KC5p3bjaJQ+DeFk62BkBV8O70AAamNLwYuPqoLuvntPg2VXijT+aFpaRBev
p1MkcFRwSfCwUd7/Vu2pSzHHvYQKg7FiM9Dd3tLibLdiaMEiW2IWB6SZ3qbRy+9ZOcjrtE2GXWjr
/Vk+z9aRVvpHUR/mu9+JGpeLLMtjz/pmWQkFSaVBZKldEXbFQW/sjad3tLNwdZwH2ATWkcS0mdHj
W2e1Nl10VTwtvHzT91ycybLIvmcQNc9Td/TneXhAK22u67itbqaii1dVG9t7AiuGYzFl51gvPtpc
vH8DMHKo12H8gZ39+h0KDIKPJ3fgoUbTddjIatsNIvwUMYutKyCpPsgBfZ1Lp2XFavIjHeOvbixv
VeN4h64KAipWDewCvfSuIIKUt66Yv89Qoo6WG3lbGnGTP6SJxlrRZls67tUH2yNjGba/vRa/3MGb
UTC0gDNILFS7CXbMMQCBe2ztkYgDTfdbQMsrq6ManiQ62NqpX6sKc8ufB4j17lsAk5xWwlLzfDvc
XXKAyfXu1C7RsAevOggvj2yrLqVQ1Lg9/QmM73gPeDn6hiit7Xri26lF+qkVgSwI1dbEX+w3AMxX
A814aA9mR740F9yNMPHWsHmN71NhGEyVEgdLurGJtvYdzbsHitXscZ7rp5pNBuxcll9lr984ExcK
xQv40lP2B8/8962b63AaFDg+sRm+FJp/nd6WXU8aJEwIdZLdF8FO9knmazN+nXK2rQ/2ie9M2w7L
PidPIfngtwEAKkudomHS2VVh8eyh6GPVxjUnEFN8cKXlbPLmTeJKix4TX7mE5PZ6LNRB2FUysHmT
mvA2NazwHgjW0rGYOE3YU0pfU3c09xg4xkdRJu+svpTSTaS0KGmBzC9f7ZcFow2xRAaJTp8GRjhy
wstR1te6CJ4z2T5y5HU+WKDeVuyWOR30Kz0sgzQ323k7p3u9psY45pXlGF5cdxb7nimw/KkAz2D1
83fa6LdlnI1+OFVsboRLFi7wY/x/H+Xfvvsy0YNjZaFz9BtRHxhKb+OxVztYJK2vV9JZCXRQKy0u
Q4Lrk+c/D9Z3Fk2csRRRKREip3w7YwOJTkP6W/zI4Nx3YWUE67lzow/OiO8+X4NKBm8Sj1e85fcl
yghLQ1Rqxxm5Wbv9GOF3JC/ACXAqDkja1iGyDWLF6gwlfwjlFnsN4intZJ6dj+bI3w/laFU5FXIo
R/xtv43dGqbOxnuQ8mXoPcCVl/Stm/ls6slxDsnhXS9Yml0kW3NVpp3+wbAy3hvB7IZ42Ozb0bO/
maHbsEc+UugNYCcRPVay0chEaML2QoHdR37olA6Joh0fsNJA/LChdurM9mlepuYKRnCUrgdtGs76
yAoh+LRtZ6zt0FZPf34z3vmaLs5ohzkGMTEhPq/HYAQ+nsgpp945Y9BsO4HOQ6ja27CXjz94JO9c
CqUEkTToedHiv639xImhYBPJetfOQf4srElezYCE4NI7+v/hthZmBo2BpaT226xWFdXcVq6od5iU
myu85862nBaWWdNSRfx3A+Pyx0z5r6LLL8sY9PD//3/vTGJcibIIW0SkvW8rFeaM86fsuFJs6aEf
tEV1A5TY3LC6oUcdc0rkZTR9sPi++yg5Xwt87YagXf/6VyM9vkCca9c7NEuQZeyRANokN/1GJ1bu
z/eHXoAPe7NCsNPQ6dXTrbeYsV5fzE1F2UE25BURDfRGBzMeIvNIDLOPIKsg9qlRpk/IWputa6sf
tC0nx27czKjZcjy6NoMLJMfsHQI1ZXcm7mcin+BkdT6qGYidKACir5jWtLPUQsqzJcEXgpuChERG
ILdkwZAsaap4vQ1CZkAMP53YWuTtYnRU8wbZNkEFIRD+W6czUTQSRUHAYwIXz9ngoY7Mz95gxPl3
J6FYEq4qTjDRyRiRTQzzM22iTyorjemQEclm7xAG5mJDY9Q45jNSmJ3q0l6d23nRuWei7abgylEI
+rb8uzagumpUOq464aWFX6BKC89cWSwONJuot21n19lNr5HxcGwKrdwbC0lmNYWNCXkniu9y5VgC
DQ/a7gN2r7ACK1SCEZxSiG+bvEIfe5r0HCfjteNV9COUGrzURx1F2EDZozU9gXYT6NQd8sr0q9xe
NlcxNIOvEkkTKoOgHdczUaLNTWUj7wNtrZLpElpcf1PEomk3k1aTy6aXuRtuOkjM3YFN7Lit3dGL
twKLXbVCaDHPa6USb7fgq8pNFizpfrpm0jWqle1+SqKa3NcsL6EbCazL2H4re5+73RV13m2HYP0+
qMzsc6a5+nVbOCi/wYTvNZh4G6v2LjpSqYpabcdIFteBpIgqIuSZ6C13pkgHP/XSnCyH/mj107Cm
Af01SR2sm50JZjkB8ITc8klY2rCh46T4Do3cOdiHN56InZ3wZih7gyCTgkiKE4WH7FG26KQQLBPt
Ivuvc00uWW8tHG18bkB+7rAhbRzc15e2R3yLoRfxJeqPeY2p0jhx8yw6QzSNM1miZVdxcDfOlr2z
NQOSFr4P+oLBIfBESnc97dhUKLnOWCV8peR8lWbjoW4FKQczKWnxnF6kVJfIKGuO6Tia/qyn9WZs
abAnUdDjLMLWPViRH/PLXgauuEbIOG6MwY22M2DV9aS1nR+QgrgjIV6/DsKseihcpZ8WkcSG3tZE
LOpt8+xodbHWWiwPLgXrnSxL+9BkaL5Azo0HS4/Ng5qku6FIcTTx/sR2ZUAAnz7nSCY/F3Gwl7a4
ibvpM7JVWom6R6GuCz7njhY2jMDcPfSdxL2o1chybe0WAU9wVIEV+yDK3I2eCI3foUY5nnizH3Fu
uI4brb+sw8a9Vh1txsFSp+0UkHQyLo5srfiu6qHauxakRXLEUKXnbv8sVEvATTzMVLjSPm7nCVdB
XWDOopGoN+hhy9hrb9PSBSZr8vLc56Zujb6sOUewmDJJJHQbv1Q8+/OalD7KI1gxyXA46IR0o1Fu
y61jzO4J/wAckAEBE8+0J3XqToCu1JcpamDSgKANxJD6MzaILwQUb/UkRCGuoemsdlIzy2+jhNK9
t9LM7PzcbWS/mko626ea5gD+TaXbkD039bZ2pDwLeSgoayS5DU8Kp36Rkbeb97cRVf1LmHCgzPMi
jQ9DAlHeRgtPwqDpbsuY3IwVtvvxGMVKf3T0gP0k9d1qI2c9O6lYZL+1yg2dTTaFeHQGGxTjOCrn
RvRp8OxR3O/wljvo+yqUTf48ueB8ezd/birIyQBolfGAOLnxOaLZF15hVl9QSw8+4uBp17JjuXWx
xX/pFZ8zEeyE+Nusj3PJeToeC3HA2aPuqcLRBknQkSx2Et6EyPLqzxGeB3ieIt2mo1Z/lsBZ9wnC
qgwkZ5tuYxSR92ikcGxIyCi+E9h563ezYnBkpmYjDxUAMByYxQkbrgMiYazylJA3nEq9Bl4ekq59
XuEWWrVQRO/qYFhk6cSJuCsvHIJ4Xeqi9tZA6iwgEVG2vIPacASiEd0gU8vIHGw6jBU8Tu0OMTO3
KBfX3UloznxVJ+3vehMu4lkYBOFF7EK2KPVqPitbyLICCOEido13Qo+dm7417XnFTqQGmBdFF2hE
qwdKd+aGwpl9ETYM1U1R5vN2JsV5O5SjyHfIjcKLLKt6uYZybF8wiGoGFb8uRfj6mCKIuyATqnps
+rC5EnNj3KqY5x2TIr+bEfTu3IiHqpFZcKLxal4hB6oe7eWECUFrrsDW1Um848nGe5ADfKyGac1o
RH2sjMQ7nXtVPbZT1XwmaNPczFLW30jQbeCldRGPFSFucAypRmBBacGRDcq+EHOtDbAzvPBiRHxX
sd8lBeAJXb9wR1bgwRJ01AcjmE4NluXKHzy65Vrk1vWKHC9yKNyuC9QKpIhxWxmTfRHbZfCpIpbq
3LG78sFBm+QDYpkjZABzYKx6l02k3VnmJmzd+jg1OtxKTBQni9t4D3h8/ORqCfNiGMR7q+JvV7oW
XnRe7cwo/Wx24AVE8guQBdmhITM1WLUeRRyfZIbgSJQQfyDovQXpMJBRmswVooaZcU4Zq1D3sCOm
ZwKy1JMMhb0OYAIejKZd3vIOKD49F9O+iQl+vkMe0cn1UPIlM1tPr922qb5aBGPeaN4M4qMqhuhi
cvICBCVayM9ZPY+XrqO6O70a0+t4+blNYAundmIE17XouVCqTVtPIj4jUxkyglA8NRdO76UeatOz
PpcxiAtU9ESnusE1sn9xqPWoOHWsgU8s5/SaLfv4CeWZepoH7A1H+Hoq2hDOOT3LijLfOuiIJFhR
b1HNCm/+UKwdrcQDIpI5hxekOcG1ILh5XlWdqqdD3pNjxr3zJs0E/zD1OoI3jTkrusjSpDTWuTGX
l5qVUMQFFshvrSuXgDLHKt1iDXvnuXQ1zky9Tpx1nQ/1M3Qk406EyJL7QRnfnT7Bk8bQq6+YLebn
0kyqZu2YxZSum8TuvpukrRFyjRZ8D3Cax+KwkqudPqRGs3rhis9EP157LQi4WDr997Fy66s2KCj8
12Z13vaAkyGW11dG64YXgQOgufXggMQozw7MY4us2mV8F8Rd3NdxDMul0VzFHF+mCwgG58gzO2p5
xpk42FZdQModWgJJ3bS1SJwLLPcBTmR7HuQVfNws6/cvvOyaZfPUgspOnoMM40tHqGqLB1N9aqoe
p8McPbdhyX9SVVX5QV9Zj7YX2ltRYSqqQJX5pjUCC+ktZ2fwvFZ0NIWftg3jEGPXBOO3GS/ZhAzo
BpPgzsyWsCetvEGregaBguw8XY85yzSNP2ArO6+p/+hd1B+TvGq4LLl/+oAvA88R84YFw3pE+3c2
Olp1AdQ0uHECszx4Y4xesI3zGRYFzcbasPWDHbfHfpoynwTN/kwPh+YUIlJxDCOUQmz12QJ6tP8o
oX71yLE4pET5XqcQc556UjjqWDeY0nAoz5aqN4VjVAT7iZNxTMQ9+20dXc5YPnrD0mcqiU6hsgzs
v5R0y1BB7vuknO5dEPnXehGBqxyrvVNmte8N8BBWcV3u3WH+Sv0v/5Lmcl58bjwk8s1CJnpOOGs5
TSJaJ2mqDqmmW6s+0LBP56LaKvwnJ3kA4klAIrjiH0D+06y47WrNYarzwutOcZHODuRlh01hRWEa
HRGxHV+xHjl3mM+yfRzLuxH1845yacQ+kK3cKo+nkhzZITqLXQo3cBMPgTUbj5EeDNve1fQdWJXZ
d2Py14aewaiqiNyQlFJhOE3OCZsLcZ8Ie1fYYwm7OGECLhNOp6FTezuPaI/nPu3M+7ES0M1zb0a1
kIvbCpbLemQPu7WZu7g1ld0ZtpRXU8+vZPd42reSfeGqaRuc1yCbvs+0msx1FbbxeZ3wGgA8CeOV
NhZAwKoKQJfIiREcK3K1aCCsYNGY6046bOiJJ/tK7k16DBHOtZCOkpUttNNygqU16+Z9izFuy1Dc
YmBIlqgk7NyB7M5zYQefsIawzRA9JAqpE7DitvG1qzezn+aWe6ImKO6BHm0iO0tXqdXYF3lll+U6
GjyDpkU2H6ap7M8cYh4L9migxtDOF0BHxgRDnEWoJG6yxWHUFBxLMy1hGNFD68+8oE0+50Ru7GyD
AjylNSgf9VxR0uhijVz5wKpPCYxIONXJPoae1EDe8tDgXttSHJtEjvuAhITeVekZuvLyRBUo4JQo
M5qj0I2LQbVI0pNp5ahkb5Cj8NmjZ8o552tTFot10J7XdeUs8XlFBD0GxvNnzFoNol/5aMzOd8iG
9QM71uwhU9hxExRyn2SGr9Hqu3DTyi6/mhx2LNnUGDS9vXZehyNGU7ZD4x5/WB8fNaschN9LXcm9
TA0MaIVwygttCBen3iTLC8o3JeGcJFWUtAEyJqGSjIOHnFjOK7N28yswLmm2iicm0CQa2qdMmTpc
myR6qgN9rtYm4X0XNSqAo0264M0EqXL43LDj4XcDPrnF6JKxSmiOdcgqlxXFI4qB1ZLa2ZwZiImB
MFuHMojNW/bHnEzTPBLHMB3VE0D59gmOJ0UENXX5cyoW7rGa2+BBV4nxmL44bIAGj5eqHoMHqE0c
wkUQa966mgO4oXZFwLaJWUBu5tQubrJ6ZGJQ0TiUWxkCsd4Kb6CigX2A1yMyOzY4ZYErNXI6fImQ
uoMH27D5O141Zo0vE9IrfEEsYkWq6ARzuld8S5xWyKX8ApWW5BAzctEkFoU6iWe75dyoF70RrYdq
iEMgtAafPGuwiA5ioPzoR8KbtJ02LVuAlg4pGIgx906TSCf32mlAzxHpQbwY3mqWunU2dsFD3/SE
U4ZdjFUWe2T+bHYdV+1qC9bCICzv4cfDtHstJOCT9mS8nlFWQ+83ZihInCfKHUDPcG3VuLtJA12K
Arh/ixsb/Vixy8gCuVuUBTEHzHQkgsugCnRh1vZobFt7tklEaMsbe0BRwU9Iv3U9BDX3l0qbekhT
6WlyolAx9Lt8Qvhx5vVt/9w71EZXnYkH/szRjOg2nXoTgh+eVcKp5FUqvTpYV5Wr32K/UhMSU4Hd
V3Tc9N7sdb4ju3K+dVyQTks5ayw0+n+lna35TRi71P5JKqcuw1PstZY/Pxemeoo5vcQrvuyCMOzV
9xg7dLbzugabZOflcYJ5MSYqLNMZPyvAovq8L6j/HQe4E6D7ypYdnR2JKjnoTkMRpaG3Aqivju2G
oS44cLMIs36tc2LlCUJzO2RV5gwh4yLqLR12B1tIdPcQzzO0gZ+MhAC4Oiv1Iz3pZj/knXWVh+54
ipYpvpvnaPg0mKL/0Qb7r7T9Aw0qSrQ/pzwv3pIvsNx/FaH+/Et/C9qNv1wbPZt06fvAu5WUdf8W
tHt/SdpwaOsYrezGfs15tvFk4feg4CRhXzhL/fWns0Tof6F0x66F7H6RCfCB/8CT9aaoLFy0RQBS
EVVAaXGdtwo4gwZEr+theWBPQfJKWoT2hdVwwJkzmLx/riq/6X+9XItmFILTJRIepd/rmnKvYG7U
rlEcJIfA87mfjPMEpevdxBM4ret/2uVcrgchxwRLLlHfYUl+fb1Gs0wCZnWulxssW4NeMbiTEWxK
Oy47+DZwgISOrnE7OKwif77ZNy2C5eI03RwoNvx6C2P59cVrTVfsDJriMDdt+0SgI6aazOjdU2J2
x+uR7j1WY/2jxu47j5iQDhdkCppi9zdtE/NW0mBjg7iWG8tuP2qfehgqRCnG7P5DffrHF0SlggaW
l8hZei9vm4ygA8bKVI23j0Aqn/wgYFKD2eSupT1YQe98+fNjNX57rpItMuIDpNs8XPNtu3FCpDGH
wdgj0hiJFu+ITzQv5hnXAZGagslz6mLj3M0oQMkpNa5hoxZ3UC3ksI5Q1IHPlEpet5P5P+ydyXLk
Rpau3+XuUQbHjMXdBBAjySAZnJK5gZFJJuYZcAfw9P2BkupK2bdVXfvayCQZyUAADvdz/vMP+Jl1
0h6xnW+SnvwVf/o2G96/WAWUwjznPw1SLF54yiPefTBI3HR+HRVVpe/FGb5tB7xXYutRK4mdvOrj
gqFKjAowLNtYqJNgXIQP/pdmn3dwvmg+RtiGjksoYWJ0nuXcoHQ3IaNsqItYSzgT1lfl4onzlCZY
8UrdQHX8pf8H9uQ+4JoD4jkaPQWK1qW4AMzG4u0azuGz1rk4h46uXl9hxT1dxOBMdxHWJcVmwXDJ
fvek2XAcdsskcRlokbp3pj3dOewSTph6MvcPmS41aAOkNV5aJhssuShrUTq6Pc5INcVTIsQnq3Si
/xFpmk03g+VL636qZnVd6QnmFI6NGwyCTAt/g3UjwKKF93Siy7jT1EAtjeeiRzvSNq8jeNHr0unm
0ZE5Wv1JyubVK015h9sFMdp+u6zx73rmbzPR2W9ep08X8D8q169ULKK2povWauLRHtZufkntN9tH
OH2sZn96dcAux4CagWK+j+zpgh0m37QhHHxTFj0fiMScppkmEIsWT9lv5NSwzBbJfSMd5HH0eWjI
uv1nkG77jSHCdEljbOwwi7XN3VynmCkQcUGV0JNBd/ltrSYZzpVBYkI/vUnXypXagHqDwXLzasyS
oXqvJKW11pGhcfLp0stj3motfF4HxsO4HagJXhKp/GevYT8Nh3xEdA+Ng3WCm6L1VhNJ8ZrEDS9/
S23oz9A7kaeTPUVNzMqAL08215qm1ekzj99sauitI84doXTWLC7ebgCRKaMC/M1oQY6rm5ifCHDX
ZG2LVLN+V2X5BdUhjvlf99+aBjswR480FRo0OGBa0gdt5evnr58ZoqgKylnP2DeWhJGQbO6ZystQ
xRjBIrhnARNB5oXOkDMJYAoVRVeil8htZK9GwMvJ8y/Yc4nO3BCUS5LpUHh6dgZL7XGw8cqc5AwM
spkLAK9PkdxhczJvIlPjF7BxEfpRicGV0yYuNYw6eqxMtP2sj5kKW/Cz6NI0FYmDSW2TQFolmM9c
G4s/v8J/Vh+S+ZkMCK5Z0js148/40nP7E0wgyJHtjYQsJ8Y5IGee1ICac/phW9rc5/6xMaNkO6X0
xRHhvDvfZH6atBP5Dq21g+Nknm3CbgIp1SHy5wkD+np6dMqR1rWJUh67NmONgRlK7ybiW68bbdgk
s7PBBVfcalBmLwpjAyCYSNrfBwwdLdZXr2Aq++l0JV0NvMmrY0p+3aDl1Ovl7HVj/IHHgTgzDHBP
9ErOudErn35iscBqK1XywCeyfwnLiLGOZc7+4acJs7ReG+M0ZHH7J4uhI0oVS/b+BrVs9Ezy0VCF
QrOe0GeDFnbtWyXc7JwV0IIOLSNdBGfuGvLX4WEcY/oG0SER/MeGfXm6cMyxlo2oStID2RCc0uCT
e8ylmldbDP5zOScjnuKxB4XelpJA4TX+a0qoLQA1mteZGS0eO7l6I6g3fs5IWr4qayN/hC+XvWTd
wovlz0RHRDoBximEpaPX+KsVsx9VIcdo/ejY5ZZoJOy3+RrY4JoMtk+4+Oj+y9I34nvZadpyJBJk
9I5m2S2mCkTTTzuzY+Z7cgzTRFgmbWfL5PtU+E10jWVcfNfRBR9x/noEwW+fi6F7mwmGYfdPxXNf
+mOYjdynyc/Y55nGpSe/bozvoxaNKiC+Rr9pfOU+4FSbI9yV6miboyZDU7Ui4L10ScqqO2/HxKYi
u4kxxW6xjOcy8ZqwnnoGorJMGIPORgsNpbBsPKzNCEM5V7PeC2Hy8w0nVvdkJ76B9ZWnUii3uIPV
u8WDKbUx4nyEttzn2jX+viO3rowaAqXt+BuDxPpAB+sxnDD1MOMr7V3RdDlGK1H/Wk8etUgz2ECd
cMyDXEgea+sDqqZFb7FZWEWMA67Xz0fMNLyzRjbtc1fWuM9oxRoYUtCJ2RE0MfJxFhZNC9h86XFj
IYNRW5fSyCQhjJNanNGEspe2MPz7zVecnTS4GmdAYNUrHk1QFMwfMN3JuCaXEd8mbeAfIjypWIKT
Sd6KUzRpGcYGBnRFJwkDSST7oLTjvt8jyvGu/abQgsyr+eSMw6QMTBeogqQz3iVbtYxb5zXQgsi4
/VesxjJnbPhfW6CbgA1vXW1FVGalF8ndoCqv2ozEIV2rcdTx4bFxCekGrf+ozJyTQ0A+djhZW/vN
LTgfe2a1+HUwucaNo63BI4rBdqkYZvqa/W+XJSobg6I2Aco8RdpqaOsCWV21Rdcd5AxSP8gVQfGU
vxVLgRGMgQUy4UrjTEDKjXBiQBQde9pXhYN6cmvYkqtOy4bvqiQxlCH+w7N7scgs7DktHFzYyzUV
swX8UZ4uXRdwyXJOY95nbZC29vwQ4VT76iSCjXXutOxaNR2mrXkxghOao4gfFfJvMhGwJ7m2sG3B
8Aau+0NRazgrj4n2c+jAMJNRgWFwzVQ5XxZGxqRYFphAcJK3/iAeTRyHQe26CQuuzrVwEIqndL2j
LTb+m8JmRh6MjQeqyIhgqB6i9YlmTKvelrFcjZh6HqMm2nUqZCx6p4c2YQzpFtJrpD8LbbZsi/tE
afngmEDbD5IgMShtoLZx4l2KHBIWR1XjLybK1ridMeiCYh6Lp8yjWsbPWQ0YVAnKDYJY8DOGBkmm
TVGm4aDAHpXDcL/UfGoQ10jIT4PzcjbLQTJ5SZhXJ3MbMuDxTwWDqRsef3upGQAdc5lo38ANgfEG
aGSyTzh6Zq88xEh38LF3tV0xKjLxPDgCFcjFBpvLK4twAGYu5j3D7DQ0u3jEozrGZG8RZKVNU3us
JaGm8VCIS2WxxWwoQ7pNJjH7FjkVyeCU+U8ttewduafRAfpFCc2nJRqNN1AF7Ao/q46JTjHf+hOS
BNY1hcHY6rdMWfVbu5xlyOAncPq5PEyQaLbUxtHD5IzzLuMQxVGY6K7JYlynY3QzGWN1z9PmXK6m
4sTJV+6tEsk1vnBD4KFnjP3iZkQCg+QqmW/1uYmfGs0ZX7vaMM+1LFcPvFingJzaPSmVYGbyzizF
hcqv2hqa0n/azEfxTpZWiqm24WdIaipXEUR40LLl024dHog18grvYKThKAeIQ1AnFYFsoFxEst/M
ZHGwgwDbA+8m5Om6WO9dMWrSGHrNbXPT5wWLtFxzhlOHUXCwSNQx5DcWSX835yqDjkrZ/S9acevX
rgQjFhoOG2BBAEH82vYv0sh8Trzm0NhfRb+cwBC7tfD9+3btv3U/BBlBuQfLoO2HlPkLZ82PkmHM
6qE5FIwPU2xqXfHYEreMQB2FxZVjra3L13b495/7C8F5zU+C3AhL3aEzReWzfv8/sYxpyQszI6r+
MGWF8zZoZXco+wkrNuUm7F91Wc0Xx0nYi1u5Vrl//+m/sFC/Ph0BOYIV3+EifuVXzj2jAyWc+qDI
YDc2JG7ClVh33ezL6e73TKGmI6J1rbxR6rK5f13CfxC7f4HYCVJ2edj/JHP+NxOl/WdNZPpfVeO/
/c7/U42zUhGA/2bbgp3SPwE7z/4HuSk08i6qPIC5FcH6QzUOsPY7QGfq/0CiBB6CkzWbN5lA/wY+
h1fFL68qDExijHwGAcgQkAKuCN6flrJv1Bj81V5xML34VeXJtBl6JgfQ+r9VmvPQ4fVerUwtrxTf
ZgVXcnTnXQ+Za1hZXczhjaNJRs6xXzlflVD20V95YN2sN6G7csMG6Xc/Z6CasE5gjtUrh0xb2WS8
XvpF+2KYrVwzs4AJ13hpuou0atqOsXshcsi7U0sa5t5QXlUqVfy1cSV5tO221wyCEVZ+GzQ03rPy
du4NQjFXDhxpcUeyhpd7m247rF3lBmJW46OR+tgjrTy6ZGXUWVDr1Mqx64f4xbE4T4yVf0doZHIz
rJy8bGXn6StPTzg99KiVu0fbsLUg842Q+saV3TevPL8Swh9JyITowlbFORY2YLryAvOVIWiuXMGm
aBnqrfzBbmUSqpVTqCx4TeTafAwr39BamYdkR5Ko7o5vhoSVCLHuxGwHJ76UdihbuYvLUMVbnupG
rbzGEoLjANFxqbXbaGU+jlo7HRoTFt3k1uLirwzJYeVKoqTblb66X8RQXnJ0atdpQWu2ydCgUBaM
xU3XkK27NTzJXIAU4W8jHI97pDXW0ey1ITDNisF1E8vuoTW16AFUyr6y8pkplFba5GMPTsucoEnP
XV2ob5HPgIMq1n+eSjMnk6AeoVrV8NQS6WM7qAhXxuTZu3eVYjJRmBSqhSHtw2CCKbhpxkwpc2Xx
XOWVfWWDBO3BoDBurL5mdKKA0hrrTXcNvcsLcaEjmTb1jVHAEIHxQ9Rqder6KMpIWtGrE17AzJVb
r3JbMmlyhTsnBcQZHxFCtKEo7wzlZt9dg4lgOEUxwfUGiEy2WsF6ZlRupzKtH4hXovB32FStdWbD
gDr73jQRR48vXIZMRJyLXZkRrTRADbybbZmeRwwqKbtji2i/lE5wUZwW+NdyYtsItsNujahvdbN4
niGmvXcjEeeaaY5ZEPcDd7Wr+ZkEIIgbqAVQSSkusZERjwBpyHIH/iQqp3kMdYC9OyNmadpjNOcH
GyRoleeCHLnFmh1e1oBWOD4wE8blJQ/MmedAhhZ/UCD5b4koTSvsK8s5nIYSXIf3b58CzK6iZVCt
aErpD9xkKJ4bUaVnfPoYYeF5thej2XySkQ5aNdbN7deVZejpvZ0cxVoMg6Lfx0tCm253thMAUnj3
1rSS2Qh//Fmso9XKrsbHPrMU9md4/9HQ88W/qCWoLoYndyr5wSLKjKMt2URChPXzVvd7BL7Kyr5/
rbTMHvi0BYHquBEzDIN0ovHwLL++VQ2G9BvGqbASoUQ9M2A1XlS1Mo+H0nLvSR2xjnUOdiaYwoZd
B4/AiEfXOjSShzqOVnXSyMamP41UsyuwdP4Y3CQlJah2bj3hzFckfxuXSM+8i2q1cpuwIok+8e3o
u2/AbFN2mUAIiyb+kPT4RJeA0V0RJ9pDvaBTXhzm1ESn+GSGrxD3+rRKVdYPaTzjr9rnUTUEAt10
UGMHdD27ln0t2t6KNo5HuCZ0WP78qJCiuMXEql/4B6ztVw+SXmDQlAQUDue+Ss6yne9GrX+ULUiq
tOvvFXakJGbOge/dGMMIEye+S6ROJP2QHMqs+2kr/8o3a/iOzLArw71Mvcm8P9kPzvIc0zaGtj55
1w6UXOieuHf1mG81MwHWRlVfBs4xrHVMnBBEKpwL88qnXmQ0sZI9PBdeHDpuYwbCRa+clvM5nfxQ
TVnYR/XJrNzoTgzadCsmA4fKOoZfrTwn2Tt1vobeS2tLZAE0KJQgBymLJhjAlJNQwzG0iqdAtsZn
S4TyVZukzVWGk9G2MkpxNA37RyeGQ+XZ93D5iiCXo8kkOY5etdj41mvej3mk21wqrJkLWQzo1yqk
+6U5gzwsED+wQJX0pE79MFImBjLJlo8SIA5wGioOSqFdM0wPVTY2gKv5HuVmQtzxwgNOHbGbWhKm
MzXnuLCIJ2emRGbMfMynuTxi/2oeFJtwqHtjs6XFjDa6T1xNvBAzU9evrT7C8a9q/ZowA/fUsfDh
G5O3TAP9qouSaEvitEcx/zTn5tKknvuZGrDWLNXq311odqHI88cBCfIb0UAmmdl0E6nZYsk70p7j
7zmc8EG02o0kXTecTEk0JelnjJsJzAgWui4/emhLILV5iLZ65c1n5A8K25UY8nRQDQZ4aLV0mKVJ
o7quhXMu2PPvWVaEijmRuDOJvdrid1zhdDVq2SGv8ia0euL6emE0n71t5NulNI5zWecAx83bWNSE
e3m9H2ZCftMjwnb0mtPeZ/qPdHv8gZnKK/G8e31uoyclGtwwzFxu6J3yAEs77aazCGnBryBweA3h
QlTxN2ykCX3tzXCgxbhW2NFtKRK8D6aa8uLCinjK53atIVx/1SE480kNEdZM0iAdFu1Z9pS5hJhZ
vVV+9pGbfQ5dV5z8riQ5Oe6jsJYaJCLHUru853fjEoPgZdDPLjnU91iAIwxMWiorE14iSIV3bmSj
vlf6XHxXhjDPK+IR2FRYm85Jl7DgLWInH1L4nkllt0EEQ97fOFMWX0vIzeLUG5Ega75fnLPht+MO
ZKDUeSXiZ6Yw2q0jmHnkJhRHHiL5XlEXayTnZuO1a3fgDaKK4k3d2s2apKs4BqexPtfY954slDnb
CMNkPMHb6NlHXX2BEUa0+9K3VQW1tdLOQ+zZRyqFfC/0ut2mE27uBGXUYG/d9LMqDeNWlPHwpLpU
HUgcaF+cdkBIwV4YQuSAjeKqPtSshqhDdznmJVUYvE/tpNdsYI0w2kONsjRouiGDnT1HMNWFx2UV
CJes4t3t8dbqu0jd5o6m33RR1e0Ks+72rYEgc1R5FFAz3EzoaJCc72MjhrniLa9Z19VNSAg3khPV
dsEicrFJE6L7SuCAgBm9tV/q5YZpGHFKkNA3xhittti9vFtyarxc1j0nl/RuZ4C5hzbriRY3c+3V
HMiaJGPtU7nYj7bOPOz8xol3YwGqqZmkcXa4zocYePKKY4Oxso4vnKD1beVOkHz9cd70urKfzWYC
0pnisDeXh9kxXUZzhmA84WV7NM17Yg8JrhO0n7KOP9tp3psDR54EudvKNBu3kz5Np1SKPgAKi46q
ja7TuL1YkW2HhKNkx3lxpqsoQ28OGVlLCCSEiHnxc3ZXceWOmpOuzjxJIZp9XqosvjedrCXTbOxV
DAlfWRIgX9NijoS41eGn+Ho8Q+0hLHk6TtS/y7VNqUJkRlzm9pZGVoaT1xgQ88acVnrDuT3WYemk
6BWJ9EzmHwmpdtLakAVdGwdOwxfYL/ea7stdWfkrSWtUDxF5FlsxL/05zux6l0nbuoEK9K1dzHS7
NM4l9Wtg1GUYLgmodVgQ93bbuo39zgx9DjKjWt5FL4YbVYJdpUJ+dvEMfd425I0npRm6HtQ64srU
Srbp76BmGdfKddpLTKnCCAGS5Ky53zGnikCtxuxNDfEMitZZDIMIpyq11NnEma4TZNVXDF/SCUdm
L+GoJIUSsmm6J0340dcIPSSg9WoxKbQh8ny4hpIbqy1JABV5UNQWEdlGD4s29U9zvIAjZWIt+nFr
Ht516H0fbm6DeKqqp47vrYPppMhxMv9BxwZHX92kFw11y5AflyXyCCFcJzAWepl7pnbLS9HpxU2f
lD9oQGNCAwyyVjdqWFlVVVSHaZX8aMuSU58Z4YcrSSYi2GAYcJlP5a4TevdK+eJsDbjClyEiEJAa
6GKmGaSPbIn7jTAK86RbPgGP88KbNlbq2RnVeEXcanW9FNLDImYeitu8al0bjZmZvCPh0hmyZem0
w+ybo0D3OzjitIYkvavC9z4wK2TjkLEtLrCDvZehcxnmmiW2ewmyCQi1pqWx5burGb+uqsdqFeDY
qxQnWkU5WAFPhAosx3QV7DSrdAcENz+nMXIesQp7nHbV+NiMiqCBZ4rxMx9+yyBvus2+9EDVKg2C
ZrfKhIbfVUNUz6uIaPpNUmSu8iJ4XfJnskqO3FV81EH1P0zokfJVmNSvEiV4sNd5N5b0WciXnFKX
d/EqaSLaEO7pKnNaVsGTvUqfulUEla1yKC7sicYvCl0/qXdk53rH4ks/9R/U53/lFWhCz/471Ofw
pt7S9M8sLXJ51l/5HfQRtoVNKM6iYKImxEwHvtUf/r+O/g84WhYGYR4m01/GIb+DPobxD8heLqlW
q7Odg9L+nyCQwJFU9ym1sKB2oX/5/1YC2S8xPZCI0MASz+OA1KI6hlz0VxBIx+VpyezYeOih/3Pm
EIE0b6TgOoOlYK7fWKiAEuZAP4hzNB6TJNcuFBfzvrK0uQmK1LODop+QdQFEq1BziDb2NeI8J2gU
va7zd1iO6GQ1WaekOExNTnQvs9E6QZI0QrLafsmCDE2f7tijVfglNKqNOb+g71kOPrSaTSK08bNa
tKUj/kBZtxqH8e3EtJ05ej+oNz9u5jfXTOZ0RcRdESSxpO3t8m7Z0QG3J3vWmvfRSLK3IVbzHV79
IoRiPL/O3YKbMZGQLk3xMnzKLhb0L4VFpC1G/XHioNfQQOlraMZPK+qT/wvE3GQF/InI8/UIVsU8
T1XXMZP4NY+qXCwr0yLkc0tHdAIjV3vbGBMTJ5+8eupfox0wMjVK/652G+OaZGe+WuN4tR0Qdk33
mGTz1oXkevSXUd4skZ2cDTTAHxgWay9Va/eXZAaYsNMsu6GhxnnDWzt5WmpvHycdfjW9Wd96Xvc0
FCZmOY26Rj1sPBqJsXcT/yNryZv+00vy/9G5+3/F7/nSlu6uCxhXPt1inPULi61B0B9HOkkvTPWi
V7E+/biuxTcYT3B0XL07jpnZHctMDVsroXrclNqw7HpOk5tpnPT3Jhcr+GKr6TaurPykatN+iGb+
rTUN49NoanEVQ6C4TUZHXJskwN7ZXvQMGGNgrAhUkldKBk5e6IcUf919onXaPkfkEs5MVfF5LlnT
5qDLK30xPypnvFadIQ7DGNmH2WOsh20TkTHTnG8nWxlbHZQBKvVrQZjCybJq9SNNapM22lQ/GvZr
SGMMbLtBSDJLKEgbOe6GVE0XXsr87EqNl6nH8Sk3P3Tov2iKos7pwzzjCMYHviRE3ZvGME3Ridaw
vvf60oFTpKAzboWqZap4SpuhSrObMlmVAl5hvMwYCHx6RGmhslLriNe2/fYA41zsqqTvDzDf06ti
GPSbrxwVrxLyxqZSGWjZR1hfbbJkhxlBvB8QuGlctHSYbvtBcEONFfRavIVRxPpuavlyX6KkerES
suB9Zs/XltX5gQ5Sdv77tfPLngUr0DOIFKAiFpiqGxAw/7pnGZhhRDGEk0tC7O49Iqpqr4keFG2C
Wdq5ox/ghMPa6erlB4pWtOZD38xkhczJRwYN6dw4RnRqB719cVuL6OWk0Pf45n+bkFiH7eiUT0TN
+6ACHUSdTJqQz3n213W0TjQHBJ89Kb9bulPjMun0BxsX9hP8QG2+wXclDdiu5p2EbLVuqHVOj94M
YmsPmsEolrBcuKJyOnd5vdx/LdsmQzKaps5807W2uBZNHf2sYR1987Syf/GxunipYLieARG7jCQi
ZlshnVb6Xun5vq07rQzGyR8TfJpG9Onzkrvb3Eu8W09vgcr+/vZ/mbz9iXjI7TdX2jHet86aqflF
TPzT3AAySE+h36H86xpHo3t2mf12rfaQQWO66URm0GW3vfaYzalMNvbU+M3N1FXJtPf0lOPF5B0E
FCra6OTlsnnLpYO3gE9JFNPnddErsBVfZsV8j206art//wtY6/EqHINzGZ3wX9dPteR9J7BwuRTO
MmynTEzntonjXetECEP6in0mahX7hbGOFomM1rakNjTkEOv2lVAEAPPumWzMc/1mTq4gdh6tUWKg
ydu1hRc9Fu462k+qmI7076/96zz+5eZbruXC/DRIiLR+vXYQ5LRbLGVf6tFGgan6PvrJamZw3CFi
fhakPd1kUz/dFq6s9gMCJEYbVeXAQErlCVuGNFBgksfCVuh63FZ7ZLqObktZAxVuO1a3i9en17Qf
050q/QIBCLE3PyXHBI8otd77SI1HfVk8nARatKQjivUK+yq3C5oMwea0Ap4DctsXA6H5QfNQ+/VY
M20jbGB3RW/Gu6ZIpleU4CTgKBlReyfddqnciiQpw5g+RdyzXxmlRWZO3xhiC8uBhO86fxfg531i
Vu3GzJvmWFggXpXLq05NMN19vXqRr8UfXaQlkng2/ucIfnZaps640D4BlZeZKQNgo+RDb/pll+lJ
9MrKk58E2687yHprMjc6YY683Fj4mUOaLNn5mtUGbTbK/FFvjAWSY+uk39wy+2HWKKHaOJmOuTL6
oFuBQQ3R3jWSnj60AWTPGdqp6l8sBIrEv5QN7IK4eVEzYMEEnZRy8BfbOfbqcuxz2V7oygcinNEg
TjC92JsLBe9gxgYlYCbNF0DWHO8oxZo3B7MCxkDsSSSf9MdEa90wKbICKSQQHcp8Pc0DiSatRJhc
7Qbywnhdhau/r0SiJ7b/4d2g2f8cU9fSQh8am4tsH/LWvqIcu5HVYG9LV59ZB1ZlIqo3i6jYFYJo
bAR65Xjw6JzCeWncI2L0J/B2gR8Luv8i0Ix0j3xauwcJmSEAjvr4gfyeLTKHeIXyrD5MYsFlj7f2
4BbpWnKuzxUN0/DSoweytZyhymSky9Y35xcBzzJE/mtuuJ6k3AA5VHs/tlismdFbgcOg/wd2WiVJ
sDI/1QhgDotfkLYG9NHuF2Cj+saYIgvp1pgnz5wD6XOvZViYLY0yPUSUZfbSM2JgypG3Tgzj1F31
Nia7AYquJvnQfFdcNGJ9KXCY0p90b+Ko6ksH7stKTDRhf26Zv5Q6Xxe/0E1Rr9q3XnX8ezSMq3wo
wRMoQLBtWSGEpOoxjoceYqHFqbOIzHxPzAg/xBh3yfxKw5Ga8sef7xFN1tp2AYt5L4uafXVoS7w7
2Nn1QKsWcR3bKj/NLATgf8UgTLPmBLQRk8M10QozSBiryz0GJxHzFDebLh215YFwRh86Yb8sPw0n
945oorVtMZY59CiAXbLCu0VtLUlEptc7aYKZD52tgsxIRGdLlbmZMEAbfMwc4R9GeogAs/jpuupC
6wxv26ZshZ6ETBfoMC/PLhGOd0YJxZ7DABSj9+fl/mtH/Q+f4XFuPv/v/3n7KLFxT5kXpj+Gv7Sp
HCIcfP8zn+H48Zb8JdgGs631N/5obAV29rjM4zNPWjHJNuw/fzS2wqV9NWl9qdO+dEm/t7UWgTfs
Wzq8oC9Z0kpz+EN8JAjawHqKtnbdz+iG/y1yg/XX/sLW17+AxglLfSSCCFd+kejkImpH242cMxo5
7RhH1dReVeitcfIgHhEhPAdVmZuMUQkNKR6WFL7SO47lnwn+iw+Wm5t2IGrzkbiM6SV3tfQKZ7YJ
rZzhQaJqSIAv2dB6vw41phnDBalyTDZfrFT7pFdtpG1IoCzM8ir3037PbCrLznDtfIaBlAg77BCq
YxnNbH7Z2EJYF3FYlYUVom6yd7hG0Rdn/ngPx2+lwukqui4YhFz3ozHsZ0e2J8Pv1AdZkN+tcmBm
4fck4qja3etN2nzvylwPQO0duGD9m9llvJrYzjA+c40uuVrmZDroTW3teFDauaL9xFLBlbsE4+gu
CjqfGrsL3GYUpdzZfQGAZaQqu9WSxHghVHsNEmhCnI2boE8T/TJjY3sZxrYKccd7KezUf5rsaaZF
n9ZMQv9lmjxnK/U5iExZ3tPvtgdr7IxzV5Z0eozZAz0jVKuUNaRjJ0lvfK1484eW4SHua1sbh42r
tsz9PVxN+d7nbnScI+QPeSUKcgZTCojMQxVC4dqy9XT1wTfSz3E0ui0K6embLTyFQieFhduSuhq0
ZeF9R6mDDaibJdyb+qVMy5dW46OrtsFrLVESF0nN3lJo11u8eMl0btwSGYqqGJgVTPvExkz98sFd
oKFu0IQ3x3VFPrWyd3Zo61EGw63ID8zoWw5h1yU8oJZuWGkgy3udVnPGsmxS48bJRXyxcpHfzXO/
3EYq0YNksdrrxDRIUE31yeZTzBryh2vtraygXC41M31QTl9c2xh7XcPUN28wiMZXOInUnerablf1
/fRj8Kyi2tBNDcGYa81PH8nDyJ5viX3pZuqa4UN6mOyqvx4iD7LK5Kj4I8HKIigaPA6wza+gEY+N
eyXocOtNOrj6GQqLvnE6f4EXXRl6RbqJ9Dex14/P5jTj3ovq18AtJ29BQQlECo04kTvCInHY0Uot
29SQHq+gPDOoHhoLQxBmFd3OVwQJtlyU2zrNqV/m/ikG8S3h2hvJzxpWytbzCv/gQpW57mztw1ls
zGmTJEOJFMUYI3Qaid3TQrts4pOzczMI9VAt8o3s3Ksmgs5DiG/C6N3W36Ujip3BVPpH3kYLRWIp
ObBk4uw5sOwNA2L1za8tE7QocnHt9KLdOOBBE1S5mq9qpVmwQWFQnTyCgJuQYM1kO2MZd+faJEou
LZiz46BcIPIaJyyk4JBxbXvvFWp8xnmnxturwssvi1ZqqR+nV1qDhYONrqsMPJ+vRHA3tuocfD3u
wQqDnE7OcKllxuAgmrep8pYnObXThtA5sUtsuOqJP/NIBiu6Sbyqu3OcNhSR1z2CBDkX3xwPXWUu
twosPKgn92SPvNZwpozpmEYlYyvl1HdY/2nYgYl+2niNNz/kfdHclL0EEDLI5kx1wjU0h7H0qDp1
9OY0iY6V7rsPU9Yagc8wzJwa/YaJCsPhWt3HVttdz1mTBWye+rkfedwQWJIA/aDJptD6YWwq/bi0
4gMWGRIRq62OWBEax7IfnU0q+jLA9cEAOYzifYdnfRilzaPmNjPud4Y5PDA+nD9LvWmCRXPnw5wx
KnLntgQCFPAjqCiTQKR2vnfHqQnTiI1cN5bhKk3G6akqdGvXNlVMSSidGx0FN5QlNiIf1+gwwj7l
1az15IB0iSp1KrDHtoZZgwlgO68cgssBWa32KbJW20wqMYPZscafGWR09DRpfelbQNEGy2RqHP0t
Xsp424qigLwsJVkKvUbnRLH+X+ydyXLcSJZFf6Wt1400zA5f9Cbm4CROokRtYEwxhRlwzMPX93FQ
3SUxs5RWva4qq7QsmciIQADuz9+799xnjhXdVVPk9y16n4tY+uXWaRp1CVClu11K5lvjFCy3ppXI
D23cZPqYFS57N/KbY+EyI2X2EuwIRh92vYjdPyKtWRjF9LVHI7LNWDPzTZiN8bYBTnEVG0z4K+WN
nxRovi2+luWerAWJ8Kbyn8G58mw4vgK8FoAEwkN2jVfJYMGK4Kl4ifslywfQGaJObqywLI+LWVkv
+HlcFETLRwZj4dbGGHjyBl8VwP1C7yFJrGmnyKY5c7C8X0zrTPXAuaDBVLDPzJkvuMSeuRPJcDeq
LPpkTB5U154wqNkv49s0b+dyY9TR+GRGfn0hnVpcREhcA1bQUJ5YN8GVdOZVi1L7fln6WzxEkGJy
qGWwpbKtx71HV8IuNB5twyPBsUVagIuWKD7jJLvP0EUxBW4qMqKcMNoCLAxOCULxQxSQXN06pNyZ
QXgFYiA7VlCUqMTTALEDgJtRFe6ZByo+9AXnoQh98saectB7QVhQbzcs32M4vsSJqY4G2a6Xy9CK
r5bI898b5P83XtvctU7hPQBY/GjOLoEHMqwZ6TnijFdjOQa96Pe1J4aPBNT2F55fvKRL2p3jFBpt
nSU68QL1V7/kwt8Qu9peJEwokSxGLk6WsrrF35HtQMBhzEnTO2A+9jPopfEKtAiNGkRLwycMlcYp
XwbvqlBJemEn3qFy8FeYNmQa332ajNHdmBAL90nphJikhvwRI6o69nCyPgBLsbZTq0DX1eEfAfK3
Ldqk+Ihyg2kiM/VTS6TEVey646XysujzIFtwDi1SfrVAznF9b/kG5PIxLsqSVO5UPGQhb6GzMlSI
8L02fupc44Yo9yq2voQtA7GickGfqYpjL/23yZ+u5tByP+Z1hvQPz8XeNZrhSMaFPCRTFn5p+nk6
ulPSfGH+xnBW9pK5uT2cxZj2B7xAX0aLdUWahXWIGMJmeh6a9/GL0Xvo8WbiO0SQLhdSwsPMovxy
6i5FRVgCaNZiuHFzmMtxYGKrM0X+MUXy/0BRlV2WdcBW71kciJIxC9IPVdVZRwIp1A3EpEPhO+oY
0E68hmYG/HPyjGOcusXBjO3oSnAS2zd22p8i5qFoUID23SLVmM4YmxAUBT1GnTT10JWOX1rS1rZw
5jx1ZHC9fFDoG7eZ11gX1dKUBy8Yp5c+CIN8Q+g7RQqxjB4umaguNz7Kvp1XLdPXEl/QFx/au0mZ
+1JEMtzxRr4VfVEfUibw1XYujeY8t2awLdLMONESxDwo6qxIN5ablddqslEaZq6/H4eCZgRGt1co
UDa0kmVkS8OUsPEkUrcsSz9Q9267xMwPmISWgxkqdtAxJP6ZdQAFD9VmzCjhhM3S/AYGwMOWmA+b
vkOwR2ZqtIfI2mwoPZo9tPM7D06ig3YCm2MYtlrUasPJ4Kv+AgU9OnGqD/ei7FW7QWBHf7bt2y1q
vHZXjznqqlqE4nMdmw1Jsr3QTE3zTig2JBwYUQomsbO+TkrkH0C6siAMdo6uMbMPYYnRyXoIprBP
CUUZgrj6mvTFgK63KHNZPIopzjL3IvSCJLvscJpWj+M8cNXAykwGMa6ypFLepA20SGLscksM23LU
mdsywZI3x1G5w/6RdiDv5+kPBfbvdZS8Q2oE7zM/U30xoBAeZntQZyQyU7OxBnIRzDZILvohqK9r
xd+uWr96dnjynGxuDrwirFzJaL5H/IDpzlPVJlJTSR/NtK6rZArOPkwonmAOczei9x+XGA11jZ7z
1c1VG24WsahL8lrGPRq35r4pameT+kWDblIVd+YYxztIbDPyonjsT27ekYJH02dH1WfvKpcSxh5b
3XNKspPf5O4eh5p9aZYtXCOTSVjika6O1HHaef5c0NExeD0zUxVhNYP7qQVgQ+8rUUivMFTam9rM
SUHnyt3TqGFMlnfzM5aJD1EacFnNXE4PyEOj3YDrNNx2/WJeY+Kxt2nXtrvGySdUxF7g95BsFF10
dmHk3aj2zmlL82zTYlK7mIo0fYyCvHvuKD05M7XDzVwu0UPhLS1OJS52WJA3TKwgpy/PLuIbIxzG
BpwP3ne/V8Rdp239EIaF2e0IREyPPZLRM83p8r6LJAjU2qqfmrhhKgZL7nNZRU8hzbUr16bnhTjR
NE6Orae2uJ+JTBjMSyEL9QBXsS13YahKcQ1GyL0r4/pFLA2yRbVMZDAasblsA3iryTZZIkxgJjSf
D1k+559SE4FmkI7hkRmMFTHTsOwjR6HuI9IE7MlQSbcKvtZlW0RqxzsqD2mDLGJHf39Bp9Z5qNVq
yHRdTc93R7rQ+PtC1UfFbxAs21TTfFsLnfddyjy5byJIbma90DKGv2fv28Cw9mS0yjMa8eQckwR7
Bdk+OReOFDeQpjjATj43k2n8ngfV8jGO0DBtfMvnwyF3rPaml82fMpYKmzt/NLdLKpYPxlyhnyNq
49jZQ35f6jrJWbivaKV3G6s2Cb1YLelUvsxhZHUq09ACzAaBnvOnLmQtr7nyHIrrpDQ1b2lBiT/X
mH647dKi/lx1Y1B8sLK0dcCiYh66ri12AaCVtEe3fewj5AJC5i+vBirE8daS6B79GJFpUg7G/Kkr
JzU9LqOBpJncaQ683W1vtowv9n0vbKE20mmm8ZJL0gRAWiOiNbdOa1UoEP+rwBsduwhlb5ZoOoaG
qB/zvJiefmj//MXMds3//HH2EJh0nWHHIHpCrPAnJIeqpzHNHWu8IWXM2xnSjjeWPfCNFGcDoHYY
fbEL5zik9oWTeQfDbQ5eTC6uIDC0Z2ZWdXs+6lEuKS775PjrN6d1Cn96b8xzLGInSAx6n2pVWEON
4dAeb5RqboSiVgxPyfB3k8e/eBG8MgQAoFQyhZZ5/OiY8cj/5tA7jDeJTYYX//ON/FCK6m1A9e+W
5N+0JB0PlNEPX/ufLFafXtoYZW5XlT92Mr//2P/1JQn6JTbC9z1Ce3U41j/6ksRsCrJ1Sae0uX9+
bEraePlMfggpgs7v+d+mpPeb59LzJrHTRoejZzD/guPq51sUaQ3NUOi7pAhYJvvle8kDGtIa6X3v
MydHcbctk6m/a0CAUKuPdfvlhwvzFw+r1k/843lYX4wIUiKNsZURm+dp0ckPQ9rIm1wYZ517FyPT
eS7dyn6c8WM9ZUnHuseDpJ4jtEcvciD85v/x0jRfERTxLHJRf37pxMisqSO5424F65WyMeQeRxPI
BUoHzNPBhHWxNRsN0Qv1gO3XL69//c+fXNjgzZBNBtCsrPcvbztJVErWqbu80OCpwBjwvprs8eoC
Ni0vN9EC+pusknc5hfpy86LcKq6eKlvkhPz8mUtVhn2kpH2HV99+LCFMnO3CX2Bakt74pDSXwE00
8a23eqixmFe7V19h4MkNYA60zzgxKhEBsacdgJJwQZ75AqyoRebtDaZ1OagQyVKC2YuqXVkIAKa8
BDXw62v3c9f87WMgH2Zptz1agu67rnkwBk4/idi+s3qDe6VHBjXlCHQPQTtZjytUctIwjV+/6s9G
xO+vqpv/rKu8sHx3w6DWZsDE8eQOcb/1iNIhOdYQKL+Z6VTfrVQrz1XWDcl08NdXr/OvX//PD6Yg
3VvHkDJOBX327ssbpNQpmpN19wbX0Q/MLAEYRENt/c0OYrGYvL87HYu9g84dL4jX7ucbJZxFV5pm
b925gBLvDRVjBBoSS7dmHKd9nTLXfaE3oJ9OEyKEEiMPi5ESDZlmdDf+9Q/umIxHPEswvnh/19qu
UckaVcNd39U8JC4dourK7pCeUpVk8v/xkAiWPZ5L/isIOv/5s3MqhevrDPYd6inYlHMMJ2UlBPWa
F1U0cKSdocWtUyfc5QgTrZtikBNVaGoZI2G0C3NKHx5LVHsTeQ4ENF112SD3K2UKURVGyXJOecq8
AMPihYzNPn/bm/9pfOZqsX63vAh8uhh52SqIMHn3iKR5FPbBLK07/IWgthYB7mK9b1bjXNNAzM2D
kSV35gKu9IsoWRhttjPKK7VyqJLMBeCxjAt0DQtGzOvKlPr1V/sXqyBpdIQm4XzBDma+e5sGCpvB
D13rDlQoF2S9zJbCGG6ZAG+AdPzdna130J/ubLKwuKvZc6mFGRO9f8Wii+zUzOaW1p1TXXpd4b2E
ctL/cJi69NoV2Tg+GrQwCXHKm0OKVWocZ/mQ9BmkAqecu1enwu6YmqwApsFDkAB4v6K4rS7XS9Sy
axBKnGjQyiBwb2q+H7NlIgEEH2jBtHX568vIJ3j/sfgkfM8Od67tCrKXfr5plyCT9Djn6K7iLkEp
Oi/NLhUGGnAnn7GQDUCytFs17Xa2B0pmmwxFGB9kzLCJFHemlNsZBdTWTknDNotOHIYlMroTJwIy
mEorItOU5mi47ExnYbjO4MmAJoFThpFDVTWbMZo1ZkOiktjRhePJwG/R79kCyFLJUrAQbqDKu77s
4sugLdIruwiqmyENRb0LqgaAlWKa89maRfbBqub8q5m1pNpQBwC7nxeAufM0xK+zV80+1u6YaXLH
/n2BCJmTdu2k6ha6OyS0iZZ0SJOrxWomYOtvBiEM9dSXOWgrJxTigR5CjNUgjdADoIOp4f94UYNp
1QcPtvU7O/i9NnJcSGXRdtkJGGnHWR2DZXO2gZgY5xDe4RXeS7oLsMkvUCfLh3kcyOATOEyaO2Nk
2gsQpyu9bc1IJQZaHCl1K6Iib7bI9+Jwx+lVPkVxz7abcY+IuUdp4VcACmvoRNGe0kDuBeJ+3l3l
eS8tor9kWwasNpSALMSDxo61QIaZe2EqYtjglAZDxTDHd2elubgCj5QxtQ2t2MK2sJS9KdQFxI90
vqbNUV8ZEzrfQzRXBWxZpfsnbpTEN8Dtuq9Bmfm0V8CuHE1knjvpFNFNY3NYaiQq47pSz6NpLp8t
3bKxdfMGqaz9+4xxYeuhoTgiCwsPtm71FLrpU2n7GOMyGkG6JRT1ujuE4KfcmT1fzzYmROoIhdjb
FbqbxI1VmPRAGIjTaJp1zymg+eTWpr+dvCRirLI2pwYSX+hUlW9tqwH9juQGyOdK7AqhsdY04Dgn
+fjfAH0gBuEoONrk/HJuB6MLntkgdWBHBopUn1Fj+Q5vN0tLzROai+AAxZLiZ4ELUmUZV5qhaHVp
RpgfWe0NbNHBKBx6eSOysyIK849QwvjG5rBjU5hn+BqD0JAliViF5CbuSmIXSMMmY6jmd2DKVs+S
MCVYgJa27iYpRiDTbAKyIQD5aoceXz3qw+cmcaO7XgRLt12Y3LyE3jgyKTapVyG/sRoVQPlWrOZo
42tvgXKd/R6gj+GyDqEfwrDbQEajaxhj1i0Kh1+PcZA3x4kDDqKIwqdek1YyFKOXeB3tx9r09F+q
cnnVdVqpznIWhoB4JZmwlhacbyKgyC1eFwofKBP8wSIyfO+Bx8VpbD3LQazN32hQ2d30zKzlFpl/
cBWtND5RTfcgH9jUE4MVdV0jqeGCq9BjExUpflnQD+1rLfWllBo02LY9/7q+26LvIfjBjcN6Ttlp
g5lPdN9G1yJZTnDXh7LImlMUDdZNv/CNDMQEXM72iDXdgrZq2+l83yccNxwdM0OUCtr+bgIptaLY
ZptrbxUzH4pHklfKYpIukoqbIdX/NjSz7symVJ9mNoBczLFyS10eKQ2XqmVUP6fQ2B0cNu18vxYK
S1aDmFqhLPZEfZ8ytHxuNPp1QudPmBOazO2KYqsgqN4QV4EvqAoZR9IXq664jfju1lCcsqrZeFp4
gyuv0UxNivCqIsXOszL1zEif3XzObDiXITGYL367aLRz5c/oANuGdz7wM6Q2VCNCidpoAFqtBQ7J
X5IQqhSC+Hr4WREtcyo1EMrDwbh1DaJTNkL5vXs9ejO4hMJzX2LhwNli2+EN4gtIl01g0Nncq8IK
f8+NmBcv10fICr10OgwT3qIdM02ais14F7gj8EfZ8h0pUj7sjv8rI4sNuHQhK+wqfVTJ4iI5WrNF
YWCCPsfzNN5gjBVnPk516QzMjpO5n2c6hznvdugTANEjO26nb0+vhM1gRik7U0YkfbNPB8pVF3dF
f63GyMBHjgyRKg3rbb4hZCWgl8t/ruzQ4wYGJcg166xAPk0DsbhpFhDo2NUmZLMVtIY823uJi5Fr
OqmCz78uAlmO0wwYP1clzxKIajOmklryhClfv3wxwsVM9VOfd5Z6Ti1EbtDT8YmzS51Iy+BbTewW
WD0bOddhpARdUZwgnabbaY78lyboeF7NvCj2iAqhQ0SA666apuWdrHeii3a4vRwTlgDPokbfWw0u
XWraOmpv5UQ76hxU+gtKa5elya7C+lQ0lnzCHjZJ5sGL0e4Xv6MoIl6EGsjGJfwAvNJ7cdLUerSN
gDOATDmGuCtNGH0DDBR7thh9kB4L+SmR6tmPFA96bSHZXT8hOxE1cuuzAjUVZMP1wEtrEWuc5fCI
RhxRE5ZuczNypH3sa/6wEiip3tgVSzDyPa0V47ptzovJHaVyw9FZbnz2xVPyqrQD4pd6G/mkJuWt
V61RA/b9dLTyZdfotxP7fIosIZRC9R3Pa6lpVHmGXcFcZgLzhLM4uE9y0pO8NmI5SoBWbd+wRXHb
eM4m5panwa3pDHGiscrjIOrTnHi4EzzZ59791Iw6emjUGDajMb0Xd9IrC39bPpUTtIyckQ5w08pg
AAtzML9gIMNPM9Kz6wfLtEduEbzUxXbRmwt2Wb32ARwwjlUEnRGv5hDpI7lLLsyW6J7qcr0Ab2uR
PrjT8WRd0AtrEwl2nPXeDaOJbW3qVHOaRDL/3rAN3a33p4t/+JjSCDgOZe1m16IPuEUCs29O8DeH
ixhPZ/D9hsD3GnxTAmj9ttCcQEIlJP1ljexFmfa43hX+hElkk2H+vvFhrx6tuoR/7eluAzCGpML/
WFqYtL2SlQhvgMGQzqYJ0XiaT5joD2SMBXdfgt1h27gYRY4zhRBxLZZt3VguH4Fbznr0Yr8adxZy
hGArwpodRiADPFSK0h4YF6u9k1gfCFlf7jipc1Obho5T6EYW7XUFdLMuK3ZVKLjY5Aro7bsjS3bj
iJHHRm9ApINFDvQbNXQsClXUDEjqjQCMY7nSFNO+4zFz6pnXjdQMJmMl0mIok09SIx0jL+JzkzxI
73206YnvUreZrA1cYrU8DFaQTHh4hjL+AADBrM4ly+jNGybUI+mDGJOk4m43rXBpHjsPJMs+MjL5
ZI6kbpVq0p9XyPEWYo94IJyh+ICg8SuMapiTYDVPXl4zH9ZIrjGL0m+RA9tU2DWJyz5H6u1QIYp2
JrZHALfsSDp1bovCqpNUKLP/lKUz1zlRfKGVNy7T0cAGddCMhYFxUNVt4oFue6JUeu24rWVt2TWL
Myf76VRaqpy1aKu8Diun+iYnzcnx7YnFkCKTxJHW7oL9NKGQuKj14n+RkpoLqjSOqalQ3nKCycv8
bFQ2XRgaXjDM8nA0HqLU5utpiISkUyU11cXxUP7TARw3gTPCtGn04l8P1DiFLunqOGCqiwb5yCTN
2Pb1yDOjD8q4rbgwjuRRlXFNdqXZ8PbCRdBssivqAzcceafTupmEMev2goIm+6NaYXKZVECYNU7V
MggaCoOQO2g9GEZmVKoLfNOKJa9jTav8iXxW+mnNScQVBDyE32dAMNZNNHkSxCLRYvYyB4wlgRFx
BuN7LX2b/bNJ2dz6ImK1WjS8fQBjBxOAJVKmmQ4LYcPczzURCdhTWNRVSLxS0QTA+EJF+2qcXPW8
piFVHeteU/MIddA+j0loZBcAKg+EjfG+l6ViB+JsF59sL07+cAffbC89JJc31H+Mr/BhySsyMXWF
UUP203klRVYG4McFHKQzB7apO7WcbzZB3zfHqmuRL2CoDDirdN6LCZHoEYhedcknZlWiz8MlESkA
8E0Y2pwkCp+NxR9mn0hA098tNfwhpSnezRLp5WAtmT2z+AarcwJeWxbmgVhG4F+gDOwDrxw/xg0K
qinG3x+7c/JR9VG2a3lCWJ057SwHNsSe4CPszPZ2dpVxCwOxwgNPxnywdxpnOtmRZ3ztleO9Inhd
/sipKjE/Te3TaI+Qy6mrbKSHoMMsirJjTnPls8vbhZYdhnm8qesyrfekFWLydKbkJhEKZGvqJ58K
1UUPRIkM07Yv8nmXtZ55nANvvpGOCj+i1s++EgXIb/KI6miplBG3I7QyOLHmZElZW9GZ+K2Y+HyH
zf97wvM3Ex7b8XVH9J+Lzm/wVsb/sSVwKE/Klx+nPN9/9PuUR3i/YZ/zadf47Cf26rj+rj4P3N8c
2JOuqWeBNMA0Zu/7qMfxf6PjSlMIv4xj82N0zb6PehznN/4qRaZNxoxJNO+/pD8X5s/dMM9lzsPe
h/QC8zaddIFw/sf5i8imumC4k56mTjMYLZnFgmDPiL3FHhrJ2XJQJqk3poj9c2jPLE9QlWWw9ZcW
faQ9+qxFDprUbA8QJKpPBqnCiAcUqQsmTSIOQ0XCVGEOOY4qlEQ3RM64585lYI8mMq0xorJgvLWW
Gdvq4lxHtBULy5UkfO+Zylk9o8ajYB9StBObsbSCKyu23Zc32L+EX76tiOz1N31lB+poM1FCX5MZ
+kcgoxXbLOVciD9ZPvUOljUwNvqkSjgo9adeZ2G44BxJSdLUBRaboCL280Nkl1l1UaGICy58KThT
B7pM40wJ0F8fzCyccyBfXArxOZ84lWa9hokq6TZUynbUnEy9INPZhlesN7iqMvoTGjbn4zJyZC/B
vpxax+R04RM2ehPZtJ0269E29fXxjQ4z5QUNBHDLUHTb1xQQC00BPSZL9MnRCWt93HD0cc7VQNG1
VTRHmvvbR7wBz2J/B0LBq9FO0Wdc3SLrHZ8RhS8nPrWb8ZpB5qhnAPF8drlCl/vRhOzjJkANYwF0
NwNTHAwkTjbI1K/TMBnOTiWzc6nZ1+hc9PUkTJ0No5gKjiDc1/zJ2xfKIgV1GQWLfLJ7/Q2v2GW+
0rb9zGmU0+e4To2mzObUZiKMSu6IieAjkITGb1HgfJNN0OqMLS/vuS5jatBkiSdDQ4Jnl0BUYZAZ
eKzp5g4nYDCx+QlXsuscmGAaEMTG5Vsc6gabOZTyac7H+25pvcNcxj4hgHR6nxa7Te/E4EqXEF6K
AWZXDMig/D6vQHXKF270bOLgeECCw29akGJEsOZW55q+iVagXuwTqrcR3cDdQPHKNyudjuJs5awz
VubInKOwr8mLa7n5DFv37QabR0+MCjgK0Ldob3YcV+Ox5iEUcuILrkhxsTeB5LBEK5X66aKEuUha
jUQ/sQfFw/1m8VheVQoU7Emk+LiNdKAOAtvE+06Wnmqo0KcThxKEk/hYcMeEVs8oZ3J5SaAFfHeD
vk+IgyBuYmawFDgde7nXEzRhtfyy9cBAZgR9SV3Az/in9gpF7jO6o/BpvYUTgxppzuiEa9ngzdre
CPUsZHR022a0IQBOeK1vi8WGUUjmKedN36UmX8/QHUU6yp080CkTetryhs19603p6oRQNS7eOlxb
ewCJldTPa82GypBpIx0vjhtjFT4ZNDeMjYI0X3GuRWmfN7obtR4VkfpQ8yH6GTbrqViY9OYTzHnY
LtYUCGgA3GCGbqiyMXN91oyLlZ8+mwsriItl97yWbKPuji21z1fYrc3YClAEO7MR0EDuBT7Q27Qe
IgHtrZ1ZT2FI7cxciZPvNebhjedeT8YOfLKBNLDKuH+cqYnGw4IRNN7jleAJs5uCN7QwlL4v7GqM
sbJM6hpWoNyvCXPOzLOc6eqRxi1NjMLK+T1rsGaWUe+mHUuGqWcqaHboCWu4+b3iRsd2G2f1c2Zy
5peIDo9hF9uPwiFEAOgAGr0gJingocUV5QKlZonECievpizjjkJbwxdFIrH1SKQdk+uoEtDEHSxC
8UWBAvS4zkh616aSRlPWnHJ9yG7R+5IuHqKJ3xLszQ0++wtfa9PSQTFHFFfo6HWXp+eUkXrzSFHU
FBy6CrPifrFa4IOo0+hASzwsm7U+TCppPRbkHDH2IFg03A9Su6IFFM75wk0bfr0dkWwXZZyEk9jj
7pa8hKPvvSahLXLpKk62vSWYlq33PHMWfoiJPO+SMpR/ktpII1H3Cz0mlXzOteE5jFbd3Q1olqcD
9Rnr2zo3zGNH349SkxFVTdcIAxZf5NuShj6PQvxtauphfECxF7To8uuBYy2kEcO6dbGq7POc0xpQ
MC4var/D+sQVQ+A+jWU3IWGuvSY+rCtrVcUg70fmHU9W4pTl0xhFc/bJGx3WidzVqxRCMxKZY2pu
qTuVGLqKOyvubXD85SuuXHlulNKbQW3qzTnUxfXatBwX3QDLqR9A91eBsjZTHJcWMPw5nk8sP07B
eTvqKSHIiCyJufWrRV4W5F8wuxEh0Q5Nm8j8bknzPxiu5oJmWGdET2t7Fi9uwVdUmro7oENlKp7J
hnC/MiFAhGZ9StRe479WZfFEp6O5kOGEMWQzow+mDnGaRxox50rqjaj1y/yRKZi6ZI8Jbq1SmBDh
msE5NLVDG5ee9Q0aTfiifR5thyCKPyaihp4APepL3eG6s5mLtMyUtg1mZQb+PAObvrAKYzx13Xxu
415xOJFNEd6aMeA7Asdhl5AYodr6YPhC3ioX2Xoh7kObeeenmQgFg32iKvzwbEF0ZVVNecJdn5OM
Y/Y2TgNV7GzfXsqt4EDEEKh2062q7OJkWTi2N4mrAlTJmbaR2fiXRILyuGdw7KXIdLeGQJuLeZ4U
lMPsExl4kuzGDXDWHrWpDRnlsnPc5UMwdeKipY97J5Kpxi5gKICRo/XRtYbq2jD98gNMqeBCwA3c
5RbYeB/H9D4KAKptTFTSmzQT/WUzDeY1UU7kwLaGN73kbpV+nEXx0U1FnV/l8D7v6iwu95xdx2Dr
LqiTA5jD39q5kb/H+BMwDkug4Nxk2iWQ7IIGde9spPJkDvWwm5lQE5+lpngLcYaEK6dNrwPgHvM1
18t/TbugPCz9GLKPJ+Y+SsaPUqbqgPWtOYpw/EK8ECOoVPwOTGW+jz3AfVZe2wcnE1gdOg/7gsll
9WXp772pmL7SHnxEuxBuLDgF10ESwwhZZm9bib44VLPhHkM5iCsFV2Af1e1jLaFBbhqfymjfFnV1
3S0hS1RGk8JjaLMH9IIznw7qhQ3q/eThNTpnsnevKmfB1+xhCxiy2oPsX2Fkq+tgT6xnRkaHvzJ/
s1u3TneCqtNYMusDmwCcSncoMXcY/jlvHHzTlbN1Sqc84btrjoHeIZCVwqpDO37yMr4wBoPGcxtO
9S5VjbwGnnTXJ4W968rSvM+aNCBmNu8+2pNtXM2FymuyegQ/B67a/70bckldYtvLBZk29TFNuuoz
3gXiDxDWDwn3NzEyOo/7JOBC3ph+bW7ZeQUcbBf+tqcDC7LiPJpCvBhZQRiDjsPAQ0J4SNO0B0Nw
2zC2HIEVLF1/JPoR8ChQ1C2Lf4SZJ2cjAit2HkrvVaGe3dudpbNlzFyvVhaS5MZ5CRtT1buwaqfP
VMR7quuGSjAxS+Y3ZkZv3vUf6f8xmYpIod4nlUUOEZDRk9ni9yTlft619jzzpeXWeIVtCEKIgmss
exaSoOHadR6kwzHLrX3k4WakFoclkd4nACzxm2Pfyk9iaYfolcU/IniZMCISyYinNoaSdM+Y7hzd
QQdBrx8bLExN4p+CrB+fjKy1mWsSGY1qvLcAB6iOEwiIY+E31XXS8lwkTjc+AVDKz4tPXJIkA+uw
LN2y72Md0pOKhLZZbn4coyngFndwmBgXCeJjDABZXyTyK8KzSE/abuKhaz8ZseyRrwTXflZifqMa
eCh62/xMdr1PeC9nl+4iqxlwf2p91Zt0cXzZXRi1tdgAEeC7HVAg0iQD6WdQOUUc3MIPYSdHqtmh
4hhCDyx4BnTJzC0EQsdI1BhnkxglzyIaCJ5BimmZ6ZVLMmhEPOgYbTE49s5zAFqgPtg9rcVtkKB9
P4gx9IrL2mz486yi5NqZXkE/d2hsmqzYlyS4zph6jbRgChF/cNmbEjJY5gvTIl9wHfJRi+bbotYN
fqmDx3448d++aWn+o+yL2yopu/a///NnxcV6dNZKEkR8xChyjH4nkSIZnuCKLkmZUEqa0EVVOdOn
xYXe+xm0DZo6Rq5UIxUpWugMxozN99dvwNKCr39ofNZ3oG3jnOEJVOddvNN8jLEPA8HuopPHIF/P
yluCS3pphfaNZbQxUcdRqI6Jk8TRZafCBTeS34Y3UdnRcUPcdeNWGVXlr9/VX1wW3Vv0TMp23xXi
nUqtdPoQjwDZ4W8CuYndn7ivipp0bVF2iU3l0xcLxZExROr516/+Tve0XhNe3tf/owRHxfpzQ4No
5qwvka6cvJkJ8Cm16pkc7pZAZniqRTx7BlU0+sFHfIbG2dJxSqWbu+nlQIKP/QF87pBhq866KD51
+gSt6qhMv60z1rHU/em/ecN//hI9Qj884Ujm48J6f70GHLWGYxBvQDAv3iAizzD5xH6mW8QQCOot
rf9y709t/VK42Xxfd/Qq6pizfFJNzX1R1n+jttOwhHe3FcmdjosC2RWANtbb7gdNruFpEj11w4l2
OWXjqhpb554tLZ6Wsa4+/q4iA2SmtGJ1P70cyRo8Wg1bMgMSpc9gXNlfXyrnr96Yj04DDB2hLX+K
FRGDqZqiqeMTdFoqVOLIq7zfSEa8YqIqctryAfYrnWcUC6wYE7qD7GJw7YE0Qxx8DCWQ3JjmzGnZ
XetiTOPJ0Ug4RBHETPmeRAQW5qEWrza614NhhSebYGm6JRnTkv5aQ9de3w6lSQEVrV90F6CcFXO/
UOcJDikjB13HvazSxJJ5fQaYUyhOQL++HPbPKlh9q/s4KpBN0zdwffleqA29C8EXfLGjE3usgXa1
kOOHw45TyzpQXCUWRHoOxkNp67C3iej0l2RO+uVhksQnP0QO8h1o80a+RcXAv3Kx+Ock8jnar+0h
x8bYBhmFmPorMKhRcqoiOmBIFJg27lGeNqdl1vmqsLBp3vjEUnOHcCB4097+uxP9N51oVveA7/2f
d6LP1fhT//n7D3zvP0vzN5YWdieaxoLe7/fes/R/w+iJ3YiNiwHZ2pb+X5uB85tncksJGtL0imBt
/l/vmeBlQl80xMmHwSn0T/0LNgPX+VlP7QGGcjxWGVvzoWzGYfpx/2GdmQs0RaVIgguzLqZLI23V
bszs7H5yvOy1YBE/g+51BWEBXhRtsjnMbhynaJ7T1G8VCSStcWtFAvRurObh1nW68Clb7NC9rJNp
+hqzNUfnqnbIRQ/L3jG2RNgDtbZCuSdcSjzNXjfe9Y1yECfNRR5exGmQvw7D7F0NdR88xSC4mw3i
VxAqHVaNGR8ZNsrOGc+xxPU1eEO+T2OnBoxRSg8CW+H4r6xc+R8lc6+IduVNKqfhU5fU7n0WGv2y
+x/2zmRJbiPLol8EGRwzthGIOSIjZ2ZyA8tMiphnx+Rf3wesUjeVqqZM+9qwSiYxBgTg7u+9e8/t
Ubd8lzQCrpE2XEh8Q1s6w0J8VaHZvFngAr9MPLZrY+7i72RssAn4kd00q3Zyb2s6AkUwzWZ3Cwp1
utD2EiPHQmv+7haadleVKccyd0CoN2hGeHCsGoN11Hkce+H3oViM0yyFYKKEj5cDq7Cqo3KfkyC8
Acofv4oZrc/a9Apv1y1C7JVfOPnDLOL42tv9wa76KtonTLt2NLG8o21Yw04nZMoMVFE4D2ikELmx
COXuap5jZnEVc3W15Aku2Bir8r/NQofFApfShRySD/3J8Vu5NsKsOfZhlm7oizjLSlbBPG8m/7Tw
p1Y2x0IgWn7t3aDf8onfGdz+fnCLZs9cstpniPTeYy305NpPwEhRczr1Q5OP8ihcj/xRY+Li0CqV
IF3L/Cqwzerk0an0CsuQrNHIdoeXvNexbfeW9E5AnDHMxYqeGs5K1z8CFgplEEEU3+Skzl9BDLTr
ZEoaqGMOJYg1TnQZaf7Io0wR1lE5T9GtJ+vvHa/S73WpmiTQCAT5PkYZ+kxSe+grJJaSH2VrOtoe
Ml7+HPZTegDj2GwgFKbsrKUzvNXC926dsR2CikDWra+ZrbtKzcbciorj/WpKxHhVkpTj50anwzvc
Kc1LIKoLBWdr54ohuR9nN74FZTKL/Bu/rjGSiQqhj2sL/gw/8RlQIAm91HE0UW6iDtRFISqsiZYc
MKSOYPmQ1z3RCnhuQOsHaa4erI6DHSciYa+lEEO5D5nsk/wQFquSJ3Q9+IZ7nFFNbbsiK3i8zXbN
7knjOyPOrxTtil57tenofqw504RbmhkUDC5NGMI1IFFHJoKzTJwM6ePu1YVLc9S6x/G2z0fdPqva
CqF/tfpm0st570wN172fkF6tkPmFQem13IHILPUbbdEMB4tuA1JFiL8+VfJoFEtJmM7uwZz88dyb
pDiNsHt2jd33EvKLak5MtPsjbvbifhalVa6SyrF3TlrCUfK7OxXzYGZV+h2l2JPQWAboWyOSr6yA
sMkY8FraPWq9kd9AunPXXdnQy5ls8cDMhVXLw2u98jvLX+kM0YhJwKeYjhGbMI3H1dBntxjsn5kl
5etI8WBrlblPZXTvwJgge0Wk65BQg3Wa6IO9mkgV2LfKQf6cOcvVrsZHyKRxoA+zf3ArS22M3IHj
gb77nuquC1iesg2qFPsAB6bYOJw1yQK2uv7CGF7fNFMKoQCP8BcztywQgnYaxFmbo22L46OLvuUR
lm9/qkcnZ+gedawpLio9jKJ2qH3oyEJrnvxIXfWMpxe7XHqrEDT9nkW1t6+UZe3x7qTnUWhMGaMu
mrahoVDhlCQgjoBL15isG/QeJPy4beGdstZ4Q2hNpFUEyn0KC84cfiM3EF+IgTG5KHdjHmebUJll
Ds4h52obZsqD6mm+/5HQFeSamwMRB8kkJwTHWnlOoOVf087DMqyDzxzKTO0KaegbHa06khy336Jn
LF6ayvOQhkbgWSN+/pcU+pVh98Awsqm8CpSGAfHl+iNko5xGlyVfXRFZD24zlXcNh/XNjHt3m4MQ
ugxKeodUtzqyazINsJNn5Cy6cdI/JJYJpSfuzDeOsvPeNJvxPBlNeaGl0IFht8W16+xsPUkajl0x
zg+RKBxvVWgiuZGDL88U28O5szGV6jF9UwamGb51jyUzj67CZ86LvCOBFISQmEAIj2xS1vyA3BfD
gOQXqyOjiXhbcJbDPJqjPoCBEINytbuvM5UbaUHakJyNIev2xHigJlZiei9kn62hX6pHczANKDGp
25IOkNAucpvuCRCKcVbgns5qrAhgyB095X5r4nvb6cUDDC+DdLC0JiutkfMa0Ub8pW7qjvwVh9K9
q8j7YGFq9uzo0xvTivzRjC1w23Scps3ISR7sh6VwN/TyaLfyTvYEN1wjeC1SvuiN4xPWMDujyPSX
mWC3cg9TqE2+MLlfAotk5fTsRJkO60JVMc0Tathi0wugRLOJjmlT65P65snB2YTZXK5Jw2AJjk36
piRjjOEqiud+N+oFohqIlknGvIibNDzwU+ZBjzb9zqxniXzDPfaRVgeN0/47cfG/5+O/Ox/7hse5
8f8/H5+rHtzw259FGuJff+vfh2TP+41TGQZHjrw/jrWU6H8clC3ggZinbCwC4och9/9EGuZvGLcM
Hbcsx2jfWNDh/xZpGLwg5RgsKajPOracf+THNZc2zk9tHiGESY8JkYCLcfOvfjS6hmNPhkx7sMuQ
fMI01cS9HjeK6I+k3lZN6gEoqYGfdpobEqnttyQSleFRa5Pw2C2gVzeH/lvR4d9lFplExiDyYuV5
mfbo1UUXuHFtJ5tKl/5axCkxViWo7LQFJT3FUf5soZxAxg2SN0IkzFZsAbggYmsgGY5NXUR6O4Lw
1dS+ajgG9mX/dyjtP7vEbK7Aki4Afh3VC1rNz17ZlAMjDUZQulMrplvOq/4umiFfG1Iu34vP/dMt
8h9ae59UMT/eD4MYxjRKHRev5Z8rE+aZ+hRlWX0YtdZE5pe/Lzvwgjb/u6TUTzX88k6oHjmGwkv0
hfE5H1axhKkudnJKnaYLjDSFrUKPagdqMHkA2GLt5jgN7//x10NI4OrC4YjOKHv5+j8VXqludCPD
ufzQOzHMOa1HPdZRotlBj791/psO13+4mJwgBJY0GhV4Zz9dzAgtc1IWKXQuMoKyS8kkewufgFNr
n/uPv/5mYmnv/flZ4YvxtHpQ+33aIp/ejAl+HgOVTA5NPOUc9+KQJbhpioopk6AUgSh57dtenEfm
+nsIVLLekBnY/ePvjJXRg3Kouwvr0F1u6J+ucC7QOxa9mR6aHjFKMHVzR/pdGD76Tg0599df+q/3
EEowYaOYRDVGROqnlmfb+LmJWz491EKpu8pru0BqPMF1XGcx5KOEo5tbEhn2N+/71x/W1pl4wwpw
kD85S+zsz18S3fCYRE6dHsqxGQix4ddE5YErqUxgiv36O356LwtPECd7X8AJYBUkiuHP74VZaxRD
7CeHhJFowFzPxbGmt/MpQuHy9Ov3+rTe/ngvGwIntlRXx1nw6cdLC+kQssA9pGY1ih868GOemIMI
fv0+n/of/3ofc8lIZpHhdjX+/J16J+9aRKYJcDZ7SAOoJXwpay45iQ2m/RAnaN5XUythwKlFYYMt
M4ovv/4Mn+6d5TNQP7LQLb1EqLaf7p1hFhmR9JLPMHRRUAuiCLF0adElNOfiWEWeHXSOOf+dvfzT
gr68LZ1LvjiTAvbQz27VIXKGSoUu6BwvNL+0MJiOdKPnmzot411r1gT8Sa2aMN7OU+SuYbnPw2F0
yukb7ZWGkBc6IUfiJsN9pGtg8qBCHkOVane/vjp/nSYQN8wP45NW69Ol+hwTntlmOGJM1vZIJ533
ee6tdj00OePrMHdGhxlHWtPsSDXX3WjVmF2AbAHfMcnUOvRZZZ186YeHiZHWja85nbuF21ml5Az7
7rD79Wf9612LWNQzsTRjn3Oczx9V98mMwocIg8jXCTDLIm/KiA3s5ObX7/PXJ9HTWWNY3OAhLfEK
f75rE42gglDrEhqT5EL4GI7ofGWVfco7y3749Xt9Xs65T1CWup7xgx7v+Z9d7LPX2R3uJZZz8u2C
yAuHRTvVr2HfZ9SLSxDDBORUQIN41Yoy2k2VLf/mwgr9B1nhp11l+RimSToSclt+aO/zqC9va83g
yQj3bj+288HNDRZT6U9mfYj6Wt1ppqO/20ukRgJHDRp6HacR/z/DIIOk3D4RFRce/b6fbynTCJXo
Gqby2BZkj40I3cCFsHsakLCo7lVuht+Hqc+fvTlXF/qPyGF9BDBLNZnRtvDs04ATpF5RARr35NI5
D4jP9D0jGnGOSzIpAuDKGtzRUd3NUWj2q7yMh2vR6vItD0nwVUw0Lp2GR3zlT2X4HZ+sXR/LoqGm
LulQ7lWH/GObuvGS1eEyd6b5kFn6Cs8qRj8/FB/MTc2nkQZls5qYWyGTg0D/PR+kNQYFJFmEEV4a
XyKTJ9vCMxWIdkje+5jFu+oi+3tUaZ6Bv5pj47oMdVDHI96HHoqgY+1GS+cwVLoTyAEX3BbKeffV
a8bWu6ftwf3G0x9lzIV93r6uW+3OMzrWTr3r3VcFaSuYkMJd3OXvdnbFx8B0Z22aZCQ8wE1y7dGv
zPnCPpM/M+8erz8ub+iQ4WOUsX5Xm00MaV+5eXyAFu+YR0Mv4ksW+QVgS3KM6o37Y7XqxXxqpWKF
8sSkfS0rpnbrSp+g1+e5UHu8cly7GacyiQu6HmOESqwvfauDLTYivbw1M8Nd+gy8zhgn8cWRNemJ
jZu8t7oPCTps2zkCRYUMawXnwX5IMXw8eSVj8JVmcG0LAm7e86gwtoK+01vK7I5pp90REBImhbqz
R22ixM1a9L9DM12xIA9x4Foi+Zo7kqUJNPezmHUr35jLfVggnWSGRB8KkSVGo0BNC8RFFJXaEj3J
veQWUl2icUZ6G1J6zcioB/QytkZ4oCo45/RxR5sk5Qt0K3KRiAXouME2OlEDbxjbdapvj7uXGEFI
CyFd9n0P3vbGsSvt0aEHyO8YWfMl0vL0mHn5xldaBrfNmq7M5ZqtTF2xj0YYyw1D2fWsVS0xAnFC
Im1bnsaI3iZN4CRwjE6/CLNUxx6l6J7xSPgYSXdTWX321jhldpl5t3UY2u61UO4OPSPRfqSuLn53
JAkejx00XBrcM33jjARFXZvUGi+ZscYiCgV6QklttSUIP66q8ewnwxWmz3xMhb+NYxq0tNgr6K8m
jTCtB4JQjD5OYr5WnnntGu1WHszDwixfIpKlbb22bmdeoiK5tsjxV8NA9uoweyiUsQNs7SZ5ckKn
IJWyNk45Hji9z+x1Lctxl/kkqGKkWbrWWGT8mrzPxI/vu3h+92sDWyMOzpRg4GDGe7cyFNBiTfde
GvQAJBWadQ5dwWNX62vja2FaR5SmggTZ5CZ2kjEAjvk4DOGpKt3oRdaG2uCimY5xXrAAW8sZqTDm
GycxTaRQXXMniOk4agMUV6Wcc+Y2s0eWfZG6nQ87tzGi7nd61fV+FhWQbwbfYbMY6tKjqKxKrEIt
cs+9nfOBqtwCZDrMhnqyFXruacxBxcoBLDdd5+bKQcmKg5EcnyBzif4g/iV6QtQyPsz4tMl078Co
oyBX8yUDTb4JC8fd4u/zvqVF0h6m3AFNit2RN+UUfWkj/d6zx/EeTd28MVXfb5b9h/5qVUPdTuqm
uO2kq8Dhg389WJrFUcDIKlj0M2eRzJvYC0unWzvQxFmKSiz6VsiO4Ea+u69TSp+e+y8oOOZtfaVb
u57w0Hrd1kZx7XT57OYKFPYIEs5qlEfCel55aSDJiEm3dmrQ2a27bFummX2LBLDbOm4ffZFpNJ7M
fgpkEo7HFGw2wVgwkr+i/YZ6aZdGl6wH1skDlKv4SFsxifDwet1eDQU3ZsrZgRIh1+7yuXU3xdwC
caTDCQZkeCVW3PsurYnmvFMK49EobPfLNCpf7XQ70UAvjkxJqp7zGOEF+1op/wa5l7Mww+a1WVX1
WpONC3d19AnyEoZc1cClfq8Nz9vUYzofG2le3MLSL37Ygq5m7n1GBFByhCndXe/m/l0eNkRahWZo
UvynsUWbohWPGvmlayFz/8iP6j9MNgM2NmHGPFAarI9J6d2dKzW6Bk1JGnsF6NHDmRvSwAdqEEb2
bnQB4zl09jajl1jkKHfVLbkl5qoIRXoI08ZYQoqSwCyGdYP7YTfYNje2X14QoJBMXPjGbdTkZNHh
STv7EQGiba3Id7MbEQDVwQemE4edIwJ460kfXrPQNOuhGxNzjWm7xfkKY3UXD6WRo2QS0AS6EFms
Ppk3ve5VV2wvHPvJNXdQsmOq3cyZVllY3oZ8hz/ZfbUJEX7kq0Un2sNeBU7Tyg+z5s+/S8rxM8PK
/k5aGgwNwomGbq1lJXs6LgOsyNVg31CxL1G5rksBIKpjLmaSXjC1Xsa0yJk42vIKj2Ham00Xk/3l
e/tiUu1h9ICPDyDbT1UzhZe0L72dFQ3F+xKLCiS79psvFoPLreOk2XcILeBLa7euDhr8l02d5u2z
29VfC1560zYVUAHfVuBpAa0Nb3ptpSOLQEcgRr2E8eJckuuGMOnAIhz9hHAcm2CVbvjFk01WGB+j
5oNLB5zJsNA3SU9H+3xx/b56d0U5HJHsaQHm3OmW7G21m23GQ6TZyVuhD9172mas2cS6FBgO/RY/
KDII+MD2kyRp3O0+GKV7wKStcoq/g6lr1hLvDUpnS2JhNaX2HfF/eZns2rhJRrt/0qJweLfaxHuN
er8tV2VJSkQwARS32fYYNbvoJ8qi3GuONR+BUPjRpnAGUvBo4+tZAbbeG3KBayElx2DMxJpTVHQz
G7MbSDAAaxOjLtNYLEd8KjntrTLVL9aY5MzLRvYMUikJNc773nE4XVbxIlVspr0Il4ko/tg+kJZR
sZzNYGAR9hmkH9gGA15/YhsRdIe4L3OE51GnUC2SaLP1M7CYNZvCztRreaxV0n/U1EZUGHFOVETB
VcBc+jWEK5cvHSX9Eru1QQyF0U57RzdR69qG+aYZtfbdIFH3HHpz9GiXKiW/hJedrMl/EqT0Eltt
t1/D2ko4TkJzabrkiYMxqbWhozNRau4dk/RmxeBcsbyGechNVTzrmCNXuqfduwOxRqlbKtTb3taC
h0D2A2MFZm7FauJwQoIIodOibBkHUWPT7V9k3FPynuVGXCKnRpLZx7Jiq1wQzJqx7Z3xd6lMf0ct
b60bJIjbDAXFOiscFL4FCSzJIGAILVHm5C4w0dGIq+Z2hgwnTrNdQMwVDNt54bjqvZ0xN9mqKOZ8
R5rZ9NA4YP+N3osupHt/12qU1Y0iwcMZBuOI/VrfdHSzjgniKqTdtAeMaWDwXLf9ro6l/p5JZm/U
+Ow6HISOVl9Zm85PsDGMktGunNIzqMNdBuJ8ZXLgWlNUO4EkkXJ0dEFS6eTsbWRVax1rAaUJSYNw
9dkgqvB2Ep0OwQV5tSc7kuOBE9RapXbCQZxfNP7XdtaKbTvXDgpDegcq0g/p2N2ht3hLHGtbEdjI
OcW/AaVEynTzOhbq2pN1xtTlibzJC0suDSNmRSenVd8x6jwL3793jXJXc5pelyn5Knoy7hSaZXxV
hN/YerdWbdQHvibsJwyaQLoq433yBQcrMlwDLzYOudPKAMXdNkWvP8UuIv7I+QDTBryioKu9sjUq
gmjs+y/KVB8T7F4HGfi2IbFrXM/+HH3R6y6CFdx62dFqazwqgEWSKjF3Qm2GJnmZhqnb9zI+282T
7g39Y+MBX4m75AF1fIww2s/WbTP0L5rR4mcHTrwfqGHOmKC1fUsIBY/5rOMGTtwXvGrlLikah2CE
mMS7pHFoj474xBGh+/G0q5iTbvRkCXFUSCTOcrC1dhsX0z32U/8bg/tZO2p1TkOHUHOMijtjMEbz
JL2CIJVVE0PXyY12eT2jydI39CUOFopUhPIQMfH0Udxmdbuiq2kBZtJTaO24gVA1ZJyH9q4JpOkG
GiSy5E6rUtTiCMhWTjdSchIdtG57I3z1oixEKQnoYcW7MmLA2kIhQkgjLjcCqSmLIm77PqhYXugz
LTMN9BfhK5nY2ibUGmqMyrBP8B6IOmSPe/aacL5oxFOQIAreWM6No9+kmk3Mu1wytoreZVkauxRm
h1iqE7J+ht9TRZ5q6szirItMbUXUEnuYEW8WFRpN7ogAqXvR2ZIhZEslEqlBfweD49gXGQ9LyetL
Utdju+6+NIToBB70S31XCxL8ONvz0sDytU1cUaAHNinnW2Sd1FejI79C7DCCpOX4t7Li+tZu1TpD
HAG/IUrXii3/YGQdG2lnhkdkezQFOop8EhPoESyTmh/vN9SWtpkrpz1AEmFmQ4TFDnpe8fLjPyF3
xbjXHcr+H/mqUDLV3iBo8K0rJDXY1Bp0CeAdXEfFsQfUyDLrUaXz4GdczKSNbXy5stn+aBQT7MMY
Zaq8oM/oG+fwNUAGQ66DB85HhESWHfFmlTunsLsvFTS2g5GkvCLriLrraLzc2kkuXope51cvM53P
PE7tobXL6TabOO8qMN57lfXk4dbzLMnZ4XtZBb3w2qbsa4a4hhg2p82Ooxq1fd/nbhsMWThmAO3p
itC8ZDFY/MKh3vqMswe7OWQh2Enuf11pQJGi+o3mHzC+LKWj6KmT30KRWIncJy2SvQMbUhmpaiuz
cbSwqEj9xhajfapSxYRM2TSvQpUdf9x3GomK2yHlFzCVJH24zdVdDPqGMgn0PZ8vRsKllXTXUBNZ
6i7vl2uS90zZBP/IbzXdVJBQjg5NyjXuSHUx4JrsqqUVh2daXdw5RLGTEwJbkeK+dSzuAGktDlp/
WF4wT52HCDvkxo9R1taE7QXShRYw4WZ6IfpQ4QOy2oNbLv+2klwt4UzcsMJ058vAC22gMPk2IQGa
/hKT/ALIWpJJhalA3Mcax2uS8sgq/NF4AkMfflfCoqmUktZrKl40nbTqjVZiaQZs58OTNCZx9sUY
Hgcc2W9hTAoyhm4eHS3mEUZ6z2xylOExrEX1lqF+PfjNpJmruRtynSF5Hop7igO+YYnRacHVRxkn
4JA8Y1hGxpm6pf1CHjf/QQES/9hXXCZwisb9mMmUkxYf3Oiy+Buy8RrmWsJbI5MejgDzw4Ok5Vqs
ek/r3tSMbkSnIwcoNEUaR3wBi+97b3cDabeErNSy/ih1DwgZw7xdN7TQ+yS/jpQhD/vEExj2s0/H
ovR3sh3kJgLscDFpgV/qghjPFuCVDXFDiVMeGeJamk54tPMFYiOpfOygZDnc6aZN84OxqBfYy10w
1rTm7NqmpWBbFiE3nqQmHP2euwRIxjtIPmJbyTirCJms/Z1btXYYVFSn215nffQtrlTkRNqjoiD4
7oY1X9iXyz3Y6mRfEIUQHpPIQJ3uEQ++12D1BK7nUvZ5Tjz87jnUybCHxPTSkZPwdRq8Jb+RA3lL
K7WONjHHCnZGAn7PohtKzMeyf0z00ftWD1b4HaW5fxxsDDMkcrEzWcnYbGfbJSnBR8l1GPwmfE2d
Jem1a5FYYV6iwR1g2K3+Hev7X6HD3wkdoGP/Eklxeiu7t+5nFIX411/5QwpsAZVgGGlDDrZoSwjG
UX8EIerGbzrDde4wy2PUvqT1/iEHZiD0B3oCYLnPeAGrOUMryBX/SNWAQp1BwU9NdapWamSMK0yh
mQH9ZWDBquzlaTQ5p8Lg8VhD0RBj4IgRFdC6pzstG4oHFZLSBkOvCm+qckZr2Nq6xi6gsDSKh7xq
lvFPx4iqnTaaoksY7r0Q6Q6Ig4EgBxyJqr7JYosJ3BYyVWGNN1LPkngCPuHSKrQ6jViWreS04pyx
gHQfWTRSMSduSCGkuWsrpmGUM5qctx3Na3pf84PmKaJJFU1HOoYEM+nNaom0UztDAF07l5PI7XUK
PY/ANIyv3T5vvL65TbUwe2ib0H9lzzfJt0JdKFATDWl9oqEYhxvony/MEqyKt8ASvZkINl6A265O
xvtcFhuzSrwrCEHntXHdMdD8avxKsgjSOhtia9WzNrHBE1iDB4zwsMqMNQYVlUaNr4r8kBKx9dXp
7ObF6EyjWokKk1jlex/5NN94QGRorWfFfOCP8DL0jnlN7ETfMx4TG5maoDVNQt/pF/rNXc8WQt7p
POuUEhGeQNTGfrFCI4z2ywqdeTUKYAy4gIpbIGLd84R45GC0M2d55c53fmfMtFJAPEKHo8wC9qMl
e8B9yTfuB/suzeh/wjYwtCspS95ush1gGRU7Earw8jFWLlpjr69u0RK664HAEIS/njQulj0YX7SK
cRROWsO8VtZSK7CNkk5HnwPUiCJL3p4HOgYWgFqj7DeQP6GCEC+5NUdT7fEDTQQHhY36qmGO3HrM
DHYkhaiDRc7th14Y7iHuRP2goAXc9FpTnSst6osd5eZ8nXrlDIK0o8GSC3H0j/+VGYLp+KLZBmEo
60QvXLSIzeBbZXtMKTbGEs98N+ZV4MqwwW5ntNo9SSPeSAd0JPhYbYiBFvrHjyHbf1fUv11R0b78
NI/8S4zD6fdS9h/Z/Oc19cdf+kM5Rhqsi2wHrD5uCINR6R9wH/83m+Meyyz6D89mJPu/K6rp/4ZZ
cFEy6KZDvoLOOvx/Kyx2D9ZFdF4YnJa/9Q8MFuLzRJjBOrI2dEWm6bMVfJ7tc2iJW0+F0ZFGnYzX
JOG6d6OgXDGhB+ySBmE7hU+qjdOhbizyddLK8+8RWsl96xbDzmxEs9NlQlHx02X8T/Iq47P0gYmu
zWSdrQRZl9A/D1SnjlNUZnjOwR3surr6KI6vnqIttGKRtIH09tVDImivb5KW0Uhk+hy2aV8WKMPD
bx6gQGoP22tgJWA9d78oPPY3c9yMkgW7E69FHEun3eRDTQEyOBqGdrrn+rXobK/TyG+TmrcfM2jW
lp5BpMYgDpiRzhmJuu1TPA8RUyqN6RV9yby591ARzQGSU7NgFFT6R4gNYkObjR5k61P493Hbb3xs
hbdU5/2TX+E5HNumGAAokIu4opRv3gtyy++t0KxwidFRSNdJXOE58DJYZtshNOL8KM0qz7YkgZLe
nfYmmUjLYIOh1rZsw+cpjLRdm6j22ESp2PU44z8SPW6vfmFPgZN2J4KAjjWBf48usR23AtTgzu16
SbpYPBwnbdCCxFWsuDT3nJvGMudzGcVbLSEocBX3orpnoPGqm2mHT5p4x0BlefxikNHkrvTeHi8a
c9s71Wf+xEF17jYMKqZz5KoHvY/yazv3xFaATCPeanREtEVhaL23wL5Xfh13GIRJoWRn1hPnXvey
+n6gxFgXoVfc2oNySX80W5Fd0G935lMaAf6ehJZc8dJuUPTTnIFb8TjrOkOW2CwPk1PbgNaKclu7
klGeaJ1+3eHV2KiSGeFkhsxpla+tcN0Tb6jTfsZwgYu8iZw7rnpzAi7aMubO9WNEusoRoZN3jJkK
R0FY6vlLLUUHcRSFfzOSTADeScNXgt/4xiyN6WwOuvstAoy1tULZbIqGb08NL9f5PLSgWCsiU7ju
1lZhQWZQjS3/LeO2X5n0RNeSO20FaWu8112ieogKGk722PWbnMiFndXEwGU1upwGwwK+kDTvY4oG
6gFF56RNYm7ptnDD7YgWe14rvO4vNi+y1qacvdTz+43tj+LNiFLo4+k8/240UXgBZGwF3gRv0IJT
Ma4lVo1XdmLVrkM3FgdjcIB9V6M5x7Qr3HLesQMbdN7srvNWRlO4xhrZPTR3ZK9zkEc5PTKGiNqj
PXVL00PLKf6QaZ782q7szcR1PAykejELFnl8jjAD0I8jQNcEpUSuwrCYfgaibmdAH6vSC62PYrRG
XPH52D6qsS7Pfg4Kd1WrJrvYdhpuAU8R2ukly9MF78RaRZw3hh3mApO0Uvzody6gPHsHiNo5ZLJ9
8uNRvbuDmjbh2FkH31n66g4ZmgieSD9lJRxfhxiR6ar2HBKDC7rLIsjotvlrduVxZozYul9R3/p9
YDf07nA2CW+4MYua5BGBrH1FHC50CTHIuDhDHwcY70NrOVSRUyGhYhEhIZRu2NXG29SuBoq1a5db
453TDox9ME0NHEnRZF4ZTJCHaIDdwbQ1VBoGBAHZocbcceOwHJyKGEYCXN28eOYg1NwnvSmrzQTR
9xI2Y3PWGoRAgWs2+jXx0urR5QiVB6JPrECv+PcO9yghjWKOj4Oy28toxPFtYozZE4zR8tGzycZE
XVsERT1iT6grFl+7y7KPNJIaTg4LYytopNa57ZIZYn9tMtoDRdP49wbO6mTjolPjR6lbp91aeuH/
jvm/Oc6FGF9JQc3X9CiHeyGHZs9UNaBBr7WrqK/ivW6kA93mJrZOMYE/tCSH9sE2K5WCqnLiu0UD
+aUaiuTenadC7Lu2i24ty6oRH84yyxnOx93XataJYrZEyerQzmnOwI+JP0PeRqxsMQ0XeqIDaHsa
QPFqNj3AFBmWgytCCYQG9tDxdrBjoTsas38POGCkK0zcpqP5vEXk6+pssTZv0xl9Z5sZ06YZ7WbD
2jAdkCWFL1BwBX9w07HO85BnpokIBHQRVGlFOAqRnQa+HWaGZxHZZCm4sxEv6hVBVuw0YhwYZNPT
ugURs/xse82LTwXVBP4mky85CHdD+/YjNfUxGD3Gx1kzmc+JkPUBOZp765sxXWCz+ABbxHzatzPz
Cu3lnIYs/bA1ztHshR9TVx18CCcrx9amNU4SZmQ6IeY147cbqJ3uzqJw4C+oybhCuuM3HRNvvLEZ
r68NA3INdnqY6y1/JJ6ufU3HrLlrDXM6WXbDSK8jNeaVSe7wMZh5d8pM2w3aoprwK9OTybWs+uAu
tQFRz27C0kE6hbeZ4zA+d0QOgyLxzPZkes3UrWwzds216JRrbXqQ/VYwFq1vbucWcHAwqV5/dlIp
y03jNNm7Jd0Ib5NPgB69o8gIyUDWEDvJXBaERTMNoJb2crWrs2SA+zroLST1OHumKObnIkLVSoer
plvZ/aw7D9kU2rs0JZFgY/4Pe2eyGzeTZu1bafx7FkgGGSQXvcmRSs3WZHtDeJA5z8Hx6v+Hqq8a
diqhhHvdiyrAH2yFOMXwvuc8x2po/tPzEtdtTL13tZzBbwPqcRdsscqvUxmoneo06MFK53kRuzsB
MRJJ8VXYdc7PjPufplGkWxyF1rKINvm1W7fGVct0xlfUTjNur564OvZdlGQyl9TGFVq89BtO3i+t
ZkhKzhgGYOB51SFxSdHDTehqeAqnMYjWHShc2Dso8T8Rz65uSiTl95Y04oeRdprYyNbANAjuVNt1
bfsp9AYWa9u1r0n6Rqhc8oldxViH7Y03tm1LUCs0KdK+LYIEyWfeBDjmfgzJWH93vZquSDNr3sGx
WvKasfuSY59DWMbuNCsLVmAzX7iJdEryDzp5RWLPbBE0kXWEn2u0wlcgQforACM0RgfmkWTdFJa0
0bskzYuZ0NO474WVo5Jg0SePrJyHlc47EGy9MpMHMsFYCSzyyWufbHRrREMbRARlOhb7rzIT7sM4
GtamrB3i6S1spOSzpEy0kbeE2JYyS64bFPAjEjQnv0ko6j7T3Ks/GWJwvtaBm+xLGXKaTuNU+0Ho
hnZwS6cu9nXb4ATWloiKVWTMLBmEKnQ0cCrjzoxxSRzcivTrsHMIsi90CwKXTmOscpNMX/ru2qoV
ndQ3Y0dDms6XO5k4Xv/vWFeoWE3njnUexLjfziPvjnXXkBde/zjT/ftf/HOmk5S5hCTiUpgIaSnU
cqz651TnGP/iyIJuGUeKQ4OX895/ymQOnFcXRayDlR0Wi04F7Z9DnYVPyF7KbvgtPJSz+IT+4lB3
rL5FdkvVjJ+DaJtDnVzOfL8ZCyYPbgeh7lhtAia4rT1d41r77W6cOp39WZdD9E5xz7bJAFwsIhxF
/xwCrfXSRfVmvw/EKp3dFUmgK1dyS//HhfW/GGW50N8uBBvuOBJTMPtO8bXVvpbjq7LPHTPPXMiR
jt+JS4tvjSG6+d7R76d4U8/fP74KEHdHZUyipNjqWczAJm8G8Nij29VmWpW8cTBsrWh+lPgkhi2V
c3NLA3j27SDNYG7mtBmyjl5Wq3e7sRXjFsuvsZ/GftjHVdM8m9EsoKTPbbJplHNv2nlvb9gTDlde
I2Pa6I2+EWrsd0YfBA8sDbQpnbxLHqdFc+YkTnLZyh4daomqxq02ieu2W1C8vd8lzbJjJ/CIzo/c
pJoTXUNfn1Zp3ZUrGTclnfeOvpmeOZc6h3CE1NizV3DTomu91iSNDhKlZh0FYaTZ/aUK825cpaPK
NpwEu6vOy+enWPHHqIrIJnbqH9LMHUT5OQEaGkS31pkpjZntlZWa6mksJut+oEgLNN7JtiVUdvqB
eHizzrB2bUpikzNWxrWLFGZLMPq4Gs2x/yQcxQ+hc3LlzMm0LWfXnNj2tcZ1EFCyK1HRrMOyi+6D
pB9+eCqf7vtZwNKRwQhDoufArMXz61DI4HNUYXna5Khqn1Dx22IzzMZr08CTXaM3V7+02oI+R0qL
evbM2I12o1TWfc95jwhsbjB2p+sSPQv8PJVXOFZtyW45UFewFIRii8xWIcDuCeqAzGdqCMphYU60
myS0XlXLYj1MqvsJKubJms1XD3zEl9HE82x1WvxZpWAA9AmFJKk5tbEnM+J1aR17q2ioZz+pOQAn
qOBH+uuzeu50fh7U3WqdjE56yD27fY61yVnDsXUuc2oTtK6GYCvshpoBCzU+aWLGw0L0G6+pGqLM
kQtwygNBZ0sZrj0SubfuSL7Hes7c8EDoi+lT12AAc5ZAiRO1J+8h9RM76R/Scu4eoEvxl8mW5sVw
Y/s+C9n2ENecHvB/WJwKyw78k2fduh63c1ULI9jkiB43JnPnjRq8JLlI0DPvANFRFB1rogbXXUPb
kFNiiIo91h+SokvHFZHS9i1I+2QfhaG+N6wm+B4Aq4BoYWrBjTl4iDGBWDvdcgToVgmKuNspIs59
CqGLgQCxDlPV1CTeLCoAqKoX0qvkXQCEac+OVdw5Rh5eDZZNiHVNI5EjBfsyu9d91OvSvKgbCIZd
N2Lapo8QfFdI9SlvDIQeCK0jjAPd9C+4he4vdGBq3WrtcNmAYfkeeToYua62jJVH8PNWa0lTgB22
3I8Ak/wGbtlP8IncybYfsy2JYbpvtMbk5+DArwDOW4802edtMLk4j8nTMvauUzR7m/PyZ9cMek6o
dnSv57Xu97i35cbqRvrfTtyjaEQO+MNIIVTUIPxuOjEO3xohiuuiC71bzrDikW454mvO+dp2rA37
8g3WK8BhEWHRuHcEDhTfyHgb7psJ4vWYROpmbGt5ZYz0nWFG2JdphVzBqO1+jd9ZPlScrjYKF5VP
K9rt1zDDGKAGChKtMjNQ9w0BAQUkyCB1VgVJuRuMMiWlsEH/ZcVS5asoK6OHmg7JT3uWrW/0TEKp
lhMKErBDHaVn7ypCmPaqJJFm01Zxu2FV4YygW/VlNkiOclFZR48zrdFwFfYcAPhoIrlJPBo8aO/n
A79t+GgCUjtM6VRfUiYkncIO4nqdSJikbH0T78Jlx7BjKy2Rzofehd16iAloumMNX0pyURpDvZAg
WtfI6dCDeLra6lPTXPxbfhHV7rRjZ6ptnWBJHjL1zFv3geI+jOUMpJOd512RNfX3oVaKaaxP7zN8
+/so0ac1CXj1V+K+521JlJ2vOCW/0hGadyb2rMs3ccFQxpkLmYs2cpuWxncqNyjzM5rcv1rSZ56n
dsTlYOgoQxYtgllIG1wLIgLsVTmqLdtZ5CJYf1sXAWjvpvRteYdn7i4RmJYRLhLmZUhE8kiQkCv1
624yaXKLbFGgpap9cUbVbmgS81etRmjbmBLL9ZvuxWxD8xPySXrEVlQ+93Ge75XXFXukK8E2ng2d
su+CfajR++nj0hUvu28UytUFYahuSnUgsTdukOo+Z8yUybPpbzzUmcg6IrANjeHFQA052hOYEXor
ZOWjD3GOg6mLaueCMynYAd3t8wOAGZrmTilVt4hJZ1+BV0P2NMrZ92I0NQZlrM9vlobYWiRMb75n
u3KLvTMsQOG56hgWj39wGGe3XRkNyg8OBdpjFUu8j9rIo3cF/cHSQS/UZSL6+SadSBdZR95I+zIA
3EI3v8XvW4ecc+tAc/fsRpsLUWnp8+BR/yuKGsFOLbWtbTUeYmEkOOGb0GpZ7FqPmhHE0vFukMii
hIHGoPTQLUeIr+5EM1nklpFORd7vfOCgmR5m3ug1bkd4GZZevCas4RcYJNrHNpXzMy9SeAehMrxV
Sec9FAl6Z2nhso6bqti7jZCfFRtSteogN19lQxFO/5ZImIE23imVzvezpvevfRFoT7lTBdQOVWJs
4JX+85xSNQa/Jp1fdrTEsNOtJZCLrtpjCFLhjgIJElwiOLbAUeMvRde69x4RmzuNqvOL6CbrpW80
6yWxq+mGlUruojrSNlMcaxtEOIjtgqC8Jq+y+USOVbE1G3qlWirGm7e7DmCY5KzWdW/NFOR2UZQs
fG1yCdnfWNUljcOio4RV8iLuRrvULx3ExlvSmdVFPimxreoc1nKjW3zEjjcdOgQnt2RAhhd4Y9An
v73LcD+xw2kW2TKcNy5nEnxunLYItuh9w/VC0qlXCCTSW71O8guJBPOzF1C2VAEe1JUbsxhyOubx
zzj7AajP1wbVG+qPhOLQZkX8Ys/Got/BG5RO4w2TwnRhVkFx6zTzvCFgpwsR3FTTs84p3l4B7ki2
MyQM1GlEvGYQhVYdBNxbQUDvrhOoxKwuR2w3AKwznAEBXlONt7XTsnQ7ER0ihywq3O9z7qQbOtsB
DH4jAuNIIeHCayj6rQKrRSmusoKEUKcoHzssm7uOCYc9EMrpSxph6ramnoE+UPbgA1A6TYNRHWrM
Vjt88cQ61mmhPba6jhSFuhw7ZgsgV9ZTC9DDlk8TXnlCnXwxMbt9jTSWaIk9kp3sWUeTuM0rJFzC
i43vb64hK6dhYg2D/n3yXJRGkCfJLbUWcx32im1MCRE5OMa4JnWcgxysaeuqqYFvZKIpElOPoyz3
JDUC1WN5WxWtmO91iW6YKg4o8XXAHx4trQ7VyqO4f9UpDRAPf/UuEdR1VqSnB35rJNY+Jij1ggIN
VO4a2jxXdOtEo7lGJRTdGHNstmuIvA/mmDZbTB7Fdq4iba/sUjUEF03m16mYXIDFRf0AVgVXaRpr
l0jL7zp6XquSDgE1IO3Vren8G1bxWXRoxrNkCq64jHRDhBEzpx22zc51m2FbolfaBwQ3IIUL1CUu
uQYfZa07W3aIEYpuG7ZZREwGop112sr8h1NoPxDH3Y6IBXbmOOTLvq2+oH5mrpw5fhzKaF434CB9
Zqs9N6Jf49wuNiGGFwTj7metAA+BbgDKcdzWRJ7CJKcuiTJXdxVmFLuytplTcb3Uai12Vaa0mLHR
0lfBdVVE4TolBG4r4wwLdCn6DuVAEn0Nu972U0QWROx1Y78d3bl8qABIQN0P9ZpOgxldRoms7ooi
rT6DqyxWrOo51bMK1XrvYKU08JNtMrdKL7p+mg9m7KV7K4s6X4tox21IMrHuLLeZ75JQNg8VLKIt
VhkHofzYgDmcpdzCkIEs10TRPvPmZNfXKUdyPYsP9OYIOzJU/d1r5vzSANmFADKzPZLKgAEP6Ak6
+PmXbfGd7b3xZZSFe214ndLXjWmX932doBwxy24gcmoqLwi79faJFrU75eIdMvNcx0xGYZo6XsNT
3FCf/G5FVj2se3Bjt5ahkvvCVuWugx3yRTbsr+ikRebN5HqK0KfIORB/WryQ8q0Hqxo43rO+rJDS
yCu0oW7kj0XRXUaxa11HeQvgXAmbhJh6OGR22F8O2pT+UBZZIlS/eLhlp4K73qnyn3kL2K2XBoz/
NikpPdM5PBjoHq7I07FBiXLAXk19YXHWbRFfTJqynkTh5FuMMAaCT+q+N6U2vaa94342S6fA/TK7
6zDM5h2uxmSd9PlEIzGa0RxHOdaGThuRDU0NM1mSJX5S9USoSEfn8bLaHiZOFfitxYwchcCltpo3
lFoftQwBd4HEKGSWX1G4AWHqIfBOjeqlEYnYpBIBJPYKp6blw854X3oyfwRqXV6pOTMvmgarA/v5
HCMRFey0cjvNF+2g5T7HJam9TirDWjXA1zI66T4rrS4AFaL+5xQzrEwtDp6QDaorFsXsjq1i8m00
RPmU1Gn9ueoIoNlXGpXeVRyQNkgXzg7sVZqypbE0VdyTETQU6zcxX9pIysVdMySH3uxew8FF7E55
5woocHEp2Nn+KCpicyeIiRuppTdz2dO/a4WW7RXevDXy6fKKiFlAT5R01Q12l/AmYTO0Sqwsabeu
a9c44yRGzgZ6GN//TyhdNCNY07xVR20aW4GaD2DOu7sUTcLGgsLxPDatYOFCOmQUeXDfErf9XWjV
Vytph6/YBx/mDuPjzkGguCEp1Ngn9czMXmlizaeWPSBmo52PkbL5ZOtZm68Did8t6nQ6+n2HkDJa
OiOltY+QaF2ZqUSNmDYdyhy4y36SmOF3VAYt5gICjGyh0Y4OR+eRow7rCVber0Hu6Jsq9F4sIlAu
9cow9/wUE7pErR6s2PrpZG5z25dqAv8S9Ls+pbvFfZuSa8+bh33fONwxyGB72vFjQ32Fm0LA9IvT
R9Zj3Jf0lruYD7bxaGYU7KmmSHo7W7P3SkTmHWeQZybk9HasZnmo8WKu1KDktsqK4BvhOjORJYPr
a7VIbsjWoRdsa5xizIbdLQoKUtn6ofgEYTZkh6vd53muLpQ75fdBrMk7p9ZDNAESFnTUi19GCCuu
BMq9bbo4PAQgDG8Le4yuMju1H6wKDyCW3xlK5ZekoIEcpQSvMd1u+0rQpFOjTpJ8J2HvoV0qVVoS
/yKyB8WMu+pG2kae1+v7Jusew24mGs/RJVHT5bRXQ/M18grHT8KIFYuN4IGJVPNz4fVXbOWcw2Dh
biJyKmX/Wxa/OpX08SZT1XeBS/5L66oOu0yIJft7qSeJfmlUXXBJ+GeyoVpCFl/Ymo+dqY3TmjwS
27uJsyY0SYSq63ElmrKyd3UxzhzNogYfytRkj0XuESZiT94+ihfsBSWsR/zCr+OIG1dHvYVxQzQH
fR5+ODanBjsz8zWbKg5JNdab2UBnDl/dWHiVvkZ//MD3bwPJk8851rM1sUGhz64w21Du+NGaMZYH
lGL4gVhfp2Hwu1F+cziCEJN7ZTf6PXsoSeWMMpHWucYPy8uGS4tcja2sBYWUFOZkGBh+72nBr0gK
+w4VpHnfjt6verS055BP78k0nSba2G1ZIyRvxmDTuoaz0gq73Ove2CFIqIsNYsd+5eLeP0P0eF8F
hXTl2AuF2DNc8xh4I2k/Fz2RN/5gLYnrGsW4uCp5J+s95/H8DJLhXRXcXUbzDGgX6K7kMQ3GGe2R
fZLT+FMZ4mYAKEA+KIEsWVhlm48rvKeGgstErKxtIk85VirpoPApPxpcWOSGj2NisWQkvXGtK+iZ
Hw91zGJxuSrDhG+FbsxjxKN6tZHa+pQJhiqaortKM6LnJeDldcDLu6rDMd9Dz5v+tkjOoKYhDEEd
zgZ0cjSoTZSBqZVoVMmRt1cmps2VbCjZcSa1zlzfO9HXMpSJ0nbhIkkkt3+W/FMm/5mAmcbPp0iQ
Ik6yKpObm1ykJhXNjPLHXTUZVBCzObrusnE8M/5Sif9NcEylnvGFoH8Dv5gezVGlfgqtKtLTsPXd
XKMAT0TlStbD08cPcbmI40GEyYu5AKB02gJ/XiQZbGpSntn4SlG6dYaIXUToiOAmM/UZVjZM0r6D
eFk2bJI/HvrU+yNMmF66R/PmHfqegKbRCE3RLEWSCbOmDX8xWQrBxLOR74EpzV5NkQq2Hw976tMX
Fko+Okd4I99w8r91ckTryRL4OgmmdZIdjLx/gtI5+6HkrfUc3t+Phzv1QULUA0IDnNoFyvfnDQ6b
WjdQRzMckPXH2qzJfAnQYMD0PTPLvKPPLC8MYkzT4gTORKMfwZE8wjb+/Szl3A0/2rd3cwq6n+BD
x5VGHDRgEYxh0p31b0R9UEwaKMV/fLmnXlrhudKRlgDW9u6jcYSagWY0ACxC695GJnNdhUyxH49y
6qbyCJf2lU7j8xhDZwFv6aycqedtFugJ3F1b3jQCAE6qM8/v1AVZOGxcS1CVh+b15/NLR+IZJrRd
/jDUyLWG8qt0y68fX865MY4mtdhGd81C3fjQBq5n2ewtNz+Hhloe/vGHzvuHLpBX0XbevRxe4g6N
qQiIYO96HXa6eTCxKKxnUrY+RxozDF4+faGQIt4iLukC0tW5Ge39p0dKC2wizL26R+niaEaziHIT
WunBwSbRHZ2/kmsop/VVpiVY5Cqv2PztfWU8x/U89lFAC4+/vZpjlTtBx/HzYmSDIqd7NIPOma3E
+3dR0ENHM01p18RRfvSBe6Gh5ibNSKhSIXrOqozXwDeunIRexseXc2IkLsK1lwwFm7CLo9fEa+N4
nia39JnasPdp7aWYnMeqSZ4/HufEYzIc7DWQpZbdkbVM3L/NkLLKU+E1TunP5FU12TfSPtZJWizO
xMPHI70XVruouH8b6miNpUYlF8QJTJ3eo3BfWCQ2DY6CI+f1sIv6Yn6awD3vUbQHzaaGdr7RsaR8
kRxZt2o21ZboMhoELWW0vBEUwHOSMQ62m1SIk0eIDEM0XwcZ50CrLgSuarpFnKvUNjNVog5On403
Q9lRwZ4A3K0ps6FjlPF85kIxGx1/fqzg9PWQ0dsGkJejuRl6tSa8ouOetpF68fJCvzF699MkZfwt
nztIu2TnLc7DLw1QyJ2TTtRMRnkhAejENp1Zo65SXPdPecDBSMkIXU7+qRrc6zmgsJSXab1toSms
6hgQftAkAtntQMpR08M11xKtW49Wafn0toeNUq65ZpxkQwnPuUottAxJijZpZL7eeOGwnp1w3FhM
MB53y0QZRpqr/p20suLMonXiXSNr20DBwZrFlv/oXQvyvmb3MXFfErjuveGJC5766IdJg+p1DMTg
f/zKvd/wCAHLz7IxO6D5Pd7wAO/o+6HKS99zFWLYuMy3NZqpKykqtQ/cUF1FlF4fETWHlx+PfOLz
ZTenLyYKNCvvzhxNOPVa1MkCzNY0fe7lYHyt6fc8QnRMXj8e6sRFIvBgNqLWwf+Ot470RTlvTl3h
531DVwRDRUO5Foo6TJbmgvDu2F23NNgxPZkU7T8e/MR1sq8iKAOPHjf52MfhpCEQ0bIo/DYgu7Ie
isdwgSK6ydT89TbAWiYpMi6X45W9uFZ+n6ioAbUhhLXMh83zMk0FIdAuQWdNJsRfv6ZsNxBMIYzi
9PEOrFhhLujCvsvQFXTDBueHj0jydhhsuaPw9PNvb6ClCy7MXGw1yDmOVpQwzioynmouy86Fr1VT
UdJDpKfTZiI9h359/wEyGFsbtgY2De3j5atGGxLJLufKNOsxEtoLHKefySgecc6e2YMs3/KfWxCG
4lgquTTm/Dds4W/rCkET8VRoCDHgd20FtVKPcO2Vk/UzgnKwN5l5bjd6ekRA2cjYlo/ueHnB4+dC
7kv92ugPqVd9KyfjUTRpjS1eZlhIzDOZT+/ffUtn470YRaG/0u398420wRKDqXNSX+u6w5T1vmWl
pHboZ4Z5v2FchuFoKBYSq3lcUOhdfYxjfrRPcMpCTkTPW42siB+/h+9nEUYxdDYbWLPkO5olKJmR
aAwj9RtBRYtKD+br7pdTyPukVjTU3XktpvLMLLm4hN+9JcvEAQjCBmF6DAYlKAFURkQxwbPRQA8k
O7LWEUd1PXp06eeCJnY7YVNaQZYihRHHDAnjeDn2aqzDi4w+8o78kEcCMetPONbBcFYVm4NlW1Av
tA5kcfLJM6Ghgs6yz/z2Jx/MEkREMxC4zvGDQZIQZXQ2Mp/qdLFNJi85aCN1zo8fzMm3bHEje5Dh
kT8eTRC5VbOMhCUZbMpBOFz2vp4Skeeoc7uWU4/Ck+xtmYckZ9ijt9nJRFHVBRPRWAmELEGEiUkf
dx9fzakZCHc2ZThs1RQ7lnv627Qww/cew05LEQ+BfukdlilIWcAn2uw7YIu/30VzZkQmypKxwMSP
T6hAIiVmBz7RKQ1+LveuieV93gQvH1/VqY9n8Qs6SHI5GBy/xmNLitBc8vFkse3epZNBiy2wf9Js
KXdNaLs/hgwUNdXC9sxSdWrOe7O7Uzg6ceihdKpHwupTP8SzowoN1Ei4q5LnKpkf+BDPjHbqhefY
Y/Kyc7J8VySDGoqEFMafX4VVus+ljWfTBF/28c18BzYGFK5zEx2T5Qg3//GB3+vMsbMpuftuN+jP
caSXO+KJ0KMlos/ozTnDU2K45borVX9bT0V6Y2eO2Ecums4Z2hONZQI7jBoYIyAT9Bhdl5w73Ron
77zDCZsvE+j/8canCVrdHvKc1Wa0aBOo+puhPHzZwm0vYsd9IS6pWhNaSxOjEPFzOvTtReCVXyMU
HbNcMGVDbl1QRfJWctIIs464jo9v5IlvjZ42W1BnCXBkf/jnt5Y5/A7xyHZ7KOaf1WyonV4hpgwy
9CvTt4/HOnE7jDeNsb0Uatl1/zmWCaZVx+HO1j4wfuoUHDa5rX9rJwJNHK9YIlWkOrPDOPHRGQYd
O3Y0rFjvtth9k01E0ZdcXmJ/juIQbC2qHfoYzbwSYMye6mYgJRfInv/310o4AhHs7GwMcTxTWoAB
4sZtS5+z2g0wrIaqdHZPNZ60tzR8nlxysj8e8dSTZMtGGQBvssdUdnR3Jd3G1qpLX9PDeo1FDVVC
IdT9AB3UzyUH6Y/HO7HmcIHsoQQLG5vF5ff5bZbOg8aK4pJbO/YhnQurGTZ6XdYbgSL2fzOUB3DD
lWwY3eNFtHKsWOUFRzTDK4s7vIhgzRwlL+POMM5MX6feUcEHtfgQlkr/0TvaI4krZioDfpt3j+Bv
X227fgRd0KzisL53oT/+9eGICQzThQmxn/bJ8QdojPTazHYu/Nmc0fg5w6emazYVdYAzA52YmCmp
67YQVJ6xcSzP87fnVc1grfSAI2AW2i/hOO7duX4880oIfsbRhv6PMY7eCU8jn8+yGANBv7HC2FQd
Wru1P5mdhLacDS13UYchNDQVWP4kfCqJPkUsRK+2w9lE8a9DDVnEdHotcos0YRiQTcEGxkI1BzK3
onvTI+KvmEAZBZVe7PMWcRanW0Kw+zC4iGyXJoU+QvUyFuw3Zi/j0+zliK0KA/BsmRM3rvcwTN7I
/Lf4mdgdlgtFEbvsbTQ60R4GynSR2Ug0exHl173W9GRee8TVpu2aO5zucmpFzSpCKOgjToQZMszV
NugiG7FwOlyVlojBgSfd7uPbe+rdtAzHMXhPxBLn8+cThBFcq0nybiIT/laP6psbVbeW0HYkZ0Of
w8T78XinvnD23Gz2KN/TEDoaz46mohbhVPg4Wpea081gpheDKs5sXt+31ZZoIBpb1DIp03lHw0Dm
jaDfeATw6el9VcUNmkH3R50+0YS+RpCy7mzza9gUZ45Mx/GdtNPeIokcyR3lcH28IfMqePHVYFMT
Kaf5c0QK38ptLO0eo4uebdHMcMap7RxwZ9rXmwxmA83tgom8NvsLG5W/nQzahdA7bWcoq1gHCEN5
4ao9/U462F7y3Tbw6Q4jUkDYzeHGU4ak9uLMm9AIHswU4KU72/UKRJiVgt+CY5Xw+8BIrV7xfBh3
5Hni8RxhVeHo4r/npI9HrUq2DpDP51rY5x7FqScuAQ8RB0WZQSyIpd/niFhv7bxIyUKEtD/RXVpN
g75PDXUuY/vUXPTbOMcbo77qibmED++79mIopN6whnix/fj1PbUgSmIt6CvQb5PHGR16bVZlDd/c
p+nkrqeF7aVjv04xpkftdMZ0dnIw6pWcWYBMvdv2yobJqMj4VrRIwtiAMAoWe4cCFC21is98mKcm
AknZn9UCy967zW82TUImqKgIuG7uSQ6Qa5DCL2XWvKoYzUIkz9xJ49R7sfS8OcAiIXCO+zRzW2Xc
X/ZpyZiB3Z1N4+DOzXBhUovflEKLoDHUoBErT3yK9SDypxBTQ0gw/bUbuunOK63pycEShD0jIKr6
zP04+esxIVJGon7rHU+Mwxi0WhqxzRnq6lV44XNk9g+ZQEfy8Rt1chzH5aTI8XexzP35ebS9NkUV
ejyfk2hFNUd9KyZt2JRdc2YhPbVtXTKgKLEs/+ccfYdi8HBwoL30FZ6RqEXiOhT3TWnjlzZugYY9
5pl3plBx6gX+bcjjDWsyWxkaPT33wensoRm8elaGuF0emrI/c+YQp95fTqRL3hO5dNSS/ryPavH8
z6OTM82Y01cVVb8IzyBxNTPcNeXbcL2ANGHl6MU2rhevgWYsyswG0R8M8BfgVtFLUIN/70wcC7ja
8BlFqnkg1ZecrCLLYLK07m50BvfZtZk1Ib+3CKa0doQIs5Q2S/OXPpjYWQCHjpX+NSm7G6Q41RYT
/Gvs9sMqn0S87fLJfKgQXbPYm/aZt+nUXfAWpy4lDt7b4wZsllUtWbwVO79qvpjVbKyUbr1AWbyk
Zkro8jScGfDUI16cWQhlHIqtx7e9SoxwqtkM+XENnLOvuqbavWE8RQiFetUumvSPP5g37cTRhhDF
jMkF8rlwzDx60qE2ZXRJs9yX+eyto6GTD1Zk9OtCTPZlVGbZM8EBADstlJNvdgE3glmadzMUdyR9
e20gg+LMbThx39lsLBZoUhQ5ThwdlDw5uQCDReaTsWJto2aS10XEtnFKyvYlIWUNelT0/cyNOFHE
RJVA1WeZtZ13Z99wtOcq6Pmi2zlAyipCa4cgVezaoGn30LnEijcF5aRNXgjgoPVETwbnhXUus0uc
mMMWXzhyDMLlaLSZf357OtIImas4x7ecwBt+8zXEAkYs2urCvuTOOBcqQY2MxQqcf0YR2dBy+qhw
+fq7QQz6bpoCuKxvQYxq1j+zLS720cArhWOKtOTRs/dI8l8Bz62YsvutJZNoi1bY2jRaofxI1s52
jDpn44aXZpmKh1QU4y2fLSa0iQ/hJXI775Dpzhcdev6Zg/mp66cDhgfdWTr0x4Ujym1J1irB9Wfp
+ECeD1pUOcYvsaFFu48f+qmhEF6jNcCNzrKx7IJ+O3HRdCK4b1mWSOuJNlXtLm6+sUoPXpSFLx+P
9fbcjr+0pforOL2yDB4f/wtNZt2QxxwOeqjVK+hME2av2TL2QVX2hBFlxqVR6sGdGs3hxjS18N5U
GoBfkVX7qoB7/PYL/R+V7wy+AVmey4zzPyiBE/gGOPffip+/Exz++Uf/EBwcewltXRrDOsdJigNM
5P8hOHj/YveB7ojW3FLn55X7h+AAlo8OL2+2B2BkqXZxNv8Pls/5F3sJjlcUWy2H1VD8DcHheBXx
lhL5og2kIMMx4fitLnQM+XmUAj4IDXsm6s8qrujnTk85bCKMDvY5DMLxYYEBHULLWLH4zd9XlMlH
iQCJyckfR7a7utbj7ZNDvP/tIdz9+0v5L3TBd2w6Vfvf/+/4FMooCPIX7arN1PhucVR06vrajkZ/
UridBnOs79OyITPVsaqtrg3ZymgpcVl1on1qB2d8+nh4wlKZDX7/gJdNJR8uUijX5BkfH4O7bgIL
PTnKhwyTjQQFRfMucyKs0AgliNGOmgOR5qwW+CCI+6lIk1nSWmJ2Si1d1gcCb4xwVQYuXmayuMDC
G1iS3HlId5OZ8ndxf+X5WmTa3K/GCnMwTuIW4CqS++kXlYX0k0hcEo+wI/kREFKAarImmsauP+Mm
nvZLTFq8qkJjouJRM7etKLjOvl6PxiOavOqmGWg6gTrAUSlgRQyyrb65eR7r+Dz66VfUckV9kfXP
WQeXrU3G4iowQBbgzIOfO5RmcRUFOuXveKq+kMrLPxzG2Ltq4Vpv2ZEHn7ye9K5N31Z6ecGtKnKw
Tzr/NmDyFXuCuLlM3WlhV2BPe5zKCYr0WEa3Ns4MyjIeIjNcZPhrnLi5L7MeklC/mDQSRZx4K1EG
zWKMKUTkw4YA2+aQdmZ9D5c+OCDJGfeyNrKLGpnR1hCqf04InHiuk1k+8HTMLYoYst5Mgq06OdY/
ppLI3dBhtxMPxfSEcLX8Av2OJ1Mz3/pywWs4AwBvoQrvSkIK9Ilan34N+OOe9IZ/MulN+yIxaFwF
Y2hd4NkzHjvCeF4SNRRXY1l6V3nOZmYDhdZKVlaOe2clu1lHgpxV27YKsvVQ9OaW6KD0UyUj3C7E
wYFBKJsfVsAfwxSBIJHw1B59QnYwm1hdDVmLz9nV1LSXcZddlC4Pd3KqAd5PQhJCKxB4A4AigPf/
s3cey3UjWRp+InTAmy1w/aV3IrlBUJQIDyRMIgE8/XxgdcWUpIrSdK9n0x3dJRUuTGae85/fCESp
IBcEZXmE9Ow1Iy7uEih8hBKl7RXpsqsXUjJ+L3Q8hmqEtmBnus6mYTSv2dSOT4w7lsugHflXWem8
F5gphsbEHQdKE1dxsS52rXWutUQfoXRyL66dB+EQpFU0IieqwjGtx++kgM57bHjt68TmTcSQx0K7
FvOmIiajwshb8lwLbPa9MnAiXJZyQqkmrPKRVsXxnavH7TvD5+WyVun8aHKQ7kmQQoTYtcUOx8zh
m567xgPecWpDpDSZDBrPtk94j3gS86jXT7SsyW6YcYDcLeicEkJQeBO2i4aEpPX5A+cm8VImXnwq
++JFab0kMLGrrhP/Q5cBNvOZVrkpDXJlYs7rvGI2gM8xopWnxOTbRHJVZHsTVeTGtstXO/ZGMpI8
Qeaow0e5Wr9PKS8KQfWwi1tbXAuC0K6DQTnXco6NhzrrxYt03OYV0Rpfq4c8vjPj5tVCSXLO8WO4
n/w16EzL8Zf3a9W8JT4K4CizZg1FRlBsPm/OT1kEfdNrd9Ms6mEzZflyCUrbfxG04XdzMxhkv9FS
kG1loDIv8ypylZ4dhsb00CHHU7ZHJU0IaunqvKaqkN4a1tc+GxlCXxwDPHQjptVeDS7CbvML4KtR
uC9jU6vhPeuk/ZKhyCqSw2gttQ3NctHqLUQ7JS/nVsXOSSWWtO/QZKPOtaf50cAUIGpcmdah4UzQ
BtvF3fEdOpj1AcqTsjYNbE2yvpJNYIYoA4OTrRU3g95rt41e3mmOvLIrUe3Qjjm3C+EQoeORcdU5
CVlZ8RXBMMTrgfEdEnNJj5VZPPYMLreYmcmttOevmU/yoj3Kb0VqVketTt5naafHdGEeVBtSXDS4
p21LZ5yIkEqGbwZ6022S9edpaOMdbGMDtX4RbIy5wxfFcxJIDEl2ZS828SKBGOeoQ0bs5v5JK0S7
ycq2XkIRxO0R3g0sZW0i90dHG1FlBZhkVZYfiVgGH+x9zSjr7TnCxvlurr1sa1ZacM5x77gEolco
1liwSL6NczbDU5eBnxAszIs0jVE/6kSVHSoPYbEYLH/bKM2MiFliWdarxYkOUdHUKv2snCw4yMS4
t6o42AGu9BdGHVjl1uTZv/dCKTdyaEthLuI2GtN4DOMBKS+Js4YimDImd6Ynkag2dQmHMzBASQO8
qZ3YbTdz3L9bjZL7xEk48zjA/R1K0jFMMRHf5rXb3jGeNZC0Fv0O1laKg1qhYerqT68+0cWhsorp
XE+rtKgsihdUSo0XuZM77wlFJE+Hiba/IWQVdsloW1SIFrMgwySeSTqWdwRnNPXNzCaCGUIhzD4U
rKtLu+zFmfxIfC9M3TzCmeg3VpqyqvotARJtWAO4hKRmOSfhdtPjoiwM5FbvAoZQB1VurFFrCLxy
lzdR6g5oW7U8iFw0yPH74DAtTnCsZDzfZIW1bMZYtqcCQ8/INUvUXm4xhqXCR7C3LfvW64GYm3hl
HSQdSmhd+LtWG5mxrNGcyrGwBw6s/NlzE2Ty+qzwhJ1RZQajtsPKtYEoW92WhsZZjjnUMcusyQph
Tm4SLQmecNkx9mXGF+9aTXr0xwmHOxXblw3IHyFxSrurhsm/MtplPuFTisQVX0V8Tlq3q77bSXuF
/MC7CCZ475GtFNFWJbwxSDppcSn6xTgKpi0thsNudy6X2HqRmOvZuLoq6Lkm3uLndCa9MMqNXP8u
UBKWuB3X7rTRc308Lm0bRKLSur3E2f5FlTIjGLTI8gt7SPr3yspdojZ7e1wncH6ROy/m6uyl0BAi
oW1qWCjaVBc7L3XGr01uNNFQqrUuEO0tkrtyA1m/brb4c2Rn7Gvh7aJMzj0+vyo9wp/vLoK2b2wY
tgCHuKI6GQJlPJmjPGuc69mMs8OS1uKrKcgAIUtxLtZ3Q8DFWiLlucU5tKax5k6PmaxJaKhfi+Gb
T1iiYFZCC73Ti54DB/bv/EEfTazKrMV3gqkDa6CgTPBiXcSbxFljNdKsIoxOONcL9hN3WiPESzBm
VrqT2AQiMWYSFFUUeSk205P4OgnJdCuFbIHon9MZWjRmqJ/FV5uZxgNi8f6bwMDL35hOyv0Z1Yom
TfNsbilD3fsJa8Me6X3bYmyBoegmT83yCHBfX5Q4PxxsvSdzt8EkfujyJA8rYaK1T52ewz2oGu2u
TgL5lJlWcp1UVBq144qrZPn8FUH7bOG/moVx266bMgGuHwPeYWEWeJQnQdsaN2yD9TdLuHTBGrnd
nNpkGbsJG1FYdfyc1XNinxqafEozwltCo9X8OtKrbt4nlTufdfINtqkc1SZZ9aANxdYLPNMq6ue1
/EU99OINU4kdCbcAsAPxqprmD4QG2X5a4ob43ywg2EnhaDM7sU4oqLBKRGOEEPxzE2H8XQ+xBqHT
LzGX/4UH1pnE3CWJNhwSzWxPMRDuWg57ddTmbYcjz1reW62/GXkxr/3cIRpXNQ9bDs7vGhrjZwx7
7WfWX2KRd8/P+VmYJxurqchjGQ52RuUfIUFyrj13MLfJgPfMbFMQpgFPdkj06cZLoF3nvYPRwNC8
JnHNh1ljuttb43yulWifpbTta1yhpkdFxf0bpOYXnHL9sasWi5k/7KxfVISgN4U3alZ/0LI1rrUn
bWoWLDTdyDHWlXx1HEV8YMbIF49ZEKoDzqk1MbR5ywV1s4cZz2+i7T/x2B87Qhxl0UytPwqC+s/E
tATZsBlk6P2qyiI1Ec7CqomV7cWitHHfdTLdsDUv2xmgCatWSQWVC5pXL12XKYyvu1zZ7QlJBRaC
sdN8w7nUu/XdBLHzgBFbrHUNAQ6D8zt2FljqL80s4hp/5b3icrQOj3+EvhypQemdEUlNiL8j7HFF
vm0rMkgaYnp5ljCzg9TyPkibHw+YZiU7zTDfEGl8wZvHYthMuaQ5KtlImPmXY2faL6PAWCNbrOKs
65X1asL1nJCSiXo842HhEzVmFBusSvF4mljQFVvJIQkwW9ONFNH4VFGvllVwQQFJTNtkzWf4K2rT
tfC3m3WHMTGvuxuTzr3XHG8mVDzREZTWto0Be88eiyKUulc15VFKNjCSpKjZaZbpS5KCP0SMB19I
hx8VGve1Vp/qpb2t4W2zpyCz39j4cz1jdY+VKw7y97ZViK05xeS7QLG5yCXxcaMB5ICn0viULBpx
h4j7ytfOkoV7GsrFw2s2VgkPKSMAV5v6Ydo6SZHqkRRWXOLfYGHsjF0iyF5vb7ih2nxqYgzb+tbC
KsRzlzI54hmcbeJl/T9iCvp4o/cMa6I4g/A5wovzzTMTzh73AGsSnMbU9J2e5jXZrCl3nNQBbt1s
wnigTZTy3oT9lTZT5NNO66gaaUR63+6/6FiPRHhMOFHvEHIdVYGAs9vRuPmpLb7OuSx2XTZkezlS
XemF4oskqW3YpLUrn4asfPU6+sdlMsSLr0or23Tzmiu8PrtgtTI4LQsPn0NHu8PXwToaHBy3hTVm
+xg+Zx3hBF4eB1Jl3yZStt/s2aA2NEvTDFm2xc4a/O6GTtS/mFsd8xZF0++Wdf+lJgX8C8a71lGf
2I2Gtber06CMUvKEVWQv5USaYqnkzliS6ogTE11L7VkhtZN3W1mdfNINotvJHmvenL4j182mwxIG
3fOmqxdOgKExegyCAZTathRXA/7RrGCb3WSIa39j+QOdUWzbCOobZ2GN9LrE03Iy+IeDvrTvTT3x
VKqFsHS6w9DJ7OXAHL09taIFlcN0H0PBYD1C04rt0pk9AKDKbJ+hQvsXhgJmwSwwuEgM0Z2y2asv
XDJw9swc532tm07U+PX4xCiU9l7N2d5fESAmleKqKsCHvIw2maHk8uGzSpdt5i/ipXCrm3HyxFdy
Fmm3dSe5NmobOxuVMqG2+ZfW2lo4r796sgNALB8CWRc1zP0uZkuVR2NdqtO6v+tFoTaktIpXp52w
HO2qHDsPZnZbOWYgI2vzmk06DXw62e2tXne8mSanFPk8i0Wd1Ci0E3PGtpsIsbXoBdexsKgAWOXu
Sm8+LwkGb9MIuvb5GaKSp5BIatwHJ6nNl3YC4mH1c3v7ifjUFp8PWrQycnGRIgedLhjjqIywHQqq
kjnnhYzxfv6EB7RE4zFAyyaAyWbBfwJ5S4aLXiEAhFSafhBtMl8uLLc6muaEYkSt9p1+Anqli6m4
awUUKEIYi2C1W3RgsmKX1kocpvC24hUnimSCCVfBkLm9CYizsAQhVQDBxW4K/FfohKtLAk8xowbO
ALhT2xq/yAglPhaUBRZ6FDx6B/DFUJWZD4ggBl7t82LZAGXOoNp3rALMLcZT82ON9U0Ym1151FZw
BUUb2xodPQmQK1KzRoGGPqUGucxLxr+pMgF72oUtzjK4/Cd+83lITgXYbd2kNgHu2nddX9Zy2dN4
fWVFsdT2EKz++DSJDt4JG2ioboz4TjfK+kI0ZrFBouJf+EPfPjcGZToxn2Bq0HfrC4Wk5Hq06bSi
RB/Y3DWz/4ZmrXmdEoqdTm+DC+WxzzYq5RGmTtu96/iIYutREIjS0z5te5fynFiJ4GL9nttu3YYR
LvXnsi9BJIPMo+YtOv46h+h8zqDTPKQr6k1dsp4CNGivhs8nYS+y/yZbAgdTI06uPUmWi9Gt3w/m
RbgRgUOWLrcTr+jXZ3nrByCkuD0VdxWpGLs1fn3jQgd7+DwbjAEIWPpJeu2x5YM7AaKOmmNfe4nm
cFSowL9oA8qQdi7MB9WRqxdU+By6DZWwTTscpW5uPAgXf7JM8iKR4JO1Xer1BT6z9YVjUsRW6ztI
KQ9fekiPYtctDcW5MtjNyMd+mhVlsijA5/SmNB+0qmazZR97xp1OvCChIY6SAWP0CQmOA6Clj8Xb
KSFqi1RGys+e3UREtDnFLiH+b9c2E8XJQLNTsbDxlbFAQZuSRTHrY/OKzTsAtQIztrKYVmGgcLYw
PdiYgMtbDns+ns9tdvJ4GiBH87kjL+sLXf1MRrpZrf1EP4FCddZ00wHaPAqPql0j8mKORoI7rqGl
ZCSYs46KwOLUckdBj2fxrWl6fDcp8DKznKrsWJMKcFKiBERct0oEW+a2K6ziGidfzH/dzAH1wt/T
agPOhxTIhDXZgU4jyljTvA2URq0nv3t1PO0HfnpYU+BZhJLThBDvJb5iF0fJ0fYLSWc1iywTWXqN
yefrODo8tcXTrCPBGiyVseAZDKVONzSq9pmqJLdDORFqGeIWFFC3SCe7Ij+TTVYRnvvUNDEV5DzO
m1Hywmcf/UxhAql//s/PhTlXOUeMRrb9u6M4UwWHyrFehukGZ9p5V6V5Roxvw4LOqCoTz2GTYdaY
XCOqgmKxONlyKdyFjkx5MybRxYe0l8YlUZgG9hMo9ohMt3G5vVNrFTBPLS0ZgXRyD5DAHaujV+Z4
y/j2C/nIKaY9FLMDgMpWOsRKhgXZ06chHv7Nc/z/UeVvR5V4Ef6lw/ybUWXfv72nkmDsof9xXvn5
N/90nA/+BZPChVDhgHYRCMYE7895pfUvB0MGCP8+YzXbsWgU/rScNz+nklgQ4C2/epvQI/xpOW/8
y7RWHh1NrLsagfxHOWK/juFXPSgCDINzgV/3E+MhsGZMw4QmDqTgfaSU+ntct+KQyI/fEWz+7kom
GgbkHgy8fiHoljV69bVcPfgm5pK43L2KuplCMh1k9Jf3cPPrtPLvrsQ1EJZA98dIZP3nf6EWEGQT
Lx2BTDh2FJLIV/26H0mpctvl6T++EEACrhorV0LnWj9eaIQ2EDTdIg4z67koiw9CDj9y/vu/uYwD
IxcO8K/DT+TryOCdSdCTqmAb+AwXSYgpo2LK/otHx7cKQQKBMCP0n3ULidArG+NHQTxA1V1MuqT8
aExqwDr/zU25PzXBOOv7LvMD6KeEhOL28uOz88aKGVqgxCFVZEG7cr6bk+kJz9AnMZJS/M9P8Ge4
5fNiFqo8lOQAGD9Ln4mSb1ibjTgANQLycZQcctLHw0bL3nQftCrD1Dg0Ziy9//nCf/MpIstYvVA+
GV4/Ly+3a+iGQS8PQA/NvcR4LHQCbICx8LB+w9xaH9hfAZHPewQSYVeALseq/vGBLjKXM/p8gZi2
xYWJOemWULz4/r+4ob9cZcU2/rK2VobFqDHUO2jBhD11Nz2NFdGWBNj9V4/uL1f6aWdSRZU2DMT5
QEo5b9wpf1saeoD/w/LSf31LiPF8ny/DC2xsFdZv9S831cSV41eNqKAHmc1G6KNGpJPgbF/sat4G
jN03RtAZRNQ5zkHvpmaTl1ZALWPXJ3gRqFEU/Qeu+liadAzi3j9hZC+PreOawrGTXvExY5lzTBZj
vBReH8NNWHo3NAMwpkbwR0hGqra0+Sbjcew4vamtbucuML8UntkcnTiPX8eKAkVVk3OIPdz8m5kU
a5XzPRfehLF/P5NMFAK6gWC21JbDgKZWFmW9hbVW3+Nka5+w21Tvbcwubwwuvx1P0Ns5t5uz8vsx
j1LPT5vtbJcER+IjjFKQ36PBp3qrYm66GAexa4JEXDPIazYDJhXwUq04JhpNlgE2ZtYQ7F2chnet
zjQsb0HUtU5oUaVzd0vFxlXhgxeBj5sQKNhc0iTDAhbfRyyGyUmE7doM0YjC42RXlJEo0ZqzoQ8Q
VyvKHT+otIhAP/NLko7OeUqM/DXxm/LJVSBKbW+Jl9atzC8x9y5CT4GNiMqWC79pjBGweyIYIsua
WeuTa9PPavRyT73CaJ2iu7olonx4jXk0GMy24tqV+Ydu8E4lRotfKj/7mHoV3w/u0hzVujWmfd+c
53KdMXSUmwlrOyhTvPTd6Q5DG/vIjj5EUEOy/ZiUVkgZkK3m+LImzxvfn9CWzCkTSwTXuZvUHy4h
HlcGYRd7V5ZoHUxNgdZ/fvZlT7QBXvr+ReryyIqMh4CohlwGO52jqhXJg7/gO4odWVa8Brggh1Wr
mg2ZATkjfvyOFyywO7fcZ0wJxaUBrhRs3DQen9NYaMGWgWXvY5NSZET+gRhc4Bu3fPFxGHxgulN9
mF7anLjHeYuxahxCGGoPdm4ETw2uYQ8WWSx5hNmhg3Mr9JgCOWY64lE7ASp26KGRfJi8giGeCocw
B5EQnJUUGmJDN3jq245lZ+uLFo02R9yCvTPdjliNQLGkTJ8Q5ibjXvp1/hbATN4FNesIIxw4PVkw
lvt+jCfq5mB8Xrql2OOcNKBc0joz2+XCcpbtAnmnDbs+UTJ0p8L4ig6+/2YurC1bY/C3KZXTP47e
IF6S3HbO3lyyhwKEOZBANesEGS1jCKgyLTIK3oSTJsVrm5j1idjOGgC1N6Oiyz9oQAJ4O6514ocY
O6z154029/QjKfSFK0zeGRIn5er4yxuSFkcfJk+AZz4dOIk58X0+dtgAp2JKv9cicA514YKnualL
MJ0hn0U/j3skTXhnB5IPYVF+jcdm9tFDQwpbDZvh3ij3OHh/H2TnbdJ+uq9bE3rB+FWmc3aqaheY
KBbumaPQu00li5Jh87QFQhgvx6ELtknBOkeLGoem8IovviGWMyaTu2qhP0+WSQxRpYq+wLOaTGlr
KPmo2RWnm7SEVFLLPLi2KCoZ07HqC0m46jiKGJyYZJelY3er1DDujfXcFTb3bVb5W9Zr/rWPEPWt
nPCHt8bBgHOuQBPIVD1Nki8Ks6H4VQZQJ/RybjYjSrit0y8so8pvA8TbEhs3rSvJG+zZc1LiZG4N
t2sBlMs3x2Gj7Dr2D5zwvdslIyjA7Lp5E3stYJhjSf8Wo+8O9A8DPwwS+Qxl0LX7Uq/kJp9zNjFT
NhtXcekOYO6Q4V3KmN9Q7ylSI1GXNXbDPQbJeKNsu6y8tgQmzamyfF5CJa77dq2rG7M5l4bgY6Lz
JFK0Mmz0TzydLA7AElyAls9dF5Lay1D4xnddsVuN6zfi6ItxVcRDdpU7U7IbZ7Q6OLvnbahpg0P6
jLPrGbREWNMS42kt7IhDM0Xj4jaP0ImC68WL682ke11kk1uCI8XAzl3qXYe3g1s/jCKJI9+t61O8
yOq2l+w9WsLuoQIWfTFWPHOS3nZWjiwrqcfsyopN/WtgEEEL1EI92shrv+jLQ+/q4z5PESdUQaJd
Dl12bWXW+KzleX89T+lwGefLFyzUFfQVaGj+jPWNvRjOYQmyBTiZMD2sJOObsnjxWiy5GcB+NMnq
Wzdkj6znp27Uk4OJWwlBKlUbDbqF2G+GA8GxmOzZ3L9qTiND0+PQW5nsRy1LyyfMsOtTV7Pj6JUP
YUk3xKolB3T5Y5MlFQHSP+9gR+9FMr1LthDndh3haTfJAyoHu9sDdocmUKwKhz7Ia7Duks0sp8lr
+UTyoIpg5xXHWrV6gN+5t6onsYPczGO7kM0rrKxiENoOOvQM1a4ZFOZjX5nVSbVWdSJcVBfgy9AV
iFWUG2mgsiiBwSacA86zMqdq4fApO/a/ylPxXQuajbi4yLGXt7OxSk9kB1pY3BOKMvonaDVNHRKS
aRGxSC0OpT1csCv76Oc8JVSEMPjvwoFoY2SJd5zAsCEbzkG3IjWODuA4sa/P/kqYJqpkGG5q18OZ
PLcJAmCSkeRIEdLOZnIqjZGpr9G/+oVewCiaynuVWxN8QsMFaKK4huwgvHk81WVebDKhf7V9eRB5
DoFgJnvZdiCZmy7ri41jvCUNVrs0rFqDjOZVWDLa5rxnnZpW2ORMiyXpiQezxfpiauO3InUKQrnM
gvgVpklkdhjP0PWnK3IQyYEA4dQ3tW1KAjpLa7liuSbvSenB+CiMXgOCngJKS007ZhPJ1jsvqdjf
bJft206oTuiWiNBWWPc6G8ENHwomIsxqZmf8DdX2V676Srb1KeEDh5ErpkY/FqP9QoiR7PXyADLF
fmMqMk0xIPTQX1InkFiUXc2IyqC8LdQVRUDEFwveOUPbh51iBL9r1OBn/9hX/EH+XZ3n8D36xT3H
S0wCRdlCD11lPEkdDLFgT1Ve9laX8i6eOeb+ucX4pTMMVsGpyZUIvQTn+Gk8CtPEqRKgxMPYUoTV
ZOpwQHEc13XanDUbz/x/vt6vAr71gp6zqn8wXvjFjqDuKHBst8C4xSfKaLXMbzZZX48ErXXV24AH
47boURO7jq9uPo8dRZqIu09NZezg+2kROXDOG+EQ434ii+c3jd2vqhR+HwJ4WFgr7/2Xplxgu4Zf
rywOaVXZJzn21Udj4UoeqkH1ekUKKsV2WZYspDQ3hqs1Kzk0Cn6xMCi0oVG+UcrUJ9+E3TCbdJ59
JqAHl7N0zjbpCBd1l3cg+n2wHcaWecHARPyQrIZkFmldzdb2qvgem0r7zXKRtoQB/7H3NcO7hTvJ
ARzPEyLyLMtfP0/FusbENlJLYf5OnmSsXewPXe76LKgo4dm7DqSynz6ORMJO5fQqDgMKeSzT+yYc
JkRxyrKf2wzncWbrENVg0eycDjYrZnX/qc0PrrHI8iC88kr4TH/6BYjMlYvqLTsE9Nt7h9D0s7DV
77aBXxALrgJQgTMcho9osH9qSWUmx9itm+zg2hTPLo4/2Dq5Q9TCYiHLoSD4ZM5pHpiAjc//vB7M
X58xJQrsCn916PjVOXM2CnvsSoVutVdJzAgPjpQWx8FrJSmN+0Y583WgOcFTbc9PRTC3H5pw1HaY
R0LuhqZOyYlPOpJV21L6FpQWQTlJVvKB+pthMJSxb21sxMNRi7H8+ANx+X+8+nd4NScFEMk/SGuy
uv7eN8PbD1j1H3/r31i1j4DGXzlJ2D2uoNxftDWB94k6o27BLgaw2OVaf2LVwb9QnvC9YDGOTQ7f
zf9i1RaKnABPp9XM3cH23PlPxDXYw1g/Ln98cNG6YOLlIWReLf9+ArksPvcKOwH9XOtak7aSybmr
bZj8xzCdjUlsCxJUm3C2RqIPJywyIEvDvcX7v2TGXy1ZHcJ27y8ZBtlBA2BBHTotpW0/GdQFxUb1
xlc4HsljNTGdzhLX+TJCNLiEHjzcLMj44l3W5NjTNHQRl4niH0ajOwVir+Up1m9DXp/xsl3oHclJ
7Abrq6bgip51OPCwuV1zuBhzyMSPVhFL76InDgp+SukqkrrtylpTI/F9rM1+IhCj0UM4YLtlhgK4
FP28sTrdAqSx5AuNkoKoK1GdXBZWxryVMtkTu4J3ew+7vHIjy6SZRzQZZ49GOlOxpzASoi7LR/eI
SgouAASne9eW5rH3hnRvTjkBhZT6RAquqpk2w15sNM19bmYPM6O8Gzf34vzAH7EuYXDGFSIBBpID
PjpdSNNvbQdDe5sKMj19Pa8U3A9PixaIzFtcSwM6EaZzmyX1Wme7sIffGXrpXI6BM22NQXrGUQZB
25yHJYiflsr37oXnxA/dMJv+EXjR0gj6Fk7JqNnu24h8nvx5ZFa21XAwjQrOTp4Be39LYMXJJUL6
PAiPZykrlYVMRGOEH/OszvAvEp94Z5Fuvcxd7to6sTN9H5OCdygMWNNDh7jYHBSaV7XUG8+fx5TQ
hzbf+XMcH+ymMp/FYsEeWXpteQhKr7TDIaEiOtia7pdPWYcVziPyAI7zraTqnLQtGRBB3+9Nmc96
f2QkTop9lZdOZrwlPQM93hwBTw7GGtuqtyMTgsMVsW5qO+kxCBmAxzEbF+JZYncLN5hmq2hUHmUO
bGCbPHDG18EAVgH7Llzdc4kycUxI80SbwKz1Mf3TvIdigjXsmMdEdpfOGj+1kGJPku6V3S4tTiKk
JE2E2XpFvavdon/UtPR2ojAMOy6zo/MnEnWcXwxdkYLoZfEuHud7nRQZcjNxqIB1ml+0lUYWtmMX
uyFuzVOAqDUsaAu2vUa/WtlTdrJl2eyU38AHLuflqLcsTdMtzUcy/V7rwYeNbyReSASlRsOXj7um
9obhhLAvPxLM/rVruvLUkcN6bl1PbpalwngZVhuhgFFvC7mzF8Hz0aD6V1odJa0WaHQheUpGWfrd
YQgL1gjBPW4EQyEdroLdQY9mDgfxTs7JBdEp+GEgtNrDtrkfMvLFjSYzwtF0SCTvcuOGX5+fc2fW
ujCeBnEkgUF+Z/o9b3zSiGgfUnUgywxoltO7ThaEa21LT+jct1Z5R4rqxWLEoDRSX2NXHzKXCCK9
J2s9UXd9wDh9qcwNTPNtAlOadJ408kf7sW/bvT9PlzmSBdhvctp1oiTRMV4QI8f2k0vTv2bR9Buj
Kr+XNvQVs1bkYZJ9dZ9p+E20hhEFA+N8iI1sgpl/aQugpLzC8x62ohHi4WHfkr1Yb6upqyMvGBXf
lkD+zvtw92Zf9ZGWBvLgd+X74iGjhd0fnMhQw5S5I/gBE+L8Kg2GnFE1wl5WhXGbpO3tSNaQ5nNT
S1NfTb6dv5XrblbI2BPUa712FsK07zKzdU+NGNKIF9btBK4ZQADpMwHFMPbN6SMdKuOQeD3dZ9aW
IbQ83I20ODhRjVnbnm39diCFK4QDHRyL3LuL3e5WjYO+Y5vwz02uKS8iF3H4wr4iN+boxWMorCG/
yk05Ru1QDHudF7XTm1ZeOYmT3lnTFFx2k363dNpAsCRZY4lJFnIgATOqHVE0JH3mwsOXtb/riZ7g
Ca2UUz3fQU+3+HmN/ZbaGVTGlNOhxTm6MDAazoeHEnhvZ1ZLfK8KdSm0tosmAr4ePS1/dCBohqU2
vvVL8OwmaCTQJ/EdS4FOrESlYaodNJRj4+b7wMxjnmJrX5lG0u6V373X5CNtnW7pDxhJPAhsVvmA
C3rjKi3Hs9Mq/So1rDsZiIuyT5/cgoQ1E8Ks3thzyE67BY1+tQPVR5btRMW6lwrNv/F7a99n+XQ3
8epAL0b81NhG/dciToznkqiFTWd5LDXNBj/0xks6/i3xaSdGc8POGVvz3CHFCdtRkMKKwi2Nirn0
9wAsyzFthsMgiLrK4mIPgyOLkgBrvwydBYdZGS1xQB9MG47IkkyDd6L6hpVopflX86Lbt2m1koy8
rr1ExaBFsxoJcc2d9Ct+r3akTHkxZS1ngiofDXs81OhQgnHhYM0DEPBuuCdy+oo2onofpxrP6/k5
94pyO3I/oMZNEWEekZ3HGTol3fDOhktsRglBp1cTlC/4oXErNnJJjbOTOclu1qw57GVivcSNFCSF
G4TVad1AoJJfsDONlVXfJNoI1NB00AAHzjWBHpLkGwIRDcMQu1oKeWHC14sy02R+KXXo/Jb2mGpq
PZ4hATduEGq+c6UYUD9pwJDXeiLGaWPPpQ0gMC+5vKtzzT8GfbGcptF6tCddfMW4i2y/uCJ3eUdA
rLWGvRo4udl2A6OSc9bcjkPwXmnjjZF6gD+2Gu56p75RtaZFbUEk1ZzKa2bQX/rO6kD63eaEdOyL
3+ONMmWE0WrGsDW4vY0Jz/eV7dU+KGCgt3wxuq3Cw+WI57y5zZsx3btQhEKfyL6oKmxuth9fggSD
oFr3tUuisIonZjcqxOHE/3Axt9xIR5ihk1rlW+N78z1AqBsW0n+xCkdE6D69J6hM2UaLXT1idpE/
QHrUw0npq6MEjg2WxURrstdFxAvLQyQ7EK58SGx5wM9Lur7aVvk30RVfZ13z7oKgHr9Y/UhknUyv
mPY4IHoc2V4uDICgDMO/aBGdHQq9K8+gOA0kNGlTI9TJpWGWh6GIiwjyNIQdGTR3PnxTqNB+Kv+H
vTPbbRxJ8/2rnBdggcHgCgzmQtRiSZZ3Z9p5Q9hOm2QE9518+vNjdtVMV/Wg+wwwNwMcoAvoRFV6
kaiI7/uv9/jj/KvFc+vvxhJcUTEzPQ3QPXuKb4M0DPDiXOMO/Vlr/4PTOYOGdIMt/dn9c6rE2S1k
cKgCoGxnNNIdyD4XBIkxW2I8ULU5llmERqmsmwL5WEimb32tREubYtfO1zl0y9VYignnS/2RxcRm
U36d4gupBvHIAdlOO9lL6ofdbkyyg13E7d7Obc3l1RrFa+0F8oxS1NlnzILfVrB6Br3M/BWvm+Vj
nkjxXmSO+04lIf6vZW3wjRIga5ExMPS85hZMEfoowGYov5PXLwYCPMA6ad1GLCqSz23R4JhGY7zN
mTzgStIhTsI8Emhnz00/enudD/EjTYxdIy4MWmGOPLcJliPo2c8yct1DK+hrtAP4x66CgUGFd4wK
KgyXyQk2XJQH3rmTo2x6P1Nwn6wsFSrc/sfQ2YD8S9VTYhlJugLB8Juo5g7UJT7wAhldVHWbyhfZ
lexI5E4aBcBpjvStyhuVKPmc2lSUZJXrn9MkL8+qQ92lveBxXpJ9NtB/R3SIfTDFe58lDE0KiaHK
o2cRN/kmq61tZNgSoq4iFNBpAGxVdGrcudh5NVE9Bc9eDvu0IWhDhKVRVEgZhq1POzxHCqI7SmcG
BO5AIotOfowB0f0M+XvT52VGc/4MLlTuUAhVqKTz8+hCTCjh51vWFbiBzsAkE3sV92JWHsvSfggI
XT3gD/rIiv65rGbMxy496jm7itU5KNvGAitX1W0re6Yvr3Kai9FMA1JJw/qGVZMWvCzPn6eOyj+q
1bjuZlp1lKATU5aw+zQ+Q8yoks7CfHmG15z2mGmDMC2j9KduxJY+cvqIMfbvpszdzCYJg+7kR8+e
yK5hVOybxobk7eviiwEY2WLS7oRayjAxtMVbOtxOGG5I9unz58ZWVNHBwe4h8oOdTRwag7dPj5Kh
sguG6DXiTed7MifqG9eP3s22IaiOoolDMurpvp49qMjWFeGceUw+AnzWrNRNMc39DTB0mJe0di5t
A1Nsm/MN5MDJIDcayqGUmCWHYeMF3njtS+9nyc6Bg/DV8pe3uHIPnmj7a1bdmRdD78dsOUa+HnaL
YRyy5MvwawKS3da8Fq2qrmrd3NFkgUkz4YhMaj9ELmruq4oVd7AaecCPf7BKR2ykUmesPlyiyoTN
9Z/RDpKuky5vk9d/RH38Xpaa56eU93138crouRwWmqGnIv5hGJgXelSxyDOXMJbe9RL4L34FHxYE
5UFzQW6wJGNMR/RKNZ0prm27ulf47kKjVWbY9TT9bjTWEWiscmREM+7wyw3+RufTwrWgIn5dboN6
YxpVsidkrz02PME/5ib5lBpsVkbjvEmk1TaA8bDaqJTz16xUZDymqcjJMbYIUJtKmTHklfCfZA8U
92NndYS/T/VKN+uDSo24CSsL40ZYwnW+guOm+N4HyF6nqp/H3s+OAz6TI5O1RsKRFAc7KOx9NS/x
Gebf3dPh9jQ3OCJJ4LoN/F7dFakhvpy07c9LkronbL7NlZXN+tRjLN07o9082QXcht9Yb+zx6qIL
myU/Nm8B/AfUtmV8LSdImp5gkwsAOf7PhSBSWSLoUHR67gdSBPZd4MFjYnCJZFEchkLa23jCrZuv
eHDadmvfIYb0QlJOZJNB71ZK7qwki25ddA3k+szvuK0DFOgeSt2MV4zB9lL0xNc1aj4S7El87Djc
iLxktGgTj/s4+AFFkG5r35NblSfDBrivYBRqlu2o+fJtAJnIZyemx5LHNccea+GIIUsHFmhS+wSX
+JHZ8ejlhQqzLB/2ay7QjhOdTtbcKXYZ8g0FXs1C5T/0yrAPrMOgLnJSr4MOaNiMbFNfuK65iUY2
hpu5Dc7ElvmbilDVrRV5Dv3XeWggR9mUwqph8FsT3DRLr1pNIW3TUDSNN808d7ruTm0pv+oFS3wA
XbzuF9aS3ghO992Ea+VONbyNpcZUEWjiLLJsDI3REBu3TLutrn3jPNrqLrVyC91tfold71vpB+2B
Gbsm6I/Hv52mfSHMA406A/ILh32GyNDVRcqX8ntrk6bd51JW927ZXeaK+u5mjrYL9i6QhrXRWBZh
joIcjD/h10OjjjI9NJOJU9kxo6uEQMMdBgKHwWU+jXxSw351lpp9xxnpiAYP/PA+eOoda97Rt+s7
3DrTMW1na8saeeaI/kbmVoFJe9qxbvEkC8rkuqGF5hKpeUN1h3XwpxEoZeHitTt5bCrxABF+9FW/
WwZXhxhIi4BlZym+17YBdDKOo7+3MvHE2flgzfHMbzR0O/2rD9wfQeNZCTvDJHsJUwKowFZE6XhK
MGtS+Vq8F10Z3KvY4I30nUMNRY7wSy7PvrDvqC4gTqESFrYTc9+1BCnbFOuSF1bi0XPxrBD74qmn
PEo+fVHftIt11r77JoW1r7K3TuSHvvO/mlX7bvoplDZdsRTdB9taFaFQldpC4HxVHVG7maF/JLWR
7Goow3BVE2iLKuRs8cFLFhXE26IAD0jEwuiCKkGV6q5JOKDDtm/cKaxQpt6i2bdOBnN9BRxOA8M4
sJgP9dzwH3GTV1Cvm8Cs6l3RTkWzTToPNbp7rggTQEcTumrKGcZ01u9BcmIKP3o6ghfh1dzQc90j
0Fmagw3nHWwINGuOaVZHdz6nWrcpW9E4OeNxDcc7MZV3TwZkZrvP/Ra1emPosQmlSIDbXPaEmePD
6tHK2IGoMYDxGjlRBe6A08e87knvem/15OkOaUvQglr8jeH6n8bsD5/lzVv+2f7b+oU/GC4455Lu
3//8x/Zvf44/y1Wx/ac/oExKu/m+/2zmh8+Wnvp//ze+0O//5f/rv/w/n7++yr9E4x3zX6DxbZvy
PyJ7/4zH//p7f+Dx/m/kz68QPQrS30H337Xjgfjtb5JxCzHjHylX/N8/Uq3M30jw8wSqKnoNXM/x
/zvAOyD/n3F3G2EjDS1Qea6UAXpnfre/V0gCCdeOprjgmCsiabwYgxnuIT4bS4490emw3HT1GrFk
iW4l+3HZ2JthDS0q2SefF+IXGEixb4GcaxcDVSBmzG06sjCepFg8vNmoXpdKN4uFsz/tl3OUenPP
Z6OyMEl15OB4GCj5KTnk5oRc5Jtf2TY462Uf1nS97ZtEBi2t1tJ9qNdizEZhJfHHERnnaoj7FaHj
DXZ0Kh3CbUi9xBPFj4ktlaKu6o3CsWUPQ4xrBMXXce5nxYGf2MzUV9lcgZk+CoQxxslnyhLMiKST
/hxiGbv7MfCYbs0hitNd3sdTw1WTGM5rYgYoW1bzUZecy05qqNKRmXa8qy2P6EYv9sf4ZqHs3d+X
lF7ED5RBunt89nltkwaeo0SwWrCrrZGYkq5xe/0vYxx23svU6Ko4AF+6mxg/LSmec8LJFYnWi7di
9BfpI1VzBf1Im9yNEOVDbMfv+TLHt4M3l7sScxkosTfX1QbMyH9Z+qkzOBXHaYfvneATd9l2/GmD
lRfXi6qHG4+xsQ21GcurzJWCORy97BghImzoRPCD7JA3+ZoW4WeINfdVM/iK5FKX+4apoLbr6o6m
Z4sHpvJINOjTMjTmILof3Hl65jLTL2ZCMLmXFUkoSSYOu1Q7n0YxqQcfP+8G81BNlbsR7BPMhfRh
B/KV4AcuHlohtqnXFMc0KLqTHUHmC5E9JEhN7oepK4qNZ1CrhSqHHKbRZQAojlMwP+HJowvACIL2
3VmNdDnm2O3EpnzUMWVy5tjlZ4+CcvKibIDQJc2YiHHw1YZIDvFUBh8uYSUZS2Gj7gbDrd/igeuX
IWA2b4LZ54LolDBO2E/5W7NZmPfNGqkwErPzTVrZkzIq69XFdh6HuLY/Urjvb67Ph8qG0t5zpdvH
mPUWoHrCTSvHz4j01rcFBHEXVPROE/EUd2/AfDu1pHRiJqO90dV4HuzEuc1QY+3lsKCucaHzr5rY
1scyEO6FDBfxOlm9fyO8gkgZa+yOgdLYCe05YMov26e2L+NbOTrllZa5PJP9NN1khG5f5XHlkEWe
iBtEpOqlLhL1yjuaHaapl+e+XLKrvihwbhOb+1GhLYvCqIm9U9rI5a52uoHFBiVCnuL23ESV7zFV
dHmGjA3o3CBj7EIDrLwPFtNF48BH4iqbmggI30/TU8HyedsDTFwPjUy/T62Jn0zOo3mp9JBeukTX
Tz3qnEfyNquT1KgzDXLSXkE1FbIxtztTLk0cJ4C1ogPcW6y9yJP8zjGD6Ejw7njoFrrVTRX4+6Ye
nC9nQAVoe+78fVIYEgEkj4WucrzT0QU7Gc7vPjE34y8aq4iPVlCdZ8ek2DmQDKd2/7MvRmsjNcVA
Js0Cm8JhYxKiJaQgLby9lZjk7k5u/U6kQn826zHdZzZqK7ewx3tVsnomJPhflU0v76N5nF96hLkf
TiSGe16Q6HYqq/47SLxYtbP5ls9Jty3zSZGRY6tDZSsX1KMv9TPh8dmBt51Pi7Gmpnu6+kk+SHdY
/BwEYYpMuSPt08a923R3RLOhHRnyeU1EGxLsq471tRD9YmCpjXoeZZYZQIcn7LjDBfX6XQVeeGOV
VvxCEmN2WJyg3pMkYAwbTITmxU21eQk6HdwYMGj38zT0XBSUU12X5apYzabbrO4rIlL4oJ76PkZU
BtCbh9HYMbhqEZ+qkrUi9l00xr0sLn0NXONJjhpQz7PhOupk1bZ4dGdIrtDEBhS2tTt/JGqc2Bcp
ME8ZOpW6alHkvsMYQq4pfeIuCXZRXVo/FGvzMWud7FBTz/AkGtU+xPS231hgclR61dgSCV2tn9ui
D4B8veUyMBy+VWUPVYsU9CFLS1A9Pj3edTGO80+s9XQk67hGyFs448mI8+EQtYL6hK6RJ/z2xd5P
6/rbiED1bnLYAcimWA4ynZJ7brbq1Q368t3vCu9rTnUH4dG1MWLq+CcIhFpNnuBpyHVHJIPneWqd
LR60DsCPnzMMjJZpnT77cWO22fBWoXrMwsEaJT7bxVCntX3rG7UX3a70qvJIHHQahY6r9Fdhi3pP
oHT93Y8L193ZZZy/yzj2D0U9RZdeRP558AuUc9PSHJPAB5rWyC9ni/sNRK3LbjrbRNfu5+1Fi7nb
9RS+0ClmIP7sDDgpW4NZZx7b5FD034llxg5Rge9C4RG2t2nl2N9XcetfL0Ywf5qyz/pV8sx1jWki
PmdjZzwlieO+IlDi6NGQLMy9VDauhzYdRssS0U5g+iWO4ELekLxOlyTtxFvtZ7PYqMjxD14HSMYz
MaaIIwMDAaegXQippf+mzYWI+lS+IcYrL0ZcOI8+gPRGmJO8HrvA5hicrTsyo82QSJbL+gaeahre
D0vXIxgt0jV40LqgslXH2EKv0yRFeVfGlnz2/G7YTZ4BlFuXzsFwFUBi4MqdDwuzZRmmerKU1RFO
o70nz8z+wN2cdUR0Vcu2H4fgUTgIA4q6tfZm0ogn/CGJzb5Y2Xc6qvG5WsMU3Gcx8WUIictwNOW1
HzUjb3tum6gZgEltdzoFneXvRGrUn2iRrQ4dJnBw1NXeFQRUFbZZO4dFNLd31ZJV1HJV9RXKKutq
IhktxNNqhOO4BMshEo33nVnAeppkoNBmYoX88nOjf81J3txHunpx6szbGSq4lxaZEPx+Zsfcge8E
DecInqE6hXS1aoyji/whDQnMbiIu7Xr5SKsmx/JGotPJ6qetU3K90WoS82jarDRKO3cRs+leUIRz
7jGQK9jlxlNbSTujgmyz+xsZ9zWLb/ONMN/8dkC4UYURlNGB+67YD6jr2NJZjYxUeFcWHutbT3gT
t4KXvjKguSC+ClC7nqOrvlIRTLImDM8TBBoenSwWIU92docBGK1AY0/K2Xhmyfg6tDNVcHp8cJsm
2YyLHI+uORe3oBCQlJl0Gx6OwAPaXBIQSG0dNFF5FwQwDNMTk2pBKoc5Pg5mFj+busyebYsZ0EY0
YIfQTfVtpbvgvOi1+jZ2oiOhcmhJYlNJ9A4lNxiQcXRETgZaM8VSnVSHzAJKTaQ9I2ZQXrH7xe2n
xJnTBqjsu1kgFyAI6ToaiPaZCAI5ORkMrmu08gJIOt8ENUBsoFPUXnE9nZJiXHYxg//LAsqtbPcp
dtEk91Z6U6SAjpm0T7n2xA/iYi1wDiLo6whJw8bL3RexDNZxppRxM4yJ3NY9JvFKLm9NQjCgZ9z7
FYBegAV9my2CsIEahqbsivFgkpkdamTnEyvCOc1EvssozeFtkXviYu2QTbXfyozhxshSgg9SeWkd
+1W0EJPT0JH1pnW21doHC8wzXph8hAvIgQfQSFWb0sPdBXMt4eD8fRIX8wni4TaZbeubbIpMh/5U
5qHpFs1ekD4cLsa0oATt5XYpZ3Zwipg9AJTNkir5OhvWBPCIMCHH2xJEjnc7uYkOK7fQF3JF9ZtB
k4G1Kl7yrnWvKlwpJwBs85LkWbod4tEOF7/hmmuT9JhWnr+f224Jq5Ygptnux01VdvFNYWTc7FrN
t47JL0dHyi5dupw9oWo6wECUFn+nIfsvvLZ/1SnipbQQXsDdkUn2j20bSQR8kPZ+elSUBzHCTSR4
NovPKe2Qy/Nom0X9QVY9kQVoHfS/sHX+1be3fnOXdiiSjx06f4K/iCRRc8GELFV6FBOZrYuiBocU
pwQTQqAf/vnv+Vd3Jd+KnCH+Wbdf3/urgzRFDeVOCUEHa45OseMzMhNRMMfl5z//Pv8g/16/ke3Z
a/i8SbLQX3OtdDnPqFG8+NhX4Mb4guyj2//KT007Ajc0IaBDkMCMz3b+Vq3qbE4VYi+om1yXa7i1
YvfPf6R/fItXtR1WNcL52Wn/WuzRm52fdGwZx5rMpou5Rr9JBdW4sbMA55QZJ80HBh3eZ0Fe76/v
/T+NDF3Sj6Zsy6/uz1jQL3znP4Gi/1340b9Sc+Jb6Ju/gkfrX/oDPAp+w0IQYIGnGnBFif5Ajpzf
CJyjdYKn+D+gI9v8zUVPwIcJZwufp/Xr/AElub/h2rcACARx0TLAqf0Hbvb7+QDk9jcc7b84L7AM
/BlKImyAu4sPEYwunhPMFH+Gkhr6u+u+jpPT4piwlLhn3KHb2CqyAHBde3g149y7MRynfEgpc75Z
VZeb2s9NskKCXu2El5qPqtPLvGusSd8mDFgYyI0CRZfXHKYglSe8YAKpWkraq+NPoC4lcX+QCBqu
eE6c5DxkY3ltxshNN6WVXePo0HdeKf1DbgbJIfIi72Brptgwzg1y5TjKDkuaNEfkpe6lb1eoHk++
Ecp+RvyYj8SC4QN1v6e9Vfahhw8o5CSMQ5n0OKGMlX4ipvWhrG1sJKkxTsfefNd6Kd/Ql9BKr2XE
gDj5HTPAGO9GNKV7HU3u7RhNfky+d0AV1Bqqdlx9NFe6sYyPkdv9y6vS4Faqwj/iYm4+48mKaqK4
KnGXJlWPiVI2D3ZrjyelPRPNOFcDMefK+lRmidTBUSTh4kmCkJ9j9yY2i/jcVovxwZqNgBt/lHVj
LHVxnNP6ZQB9ITXPcg868YfnpOq6xyDoCGIiNr15J3Q5fgFa1uAHDsQloIbq0UQFywbn5hHJBF4o
y0xZF5xAe9C/onmr52nsQT7G7xz1UBN9kb1nadddBUva7QVr2Mdi9tl1aja3xhI7J9101amJluVM
gDddKY7X7j3Cua1tA3mNEXHurYY3NdYvyCdQZvEq9Xw1+m3A0mR2noUX4dLOXX7RKYCpEVF/LVLH
IELUTA6YibKnsrCT77pLuaCBBiU8MHniu5wNU6AoccwK8dVaLk7iokb7aPeX3g6WlhgqU2IdF0O0
TxZOyCxG7RmObZEwvUgmOieYxq8UpRkzxyQLvGFZuxwqlRR3qetMGxtO+TpuymVLsBn+tcbPLxXW
7WvLkIJFMh8ROAFlQHYwBsffcIJbLmtRbL/X02gTA4OZ6+Bl0OnYyvO1PSf2tjCHkHl+IW6W3Anu
42hOwtE3duTGohCZh63bODdpFgwfBLXpo9mgQxoV6s/t0PYEdBfJdF4WZIN7FXTFc1Cq6IU47tg4
IfGs1S4oPPETQVnbbxKCph8GAoSi3TBr8dqB18IMFnV/L/qi/tHMphUG1SjeNKoheM+5mx+oDMj8
KyL/RkL7fUbS1Jpb4k0lYETUEbi06SMhv8nBTM61mdjvsMYU0gGHznHoNeBNVVz4P5RnehftTLMJ
tEcn4YLcDREYquU1Kiwbsi37ZElMdZG/OXESPIM8vxvmWG3dqpFYot3506katNKtEGWxi/yoeFEx
PFWYNaTg82YVzWvnoRPYIICujn5UdoSoDwzcHQD69ZqovIVAugcADcBRUj7PUDkUjnKN7/ysWnAI
AsQuw9rabFfp1kZKiYe3Iy2zFN7JMVsvXGSifF4H0Juy7znW0NR4IUHW5mEgTu3Bwmx5KFNTT1sj
6CIbd05jvlp0fCGr5kQdLLMisbrIU8WCW2XHeCYuHFVVD+xeyu6h8VObF9bL1XccvDU54ALJJCda
1B+jmPBdIqjG6gcocdUgaWZFw8oYY5I15/bWbhvjo3Q8VKOtUAML8MxjEAfoehTF8tiSbXugbjip
f2CsHD/rLBlfZ7sQF8kGl++wLPnzRjpzE4VBJGsG6iDSW5Kw8q1A5HnqvS4wQ2FWj7Fuqy2z3Ihi
sKHyKtP11i28k13N9BzQKHcfEKnLbJxGR6U5Nkth14fJzJ/Y1vtD2zD6rwlkCGCatPE2hp4L1K+D
u6vNafm54JLMd4MgI7uUPVhvmQwWflhf3U6rGbo/21nt0mlqN2OVfl+MGJJ8ZivQ5os/a1Z11D5Q
Ex3xq3OrbqMJjNIKlHsr1BjtF5E1Dy6J/g+u8OI7jsWJfUAvR2b5b5CdxUONI+2hF21kbcxURd9G
QuZI7EU9vikAZU9ravM3H782hxRVTw8+rq07E0v9HakSoDME/q4AuX0T4FYMEWqgpUOozbHNlRdO
+Zze9FbQo2rzapbhNs9vVGDy47qaVsY2g8lvM6Piow6LtKHZ072uBT8+Om/r4jhFhBRg6aJH22/c
o0r1+AQh6NebZIBilYsx32LL7/NDZ9TlNXhgdBOQl/yIdNk7xvziHyg8MavOjXMgqZ2cwqhefrCd
T5hua2O5ikU2wznO6HIwAOzqjjx4jYho2PapWM5Wt3jHJAWQyUd1h5eo2Ti1JW+jEgcAh6wmKmuJ
VvmrdWmmMi4J17NXw25f3sWLR08Jr+dTU07imuA3oHHb8A5E/Rq3muYEVBHWiEcjWJKfUUfmXDpB
8W+aeqr4PoT6nWZA1XtLN+MhmIPgOIi+/dZEJTGOwhmu+Dy5M+6CskHl5CFIxSs1UCo0z+YWF0iC
JEIG9f0ozRyWRUlKA+DriIpOSaerM/sWuUJ0WbxgOrZcjFhjaR4i1+zDLNPgQ7TSKjdOS70IJRPJ
D3OMNLUCRnUoZGIQfjZw1PD4JVzSdiadkIR/b58OSt8hqR1/kOM2bnUn3FerTP1bay745CXroUl7
npUelnEkFaFpLKt8LObgJbWKmBM7oTSVXIC6F6FZ+FYC/jsGr6kR6UcH5re+cxtYzSvpBTU6W9fV
hGErUZvXlosoCBWiKMya0HYi8lbjB698aS3zY1PH24kC43kvE9fbV4HrhUlRwAuoeLxfhIWYvmuy
NifszkhenEo66Zvl8hEPZ0ubzq4ZsUig76Q5ZHEvQkzs74cyJgWjP/HIWg3y4qEAoHiro+WV2Xf6
jv6/+FDDZH0LMJc8iTquTnWdPtWFN+9yWedHr24pGO9xLXvl9OBmyysH4BeBzG+qc1+9fuzfZdky
Qdg0GWxap3/16PC9cj0/u6tFthvt3LjmzbFWZy6Gb93VX3JxBhCbqtag7Mg6U7SMKdZZAIF76Yx6
DtGEJvWmalC3Pvlu3+xyuo3vE1C0FCHz6OTG3zb0/79C/UsK3vPpMfonhriyoIPyL3a4X3/n9w0K
7v03jJAuYqQ1UQk/9n8sUaxK1FAhe5Lu6h22Lfal/7TDmabJv7JIpnYIpmbB+X2Vsu3f8MfSP86K
5RALhLf7L6vTP1ul7DUf7u/NsKbjYgcG+KCwz7dIMFpBi7/LLaqQKFGBMhPTiNSPIcXIUYKNCVmy
Tu3q+cqjP65AcxSTTshNWF2o9zHCDFXFzzbCiAEBnVsETppJPVG3USM3grlwP5bGwoZUpL6NJrea
r0sEhtn3dLHr67JdzJ9KxhOh7b2e+o3pCG9tkuFEPaQGURNYdTzr2NbBMJzQBDfjpQHk2iWdBssk
ywDJ1+xSXADSEoo+6jaIvq7NnkB4QpF82htUsVhbZDI/BiZ5TukE8dMwwajNFHx+uo6JDuZXR2Dg
g3nsIO9RV9lukl4o6RyP8ATeldH0zXEoc4WKJS2m+6E2DpbqrW1pBaRoT/KQGFmHdjYu158Kkfz3
yeE4QOuMgH+erpNAwKauSnUhULnhVt32ZabgyTzZOFyxBWgLOHHTgvtFyHI2vPO8yubSs3pZqXMi
iqO9o7tDueeRlL8PXhHydomMiJqnxaXVsmvs1rDPXhNPeqcaWqvskU6BQ+NXCdUfkzVeCK6kOCJb
ZXss58Uen0U+ENBgJ0knrxQkUVlTiqKroffO8PcFoudQML1acPiJ7hVXPI2J1N8cRY7nZIA2CYgn
6rhx3cDXx9g3PK/aViRbvA7SEg9tO093KISN6SdTfaW+AsTiX3QaQhrdWAUVyOIRM7jYc+B7JV0e
rMovFaURK20YDNd0auiTi2uBF6rREV2NWa+OKfJJuWsyfc9g3ezMlOkxSvR42864JlbjOI8l+tHt
XGkKTqHuT77SJUUg5rKniUEfNEVVIq2mh87tbRK6jczapgGUSpjVXXzyfcby0Ja82qGl/OgKoh3h
WSZn50hVarPnfG3fSqvKPqyuFhKMlChbbvuVn/cjH5UzGb9YtdpAnFqJ08CWcQYkjML+yi76H4my
hy5cStu5M3gFHZawKqZ42zbPBAble/yexmGQNn5Bvt0FdUR1EIuY7gsaf1a5MFOlLSIPpZVPBpG2
TH1erTqo7VB4MOW6xXEYTdYwQlkYiLrMvnZ9tZyYwpDL0fuz1T03UyOxIZp4T/osvnETkIltb7vX
pue1L8mkox/MBMG+JMmYrVLaO13r4tQLr3pW7XJDn41zvz7Zt+hEzC2IAN7CWlwWxULJpd2Fvqwc
GEnEsbwClflVitm8LR0dv8RVupyb2qbCfSAroc3Qtc2pGx+UGvQhSgk1w/1CqBLRQIfKbYLH2DaQ
pZApcU2BwLfFMm8LqXBu4sm41svgANbWbN2qHb87NaHDG6WnEYeOtF4pXYIq7+elBN7MTPngWna/
E0UrvwxCyvKw49XY60V1R6KePlyyuLG2oozYGv1cBxs9uPZjJccpwfwxlB+2P8dP6PtjE/1R47wj
WCdnGUcmX6MyjsgarBDQH6CpJ294NPGyaCLYQp90Egqz1LSXRexfTY5LFDWp+v6GFjO175xY8KD3
XXoWQdI/QdMhHuT1eWqn+p7HGp+HNVPXBVTk6Ci4MohqJXWFqNuT3xjEkNNC4f+c3CK5CzI/JXax
LH4CcAXbzGT02VQ5QQi7ubSpwjEFMf7qocsb/4jBedpqnu5HQUdJDpE2WzCwMgrHDrmkCU4xTw4m
Ss+ryQvKGErgqOWPMosJBkt6PNOjsNV2Ml3nlViLYCtJeXooQc9C1snxO7p5IHypyouVVSAdgzd9
UPOClcuS3VeMFhvupaa8J0vaw2Rb8sXCs3i7COCogdz/u7lwyr3IsE1baG/PBCqZj9Bliw5h4XS9
L8s23rVlbb75dO1u7akvH0h2IP5thgcKE9UbGxtO6QtBrnlVDIX3KtkIjO3Co7VbOHLChMQBd0Pm
87gtSk5+fwT28PzBvVj1Eod8IiVEmbCe4xpRhj86yakMmorhDU1uV5ssgnOQzJ/p3HSPDkY2FdZW
RIWbOWdsOQKLQjTV7kYIKKqlmec+tK36k9I+uYNxCNhirfKC80+Fhqyb66Uox/vMM3Zw78GlHiwn
3eCQTCJSmQ19SUxRbwV4yY+sHYitpib74lU+DtpRtMgLaKB7sGn5uRp8BA/lFKUQ2pFNnjFJ5LfN
UOnvOdT399gvmjsU29G3SkfpuZ9qvIAIvp5FY8+7xCzVYUbBuYvmrkarUbTJ1ua3hdeGSeyORbYM
2CO9/8vemW3HbWTb9lfOD0ADgR6vCWTLZLIVG71g0JSEvgciAHz9naDcyeeWT/ndL+UaliklqczA
jrXXmmv8bFGwOW9Sq69Cjb164NgWiHE90W9bTGTm1kXfOFVKQwYtczVf2WiHOTgR0M5ebZn8HAf1
Yk1Yr21JNpQsJMtP4o3LSaTCeTf4/bWgjqr0Nh64DzmZ7j/Pi00g0Vp40Hu0Za6E/j7d4Q1xzvRg
NI8Ut3W0N9gdbuI4QqgIPTWdx7budjiwxupfWsR/508FSfy3w/Hl2y/dW5//PB3/+KJfp2Pf/gSd
CGwx5lCam6319/t1xfAxONvMzI4H+2GlPvw+HJssE8AaeQ47CNezV67Jb8Ox/k+GYXLIfxmGcYgw
a1qQVhnKbV7Yz8NwYY4aEkQiz2a5+DJBU+d2y7vIpJV0rs7STa0Z21a6ihccgOgYNDqpR3sVN/pV
5ihKD8Wj4uVfd6sMgk/BOU8f2siwyiTGh2JimB1h1CUdX6xVUOk+tBW5yiz+4KUXY5Ve8g8VplkF
mYaG+oAkrnkZVrkmWoUbXXolepBe3Q6rrON/KDzpKvZAHlAn60MBmlYxSKftDeZSohlsQGr/vki8
8r4zBhyCCEk0kyApreKSQ63F2gHQ3bPij3Z4MFBxIgpQNGUOp7xhKpyocQsAfk5bK7FYA6e4Fh9H
grxvrlu20OzqCOPS4ky3LU/xW8d1kueW9sE54EBpQjOWxs5PXKY/u03u7cnJtlK3JJ9VvZrOXax4
yrf9Z5bVAzAxYRAXtpgoA91slsdqGPNAF9Mv+URJ68aUOYeAJtNzm1Ysb6rG7r+k1cII0PJ3+LnI
s/LiKZnstCFZTl3JsnSTMPOHhfTcIKtg7GPg0dJbw++zg1bENwRRsh3kDTqcEhtbP6zXg65qxomk
Gs/0M4DKEaVDYUep5gdOxnGXIxIHAzLejUeC7jCz1712W12dORDnA7tZ8w0zcX0iDzo8QAQqJo5B
Ld9WRkPouEvAUlAoN14vCCC7VrhaWEVFdQeC0XwYZmt4BZZSfJ/Z4T8ackxDhwvQTdnb2sWkuS9G
Y3rhZ4VUy17V58j1yhezS+VOeE0VVpzV2HDzZc9QqMG46CYU9r6/wQNUn7NpmAKfMpd2k/HGwRCG
g/UdPgJ7hbYTaBbaYlZYI4gUbi2mi7uqlzpbMr8dtnNULvC3a1I4lM6SHLTepCG9qwr32x7OS3Ox
OhEHY6UTwwBAHyR9TOWugPi7lQy/52axrEMRN96BR2jxLavi7FZv8HOkebzc5FiTGnh4kfZOjMwr
N1HcCypBlENmnZ3keFWljsvlPklOKffKDV1jWZhphf1Cgkt/7ijyPTt+rm8Tqx+vU7dhL1I3rbyj
bWJ5pRHGsHF0NNMVDP74kX4A+8bDLs21Kd5L6bJJ0fsBlZy7YW6bA24kuRC1EKJyWZq0I9UWAyAM
px/cHNWu0tjIeQ4P6SyLjgbh36M983DeAEvAesIEwC0XL1L5xDHSMNfggK3iVt8i+9vbVGv0azcR
GFIww6InIfpv8a60N2VcxjddYhkU4Dnml4L9CkQ5wpDPfZTA0Ju8cX5AQjPjABqdBqJUJAfmy/I0
Lihfm1ID7xdI+l3ljrJW/QacMPQGzYbGetGwPz25osJr5zp1RBNR20acJCkGsaWsvxYAtNYZtZyu
zcUtecrndkq53Cy1p1j2gL4yYfsRkkE8hWYqMiTZDE7obkJhI9XvNdOdUejiueujagxi7gNNuyuc
mp3ttWC1O2ErN+MSZ8KOySQufbr2ZodVJczwXn+gO9mYnc+xWzbD/bBuQQFggPCtTktjQE0JBg/m
RBNa0sjVQ5dNsfdOUVTEfS5xC13Zn0uZqdbdeg2B0J02jkP2lZbdRuQYy0XX8eBC+flXJPu/RDJT
N3k6/2eR7PJNvn39eQr48SW/aWQCjYxecIrYmSg+2gh+nwJWsNhvopjBc38t3uOeZtOFIBgWfvMX
2PyS7Xi8IZHRPkaCfyCKEY35yxzANmX9Y7CswGnDMPUXU1AyWJOsusa8dqPepZPFsrktCQ1Rfyno
IU2gUBMjq0/4iVqxqUVLpH+BNKAcTMuj0bdnaghH48VOlvxSs0pl5wg1ASZP03JsjAzZbCIt+TLk
UD2HeOY8aWaD81h6PA6bISOm5iQVvGI1i/vR7OvXSkbyZun8aGK1Vq33/6VzYTZhydylpOkPLs2m
wUgJ8rhx2W7tHZ+XuGkSHmi0xtfc1EBkTrfWPLvOLpmIjRxwEC1jOOUZsO4Ro+aGsGn+tcUxeZPG
tixxzpfTTUQ5D9k+kFB6SEcv4QrA1Ll7rOfOQloRI4ITn1V+1ewhKqwVOjMZDbudjzHs5ywsy3ki
88ILrK+saAExzge5NO8Mgr93vpXF90uWy5u2wIGWEdoMVUI5XBDRar7PVOceSr+o2gDIOAXAKc+t
W/ZbOTcOqwOcc23mxmf4cIO7NARJ9HpoD5Gw03FfRgYR4z1OsjzeuV2qL3o4ZWVX6UFeedPFdJey
EgFXQO1o9aIGx93ELRCNzLG8qspp3Sq0gsO2KazevJcUB7FIdQTuPjuN5HTJW2n50ZaBpfMxzxG3
33HsefFmNDF5xAE00ixCJ5m1HbdyATDX7gcT1Q+JwB3OPfNLEvIcAEN9oKRTRNDwydmGrdXL9Y1D
kc6CD5REw5SBec5Lh6ae0zCMY6NfaBDNBhNsVt9LxYEL+F314iVG0DSWVw7Xueq+0jE1lKT48mUp
ort/D7z/KpjHMxLC6d8deOp/Tt+6/tv8Uy7vx5f9eui55icfeZ+yAAvp/ccF59erj2t/YtNv4s/V
uYcQ1f7jCBSI/5xNKzoSoiNn5h9HoEdHzNrawK+Q99O5Ff2DIxBg389HIHsJfMk2+EaKY1wL197P
VyGj7SpYcnZ38CWVnUHVmUx9cd3lV/De4ebrXSsfYrsnCqenyXiUaTXcJQ2Nx/ucbGlOWlqCSMHi
jA87GuF7jkTajGaKOYzA+N5h09cJO1cmyGtUk4XVKWxzgX8Xe1L0OBmV/eJU8q3AsxLzWz3KNrIf
hrxe7vrOf8S5Qg68Ih2zqWnFonZOcCNB2lyuR87rCjqBhxQNJYFV2qC/+Dn3MeJBqXFfVSo/9R3a
bg2Q/4ejVTloLpB5pguYUyLFmhD30WJokNQ0/3tvdMApmtrEiitLwgqx5BjZkPog8ydB1Cyq98Ho
02P88YPKF7JJnZv8wt9/GmgQRkn3CMlUiEfb2xNV9usgK8fjQvI8AMbHF/a2woBkMKZRM1P6pf8s
s6WNg6rw9Be3JL3oNNIPbINGthLvAc00PfsJDXjxIogobgD0zLs+HfxApZgRmFD9DnhHmqIBqt5c
COd7YxnCzddex9EkizBkHA1gncW583pf3ytbFE9zXoAHkPEoXjr6VdJNPhGcwNScTDdeU2jfl0T5
wWS20YmC0OSrVvTTpWGc23+8vn59VbyzOwBQ/O/RILhebT5q8VwHR8JO78Zqj9tBwnihsA2aubbF
zjFsKywt5BmH1DjHHkaaZDMOlBSeHfS05BAVIl8ODNyduUtsl7C/uZjkqTOeJ4Dp6vy0WPVRdtZA
+WMmx92QxsZLQ8LS2Ylm9sCz5FQ4jkPJewFG0Ckb+z7kT4eO0/d2igMG7CGid/HUaWbxkGDieWmb
pD97wHEes0Vi4DaNzgmZQc0T5pD4KmqxeGWUlW9wsdpXWsNftkfyhS3zQImBhIIUZAtXL3sx+mpP
PIxcnd2yGQC056y8L/bFlZr3ntX7+6IwzO/KATxG1K0s640wl4nHg4FtYudn+pBc8qLm9/LpTtk5
NWAag3UFpvR0I7vaBaON2+U+ogWWGleVByZFDOEy6NF16ZQp7MRYeXsx+IKmicR8Aqya70tv0mqW
4isZZxrS0tvnQu8fhtp6sYcCfIitP/OonAF4y3aV12HrLFvE++sypkw06LEf7yinhGnnsgbEn43h
PWJKY2ntdXApivq2dxZQ8JpJyHWeScmlljiNtJxuEDLjbUnwfCUXDVsDJPCJNFFesNtQZqAK2/zM
kgnKeTkTnIg6oHMKr9/G6lnxVEaVyoALTr6rBjltjXpY65jBwgej6rV925j9NQYKrDgepbbc0exb
xHaYVIkkBKW7VH5u8JgAsPc03zoXfpuOoZp090VivLuOhIjf5y7LUMvqYzfzV780a7TXMR0FbqaG
+DRnpkOVNV/ztrQ+H3otgwR9oGy5fWgJ5mfYMEWyHRMJTVHLq+Uz+Syde1qbXKRJM+iiN/UTsbN5
b7Qu0H+ybjUMRkqUiNHCxaYBrhiAUyQVNPWxIgmhOCjEZiyUHkrHma9UxBCVTEv/7PP9m0cGrCk7
0urr9qGzxN1pJNhDRNbh0porL4e/WNncvPR2JHqduLUI3Krpgq4wkkeHgDQ6T8EKwujK7Erii6XG
r1vbGTIDvJbpNBSo+3LaJ3pcBWouYVbrLWUFs4F9tHUvNR0yj6QiOPxHg7pFX00ZpJqqGPBzeEvH
7MZ6z2X/EVJ2t9zh0eBU6p0xev04Wdp8iL77U5mfippPqMEGDJPp+ilqHA6tCU/UU6dKL3Q07Kc4
1YC9IJHzhOlqp9pPVAKuTQqGxcdBGff4bPiDWKpMYWXgoQkKSTOf0hUCdqI0v7rw2J4vAHbqOazr
ZdjiH12uqRW0r/4dl/6rcYnNDdPDfx6XboiP/TQo/fiCXwclT/+EJLt6IZhHVgOF+F0j9qxPlNsJ
Yf9RY/f7ZVF88l3bcED8cpFzPnwXv10WvU+rwCuImxCEJpDwj7gG/4v8Dl5eMI/ZrjB5bv8vA0Wk
qJVJKts+4i9ootDIlpzIOJ2c6MsyYL3GB5OphCA7fAGi8NHJ46PwSs3H9NmuvObVcrL+mS1q/xxP
nAB/+kn+f7zyf3HKW7w6Q+fb5wUalJetnvw/2zt8DuFIKN86ZtKiKxnowS3bmWrFk/Job7kk7DGF
whxpaiapv/+z0eT/MkQScmKEhATs6K7nWB8+/j+ZS7iJAC0b0xZLaPRStjRk4ohK/eu1ccDBMWu7
ZxIsFaDh2XGvqCyGM0yX7pdpqZav7ghzjIri2TzFBZfrnEIjgI5U22y7tnbu3MRD+CSDbR8jVQ5n
0ZgwwvUGXh6sN+6oJX4WS/blTWLMFGKQRsaS5rWYVTFTuOE40sW88cZEazfm4EwbSUXTK5sxSIp9
BpSl9+ort7fwuNW0FHACV7SrWxVp08H0qFdtgQrhP6VAicJO/VnrOm3LlvpxJM5a0E7bQll3naYC
JzbFWy3RlOSMMuVh1sooyJFXNxlBzxnapJLAlWkVDpoEbEFpTPNLRewVkRIzwdlWWYS/eh6ePcBF
6O46p/+G2vU1tg4t88Dzbd7B1nOILjDQUHOh1tZio733Ry270/s0FWHGRRPOle6EsHD1Dsrs5G/V
iF68k+aEoZbYonM/RV7Mo7ZtnWJDL9TwKMY62dKwqsbjSmcAW2NUwz21gV4SCFOxsqfXXN+VeCm9
TRUNObk322kE43S8rDyxTgfTFacGZSg4lTdZt0CXawA0HWzQ0KR/SWlulG2/uNnsYW50qtucPgW8
qS0OghENBfccdkgCidR76RlI127gWU5YQtsvhhd/bRND7nI9ZX0iZcgn1Yfa55b3izFLxv96zE6U
N2UhfeXuW4Kf+QDud9n6RTMc5hSn/A64VwyWJ0NwDLjTTxSItVW/Z0IWrJ09Uq6eiJ7IPACtVcma
uqSd9ZuldHkjIB/aG2L45TcuUiu/bKEdobVT6Mw+7gzwmXKx4e+7MEtDPnsPSaxl5gWM02gjckdc
6h9AgaZTs2ldOrCCyIyY+7Mpoi3WY0/wtcqSKGXt0GV7kHDqK95TamdljvU+2TRVI/VrnEFd+ibT
grI7KJOWcdP3JKmWcTFJTZiZfHEmkprnmXXzG2xn8sWRP04dnwoKn95pyFir0/2hhVLK8JduaX6q
tG0defO1nEU1Q/N2B7EdpbakD7NJxOzARAi9RYsqurXrqivjsBuTmAZaXyHJ451cc9azTWN1rHL9
wGUm4VEwVOcuUWkTtrpZv/W1u4JQ54K3+qTXx5lOqHusTuthCJ8DkSutbrJlJD8/1i2gKMPnT+vW
7426O/uBFAet2y330B5PsdU/D6lDUy87EF79FCOgfBQgp7WicDmy61fFno1cgC0hKyeKD/KWMXDS
NqM+jb/oQLt0yJedDXgjUlBhGqOp37q+8Ols0QqmmfUop+aXn5OFF2w7ZB9XJG2Qlyk1lqeiNzXC
0rkyoa3vpwjsFjkMakrmN3scO705eWD1+Ece+z5ZC0xZsZUhIS5KvlQx3MyeS6pdvREKwvQLH66n
mmVxLm0veMWylrW2U5hFsnUP0Oxbdko3c5VQ1gNYDFghhvrpbuTuc2PVNR+sFGPSTWcXGFGqGO2d
oiS6gImnc0/C3pSU51Ij58yRSOBiY7CNOlZAfCQ8b7Yom8W0ozGs+s79QsZecalLO8I5RQw2kjiI
Qyk5lWBet0laV73WOEkuiTP7MCScrN5Eng56BBvaNld9/Usvhs9coZ2j9P3MXq8i6m6kaKQINazQ
cu8l6xJm7faW+OJYLVh2Fu0El4rrxJTRWlLFFjYBAflo5OPkbNxktN9xy8L4kKCodrXCBWfU7AYK
YU9nq0BwZJ2bwJ9a2BkOrVccp5Z9wNabOnFFIxbEEtQyljp9xNTKc2bhW/Zp7PGhVcIgKl0DT0MP
EX2sDUz087D2YFfKJP4ipJN1Iec4Ql9sW3jTOfD70uyf/x0c/8vB0Wei+JvBMS/ekrr8ebVgodr/
HmD0rU9YXjkvDFMg5hNl/H14FPrqI3DgWqFGGOJjcPt102C6668Qof019fjb4GgScLQJHbKAQGpj
6vwnEpttM7j+2XpLUzImd4PxkVcgSAb/NcUoc6+aHNGerEFjgwaVd+BmujPLwbuzmQPo7KT6DCs4
K1Z7m3fOCLN5sKlYYOTFNzlxACwg/ko/jfYawKnuEeNaceUB/c5uB0LlX7i5ua/2Qk9nImLaDFRm
hHTHdhy+aVqeDN6yO4f6l3CQWXXOmlZj0ZA0NWf+2Cz7chbQBym2j5fEABkuVee/ynSGNYzhlw6v
oZ2dF6mm0budafUI3TpNznwCB2trfnjvafr0eC6tlvzxw51fdzVifLPGIc8DYbkh3mlFqVurdJAm
EznIlN60C1QRwqc7ry2W5sI9kG83mTiFuEhSNhodyLezzt5CR9W1EjXGsvFf4rzyDRuTI+7Si2dg
xVebqODnCatgLkcFK5xKHqgCrHhFIJJI6O9KFT3ogTxJbWaqHHcqDWtVVgNaLkeIs2QQx8pEwfIM
kIIT0I61BdRbgMSEbKmtJcgdGcPM5c5uJGyDIRvWS/Z1iea5tzEHgPiwkdNqnFiugdlhb+RT1F1Q
9LSjDpb4VsdrSp+aBtdLWnD0+6Q6Jpom9zHLlIdcY4Cm95CKAcmG+E7QMrlz/GZ+w1mbb3HNFsGc
zwlSVt/ucIXkZ0yB5r7urRLa7jDu80oCuWmr2tmQXxuPnpyILMAJLsuqDk0niW8QFSGJJ8UUOmxQ
sXoxr9AmWh/Axkd3XanK56jSgG3kEfDMRZPNTZE5n+FWxnf00PW3ECrdO0x+8pXNzQTgSBDhb5Lp
jvdDvZtlnfJknCjjM+oZX2CjGYEaQeVHrhGFsCLdi+/n0ROVleZhShztRpvoRCBzBaZLup15jpyo
2GuZli6hwBRMw/MK2XWjwvncOqJ6wHKcE9eNkngKwIyZU4A/2J2Cel6WY9UZDglHeMFws6vhqBjQ
96rI4ycTTffKX3BUklO11SPwQrZgXkMxSDhiLPgulMUgzKIIA0FcV7SmGvVCcMiwYc6RLeqU/Zi1
bthno0UXK/TVswD0BoskXWhzjLpR3oxxbFyRN6kPlsUAPGQw3RFw+u6Oib166kA37mXkNr8oI3kW
LYnGofC8E3/T5RZx0QrmviHfS3/gXeT0yQnoa/cYow6+jOZSwhZWk/Ge1Z1+pS0Vj/K2Nd2TKiZ/
Z2XNN+m30UHYaDR4e5GA4Fs++Lk3vkDGKp5nBqxnUw3p6vf38udWq3y86nzCHG3o9rqLUQ++8LBL
aftUNdZoJPOCUl2T5JZf2Sc1gW6FYpBjk+drNYJraQ6Le+EGxbUwva2ibDpNWsOsSdqGHkoB3C8h
Ul1s0kHrQ/j787ZWIxmyCIGRn8uA47RY6f96gKlHsWDwq5CLtPFkuZp5M2jd53TpHrJGc79ONvmF
je6vzhRbYSNjxbpkj6warasSH9BZH5iyuGFHoZvGR9/q3etZdS0fjbF/WDDthnan1+/OiNehUUt9
a0b+8gu1txTUCZZ/REhVgz87tj7HCSUGTou0tBL44JIufnxtGWJ8HaCHVvhiQXeUoJlzIRbmd6S3
tInfejNJvxUUBwS9bM/GSCGL7agpTOSI45XJ/mBqVHLDlVfz2ZhWbBuwU6aVwdD4xFkJq7520nYd
01UC7dOr7/KsXzH/g/C3xTiJi+xTCkip6dGhGZN0mw4G/pT7Wln08eaxMh/kEHm/5KrUoE+lo2EG
Hi7+bRQl8z3ltR5+7Mp+Y91TX/mULwPFHgTnHHbf6TamGQnSqpfQsKIg/7hQqh5ncpYXN/a5vcYj
wU9h2lBw+zQ5slMhw9ZAtzhrpLIuhL2Qr0HA0bA5vQOgr+6FctbVcNQH/Kbsg7KoZzPS+Puhtaaz
NqyaPGvUd6vu7O+1Zn1Nm9Y4C1f2OHtbLu2Fn23bDsM/5Sz5NQ5t79o38/yMcZVRMFveE92gyVZn
hLOm6XOtdw94UvTAE10CjIgbRMp+YZciLe118Fd3rejqreYYuIYtNhiHWIPPn8sYtG0ahV3ViWfo
ldaeglR9x+f9PVsq77412OgmDIqPsYtSK5KuoTkzL7ddF9nFNTBAJkNKAK/riqpREvtUnTgltDSL
CMMd79wypOVO3aZwLL+2Uw/U1mhEcQM1wHuKncg68Qrn0MAtHtR2w22xyO3ytow0WPkGJYYCi1eg
oySFkIrTswYhDyZlVe+HcRpDCxjjK85pguMeBZ7Szb8MvfiFWuocJdZYzvSyxPiSepXcWh41olVf
A+spEyPAKNB/F3jstqOYx4cMi/cWNFy3rWOUD8ujAgQPY/SQStFfEH+GvfLNlldBLEDGmSkgCdIf
vLGMkiaTLtGOarwiKp0EdkX5jm4VX8iajzs2EvlXeprEFk4Vf6+e9yXxim8d+KojKVY30N08D1ub
/wfuxt/MRKIOMh30o54VVihTwLzGkIozDvzs3c880qwFLabsnLB+91Fxlw2FeUL4TXe4Klr6oWLK
E9rCP5gQ1kj9M3lpCoAWPYPyKi1r0KDFBPNhEJoW6jMrDlwUcmu6ffU+2Cql4qd4TEdoTeOcOAcl
TbpL7OvFUs2hssp8g4vN2NXCfm/15m6EWrChZDjjtrjsOaI1Ykfai8BHuklo4d6lMCg2ToFBP9fr
i9t0d+7aLtG3xCtLklGYplfN4N7TBlZW+B92+FK8DbsFY0OJt0EoPTn1SxHvIqu4NktNu/d7AISF
M/oHcIUxraqUkufVLSTcZMf2i3wpjP/AKWZWsKMIcbBSfo0jMBwWTINWXHtAf0exr6QJol1zzRsN
DPeGs919HCwjPUArrmkzFd8gMLHbmrNyk5bk1420sXmQ5QDkK3O8U4bw39NybreuxtsPrtrBwVYD
A4rogz+QmpH2GhL1m/E4lZ1/wASobeJ08U4lCN4itb+Ag/j8713qv7pL2c6qzv7nu9Ttt6pak1Jv
VfrzferHF/7mWrA+Ob6B6M7wvToDvD+J8atOz9GPC+FDb1+l5j+cW/yr1Z712zXsD9uC/8ldyziR
4QVeq/UW9g9sC5Cbfr5TWZ67+ilcoRsWiwEyOz/r3QW376Vs9Plgu1U+U31M5xaVG2vwLCJusaXk
SJhcmSg03anBIeZj9F135ERDw1zajj60pNApi2j7gZ7eBN+6tmHbOCKOvTc8RW/UunTjYqSHVsqz
d0PNHFs50CDQU8UMcNIpDEYhs0cBdZe5GTY845miuixZ4MYaNQPf3J3mdQXIjkLn07EsnyPgHCsN
yU223cfekHtvC71g3SbqH5tF8bFk/Ng35h+7x/pjD8lxk4d4KKOQwq1DSl/NN7wL8btaV5gTX/Ni
z3U2cutjxQkHjG0nRgk2ny6kY57w60K0XlejvscFUa7r0rSmXVuuK1SxLlMjnaNlU68rVuTnfJe5
cSZ5rrGCndZlrLauZSnkoPLcbyI2cuva1uv4MQsNMs26BdRX5Coku3XVa6xLX8PnJ2+ti2DYf+Xt
sC6Hh3VNDFC4vs3W1TG9SGyRmeuqE/fnJsjWJXOuEnCnrDyGYMWawAyJ9S1+NgbHLmfwg+WiPyPu
D+eRDXZvx8OD6EH871mDsOE2tCxuIJmy+KYPxnyaitzYZePK7MFOsvacR9G1ta7NZ1PnAlizCbRt
2d9jkPWyreNE9skkhfS914ijWqW4d+Xtak4LewU2gmjYrTWuROK+NswLI9L4ut4GPndgSG5kn9mB
XzpbbW19t/GBo1/BVTOrqTjRIRCd/Sar7vB0W9e5ZTynXD3CvIZ4xu52htQYRw/zaLeUatnlQeGs
1msxUFKXZfewsfUbsHduGE2WOiL04cJB26Sbhwll1OswWmr0RF/W0SEDHbfD15t/95V6F5Gv7WrL
imocI4W4502OioWHl0SDoJ+woHtReDYoANOwQqey72rebQHo8KtaBxNZeq0DW7p/WUoijQtIyl3C
3o1Irser7BP6c0fAH2IU6amQifZiuZDJGmiA93bRNNczYWeKvXqQ9FoCj0lMMiisLrmYsuV9w9tW
bSZnNvYNgu9mpBk2zHSL6zmbJXQ8dL77WQ32BoQHgNG9Y5VzLD57UTGlO5Ynal1HiMVyxjBTSZx4
9wRkyR0Gs0bnxoNh5LZ6sPs1nQIaIk/EkyCVmW11O0uvnE5370CXRcnzZC0lJSYiK4D5+TXLM9qm
Zv58mV4o+TJY8oFS3hTU0NCWGJlJt7VErdkvQAuq7KhqgztmgTLAd5Ppi1Xtu5r+rAeZppbC1vSx
DIg/NgO5qcvsNc+HjupIADQVNs/E7pnKGooU4OmwHgp5m8Xxa0nl+tp4I2AlQi8teXuqGoPBhHUg
Tihkn/j2PTXD8y4APHnbtjSHPD7Mg2e90uquhnc392F8v/Iz8kfq8cahPqHRm9x3qygfzGmjGLIP
wFnSlHcI3RDRY5WDuQn0lv1qYAwdV3h6uqYfm8t/7dT/l53aJdT/d0/q+6T++u1/jn3xVn39aW3+
4wt/e1KLT9D/DBImPHkNz/9TD68rPhHIgJzLZ5Tn+J/shTisDYEU6pBMsdgP8ku/Jav47QhHfezf
+df/4BkNNeSvz2jP80wdu7dl8brMv8IAWzohupK6H5KsBESzOakRJJjit7Hnl9vUsF9UKeU1eakU
v1HzUsT2KpWxAqpHkJnlkuRhg7zF/FpWt8WoP+G2pqauKehXrS3lhQti6LETLltYsKC7bMa35/Xu
pcH8sTEmcZtNqnvzzfIaQ+01J/oe/nEUDp0Nd0yxdoXc42GqSr+P+pheSn6OQes2FcdP3W50jQqP
iUINFrHLVe3rt47ozY3fqbd6gnWPyW87W9ikuyH93kOPD0sznrdu7V1cc9or4igBsKnvfg7yV8j7
aLIBhKR0jhr5NXnlWyubr/SY/4or7mZK0jemiDqswdja3AIKKd5r13lp537HdaUIOhrSnvGiHSiN
dTYgtPxt3a8xNCoNoTK95LJ4c/WF3Wms7vUuv15/AgNPQYSG4nvWVFrQE13fmQU4brPEaDzGLtO5
ko+xqe5XkTrwDCc+doX/zgTg70ViHeIYFMFo1MelKFg5q54fjK6zsklPRjIaIHOnRwd5QTXWS2Lm
J3Zbb12bYReyLxRGoTE4Vr+1+IaUlX6nse7WKvi7ms1hR9SWXY+1WvpY5E8sqagzRjWifgoscQLT
N7KB1jAGJNs0X6u6NEnpb8N5HGvrzzIp37i3QqyeF6odORGD9c9qLP4DYMC3qtdvB4O0TbJcCS9e
K3/0q8YF9MVO9btZ8J/ZIr3O8+mKqdE+EJujxiflOwSb9kQojjvi4BTAAygUplQZU2jKejnBv3bu
IIgjOj51Vhtxak+PpW6H01ypoAK0E0Z1+lZJpJfCmMg2LVfSiFMO8I5mz9Z9SSf9F681b3yVisBR
YjeD/VvssTuQH3hcQICnJOx5o5oHCIdEtOgKDvIB+CFuhiunnpOtIo1ErkuYJ9/lnTAtA+KvUQKS
7/WnKhbvPnLfZm1mpXC4OKGqPLbd+GhNxfdSBzRObh1ORTk9mhGs3DwFDI5qS1za0Vh5iRRtZv25
i8pBs7Ve6rbKdgBLsIBaLvdLvm4FCiWTy1vRdF5St5u59/F25BFxaZC0vpC68wM3S+YQCUHemQ5v
u2KKI7QdBLaZJf6hpfET0Lctjz2Bu+MkNYhLyVxs26UpQUY1M9BqrPBlQo+eoRXm+yD6L7PsnLPw
8oZ5Y6rT1go7tOYs9HFshvR3qLfIrcl3o9RjlcistnrKq+ipnNDYQ9y7dKWWaE9TEl0gdH1B45RB
PhVbFOkZpFoaNsPc0eczJQJSoIPUlE4d4Ih6wLLrtpdCS24rykq25J2fag31px9thJPRfpuqmTrV
ygDLRcv3ljoLcmw4fZvFd3Yl1+cQPSe6FQNcELYJLbgG470WdbPp2xKnmtQDZzLEznS5SvMqmITI
m5L+4B4y4Uq6sXR33E8Gb7o5d19czYHb1apjJLvvmuquLCf/gVX9jxTOv9a5eCvSxsfVw0efXdia
wv2zswiWrTUSSkDUltTtmWM7BBGZitRur5dI/D/2zqM7biTN2n+lz+yhg0AgYBazSW/IpCdFbXBU
MvDeBn7994AqzadSVau69j2bntNqKclMZMRr7n2u8zdaIm6eH3dl9vJqPheaVDbqdgLk//hqFIF9
4WgXaSVf9U0hiAbNZAQZggP9h8v0P1BM8UqLaonBNu0qOrGfXml03UkmaCoPVpd+RASA4Y7jOIGO
sCbgtGXoNmpz9+vXxLn0828nYVi4DhIyf/nPP/52oSz8yMMlR12moq1qh8dy4ottSNJODfDUy++b
ZaAzWk63X7+0/JNGa/l9fZA3Lo24cO2ftpDAUsYZ4U1xaPOGbDbGt7caJdJyXJzJpEoPpj99Glvy
F9MRHE8yECLfgGLBvUosAiyLsJjPfYjKEq3AwfdzY42FdGt5I1GQHN9sU0nShpddl8l14TS7XA33
Ux4+myrKN85kX3pcNgDzS38PsLV6DZnxrW2P4+HXv+lfPEKA+kwLw7ggfWhxlv34wFpZ7OelZReH
yCJ/tDRvTX++Rcxf/807uiCd/vRp2gLmE/4JvK4/73X9UXgTf8iz6mf2kVbqVjPw25oMJ1aF4yeb
1kuvu1Dkd9mgb93OzO8iQuZQjIVf64FzeSlV0N2mCKSnc2ggsfLH/tHwnYtshj3cVIBHVZxjpACZ
UE/W9D5Ult7noVVtp1jDczCb9r5Ip+ep4doHom6futjL8ad1OLCK+GsQE5VQpBmf4uSVe9L/vgbl
/OyF/W7u6DSmSh4irQ5RVJCfTLY0gLrpnBI3sLb6+ZbAH7lCNyF2vmd8aBQaYVdQY/36A/uLE4Yd
/IK0AxltqZ8tKDNjw9o2ZHGYR8JwKCcmTjZ2otg4Rnn49Wstc6Eyw7BSHD//7/+o5XyBI8w95UGn
9pW1/PkPSsXG0rFLZEpxUOlwb7fxKcdR8Dcv8bMWk9dwUWDa6AoweADb+uNrxBHS5sw0i0PpDxVO
DbINEWvDHLc+xbPU+w5RU2rZB9+wLmPgR1tE0ycWoS/kjfxGBmuBPGcgvjVL5AFnK5esz+lU6fya
gc/X2RnBbQRxeiARYMY8LUf2N3N7lcXOdvCqJ48BC8N+LzwSDaPXmaJuEUJ2a8ZL1c5qLLJW/dra
Y+frVqYVf1Vs9ZCIptfDlJ5SFerF3ECBKmhhlajWBb34ejC7+7KwCB6Q8zfB9L+9Yey/+MbyWfi2
B/DZhBJh/fENKzDJT6XOi4PIaBSGKI/XMRSAlWWk/M6ot1YotZJNpr1LjuQQw2AD50jkN13Csxyk
xPaAkdqNwTyuOkeUjMjM92NSyY1HQMIC+LkEveuQeqiIm7cSVoGcRBWy9A1axGd4VZ/m1lyRXPYw
SapDUMDExhgT7GLzWVOIkRYYVXvyARDRjvehchZ5I8+nXXHwtc5AkqqB7zIPMn9vqfnZr5rh+tdP
1V98Sbgzlv9jfkr39tN7NIY1hslxKA6jV2wocaaVO/Lj2Ez4gir8m09EiJ80K8v3xOMW5liDv+D9
6TtZ21IzBupJ+sTRshVOSxppkJwCbipf8PnMSLAAWNIgwQPoVklCBRhm105KAUiKqYNQ0CdfOB/q
rc+8bxUv695Ce4QDiisWAzeZD4c08qn2p6KUG1m1n/Jkvp8yhq7uchnzmIUy/UiiD1UqDphkJoyk
LzYgQa015eoWz4K36/hI39rL2Z7kBm0HxGAIjyy1+RvVOOyqoO8IY+yi4+RNt29NUFAQ5z3iMDsV
/fgYdzSSHpNfQKO0emoeH5suhKFkQ1ySAwo0cVsb8QnkE5tit9/Ey8B5+X+MnP8mGJYHsuphMdhN
u12+Ru2k8HSOj064NBAqNfg+EQuZ1VRL2FauJ5ajG1ZA7bZhblQnhJAXXVBf+Wr61JDINPa8wUkW
X8e45tf+RCluZ/Z7AG33o7QRUZfqMBT5yRjQu2JRxkbCF7jrshNNMWZYbpY4HHgw+XY4Y3eNRu5D
BLzglArFCnnYYG/S66UxQh8B+rRmGwwx5YIB5b2FweNv7mPnL77e1DpYHbFu80T9THHPNCQvy2aW
2br6E3CJeySmF+oL3jzF13qpv95a7XKxLHU+ld7bd76Iup0eyRiFyfKpYKAFpLQAIJ36G29opEsI
S1hDBveKrT/1+pCJ1qBBIw9vFSJsrYss/FQbmX9dNX5EuCj3Isso/4oFPlW+y6bA4IxJOv08SMot
s5HVGiFDv55CmB2ZR2Ud0hhyH0ay5AMBwHZ0E8BdAycoYBXYyLSkmLSuh76/t1Uf78vMmbYIJ8km
GedzHo2PyH5JLxPGDE5Cf3JagoIaMAcu3cEhjZ3LwCVCk9k/SmgqSzXfud/v1/9O2P5mwgZySFD8
/ftd2EPZd9G/1h/R9cd/hHv+/le/z9i8d4p/irkbBE/2ZDzgv1t4PflOKmrqH0SE37WF6h3gTvAW
loTmiCaOKuG7vpDxG3ed4iuBztBa3L3/YM6G7/enmgYDjKlIieXfdOj3f+5keoyfRZPE5WFC7jZu
/SiVTCGK2N9HQD92ZCTZPaLgxLsj72BGchsX8YXpeLkZgARhYJW94EGN5QuqI32L4bB4GFon+AA2
YCLOSbLydsdZHSCfI6nweY/O8dKe4eotp/U4pU5OUu+UoN1DCUl8FA3yheUV/WJmKwmkpM7qbe3H
qG5Bo1HlMViOiLJDjPi1zVHPrFxf27vUaO2bCGHzbUpYDMFkzAO2Zm1IIP4amT06zgK6gYys6DgQ
5UNqqHauLaMBatJZgTz2uZRsmjx55NQ0C2Lf6+HVzPmhcHMG3RdeBcJ3Q4K7WBNlxjDPq2o8by5b
8i0SdnlEjO+QNUr9DBWAddkhNqn2tnI2868xH/hBBWq6ZTsCQlzMcfB5dhQncCrG9oUsBOSG8ALa
FxtB00sxmuk9cJrpNpji6Gbsg+Kxwmxy02FK1mdgMaFCvMGUBcAlmxGWa5kIYB/VLBjmqPLuSPTV
25rLg3NKBKDpTRkHkP+TySVPc64+iNDzboOMSmbFWW6KTeADHd/4RFbsXOLUuM7c41Tl1Q1p0/6t
IhAI3SaUrkPL+7cbkNpfsd9AhRBF41XUI2mYoiHPkToU5YMQtXdn0EfQpcBRJKJSHXLBncQdIx4D
nETHGI3byQA8esSgU96kuMWNh5ndzNZxE3FCZDOu6yztbe5mC5wbUIiO3xmqJokG9W/wDOrXBsn1
C7tcW659Rl/OorJuPwsj97ZNF2GgZbHh300Viw4Cb/wH7qjwjqhnzDb+hHJwrQb5gQFe21IzG8ra
dFhwPnpziiaqFf5VVUk33PXaDE+kbRXxIXDrbj7iTaaZioPeuLICYxjXI16SrTQnryA7igVpR/gE
W6NVOFb9PWYThfBITv5t5RlCwkB3nKeCTfB1hKBnJL8jsxH2QIFk8rl2wBdKQj81UZErI0nGSq8M
3ojmoFVceq81Cn/8RT5a1ahyZMDns9iGbJ8By7j1XI/s1kbM+FACJlndqXOq3jxmmJriF6tq/e6E
gJlk6ILH5z3pIcYDajdGZGlw7eY5Cpeha1+iOr8QLRleZVQU/qdEGQnUekvmpW2cwtx0IZCC83hS
Ek9NPC+JGHM3b4NGpzuTjNhVJ83sCB9xfI4Ra20MPyqvsUzV25Y7LOkFalQQS+jzE0t42H6i8Znd
aegc+HobjwV8MbQwDULbXsm8wpQlqg2JFqD50wk9cGe14WdV8DMctBmDThp6q9/obprOBlzKIxhK
tdF+cV/O3lWHtg93m2jRjJXTaYxJFnehXzBajmCBlQzcDdv4rGZOmiyAbRXM+8kTAA5jiwhesCEX
xKMP3dyGGzccF8+PehbN4l/ve7JHdF/ejJ55D0GZdXRDK4wnC1u2TUjjkKGM8yoH9U1B6GCiirNZ
VO2XRLsXc7aCVzCV42Ea6+yhcChuk6FsUeuChLLhN96CLpa7JfSNHVtERoYzX+La0/vMZr8dkUuw
g1Av0HnztwTzALiJTVkRPji/lgFSR525N3PVXHdjGuBUiZhWyrLZ1wFxYgn22Gt0aOON06LZhc32
G5aGel/EwtvGgQ52JaYqxHAK7D9G7MNcUsxkw2AsxFpBFI0eVr0bflhcJZtQ0Pmkri42UOpKCpOy
eRmTejyYedg9Me/peDBGYx8209e+cbK9jhK97ZpRPA7CCj7IVEF9mYKIJKrEzpOVQZdx7B26hYPM
bXUu6rja+T7SZRAsZbyv+tQ+eSB615NhuHd9Ffn7eOZqIiMsRt5lI44anNm96LYGdIWnN062Xh13
yJ/q4NmvFV9ZlQfgQfuIeGSv/q0o05LeBHTN+8rNcnwlNNNBbHm7vO38fQnS8rWCH/OCcM3YdgOg
yHIs5gvK7/Ks67E55DL37iR/cN06k3FDK/3shjWKT+HDgiNOz7mwDBXTCuFdKk5qSsIrP809nxmZ
qtdZF/fuOrWoGle1g5KZrFUyWDq7JE9TyItEjomcJCJo1KiKeO/ivtq7lZuSAB/iziI/mszg3nju
KrNFkN0W9SbuUaeasrl3gqS8Y9hvXmQCGsfrlsyvjMfABrkwWe16WpY2lsXkeCAd89igA/4i2aJ9
6clb3jgRyMM1+pYRorHt6FPBmESuE11DOVOxeCrhb91HCIc/Ax0Lt5Vfe1d1YH0w/P5rHBfhe1RB
AEg1bJ3WVk+FrYxrvlP4yGU6IPrlnJt1HTyFjb1nwPohcPpPnlWr/Vza3WoOMBnIWL/Xg/Y3XVZa
G9cl2Ye8jtUgzSOkCVyfwqq+hNA9V2lilBvLk8lhsFjJra1Z2ywoAnGbtU6zTdsxvSuEcylC3GaM
+Ppt3lnoCy3iFbr1GDVjtW1FPl9C3QXbKm8/g7l+ZA1BKUV9wTQGn70cgGaLBPsW5Op6RRQgGERV
L8VM7a07urrVxC23jYqApIE0fTQsh/3ZWJsfIsuND4QmuF8a0dz3g/ga0H2QHVuTp+q+FqDVEDV2
8X5KTffk62C+qsweg4CsX8uQXoBd/AlyX8DZWVXboahJNwkHcN2Tzo9yqMDLIQBMHPEUjzq9ynjm
kRk6YicaSBJW0uEkNZN9M2TVqeymB3uO2p2Yo4LNplr3UTJ/7qg/153sywfG9sM6RkSYroJcauYp
MHoVa6CVLtp8B1U3XzWG9ykIrfdkIASvZq3kDR7rDDG4Qjvb8VypT7mVi2M89yzawECfIRyX5762
vrj5CNBCfGbqWUd4L7JqDYR5PHgVWqTWruxtXINSGDwn2lOxuPeCSJ4NLq9kZ1I93liFG9wSmnFq
+NChpe9jFNGRbsmudCseUTZ4ILkmwptEIi6ySp7AsjhsVaN+X42xQupkFeV9H5EFntAKujB7FeaG
lc2VfmXUrQN9YH7ukpiQDhsKY3GDOy5c26NPl1d+hRB4YIGG68Mwb4KxvVkyz7Oog4PQuqukyj+w
Fy2wC0+PY9vfVqJDol5cU63Fa/5hJm0dzC7IvySrD30Igp6vOXYVAMJKxopVlWurK+y+3pWT18Dr
nGZlaSyQACPy+dZqivS/JIL/iFgrHdzkv2r8Xr603b+e4yak0/mDCvL3v/m973PfuThGFrjAW5+2
+Nq/N37WOwe3jGeDfltIdktP+F0Fab5zpEm7iHSSRY+z6B6+d37uO/Y+Dng7xzcxsMHB/QedHxkR
P3V+nlwEleCK0EBSGv68mwu1PWZFEkZsT93+TGoXfh6mqe1Z6tzekElXYoFN5vxeuoRb5SE0kHiK
4YWL8ZBGjQGvnMEoNmu/ecD5bDDwyvxnoqiyPeHd4UrGvV+ey0nVi46sS5nOR+qI5sBtdn3SBzPk
M4IIVr6nMPbaqXI2g6/Tjary6VCjay+8tKfh0mEDgcULnzgQqIcHtQQ6Ocl7dGnPhAsxLrShQD7N
3TDzdSTpJx4MonFw3t6FYylOXVnQpU2cJtuOWmFYchSQlek6vuKvUFSi3wJiXxp3cVAl7SYCo3Zo
ZF1ez6MuVlMrzZcZUNU5kaZ+DCotd7ppo1sswixo/Xn5zbMibbdW7sQbEJfZjl0og/gI8MlDGCm1
s+SENrHlj12zFmfA+E/UGWoVet1w7dl65wFwWRs1EryQ2h5pXWx3Dymcu9ugFMSxMxiDTeo0ttiB
TuE3zjxj3vh94LMhHuytVQ1i5eDr2/AzpyD2OkIKSsKCLGIXVsEkX/o0rQ6CBs4lB2kv+ugm9Oah
Y6OMVn3jAjFFlTHaRI+Fs32FfWaZARYEOHjO3HHkdwd/LLonu9UJC+l4FltjsBoU61py8LdwuLBv
9FdYBg5dYr5SqIMw5HfZpkH3HBTaPGH4fsKERl6uNosPiGj1SUQVQQXaizZsh5ZkX4UCLQzvWxs3
3WZwy+wafCc78wKaIu9yHrmQ6kvnJuxb5zaVRCYakTu8Bk1g3Wl2h1sVOtMVUa1fOgs5DUPj2SFy
PQ5v5zFpT5OfrZrEkWtWrBO9K3dnJhxUsYUR3LHleE9sW7EGAJAeOWCD8Dx2ZjbcTX5Y1h8bUrnJ
R6opZegk7py8UmfmevIhJZBjgx27v8IDXDvrDvpXtxqrvLmmwfowTsRCG4gattZofrGL/APDd4r1
XBX1cUhssFmxNG+o00W7yRvtvUKa7x9nY7mKhiDbOiQFMmDO+z4/mHavkl3glEB3M5LfP0ThXJob
/Bcx1Qr31ETd0yA45lPeKrdDKrUQee+GckYDAnL9qqqJjaHQ08HdUFm3oxKvc+u/QtxaNab0t41r
5uABnLjy17Yb1c2eZa61N0NSJ1XgPYZB9cXEoETr42bVtqEaOihaAu8mynBRkSy1SFUci8WmFPf8
C/AtZBtdCFQ+Q/Ycj5MomC2Ujh1N6z5sR+u69ds53HsBOgnYlNVrDuy2v2867fIjkQVo9MEtBXVJ
jEaKFnSQw6YdCK7sTX9P4x8dCbgc6jsLzgPJToHIycDqdXJGI4n7MW4h/azgBihimWWwdWUZHSOi
RbZ1tVC2XDwconK8F7vJtVp187kwXcSMOGr3RLiHq8CxjJ0KaHV8U4+7YolfQaiUvp8UhVBOh3P2
AC3bRQfQNtCiZzdrA2JsEnWHQjuFSUR1i/yYmIchtSHX5zUxmXLeELtX7QESsCETeXg9DkyG1n0y
z491Zqqj6rzmeqK+eR6pdfqMlW0abvIM1CRD+tLbTobMd0l1dvT0nhkG0I6mtY4ThfJW8b86Z8os
r0Um4Uso26BlqMvaMjeKjto9Ykn1OKma+k76jXxkjwPWwcFZFilG6OhIZ70PjKB0136Wpq9zgi3R
ntzxzLiT3qwZPmSEjaxwqOHIxXfT7CxGloyShks2h/orwimMZoPrgmILEYeD3Ud8ErSfCDSjiXfp
E1aRsxACLJM8wFxn67IMmqs46z8sGzek99lwKGbQ5LjW8OvD6BtHvIV53H2yCm6brWu77ZWdB/g/
Q/EQYkjAJpeb59hcdHGFl+xJSYAvSCgb7kiTTabvITAvNcWlMRyomvAI6WXu5qfR0RnticmTZ56d
DpsvN7a3ayvTAgwg/PNUuPF2srL7YCnX3DZ092Pl4/kPFgVgzASArEaCjAAR22sUe9nGl1Z9rNl4
sWgNiRQ0J3nbiHIZTVp6rfiKXkdVGF9iSsx1mrHlQYnmb5QVixPg8ACEQ32e8ryGGzu1n1XZTKzZ
q3GbAPC4InE1XM2EfB2b2f+NbUJ+DBUOMR8NfZ+Ov+U5QSam0OA4eq4bTG1Hr2nDQz9mkmWjdxlE
cN+1BS1lbiEn6Ad1h8gu3zWY9kKd3Pdma9yNUXKLSss7IXEjUt3MLqCW592EH5yrEf6ruXIY9+7U
3JKtkfohYR5Dj/DenvSTnWowOj3v632NEtkBsNLp/hobWlhuLW5Oatg38XFnSs2Azn6TJTuFN8Pk
Dvxqfshj0zfewzxEzByDvJyZBKI8ML/pnXHzZpm9dTsh9KEW4UOaQrhjMjxTyrQY5C5DKqDslIqR
m0XCSgkPp8m/6Dcai8lk+caCLBgBmmnmF1n100temtPJXYgu/cJ2IXNyBPOSu6gb4VUOJ9NJR47+
rOA9GCLIMAsjRuScmB4m7I96IchQzyWnwfR7uVILYcabe6QCZt5u0BRtaZlHFHsLkcbqDUxV2Cpa
7dW7EQ74Tr5BbPKC4zWtJW8QE51pB0YtfLZ1ULFyRmBOChwtCrGli5pzAeWYqP9WY9mzdOd2Y5FN
aJA8N1WfR9sOorbAlal7nwlPMpg7RfuL5EZHHvx6F+P4nGbRSbeiwAjmtUN/NCPdn0G6G0fjjfFj
AirGtCZt/0Yow+nWZTfX8Y5GFxWp58/NJpI9PoQFHtQqlOYQdM3kzosacnz9BJ+q7+iYEZKv9oRz
TruGbcRhfmMT1ek0wCnSjbskOYEvylhjb4IFaZS/0Y0QQer3COvsndOqvSS8Eaf+GxLJA7GxqtM4
wEoBMSlk5s5cNCbvRU5GfrG1k5CdZbg1PSjy5yNeEvOF+UkCZxxXAp6DBdFUveGa2rQzGZ113XsO
75mxUOug2hW/2XgL+WIrk/k59RY50qmpMbEgGtyOXZ/oVdMra92hmwCO7kQIDyHso8tMo36LUOsa
xzhDq4U9NfauOjrRAqQqCJq/a98wVa0qMpJvmUiAepEn7w1olRW2/gxlKfrgU3M/QRxyz4EdAcGK
9eDCBKY02wShCP1rpKNyTSv4vsPW9KIXvIizgEaISg7X1qTMI7qVuWHwmDivsrKZVbd41w+xdDkH
Msu/zhKtv1gGKdJdHYuPnKfxKR4N7Ja1DbiBDAUCgZvcDXYG+w5v0zG1JMYqb3a66OQ99ilJrzzi
3tNuuk1tdkeg+fqtmobhPLvDyPwNUXHrpoALinFaJwo7dplW0UcmZlONZLe0dyIumdZXokI8iSoA
X80E0iDoavQZkbOzBtP9bBXWdFW18Xzx0Hg+VCNQjzXneYI0WLSPfmFm70Nhwp/CcOgjsQ2DE5Id
8wR0rd65PK9nsw6dOzl3TOzNqjxaM553A3Ag23m72mrMQtT+OC0VSJs1LT7JzGmWF7sRENk+yYzi
OJnU4hVbkseywedhmM22q2ocUWED+jLJh0viutaZQ4J80Tziy+IOBE4DywBC3cRrUGLVNs0TQoFs
kYMBGggCLvOW73pjJ+cqpkYBdlFTQJE4FaWOmslli0YmIL3zdSC78bOT42ZeV5k/XUPHmuRubOzy
m9zwv4vf/2Dx+8v+/+Ft8bv5mJbdH9t/Nsb8xd/bf995h3NBOGrRjCn7LZ3x9/b/LbUGSazEtGQz
I1DIdb63/+qdD3HQh4nHeAASwf91/7b1zvYWD6QjffG2Sf4n3b8lFyHjD1o2ciOZSpgm9kfMmOya
F7TzD1o2nxOkC4LaOIOdGu48ZuXb2W7UMc/mdOtW5Eab82Ddy8wBuVRyIgqGrkdP0KuFaTk+ava2
Z9la+VrUnYccwRzUKkiSYl2UIlm7ZIGQsRveh4gEbcTnq8BeeHd28Tz26e1oMc8lSRnfN57qlXDw
1QXtIprJqdWpnk3w53ZmPXQFGSNVZS1p1SFH+ji0j6B22bG5EE81uJjPptGvtCef0KF+lRUYF0jS
d9rXLJlKR+3rkQzklUz6/D6GEXYqK68+axeIzmoid2aPgRmzWEa2jIbvfMxDspoTkHsnGzfgrmt7
pofwpB0Yu6Z5aRzDwu3EXbwZJnajK3eqkRjT0erDbDbmFrQgaxZVqyuz8Q7geu8rU7iwA31xTTLi
uQimHBkStTTNP8irKCUWu/aCXWdW+ZoHptySn06lTvTZKmbDBw6Dw5ve4jx3drpzleGecs7ydVCy
0+1tt9pNFmHah6mQAkBHy2YzzeaHmvZyM+rombW19YRfxTlONr1yIUoybtrax7guy+BSNZoEmKyM
4gZDqxEJ8zwUgZwfgFSnab+Nx9IzPqXZJFDDwTg0ZsY5bcJariCjc22q0ubStTvwMWCH9H0tC4+g
aB82LRUN1rAGEBrKIiy0B4Q+BAnlBcuYWNjuzZRDCTQQtzJFjg3OypU3t3LAcxCrK64LmK6CVczW
SGe22N3gM2CFoZJeDB3LykBENYFy3ZcVa8KGEMssNiKgciX6TcUWdmhdf10NUzEXJzcoOqd5La1A
3TczI9+UYX0ZG6QCNSyqkvEOKmG+L+rSc8MbWC7DMO7gNlIl7m32Z8vOiJWv8zSaPbkjxqCXEBJS
ajK6TetbQImJcHTJK0m/xZeMcaEJM6nfkk3EEnICzHq648ZD06bfUlAo9UlESZdwlPgtJ8XoW/wY
XPLGc/SWpAJ3jP1Px4l/DXQZ/kjh1+wpw5ruEZTRfQHJgDhRV9VgArlSn4NvuS2JtsQ6r4hzmYfR
GSgHlpSXvo6wBoiuKPAWEwPDGMHYgqghG2akZX5o3hJjgCqQa/yWI6OWSJk6IlwmW2Jm6iVwxlmi
Z7qBEBonWvJo+AHM69ls1TanANxOS3BNvETYOG1TPPtIFZiu10vGDawB7MQMRUF+LyE40RKH41Uu
yThkHrgksS2BOXDVu5lKnRgdBnQk6iBTJV1HLEE7kdl27EoI36mXGB4XFFwkBnXjJ0P4GLyF9bzl
9tRLhM/blPe/F+LfXYg2W7lfDcSfuo/Rjx5DZITLX/j9IoRg9s5UJnY+87tg6fscXCyZLg4GCsWV
6LM14xL6fhEicwLJJt6ch/9/AI45zJTLbYUkask8+AcD8Dcl9Y83oMfQW9KzoHtapumSH/nHG7Bk
9RKVGnSlX4ArT9ceMgu9A7TpP9M7yyMRYinbzjCszq2y0ZRozS4uRmqn66I5NOB/ltUPutC+J8U4
FtN9pLW6zWm3TMlROYFVxPTCgTFA488dOxg57PRESklPhotvP0XB5NM69jnQQCccAUauzCwwbvzc
HvITpxKLurUFB8bjZiPhsT+M6Mmm4Ri6OKWDYwCaJMHC5dXDAxNg034witIlDM6OQFuHydjgXXOV
LW+8lPWSyctGGJtMh4G6FS5Sx5lrssltMmHGLL4EeR7ta9ea4aqTmv5Y5OC+566UB34p/FdYJn9j
jBU/eondwBbKo+RuKtWlm4AlzezAdlEZ9B+DuPpSW4L5DrlbZCeYELX9cmDCiSB1ZtF2StixKrKp
5hQsFW40c6jPlvsWtIIDebpEYUrcykSuGnG0HI/6wWCuRjKLGabJgjGp6Kz3DA9Y3w3f0lyEGQaC
wzdPB1pKYtbNuLmuJga6fAg5Vo98OP73QPhPMCF4ICzWUv9eGvn8pYF60P3hTPj2d77vxsQ726XE
XVZd3zgg/7cbI/LExtDBksv+VubySt/PBAKcKFpJZHQXEuNP1bGL9YuaGfIixh1Okn9wNCweix9O
Bs4jICW+y0/Ii+CB/smD4Ymhn9FZ4en0EJ7nUUQIIIP+1Q/vye23f+9fRZ/flqSatP/7P/QGP74K
BmqB1cjh4EOTzzux/PkPFXjQQ8aVZRgc+qQAYsvAiMDeKSg/LEEFt7kD8zYDD91s4M1X3+6yf+ua
WD6vP704ZDVME7xtLm/2H188crJskqnnH0LbL6kqm3akoEWxSZZDep9AIPkYcjT57IBiuWlnHX+Z
DMqGrdM4cpOhLlvpnmV4N2BBk7VRn/olObv1EoylSRaAWNING4kwJGqldYP73MnGza/fwL/8JVzO
bioj7gTL+ekdNBsGJmSe+Id65hSZSH7a5UaOrtAd9VMNIGEdiNSVWyPHoynMqXodfQzNqoS2uO5i
f9FiWtNt2ZLyaA4zq32fLILBSwHAoiRnK4c0KY97pOTFjH3TIKp+/+vf4U9LWB4Cj4UuYE8PtfbP
frPWligJ3dFnHFONbCJnNhVDo5H1JF9//UrLdfbDQ/32uHEH441kkq/g8vzxE1eI3zjEeaVBhiYe
wpoPz/HqU9PJ+s5UCDN//Xo/fYneXs9njw0F1eYhk8sT+MPjbYm2KCDJ8Xph3NxxorRMq4FL//pV
/uL9s02B0wS6P2pp+ye/nt9wXGSj4WE1GWMa1eRrJf34kLbe469fyPqLr6uyqLAJoOFc+NOhkITY
tUaewQOOtuw4uy3FqM8zozUfnM4lNGsRAbkBp5ne60F5VxULxo2N9vY+Ii3inCtV3zXaQb3mDAg3
KrGQ+AYQjYdwiQIoM6DBMc/m0xACMF0jG7axIScjEkg75EWmyragrADXai2nfRmdOT78+peUb3a5
Pzwl8JfwcwHLgcXv++qnscCComZv00yHET7bKg9Ju3ZDyHsGIsVdmbYAxWT5lewPg5UtMD8e3uSQ
5Um/G0TV7dKqaS5VGo/xqiswMjgFpB0rjS8K1Qx7zzx/oaNApDVaDwLHNevYMRPrBnDnI0n1/i4C
5b3phmh6isLC2hRhrPegYAXl/QeOs/TgdEqx/rVwscQlBZjjRxQnAaEooRMfgEtqxv1xvqUAEvtW
lt4jmL3kmBgJHD0CS/G5h8GnCKX+OodOdLSrebipMjHWq2F27StINRklBSi7arBskABVv3bQIGbr
TsA6TSHTPrM1wZDDoKLItXGj/Ep/1oBcERBH3TaEh7JXgY2gPXHYqs/ojDaGO9vgeqX5yGQlf3HD
KP1KYm/Jttb0tcZ2hECMCf5SNxbR9N4lYGDj5lZzUL6fHROdTFdkxzg3Dju3Dfm/BOPIPB5vegYk
vxVJpj6adbs1Jh80VZB+MVLDuzZo7kC1xbSpbnOiAOWndkQNndRfzPLFhTzPANIFgJdV2GB5N9xi
TxzN1fJ+IqJK6CuxbmJnZoAvcvmqIjJtMLabxzDN8ysbLcSTkaWdxZ+a80X0BjhIvbRpJvcL2VWj
3EMF8I79bMuPDVzSW0bNbXHsqERhZbTyMbV3oIR5IgaEZX0t5ccSR9EujSwDW9dEqmtpFc1ToVum
sSnMuiEAON5OZXgYdb+LInlnBcyaOduGI5JAvdLG1Hn4jq3PsuEzbxxR3ekmu44DRcLNOKRwdrN+
0wdMo6McxH1jmqfKYlNghra9+n/sndlu28gShl8lmHsF3CleTIBjSZZXOeN4kkxuCEbicBX3RdTT
n49aHFF27JxQOAgGoyvDlIrNYndVd9Vff/nGyvkALOYWJPIXFwj2hVsUwr0prpuJn2mfGgqOJCIY
YxDTtGP3NeNjQVqcxE0m3uirsoZnODDO4mpNF1+BFF3ppwPOsYJJmcLAxUSV9Uhcbsj+4haq7BjT
AHJXqIaG5l+DxG0YzMo8dyUyxRRj0L0qE9KKyVXV+hg3FJx7zlCjlK32vHHpaNKU3n6DaxVoLrCN
WBhlK7WxyLkIMLznOgGDhjoTajX95A6oAG9IzEUiYI2oXLqwSl2Isidc6DHLRRs0MEmdUd+5JvBD
5yj3zAUBcEYBnDlaCX40zyrF+eybYrnQ9Lz5LFdZfbUcDqvLoDIK2JUS5Qb6QhjnC8DGQCKry1Jk
fQ2aAHLQsGkcmRZBei5eUmCir+lSn2rLyVJwgP0O1qs/lUqIzmWBCg0S3clECWOy5Q1lkiDbvamo
pdGNR+c1emeTBaPFLmzUURkAC9dW6ZWRwIKlxWUzHWjUQ6S5EJybftUQMs/qeCY0wGPNhE3BumoE
emxIEMTAPDn2HDyHuKYxBXnoZCJUtTThibMrXSNAV4Nnp7OS0BB+A1C7NmrlTmKhzhpPSMsx6BbK
4AXYH22aktQUTwjrCyAy2dzVQalDt69/3LQziGBHeBgI7C/COHHv6FnG7qRiyxfH5Jo1h0DSGDoq
ykFKytPpbqsF9yH48c++LwfjQFjXY8pmVu8HagL2OxDly5omWOcJ7Kof4yIHaU9mdLEeuMJF6CvY
noyHTBO2X1oY0+MB2pGLppGTmeyuzSs9p3avgQqXRJWs0q83jpKJkVU8OQTbd4awrEEJyNKEWgdp
oqiKc7fWEzOHaXbNbyQjpPeCpoESzWRGEpQ0hquqgkcaaKID9F8n+VQEvjohVqveiRiG0ToClJ0U
0vpC8LVwZOilecVeRR0lpmaA7Ayzq4rs+5kou83f7IGrj16VYddjCbQEpIQwLKsK0CVhmU4hmlav
C8ix7htu4I4HIZ53TWkGw25c9UsN90sL3HCLe6AA/EWJ5n0mUDxAwz3xszBUr6kl9ad6lcbT3JdI
mbJflK/VlQC/LEZBhPmN5lupcp646epyGcBiVYU+3QNk053EUfkgmi0/dVEArQhq0rqeAP40MsAd
u041zZKqcaeoXw/mQGRS9ybLlymd3hq4O4pVBCUuCTSB8inA1jeGuYS3lZQ5LVRBkivubFVLq+X6
3wPrD0I6YSE52AmNrcJ6s/3lzFrav//2qYHXLnI6B1YoLPnNYxCLSJUqS7oGWrMNTLGb3WdzRJFL
kJx8S9kcnlcFCRQn5XUaRP5sKXehLEV4SxZbbwO2lNy1sawe51VOcWq7ByaMBm8AUa12k3yw1YbB
XgQinNazcrlw8hBY9NcDbTxzVG13fQe7wic3OAqVZSs5XCYrbjCkPaaLUy4Ny6tmnjFyl4uXb7Wp
1+/ci6MQ/bskNtmGqqjC0Y6+wTuFaqiIt74aNgKE4csB2S2tAScqBan6Jd/08CbONCwEdiubJt8x
PAW0/CZ0mDrLBZG9NobvgI0RDH1qZo4whbuktL2hQNuQmzJT8oFyLWjJ+jLMDd/MiGdh4DVlEJsP
TVqc+5KnXuWgQN77gArpsOKbaVSMSD87Z0M5YwlLlQabFWT8slFAHbpM3eBDalA6kLFljEAujhkE
TsqDlBB/VUpXmZh4fzarEGCFmVLigRcKa7olePQeuNZJnYzVFbU9Q5GqsS/4cfpDDhzYGMkSZTAc
t0E8ZaAn62u/MNzBh1oYeEo0kSsHakYqGAO/WJlTPcy8fLp5I/+YuPfuQdpFPdmEr/4o7ay5t/My
LPJ9FKi9ugnEPMQ/96WXBe2sySuRdCK1BkunEzjbDGoz4pdkhFYBacUCU6XQzg5YGzHdLaGDgVEJ
Y85B28uDofpWl5nWUD20fA/G7oYHSvqeGl5+wq0+X/5O5wnmcRkV7XtwvDg6tKzYqB/TwZGEbzqQ
jbcqgQwdSoDuwxukGkTy6kQAtw+PIUPb//+Htxb4k7FHo1lvXhw+PIHLJ9UF//MUEGBtVGBaVIXt
Ux5PAQMaxiH7NsI8288vqIUhHrTXQmAStFNcN3ZKMIzuXBhqb2GeJulk4EPaz3bW/UJzQYYoAFfd
TwtE0qkTAWnCXqL9wMVyaA5YETI1pwSz6SHUfpgrv9aKoOFkm5rrpQWMIrAY+neyy9p+uloYQiCO
ElQapm+1tGU5/6G58ANfevQyI9cLFxv/4tn5c27oe1/Y29Wn13c2tSWgag1n54utu9ne237M27zr
mJ6N6Tu4uDeFm/vsfr57wKe37txr/1T7f154dmZxim02F5rdMLfb6f+E1ler23GL2YnOv43k9986
4zx4/68IzoMO6IqcJhvE3nJpwxN3STxEo12b/QUHVpRb+V5S+xoBubJI+0oeWSGEp9lRCRozHDPY
W3Ycxpm16PTbBXeGs+0vOYrseeHNy45XBPOMXeorfGyHVm1l9l5Sq2xIhE+g7L0nfxP//WYExmn5
tVv5B63WCWYhkZ/MW3SnNw3ocJR9NTO1Y8oVu5JBq2F2+0q+QOOet5ezmd7yBtDYV/Dlgq59Hbn0
ajiBCbmEaDiKve6K3G7Keg85WsDL29UyXGgneH+XcX0k1hi2wYlHq/9z5vT6qW3SREk8gWBGVs6D
Zi9pMy80tLz/x7MHpcctwEsu4CYmav1EzQZ1/P1l31pe1LEeLaDgBGO+tehNe0zEDovTCV7hrZXn
1twtc7soOnMaTK9yCpV4c9dzrO4BbnuM7Tv7bj18QX4EoqbHZstO2F92Tsuw3EuSjm2SRGAop5Ee
l9mx6JMMHNzMkQ2RROhN+w96Zn/NrKPdE8lxqsh7a3tmV1bXbxGRa6OQfV/jzK7fXFjLJAd83FmY
yDdOsHpa+Vd2ltvNfqytpaL/UAuHP8Xgb+2VN++4MYSfwqO3I/8rzoL9MHfj1k5gvGdw+jxPbCfJ
Wsv12Vsxmxs8LaBAfEup21c87cG7GleYLScQ+0If4Z5++C6z4RjeD3HzKhVKZff/+Hln+f6Vfl09
x/1ak5Ge4j+8yrB4khs8nYgtgeMJziMPaN/Oc7tjuYAct3QffSf5g73qnip3waS+cr+H5e6p6RcQ
oX0lP0fEQiDoBIbkk4Xfgf2puzQJqyonWJqvssj01MsnL5/HZNQ7ZmUXa+s7SV5Il7446uciTY/R
+afxp33K4bmfdYNr7TfmoW1l7/4LAAD//w==</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89531627-E415-4958-9847-E90C775DDB99}">
          <cx:tx>
            <cx:txData>
              <cx:f>_xlchart.v1.12</cx:f>
              <cx:v>profit</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hidden="1">
        <cx:catScaling gapWidth="0.5"/>
        <cx:tickLabels/>
      </cx:axis>
      <cx:axis id="1" hidden="1">
        <cx:valScaling/>
        <cx:tickLabels/>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41910</xdr:rowOff>
    </xdr:from>
    <xdr:to>
      <xdr:col>11</xdr:col>
      <xdr:colOff>327660</xdr:colOff>
      <xdr:row>21</xdr:row>
      <xdr:rowOff>41910</xdr:rowOff>
    </xdr:to>
    <xdr:graphicFrame macro="">
      <xdr:nvGraphicFramePr>
        <xdr:cNvPr id="2" name="Chart 1">
          <a:extLst>
            <a:ext uri="{FF2B5EF4-FFF2-40B4-BE49-F238E27FC236}">
              <a16:creationId xmlns:a16="http://schemas.microsoft.com/office/drawing/2014/main" id="{8BF6E22D-B1E9-16EE-A10F-6B3AD598A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179070</xdr:rowOff>
    </xdr:from>
    <xdr:to>
      <xdr:col>4</xdr:col>
      <xdr:colOff>960120</xdr:colOff>
      <xdr:row>21</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5E9651C-ED54-68DB-C511-6A58C2CB6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276350"/>
              <a:ext cx="4549140" cy="27432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411480</xdr:colOff>
      <xdr:row>8</xdr:row>
      <xdr:rowOff>114301</xdr:rowOff>
    </xdr:from>
    <xdr:to>
      <xdr:col>8</xdr:col>
      <xdr:colOff>411480</xdr:colOff>
      <xdr:row>16</xdr:row>
      <xdr:rowOff>91441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291AE7-D9CA-BE81-8CB5-39FD43353CC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227320" y="1577341"/>
              <a:ext cx="1828800" cy="144018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xdr:colOff>
      <xdr:row>9</xdr:row>
      <xdr:rowOff>83821</xdr:rowOff>
    </xdr:from>
    <xdr:to>
      <xdr:col>12</xdr:col>
      <xdr:colOff>15240</xdr:colOff>
      <xdr:row>15</xdr:row>
      <xdr:rowOff>129541</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C3D66D3D-88A1-D1C2-52A5-1D44DB695C0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269480" y="1729741"/>
              <a:ext cx="1828800" cy="114300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205740</xdr:colOff>
      <xdr:row>8</xdr:row>
      <xdr:rowOff>129541</xdr:rowOff>
    </xdr:from>
    <xdr:to>
      <xdr:col>15</xdr:col>
      <xdr:colOff>205740</xdr:colOff>
      <xdr:row>16</xdr:row>
      <xdr:rowOff>91441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A69C92F-94CD-4D9B-75F7-162693B66F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88780" y="1592581"/>
              <a:ext cx="1828800" cy="142494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571500</xdr:colOff>
      <xdr:row>6</xdr:row>
      <xdr:rowOff>80010</xdr:rowOff>
    </xdr:from>
    <xdr:to>
      <xdr:col>12</xdr:col>
      <xdr:colOff>266700</xdr:colOff>
      <xdr:row>21</xdr:row>
      <xdr:rowOff>80010</xdr:rowOff>
    </xdr:to>
    <xdr:graphicFrame macro="">
      <xdr:nvGraphicFramePr>
        <xdr:cNvPr id="2" name="Chart 1">
          <a:extLst>
            <a:ext uri="{FF2B5EF4-FFF2-40B4-BE49-F238E27FC236}">
              <a16:creationId xmlns:a16="http://schemas.microsoft.com/office/drawing/2014/main" id="{8EE57C59-C0D0-0CA7-4256-1B49BA4A3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292224</xdr:colOff>
      <xdr:row>3</xdr:row>
      <xdr:rowOff>48828</xdr:rowOff>
    </xdr:from>
    <xdr:to>
      <xdr:col>13</xdr:col>
      <xdr:colOff>11098</xdr:colOff>
      <xdr:row>18</xdr:row>
      <xdr:rowOff>17756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33DDD4B-1167-9328-4259-33DBD6C4D8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61504" y="597468"/>
              <a:ext cx="4595674" cy="2712128"/>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578224</xdr:colOff>
      <xdr:row>8</xdr:row>
      <xdr:rowOff>161365</xdr:rowOff>
    </xdr:from>
    <xdr:to>
      <xdr:col>13</xdr:col>
      <xdr:colOff>273424</xdr:colOff>
      <xdr:row>24</xdr:row>
      <xdr:rowOff>35859</xdr:rowOff>
    </xdr:to>
    <xdr:graphicFrame macro="">
      <xdr:nvGraphicFramePr>
        <xdr:cNvPr id="2" name="Chart 1">
          <a:extLst>
            <a:ext uri="{FF2B5EF4-FFF2-40B4-BE49-F238E27FC236}">
              <a16:creationId xmlns:a16="http://schemas.microsoft.com/office/drawing/2014/main" id="{1EAB4607-65E4-9FB2-0F99-B385DFB9A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274320</xdr:colOff>
      <xdr:row>20</xdr:row>
      <xdr:rowOff>87630</xdr:rowOff>
    </xdr:from>
    <xdr:to>
      <xdr:col>1</xdr:col>
      <xdr:colOff>701040</xdr:colOff>
      <xdr:row>24</xdr:row>
      <xdr:rowOff>60960</xdr:rowOff>
    </xdr:to>
    <xdr:graphicFrame macro="">
      <xdr:nvGraphicFramePr>
        <xdr:cNvPr id="2" name="Chart 1">
          <a:extLst>
            <a:ext uri="{FF2B5EF4-FFF2-40B4-BE49-F238E27FC236}">
              <a16:creationId xmlns:a16="http://schemas.microsoft.com/office/drawing/2014/main" id="{7D40F355-3C3B-0DA3-AEBE-531EE3222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20</xdr:row>
      <xdr:rowOff>80010</xdr:rowOff>
    </xdr:from>
    <xdr:to>
      <xdr:col>4</xdr:col>
      <xdr:colOff>670560</xdr:colOff>
      <xdr:row>24</xdr:row>
      <xdr:rowOff>144780</xdr:rowOff>
    </xdr:to>
    <xdr:graphicFrame macro="">
      <xdr:nvGraphicFramePr>
        <xdr:cNvPr id="3" name="Chart 2">
          <a:extLst>
            <a:ext uri="{FF2B5EF4-FFF2-40B4-BE49-F238E27FC236}">
              <a16:creationId xmlns:a16="http://schemas.microsoft.com/office/drawing/2014/main" id="{0A8FFFC0-B607-D5AC-596C-0AC57451A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20</xdr:row>
      <xdr:rowOff>57150</xdr:rowOff>
    </xdr:from>
    <xdr:to>
      <xdr:col>7</xdr:col>
      <xdr:colOff>891540</xdr:colOff>
      <xdr:row>24</xdr:row>
      <xdr:rowOff>91440</xdr:rowOff>
    </xdr:to>
    <xdr:graphicFrame macro="">
      <xdr:nvGraphicFramePr>
        <xdr:cNvPr id="4" name="Chart 3">
          <a:extLst>
            <a:ext uri="{FF2B5EF4-FFF2-40B4-BE49-F238E27FC236}">
              <a16:creationId xmlns:a16="http://schemas.microsoft.com/office/drawing/2014/main" id="{93EFF343-76AC-3B7C-47E8-88E0EFD10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19</xdr:row>
      <xdr:rowOff>179070</xdr:rowOff>
    </xdr:from>
    <xdr:to>
      <xdr:col>10</xdr:col>
      <xdr:colOff>708660</xdr:colOff>
      <xdr:row>24</xdr:row>
      <xdr:rowOff>106680</xdr:rowOff>
    </xdr:to>
    <xdr:graphicFrame macro="">
      <xdr:nvGraphicFramePr>
        <xdr:cNvPr id="5" name="Chart 4">
          <a:extLst>
            <a:ext uri="{FF2B5EF4-FFF2-40B4-BE49-F238E27FC236}">
              <a16:creationId xmlns:a16="http://schemas.microsoft.com/office/drawing/2014/main" id="{03C3C63F-50BE-DB1A-A23C-CBBF2042B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20</xdr:row>
      <xdr:rowOff>19050</xdr:rowOff>
    </xdr:from>
    <xdr:to>
      <xdr:col>13</xdr:col>
      <xdr:colOff>1013460</xdr:colOff>
      <xdr:row>25</xdr:row>
      <xdr:rowOff>30480</xdr:rowOff>
    </xdr:to>
    <xdr:graphicFrame macro="">
      <xdr:nvGraphicFramePr>
        <xdr:cNvPr id="6" name="Chart 5">
          <a:extLst>
            <a:ext uri="{FF2B5EF4-FFF2-40B4-BE49-F238E27FC236}">
              <a16:creationId xmlns:a16="http://schemas.microsoft.com/office/drawing/2014/main" id="{F1C408C5-5AA3-D7AD-6B6B-B7B4F2E79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191196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191196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106680</xdr:colOff>
      <xdr:row>10</xdr:row>
      <xdr:rowOff>108585</xdr:rowOff>
    </xdr:from>
    <xdr:ext cx="11993880" cy="2063115"/>
    <xdr:grpSp>
      <xdr:nvGrpSpPr>
        <xdr:cNvPr id="2" name="Shape 2">
          <a:extLst>
            <a:ext uri="{FF2B5EF4-FFF2-40B4-BE49-F238E27FC236}">
              <a16:creationId xmlns:a16="http://schemas.microsoft.com/office/drawing/2014/main" id="{00000000-0008-0000-0100-000002000000}"/>
            </a:ext>
          </a:extLst>
        </xdr:cNvPr>
        <xdr:cNvGrpSpPr/>
      </xdr:nvGrpSpPr>
      <xdr:grpSpPr>
        <a:xfrm>
          <a:off x="106680" y="1861185"/>
          <a:ext cx="11993880" cy="2063115"/>
          <a:chOff x="0" y="2751300"/>
          <a:chExt cx="10692001"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1" cy="2057400"/>
            <a:chOff x="152400" y="1971675"/>
            <a:chExt cx="12515851"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71675"/>
              <a:ext cx="5216263" cy="2219325"/>
              <a:chOff x="152401" y="1971675"/>
              <a:chExt cx="5216263"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71675"/>
                <a:ext cx="5216263" cy="2219325"/>
              </a:xfrm>
              <a:prstGeom prst="roundRect">
                <a:avLst>
                  <a:gd name="adj" fmla="val 7219"/>
                </a:avLst>
              </a:prstGeom>
              <a:solidFill>
                <a:schemeClr val="tx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84833" y="1971675"/>
              <a:ext cx="4368768" cy="2219325"/>
              <a:chOff x="5384833" y="1971675"/>
              <a:chExt cx="4368768"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84833" y="1971675"/>
                <a:ext cx="4368768" cy="2219325"/>
              </a:xfrm>
              <a:prstGeom prst="roundRect">
                <a:avLst>
                  <a:gd name="adj" fmla="val 7534"/>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93643" y="1971675"/>
              <a:ext cx="2874608" cy="2228850"/>
              <a:chOff x="9793643" y="1866900"/>
              <a:chExt cx="2874608"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93643" y="1866900"/>
                <a:ext cx="2874608"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158115</xdr:colOff>
      <xdr:row>22</xdr:row>
      <xdr:rowOff>68580</xdr:rowOff>
    </xdr:from>
    <xdr:ext cx="5038725" cy="2011680"/>
    <xdr:sp macro="" textlink="">
      <xdr:nvSpPr>
        <xdr:cNvPr id="15" name="Shape 15">
          <a:extLst>
            <a:ext uri="{FF2B5EF4-FFF2-40B4-BE49-F238E27FC236}">
              <a16:creationId xmlns:a16="http://schemas.microsoft.com/office/drawing/2014/main" id="{00000000-0008-0000-0100-00000F000000}"/>
            </a:ext>
          </a:extLst>
        </xdr:cNvPr>
        <xdr:cNvSpPr/>
      </xdr:nvSpPr>
      <xdr:spPr>
        <a:xfrm>
          <a:off x="158115" y="3924300"/>
          <a:ext cx="5038725" cy="2011680"/>
        </a:xfrm>
        <a:prstGeom prst="roundRect">
          <a:avLst>
            <a:gd name="adj" fmla="val 5729"/>
          </a:avLst>
        </a:prstGeom>
        <a:solidFill>
          <a:schemeClr val="accent1">
            <a:lumMod val="5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457200</xdr:colOff>
      <xdr:row>22</xdr:row>
      <xdr:rowOff>38100</xdr:rowOff>
    </xdr:from>
    <xdr:ext cx="3581400" cy="2065020"/>
    <xdr:sp macro="" textlink="">
      <xdr:nvSpPr>
        <xdr:cNvPr id="17" name="Shape 17">
          <a:extLst>
            <a:ext uri="{FF2B5EF4-FFF2-40B4-BE49-F238E27FC236}">
              <a16:creationId xmlns:a16="http://schemas.microsoft.com/office/drawing/2014/main" id="{00000000-0008-0000-0100-000011000000}"/>
            </a:ext>
          </a:extLst>
        </xdr:cNvPr>
        <xdr:cNvSpPr/>
      </xdr:nvSpPr>
      <xdr:spPr>
        <a:xfrm>
          <a:off x="5212080" y="3893820"/>
          <a:ext cx="3581400" cy="206502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V</a:t>
          </a: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53590"/>
    <xdr:sp macro="" textlink="">
      <xdr:nvSpPr>
        <xdr:cNvPr id="19" name="Shape 19">
          <a:extLst>
            <a:ext uri="{FF2B5EF4-FFF2-40B4-BE49-F238E27FC236}">
              <a16:creationId xmlns:a16="http://schemas.microsoft.com/office/drawing/2014/main" id="{00000000-0008-0000-0100-000013000000}"/>
            </a:ext>
          </a:extLst>
        </xdr:cNvPr>
        <xdr:cNvSpPr/>
      </xdr:nvSpPr>
      <xdr:spPr>
        <a:xfrm>
          <a:off x="8787765" y="3912870"/>
          <a:ext cx="3343275" cy="205359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135255</xdr:colOff>
      <xdr:row>2</xdr:row>
      <xdr:rowOff>60960</xdr:rowOff>
    </xdr:from>
    <xdr:ext cx="1191196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35255" y="411480"/>
          <a:ext cx="1191196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75766" y="460585"/>
              <a:ext cx="2539650" cy="1376237"/>
              <a:chOff x="126710" y="467140"/>
              <a:chExt cx="2719959" cy="135213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26710" y="714375"/>
                <a:ext cx="2711397"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26711" y="467140"/>
                <a:ext cx="2719958"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31408" y="453254"/>
              <a:ext cx="2526511" cy="1383567"/>
              <a:chOff x="124967" y="459938"/>
              <a:chExt cx="2747930"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33664" y="714375"/>
                <a:ext cx="2713147"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24967" y="459938"/>
                <a:ext cx="274793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426934" cy="1383567"/>
              <a:chOff x="152399" y="459938"/>
              <a:chExt cx="2702615"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90594"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88014"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533400</xdr:colOff>
      <xdr:row>4</xdr:row>
      <xdr:rowOff>7620</xdr:rowOff>
    </xdr:from>
    <xdr:to>
      <xdr:col>3</xdr:col>
      <xdr:colOff>556260</xdr:colOff>
      <xdr:row>5</xdr:row>
      <xdr:rowOff>129540</xdr:rowOff>
    </xdr:to>
    <xdr:sp macro="" textlink="kpi!B16">
      <xdr:nvSpPr>
        <xdr:cNvPr id="40" name="Rectangle 39">
          <a:extLst>
            <a:ext uri="{FF2B5EF4-FFF2-40B4-BE49-F238E27FC236}">
              <a16:creationId xmlns:a16="http://schemas.microsoft.com/office/drawing/2014/main" id="{7094046C-FB3E-0244-F248-DFB0D68BEE19}"/>
            </a:ext>
          </a:extLst>
        </xdr:cNvPr>
        <xdr:cNvSpPr/>
      </xdr:nvSpPr>
      <xdr:spPr>
        <a:xfrm>
          <a:off x="533400" y="708660"/>
          <a:ext cx="1805940"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2A688D8C-077E-4933-BBAA-3D744BC19BFC}" type="TxLink">
            <a:rPr lang="en-US" sz="2000" b="1" i="0" u="none" strike="noStrike">
              <a:solidFill>
                <a:schemeClr val="bg2"/>
              </a:solidFill>
              <a:latin typeface="Calibri"/>
              <a:ea typeface="Calibri"/>
              <a:cs typeface="Calibri"/>
            </a:rPr>
            <a:pPr algn="l"/>
            <a:t> $157,996 </a:t>
          </a:fld>
          <a:endParaRPr lang="en-AE" sz="2000" b="1">
            <a:solidFill>
              <a:schemeClr val="bg2"/>
            </a:solidFill>
          </a:endParaRPr>
        </a:p>
      </xdr:txBody>
    </xdr:sp>
    <xdr:clientData/>
  </xdr:twoCellAnchor>
  <xdr:twoCellAnchor>
    <xdr:from>
      <xdr:col>5</xdr:col>
      <xdr:colOff>236220</xdr:colOff>
      <xdr:row>4</xdr:row>
      <xdr:rowOff>7620</xdr:rowOff>
    </xdr:from>
    <xdr:to>
      <xdr:col>7</xdr:col>
      <xdr:colOff>571500</xdr:colOff>
      <xdr:row>6</xdr:row>
      <xdr:rowOff>0</xdr:rowOff>
    </xdr:to>
    <xdr:sp macro="" textlink="kpi!E16">
      <xdr:nvSpPr>
        <xdr:cNvPr id="42" name="Rectangle 41">
          <a:extLst>
            <a:ext uri="{FF2B5EF4-FFF2-40B4-BE49-F238E27FC236}">
              <a16:creationId xmlns:a16="http://schemas.microsoft.com/office/drawing/2014/main" id="{49641FA5-464F-0C2C-901E-F6E27C016D24}"/>
            </a:ext>
          </a:extLst>
        </xdr:cNvPr>
        <xdr:cNvSpPr/>
      </xdr:nvSpPr>
      <xdr:spPr>
        <a:xfrm>
          <a:off x="3208020" y="708660"/>
          <a:ext cx="15240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EB360509-CAF2-4E40-B556-5267EEE8986B}" type="TxLink">
            <a:rPr lang="en-US" sz="2000" b="1" i="0" u="none" strike="noStrike">
              <a:solidFill>
                <a:schemeClr val="bg2"/>
              </a:solidFill>
              <a:latin typeface="Calibri"/>
              <a:ea typeface="Calibri"/>
              <a:cs typeface="Calibri"/>
            </a:rPr>
            <a:pPr algn="l"/>
            <a:t> $18,704 </a:t>
          </a:fld>
          <a:endParaRPr lang="en-AE" sz="2000" b="1">
            <a:solidFill>
              <a:schemeClr val="bg2"/>
            </a:solidFill>
          </a:endParaRPr>
        </a:p>
      </xdr:txBody>
    </xdr:sp>
    <xdr:clientData/>
  </xdr:twoCellAnchor>
  <xdr:twoCellAnchor>
    <xdr:from>
      <xdr:col>9</xdr:col>
      <xdr:colOff>312420</xdr:colOff>
      <xdr:row>4</xdr:row>
      <xdr:rowOff>0</xdr:rowOff>
    </xdr:from>
    <xdr:to>
      <xdr:col>12</xdr:col>
      <xdr:colOff>510540</xdr:colOff>
      <xdr:row>6</xdr:row>
      <xdr:rowOff>45720</xdr:rowOff>
    </xdr:to>
    <xdr:sp macro="" textlink="kpi!H16">
      <xdr:nvSpPr>
        <xdr:cNvPr id="43" name="Rectangle 42">
          <a:extLst>
            <a:ext uri="{FF2B5EF4-FFF2-40B4-BE49-F238E27FC236}">
              <a16:creationId xmlns:a16="http://schemas.microsoft.com/office/drawing/2014/main" id="{BD959FC7-F683-F81F-0089-F1675EB1828C}"/>
            </a:ext>
          </a:extLst>
        </xdr:cNvPr>
        <xdr:cNvSpPr/>
      </xdr:nvSpPr>
      <xdr:spPr>
        <a:xfrm>
          <a:off x="5661660" y="701040"/>
          <a:ext cx="1981200" cy="3962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75A2983A-919D-4956-9D79-E3586BA480E2}" type="TxLink">
            <a:rPr lang="en-US" sz="2000" b="1" i="0" u="none" strike="noStrike">
              <a:solidFill>
                <a:schemeClr val="bg2"/>
              </a:solidFill>
              <a:latin typeface="Calibri"/>
              <a:ea typeface="Calibri"/>
              <a:cs typeface="Calibri"/>
            </a:rPr>
            <a:pPr algn="l"/>
            <a:t> 2,604.00 </a:t>
          </a:fld>
          <a:endParaRPr lang="en-AE" sz="2000" b="1">
            <a:solidFill>
              <a:schemeClr val="bg2"/>
            </a:solidFill>
          </a:endParaRPr>
        </a:p>
      </xdr:txBody>
    </xdr:sp>
    <xdr:clientData/>
  </xdr:twoCellAnchor>
  <xdr:twoCellAnchor>
    <xdr:from>
      <xdr:col>13</xdr:col>
      <xdr:colOff>160020</xdr:colOff>
      <xdr:row>3</xdr:row>
      <xdr:rowOff>160020</xdr:rowOff>
    </xdr:from>
    <xdr:to>
      <xdr:col>16</xdr:col>
      <xdr:colOff>53340</xdr:colOff>
      <xdr:row>6</xdr:row>
      <xdr:rowOff>22860</xdr:rowOff>
    </xdr:to>
    <xdr:sp macro="" textlink="kpi!K16">
      <xdr:nvSpPr>
        <xdr:cNvPr id="44" name="Rectangle 43">
          <a:extLst>
            <a:ext uri="{FF2B5EF4-FFF2-40B4-BE49-F238E27FC236}">
              <a16:creationId xmlns:a16="http://schemas.microsoft.com/office/drawing/2014/main" id="{948D81AD-FD98-910D-E276-14E28FFBB900}"/>
            </a:ext>
          </a:extLst>
        </xdr:cNvPr>
        <xdr:cNvSpPr/>
      </xdr:nvSpPr>
      <xdr:spPr>
        <a:xfrm>
          <a:off x="7886700" y="685800"/>
          <a:ext cx="1676400" cy="3886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4D4C5B1A-F458-455D-B90F-1EBD4BFE4AD8}" type="TxLink">
            <a:rPr lang="en-US" sz="2000" b="1" i="0" u="none" strike="noStrike">
              <a:solidFill>
                <a:schemeClr val="bg2"/>
              </a:solidFill>
              <a:latin typeface="Calibri"/>
              <a:ea typeface="Calibri"/>
              <a:cs typeface="Calibri"/>
            </a:rPr>
            <a:pPr algn="l"/>
            <a:t> 673.00 </a:t>
          </a:fld>
          <a:endParaRPr lang="en-AE" sz="2000" b="1">
            <a:solidFill>
              <a:schemeClr val="bg2"/>
            </a:solidFill>
          </a:endParaRPr>
        </a:p>
      </xdr:txBody>
    </xdr:sp>
    <xdr:clientData/>
  </xdr:twoCellAnchor>
  <xdr:twoCellAnchor>
    <xdr:from>
      <xdr:col>17</xdr:col>
      <xdr:colOff>381000</xdr:colOff>
      <xdr:row>3</xdr:row>
      <xdr:rowOff>129540</xdr:rowOff>
    </xdr:from>
    <xdr:to>
      <xdr:col>20</xdr:col>
      <xdr:colOff>434340</xdr:colOff>
      <xdr:row>6</xdr:row>
      <xdr:rowOff>114300</xdr:rowOff>
    </xdr:to>
    <xdr:sp macro="" textlink="kpi!N19">
      <xdr:nvSpPr>
        <xdr:cNvPr id="46" name="Rectangle 45">
          <a:extLst>
            <a:ext uri="{FF2B5EF4-FFF2-40B4-BE49-F238E27FC236}">
              <a16:creationId xmlns:a16="http://schemas.microsoft.com/office/drawing/2014/main" id="{BD9DEEC8-A437-6EF6-2DA4-0AE01F4C1BB2}"/>
            </a:ext>
          </a:extLst>
        </xdr:cNvPr>
        <xdr:cNvSpPr/>
      </xdr:nvSpPr>
      <xdr:spPr>
        <a:xfrm>
          <a:off x="10485120" y="655320"/>
          <a:ext cx="1836420" cy="5105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BF3C33F6-3456-4AD8-9B9C-229F80E4CE17}" type="TxLink">
            <a:rPr lang="en-US" sz="1800" b="1" i="0" u="none" strike="noStrike">
              <a:solidFill>
                <a:schemeClr val="bg2"/>
              </a:solidFill>
              <a:latin typeface="Calibri"/>
              <a:ea typeface="Calibri"/>
              <a:cs typeface="Calibri"/>
            </a:rPr>
            <a:pPr algn="l"/>
            <a:t>-88%</a:t>
          </a:fld>
          <a:endParaRPr lang="en-AE" sz="1800" b="1">
            <a:solidFill>
              <a:schemeClr val="bg2"/>
            </a:solidFill>
          </a:endParaRPr>
        </a:p>
      </xdr:txBody>
    </xdr:sp>
    <xdr:clientData/>
  </xdr:twoCellAnchor>
  <xdr:twoCellAnchor editAs="oneCell">
    <xdr:from>
      <xdr:col>14</xdr:col>
      <xdr:colOff>554925</xdr:colOff>
      <xdr:row>24</xdr:row>
      <xdr:rowOff>59535</xdr:rowOff>
    </xdr:from>
    <xdr:to>
      <xdr:col>16</xdr:col>
      <xdr:colOff>213360</xdr:colOff>
      <xdr:row>32</xdr:row>
      <xdr:rowOff>152400</xdr:rowOff>
    </xdr:to>
    <mc:AlternateContent xmlns:mc="http://schemas.openxmlformats.org/markup-compatibility/2006" xmlns:a14="http://schemas.microsoft.com/office/drawing/2010/main">
      <mc:Choice Requires="a14">
        <xdr:graphicFrame macro="">
          <xdr:nvGraphicFramePr>
            <xdr:cNvPr id="48" name="Year 1">
              <a:extLst>
                <a:ext uri="{FF2B5EF4-FFF2-40B4-BE49-F238E27FC236}">
                  <a16:creationId xmlns:a16="http://schemas.microsoft.com/office/drawing/2014/main" id="{C1FC52FE-8E2A-4DC2-A31A-BA9A2AB475F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75965" y="4265775"/>
              <a:ext cx="847155" cy="149494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265365</xdr:colOff>
      <xdr:row>24</xdr:row>
      <xdr:rowOff>59534</xdr:rowOff>
    </xdr:from>
    <xdr:to>
      <xdr:col>18</xdr:col>
      <xdr:colOff>198120</xdr:colOff>
      <xdr:row>32</xdr:row>
      <xdr:rowOff>160020</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21D78146-42CD-43AD-AAEF-17E9BC4A70D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75125" y="4265774"/>
              <a:ext cx="1121475" cy="150256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250125</xdr:colOff>
      <xdr:row>24</xdr:row>
      <xdr:rowOff>29054</xdr:rowOff>
    </xdr:from>
    <xdr:to>
      <xdr:col>20</xdr:col>
      <xdr:colOff>205740</xdr:colOff>
      <xdr:row>32</xdr:row>
      <xdr:rowOff>144779</xdr:rowOff>
    </xdr:to>
    <mc:AlternateContent xmlns:mc="http://schemas.openxmlformats.org/markup-compatibility/2006" xmlns:a14="http://schemas.microsoft.com/office/drawing/2010/main">
      <mc:Choice Requires="a14">
        <xdr:graphicFrame macro="">
          <xdr:nvGraphicFramePr>
            <xdr:cNvPr id="50" name="Region 1">
              <a:extLst>
                <a:ext uri="{FF2B5EF4-FFF2-40B4-BE49-F238E27FC236}">
                  <a16:creationId xmlns:a16="http://schemas.microsoft.com/office/drawing/2014/main" id="{8A40BCF4-EE16-480D-B6F2-13180A2B16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48605" y="4235294"/>
              <a:ext cx="1144335" cy="151780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312420</xdr:colOff>
      <xdr:row>11</xdr:row>
      <xdr:rowOff>24765</xdr:rowOff>
    </xdr:from>
    <xdr:to>
      <xdr:col>20</xdr:col>
      <xdr:colOff>38100</xdr:colOff>
      <xdr:row>21</xdr:row>
      <xdr:rowOff>152400</xdr:rowOff>
    </xdr:to>
    <xdr:graphicFrame macro="">
      <xdr:nvGraphicFramePr>
        <xdr:cNvPr id="51" name="Chart 50">
          <a:extLst>
            <a:ext uri="{FF2B5EF4-FFF2-40B4-BE49-F238E27FC236}">
              <a16:creationId xmlns:a16="http://schemas.microsoft.com/office/drawing/2014/main" id="{818A4EF4-91D5-4BCD-A58A-4E6DAB942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363854</xdr:colOff>
      <xdr:row>3</xdr:row>
      <xdr:rowOff>160020</xdr:rowOff>
    </xdr:from>
    <xdr:to>
      <xdr:col>4</xdr:col>
      <xdr:colOff>106680</xdr:colOff>
      <xdr:row>7</xdr:row>
      <xdr:rowOff>163830</xdr:rowOff>
    </xdr:to>
    <xdr:graphicFrame macro="">
      <xdr:nvGraphicFramePr>
        <xdr:cNvPr id="52" name="Chart 51">
          <a:extLst>
            <a:ext uri="{FF2B5EF4-FFF2-40B4-BE49-F238E27FC236}">
              <a16:creationId xmlns:a16="http://schemas.microsoft.com/office/drawing/2014/main" id="{FC4C6CB8-7DF0-434D-948A-FEA626F16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280034</xdr:colOff>
      <xdr:row>5</xdr:row>
      <xdr:rowOff>99060</xdr:rowOff>
    </xdr:from>
    <xdr:to>
      <xdr:col>8</xdr:col>
      <xdr:colOff>129539</xdr:colOff>
      <xdr:row>8</xdr:row>
      <xdr:rowOff>38100</xdr:rowOff>
    </xdr:to>
    <xdr:graphicFrame macro="">
      <xdr:nvGraphicFramePr>
        <xdr:cNvPr id="53" name="Chart 52">
          <a:extLst>
            <a:ext uri="{FF2B5EF4-FFF2-40B4-BE49-F238E27FC236}">
              <a16:creationId xmlns:a16="http://schemas.microsoft.com/office/drawing/2014/main" id="{B810502B-3402-4CE4-8612-B416AA4F0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548640</xdr:colOff>
      <xdr:row>4</xdr:row>
      <xdr:rowOff>7620</xdr:rowOff>
    </xdr:from>
    <xdr:to>
      <xdr:col>12</xdr:col>
      <xdr:colOff>365760</xdr:colOff>
      <xdr:row>8</xdr:row>
      <xdr:rowOff>72390</xdr:rowOff>
    </xdr:to>
    <xdr:graphicFrame macro="">
      <xdr:nvGraphicFramePr>
        <xdr:cNvPr id="54" name="Chart 53">
          <a:extLst>
            <a:ext uri="{FF2B5EF4-FFF2-40B4-BE49-F238E27FC236}">
              <a16:creationId xmlns:a16="http://schemas.microsoft.com/office/drawing/2014/main" id="{887375BC-D376-4E38-8246-C23199FAA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320040</xdr:colOff>
      <xdr:row>4</xdr:row>
      <xdr:rowOff>91440</xdr:rowOff>
    </xdr:from>
    <xdr:to>
      <xdr:col>16</xdr:col>
      <xdr:colOff>243839</xdr:colOff>
      <xdr:row>9</xdr:row>
      <xdr:rowOff>57150</xdr:rowOff>
    </xdr:to>
    <xdr:graphicFrame macro="">
      <xdr:nvGraphicFramePr>
        <xdr:cNvPr id="55" name="Chart 54">
          <a:extLst>
            <a:ext uri="{FF2B5EF4-FFF2-40B4-BE49-F238E27FC236}">
              <a16:creationId xmlns:a16="http://schemas.microsoft.com/office/drawing/2014/main" id="{30274702-CD81-494C-B0DF-C38FCAF78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22860</xdr:colOff>
      <xdr:row>4</xdr:row>
      <xdr:rowOff>53340</xdr:rowOff>
    </xdr:from>
    <xdr:to>
      <xdr:col>19</xdr:col>
      <xdr:colOff>441960</xdr:colOff>
      <xdr:row>9</xdr:row>
      <xdr:rowOff>102870</xdr:rowOff>
    </xdr:to>
    <xdr:graphicFrame macro="">
      <xdr:nvGraphicFramePr>
        <xdr:cNvPr id="56" name="Chart 55">
          <a:extLst>
            <a:ext uri="{FF2B5EF4-FFF2-40B4-BE49-F238E27FC236}">
              <a16:creationId xmlns:a16="http://schemas.microsoft.com/office/drawing/2014/main" id="{B08060BA-3DD8-4CA2-B55F-63880C80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411480</xdr:colOff>
      <xdr:row>8</xdr:row>
      <xdr:rowOff>99060</xdr:rowOff>
    </xdr:from>
    <xdr:to>
      <xdr:col>1</xdr:col>
      <xdr:colOff>381000</xdr:colOff>
      <xdr:row>10</xdr:row>
      <xdr:rowOff>7620</xdr:rowOff>
    </xdr:to>
    <xdr:sp macro="" textlink="">
      <xdr:nvSpPr>
        <xdr:cNvPr id="39" name="Rectangle 38">
          <a:extLst>
            <a:ext uri="{FF2B5EF4-FFF2-40B4-BE49-F238E27FC236}">
              <a16:creationId xmlns:a16="http://schemas.microsoft.com/office/drawing/2014/main" id="{957EB0B4-70A6-7CB9-547A-D3BC29B4A830}"/>
            </a:ext>
          </a:extLst>
        </xdr:cNvPr>
        <xdr:cNvSpPr/>
      </xdr:nvSpPr>
      <xdr:spPr>
        <a:xfrm>
          <a:off x="411480" y="1501140"/>
          <a:ext cx="563880"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AE" sz="1400" b="1">
              <a:solidFill>
                <a:schemeClr val="bg1"/>
              </a:solidFill>
            </a:rPr>
            <a:t>YOY</a:t>
          </a:r>
        </a:p>
      </xdr:txBody>
    </xdr:sp>
    <xdr:clientData/>
  </xdr:twoCellAnchor>
  <xdr:twoCellAnchor>
    <xdr:from>
      <xdr:col>1</xdr:col>
      <xdr:colOff>548640</xdr:colOff>
      <xdr:row>8</xdr:row>
      <xdr:rowOff>68580</xdr:rowOff>
    </xdr:from>
    <xdr:to>
      <xdr:col>4</xdr:col>
      <xdr:colOff>38100</xdr:colOff>
      <xdr:row>10</xdr:row>
      <xdr:rowOff>45720</xdr:rowOff>
    </xdr:to>
    <xdr:sp macro="" textlink="yoy!B10">
      <xdr:nvSpPr>
        <xdr:cNvPr id="45" name="Rectangle 44">
          <a:extLst>
            <a:ext uri="{FF2B5EF4-FFF2-40B4-BE49-F238E27FC236}">
              <a16:creationId xmlns:a16="http://schemas.microsoft.com/office/drawing/2014/main" id="{841E9178-82CC-F16D-92E9-E91AB3D130A0}"/>
            </a:ext>
          </a:extLst>
        </xdr:cNvPr>
        <xdr:cNvSpPr/>
      </xdr:nvSpPr>
      <xdr:spPr>
        <a:xfrm>
          <a:off x="1143000" y="1470660"/>
          <a:ext cx="1272540" cy="3276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4AAAB09E-9E5F-4DB1-B30B-BD3851E20270}" type="TxLink">
            <a:rPr lang="en-US" sz="1400" b="0" i="0" u="none" strike="noStrike">
              <a:solidFill>
                <a:srgbClr val="92D050"/>
              </a:solidFill>
              <a:latin typeface="Calibri"/>
              <a:ea typeface="Calibri"/>
              <a:cs typeface="Calibri"/>
            </a:rPr>
            <a:pPr algn="l"/>
            <a:t>▲10.66%</a:t>
          </a:fld>
          <a:endParaRPr lang="en-US" sz="1400" b="1">
            <a:solidFill>
              <a:srgbClr val="92D050"/>
            </a:solidFill>
          </a:endParaRPr>
        </a:p>
      </xdr:txBody>
    </xdr:sp>
    <xdr:clientData/>
  </xdr:twoCellAnchor>
  <xdr:twoCellAnchor>
    <xdr:from>
      <xdr:col>4</xdr:col>
      <xdr:colOff>381000</xdr:colOff>
      <xdr:row>7</xdr:row>
      <xdr:rowOff>152400</xdr:rowOff>
    </xdr:from>
    <xdr:to>
      <xdr:col>6</xdr:col>
      <xdr:colOff>7620</xdr:colOff>
      <xdr:row>10</xdr:row>
      <xdr:rowOff>22860</xdr:rowOff>
    </xdr:to>
    <xdr:sp macro="" textlink="">
      <xdr:nvSpPr>
        <xdr:cNvPr id="47" name="Rectangle 46">
          <a:extLst>
            <a:ext uri="{FF2B5EF4-FFF2-40B4-BE49-F238E27FC236}">
              <a16:creationId xmlns:a16="http://schemas.microsoft.com/office/drawing/2014/main" id="{E79AC7F8-E215-4A5E-BFC8-C27DAF920684}"/>
            </a:ext>
          </a:extLst>
        </xdr:cNvPr>
        <xdr:cNvSpPr/>
      </xdr:nvSpPr>
      <xdr:spPr>
        <a:xfrm>
          <a:off x="2758440" y="1379220"/>
          <a:ext cx="815340" cy="3962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AE" sz="1400" b="1">
            <a:solidFill>
              <a:schemeClr val="bg1"/>
            </a:solidFill>
          </a:endParaRPr>
        </a:p>
      </xdr:txBody>
    </xdr:sp>
    <xdr:clientData/>
  </xdr:twoCellAnchor>
  <xdr:twoCellAnchor>
    <xdr:from>
      <xdr:col>4</xdr:col>
      <xdr:colOff>381000</xdr:colOff>
      <xdr:row>8</xdr:row>
      <xdr:rowOff>60960</xdr:rowOff>
    </xdr:from>
    <xdr:to>
      <xdr:col>5</xdr:col>
      <xdr:colOff>510540</xdr:colOff>
      <xdr:row>10</xdr:row>
      <xdr:rowOff>129540</xdr:rowOff>
    </xdr:to>
    <xdr:sp macro="" textlink="">
      <xdr:nvSpPr>
        <xdr:cNvPr id="58" name="Rectangle 57">
          <a:extLst>
            <a:ext uri="{FF2B5EF4-FFF2-40B4-BE49-F238E27FC236}">
              <a16:creationId xmlns:a16="http://schemas.microsoft.com/office/drawing/2014/main" id="{863834EE-5075-4B75-5C26-05FC86559138}"/>
            </a:ext>
          </a:extLst>
        </xdr:cNvPr>
        <xdr:cNvSpPr/>
      </xdr:nvSpPr>
      <xdr:spPr>
        <a:xfrm>
          <a:off x="2758440" y="1463040"/>
          <a:ext cx="723900" cy="4191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AE" sz="1400" b="1">
              <a:solidFill>
                <a:schemeClr val="bg1"/>
              </a:solidFill>
            </a:rPr>
            <a:t>YOY</a:t>
          </a:r>
        </a:p>
      </xdr:txBody>
    </xdr:sp>
    <xdr:clientData/>
  </xdr:twoCellAnchor>
  <xdr:twoCellAnchor>
    <xdr:from>
      <xdr:col>6</xdr:col>
      <xdr:colOff>152400</xdr:colOff>
      <xdr:row>8</xdr:row>
      <xdr:rowOff>60960</xdr:rowOff>
    </xdr:from>
    <xdr:to>
      <xdr:col>8</xdr:col>
      <xdr:colOff>68580</xdr:colOff>
      <xdr:row>10</xdr:row>
      <xdr:rowOff>99060</xdr:rowOff>
    </xdr:to>
    <xdr:sp macro="" textlink="yoy!C10">
      <xdr:nvSpPr>
        <xdr:cNvPr id="59" name="Rectangle 58">
          <a:extLst>
            <a:ext uri="{FF2B5EF4-FFF2-40B4-BE49-F238E27FC236}">
              <a16:creationId xmlns:a16="http://schemas.microsoft.com/office/drawing/2014/main" id="{A74BDB68-AA96-C9EB-95DF-6FF947961F74}"/>
            </a:ext>
          </a:extLst>
        </xdr:cNvPr>
        <xdr:cNvSpPr/>
      </xdr:nvSpPr>
      <xdr:spPr>
        <a:xfrm>
          <a:off x="3718560" y="1463040"/>
          <a:ext cx="1104900" cy="3886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251F5163-F7DD-45ED-8FAD-7062FDC4CBA5}" type="TxLink">
            <a:rPr lang="en-US" sz="1400" b="1" i="0" u="none" strike="noStrike">
              <a:solidFill>
                <a:srgbClr val="92D050"/>
              </a:solidFill>
              <a:latin typeface="Calibri"/>
              <a:ea typeface="Calibri"/>
              <a:cs typeface="Calibri"/>
            </a:rPr>
            <a:pPr algn="l"/>
            <a:t>▲2.51%</a:t>
          </a:fld>
          <a:endParaRPr lang="en-US" sz="1400" b="1">
            <a:solidFill>
              <a:srgbClr val="92D050"/>
            </a:solidFill>
          </a:endParaRPr>
        </a:p>
      </xdr:txBody>
    </xdr:sp>
    <xdr:clientData/>
  </xdr:twoCellAnchor>
  <xdr:twoCellAnchor>
    <xdr:from>
      <xdr:col>8</xdr:col>
      <xdr:colOff>411480</xdr:colOff>
      <xdr:row>8</xdr:row>
      <xdr:rowOff>68580</xdr:rowOff>
    </xdr:from>
    <xdr:to>
      <xdr:col>9</xdr:col>
      <xdr:colOff>464820</xdr:colOff>
      <xdr:row>11</xdr:row>
      <xdr:rowOff>38100</xdr:rowOff>
    </xdr:to>
    <xdr:sp macro="" textlink="">
      <xdr:nvSpPr>
        <xdr:cNvPr id="60" name="Rectangle 59">
          <a:extLst>
            <a:ext uri="{FF2B5EF4-FFF2-40B4-BE49-F238E27FC236}">
              <a16:creationId xmlns:a16="http://schemas.microsoft.com/office/drawing/2014/main" id="{B3233C78-A2E7-B8CD-7582-5DB1470CEB70}"/>
            </a:ext>
          </a:extLst>
        </xdr:cNvPr>
        <xdr:cNvSpPr/>
      </xdr:nvSpPr>
      <xdr:spPr>
        <a:xfrm>
          <a:off x="5166360" y="1470660"/>
          <a:ext cx="647700" cy="4953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AE" sz="1400" b="1">
              <a:solidFill>
                <a:schemeClr val="bg1"/>
              </a:solidFill>
            </a:rPr>
            <a:t>YOY</a:t>
          </a:r>
        </a:p>
      </xdr:txBody>
    </xdr:sp>
    <xdr:clientData/>
  </xdr:twoCellAnchor>
  <xdr:twoCellAnchor>
    <xdr:from>
      <xdr:col>10</xdr:col>
      <xdr:colOff>152400</xdr:colOff>
      <xdr:row>8</xdr:row>
      <xdr:rowOff>76200</xdr:rowOff>
    </xdr:from>
    <xdr:to>
      <xdr:col>12</xdr:col>
      <xdr:colOff>83820</xdr:colOff>
      <xdr:row>11</xdr:row>
      <xdr:rowOff>53340</xdr:rowOff>
    </xdr:to>
    <xdr:sp macro="" textlink="yoy!D10">
      <xdr:nvSpPr>
        <xdr:cNvPr id="61" name="Rectangle 60">
          <a:extLst>
            <a:ext uri="{FF2B5EF4-FFF2-40B4-BE49-F238E27FC236}">
              <a16:creationId xmlns:a16="http://schemas.microsoft.com/office/drawing/2014/main" id="{5C1D8A81-8AA0-7E38-73D0-063AE11BF208}"/>
            </a:ext>
          </a:extLst>
        </xdr:cNvPr>
        <xdr:cNvSpPr/>
      </xdr:nvSpPr>
      <xdr:spPr>
        <a:xfrm>
          <a:off x="6096000" y="1478280"/>
          <a:ext cx="1120140" cy="5029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078C7130-A8C1-4F50-8085-76EDFC5CEBDF}" type="TxLink">
            <a:rPr lang="en-US" sz="1400" b="1" i="0" u="none" strike="noStrike">
              <a:solidFill>
                <a:srgbClr val="92D050"/>
              </a:solidFill>
              <a:latin typeface="Calibri"/>
              <a:ea typeface="Calibri"/>
              <a:cs typeface="Calibri"/>
            </a:rPr>
            <a:pPr algn="l"/>
            <a:t> ▼92.84%</a:t>
          </a:fld>
          <a:endParaRPr lang="en-AE" sz="1400" b="1">
            <a:solidFill>
              <a:srgbClr val="92D050"/>
            </a:solidFill>
          </a:endParaRPr>
        </a:p>
      </xdr:txBody>
    </xdr:sp>
    <xdr:clientData/>
  </xdr:twoCellAnchor>
  <xdr:twoCellAnchor>
    <xdr:from>
      <xdr:col>12</xdr:col>
      <xdr:colOff>426720</xdr:colOff>
      <xdr:row>8</xdr:row>
      <xdr:rowOff>68580</xdr:rowOff>
    </xdr:from>
    <xdr:to>
      <xdr:col>13</xdr:col>
      <xdr:colOff>449580</xdr:colOff>
      <xdr:row>11</xdr:row>
      <xdr:rowOff>129540</xdr:rowOff>
    </xdr:to>
    <xdr:sp macro="" textlink="">
      <xdr:nvSpPr>
        <xdr:cNvPr id="62" name="Rectangle 61">
          <a:extLst>
            <a:ext uri="{FF2B5EF4-FFF2-40B4-BE49-F238E27FC236}">
              <a16:creationId xmlns:a16="http://schemas.microsoft.com/office/drawing/2014/main" id="{CB3E2FFC-6007-5BA9-2F32-F00155E962F9}"/>
            </a:ext>
          </a:extLst>
        </xdr:cNvPr>
        <xdr:cNvSpPr/>
      </xdr:nvSpPr>
      <xdr:spPr>
        <a:xfrm>
          <a:off x="7559040" y="1470660"/>
          <a:ext cx="617220" cy="5867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AE" sz="1400" b="1">
              <a:solidFill>
                <a:schemeClr val="bg1"/>
              </a:solidFill>
            </a:rPr>
            <a:t>YOY</a:t>
          </a:r>
        </a:p>
      </xdr:txBody>
    </xdr:sp>
    <xdr:clientData/>
  </xdr:twoCellAnchor>
  <xdr:twoCellAnchor>
    <xdr:from>
      <xdr:col>14</xdr:col>
      <xdr:colOff>99060</xdr:colOff>
      <xdr:row>8</xdr:row>
      <xdr:rowOff>68580</xdr:rowOff>
    </xdr:from>
    <xdr:to>
      <xdr:col>16</xdr:col>
      <xdr:colOff>38100</xdr:colOff>
      <xdr:row>11</xdr:row>
      <xdr:rowOff>114300</xdr:rowOff>
    </xdr:to>
    <xdr:sp macro="" textlink="yoy!E10">
      <xdr:nvSpPr>
        <xdr:cNvPr id="63" name="Rectangle 62">
          <a:extLst>
            <a:ext uri="{FF2B5EF4-FFF2-40B4-BE49-F238E27FC236}">
              <a16:creationId xmlns:a16="http://schemas.microsoft.com/office/drawing/2014/main" id="{F5B7EC7B-9487-6DEF-6EF9-667986237D7C}"/>
            </a:ext>
          </a:extLst>
        </xdr:cNvPr>
        <xdr:cNvSpPr/>
      </xdr:nvSpPr>
      <xdr:spPr>
        <a:xfrm>
          <a:off x="8420100" y="1470660"/>
          <a:ext cx="1127760" cy="571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8FCE40C2-5584-4860-A530-D0EDF5FBF000}" type="TxLink">
            <a:rPr lang="en-US" sz="1400" b="1" i="0" u="none" strike="noStrike">
              <a:solidFill>
                <a:srgbClr val="92D050"/>
              </a:solidFill>
              <a:latin typeface="Calibri"/>
              <a:ea typeface="Calibri"/>
              <a:cs typeface="Calibri"/>
            </a:rPr>
            <a:pPr algn="l"/>
            <a:t>▲23.45%</a:t>
          </a:fld>
          <a:endParaRPr lang="en-AE" sz="1400" b="1">
            <a:solidFill>
              <a:srgbClr val="92D050"/>
            </a:solidFill>
          </a:endParaRPr>
        </a:p>
      </xdr:txBody>
    </xdr:sp>
    <xdr:clientData/>
  </xdr:twoCellAnchor>
  <xdr:twoCellAnchor>
    <xdr:from>
      <xdr:col>16</xdr:col>
      <xdr:colOff>335280</xdr:colOff>
      <xdr:row>8</xdr:row>
      <xdr:rowOff>68580</xdr:rowOff>
    </xdr:from>
    <xdr:to>
      <xdr:col>17</xdr:col>
      <xdr:colOff>457200</xdr:colOff>
      <xdr:row>10</xdr:row>
      <xdr:rowOff>152400</xdr:rowOff>
    </xdr:to>
    <xdr:sp macro="" textlink="">
      <xdr:nvSpPr>
        <xdr:cNvPr id="64" name="Rectangle 63">
          <a:extLst>
            <a:ext uri="{FF2B5EF4-FFF2-40B4-BE49-F238E27FC236}">
              <a16:creationId xmlns:a16="http://schemas.microsoft.com/office/drawing/2014/main" id="{B899ADE4-517B-6FC7-659B-41903B55CF40}"/>
            </a:ext>
          </a:extLst>
        </xdr:cNvPr>
        <xdr:cNvSpPr/>
      </xdr:nvSpPr>
      <xdr:spPr>
        <a:xfrm>
          <a:off x="9845040" y="1470660"/>
          <a:ext cx="716280" cy="4343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AE" sz="1400" b="1">
              <a:solidFill>
                <a:schemeClr val="bg1"/>
              </a:solidFill>
            </a:rPr>
            <a:t>YOY</a:t>
          </a:r>
        </a:p>
      </xdr:txBody>
    </xdr:sp>
    <xdr:clientData/>
  </xdr:twoCellAnchor>
  <xdr:twoCellAnchor>
    <xdr:from>
      <xdr:col>18</xdr:col>
      <xdr:colOff>22860</xdr:colOff>
      <xdr:row>8</xdr:row>
      <xdr:rowOff>76200</xdr:rowOff>
    </xdr:from>
    <xdr:to>
      <xdr:col>19</xdr:col>
      <xdr:colOff>502920</xdr:colOff>
      <xdr:row>11</xdr:row>
      <xdr:rowOff>7620</xdr:rowOff>
    </xdr:to>
    <xdr:sp macro="" textlink="yoy!F10">
      <xdr:nvSpPr>
        <xdr:cNvPr id="65" name="Rectangle 64">
          <a:extLst>
            <a:ext uri="{FF2B5EF4-FFF2-40B4-BE49-F238E27FC236}">
              <a16:creationId xmlns:a16="http://schemas.microsoft.com/office/drawing/2014/main" id="{734A319D-D9B8-DA8B-F23F-80E2C4E323BC}"/>
            </a:ext>
          </a:extLst>
        </xdr:cNvPr>
        <xdr:cNvSpPr/>
      </xdr:nvSpPr>
      <xdr:spPr>
        <a:xfrm>
          <a:off x="10721340" y="1478280"/>
          <a:ext cx="1074420" cy="4572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69D06B31-E1A3-4B42-AC75-6C122A7D9948}" type="TxLink">
            <a:rPr lang="en-US" sz="1400" b="1" i="0" u="none" strike="noStrike">
              <a:solidFill>
                <a:srgbClr val="92D050"/>
              </a:solidFill>
              <a:latin typeface="Calibri"/>
              <a:ea typeface="Calibri"/>
              <a:cs typeface="Calibri"/>
            </a:rPr>
            <a:pPr algn="l"/>
            <a:t> ▼20.45%</a:t>
          </a:fld>
          <a:endParaRPr lang="en-AE" sz="1400" b="1">
            <a:solidFill>
              <a:srgbClr val="92D050"/>
            </a:solidFill>
          </a:endParaRPr>
        </a:p>
      </xdr:txBody>
    </xdr:sp>
    <xdr:clientData/>
  </xdr:twoCellAnchor>
  <xdr:twoCellAnchor>
    <xdr:from>
      <xdr:col>1</xdr:col>
      <xdr:colOff>305370</xdr:colOff>
      <xdr:row>22</xdr:row>
      <xdr:rowOff>114301</xdr:rowOff>
    </xdr:from>
    <xdr:to>
      <xdr:col>7</xdr:col>
      <xdr:colOff>441960</xdr:colOff>
      <xdr:row>33</xdr:row>
      <xdr:rowOff>129541</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7A2E94E5-3E5C-45DA-8B6B-017F24808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99730" y="3970021"/>
              <a:ext cx="3702750" cy="19431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xdr:colOff>
      <xdr:row>11</xdr:row>
      <xdr:rowOff>17144</xdr:rowOff>
    </xdr:from>
    <xdr:to>
      <xdr:col>15</xdr:col>
      <xdr:colOff>0</xdr:colOff>
      <xdr:row>23</xdr:row>
      <xdr:rowOff>17144</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D4594F90-39ED-496F-A47A-EB8DB3788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56860" y="1945004"/>
              <a:ext cx="3558540" cy="210312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213360</xdr:colOff>
      <xdr:row>11</xdr:row>
      <xdr:rowOff>139065</xdr:rowOff>
    </xdr:from>
    <xdr:to>
      <xdr:col>7</xdr:col>
      <xdr:colOff>571500</xdr:colOff>
      <xdr:row>22</xdr:row>
      <xdr:rowOff>68580</xdr:rowOff>
    </xdr:to>
    <xdr:graphicFrame macro="">
      <xdr:nvGraphicFramePr>
        <xdr:cNvPr id="68" name="Chart 67">
          <a:extLst>
            <a:ext uri="{FF2B5EF4-FFF2-40B4-BE49-F238E27FC236}">
              <a16:creationId xmlns:a16="http://schemas.microsoft.com/office/drawing/2014/main" id="{1CD1B679-383E-426A-91AE-97BAB7403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579120</xdr:colOff>
      <xdr:row>23</xdr:row>
      <xdr:rowOff>106680</xdr:rowOff>
    </xdr:from>
    <xdr:to>
      <xdr:col>14</xdr:col>
      <xdr:colOff>350520</xdr:colOff>
      <xdr:row>33</xdr:row>
      <xdr:rowOff>144780</xdr:rowOff>
    </xdr:to>
    <xdr:graphicFrame macro="">
      <xdr:nvGraphicFramePr>
        <xdr:cNvPr id="69" name="Chart 68">
          <a:extLst>
            <a:ext uri="{FF2B5EF4-FFF2-40B4-BE49-F238E27FC236}">
              <a16:creationId xmlns:a16="http://schemas.microsoft.com/office/drawing/2014/main" id="{4C759546-89C1-4974-BDCC-E02209F6D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tiza Rizvi" refreshedDate="45522.835645370367" createdVersion="8" refreshedVersion="8" minRefreshableVersion="3" recordCount="9994" xr:uid="{941F0B86-EF02-4728-9C6F-4B1389D4E7E4}">
  <cacheSource type="worksheet">
    <worksheetSource name="Table_1"/>
  </cacheSource>
  <cacheFields count="30">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sum of profit margin" numFmtId="0" formula="(Profit/Sales)-1" databaseField="0"/>
    <cacheField name="sum of profit marg" numFmtId="0" formula="(Profit/Sales)-1" databaseField="0"/>
    <cacheField name="profit Margin" numFmtId="0" formula="(Profit/Sales)-1" databaseField="0"/>
    <cacheField name="pm" numFmtId="0" formula="(Profit/Sales)" databaseField="0"/>
    <cacheField name="prof marg" numFmtId="0" formula="(Profit/Sales)-1" databaseField="0"/>
  </cacheFields>
  <extLst>
    <ext xmlns:x14="http://schemas.microsoft.com/office/spreadsheetml/2009/9/main" uri="{725AE2AE-9491-48be-B2B4-4EB974FC3084}">
      <x14:pivotCacheDefinition pivotCacheId="67987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4E331-12D6-4517-B513-C0E0DA77705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30">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2" count="1" selected="0">
            <x v="2"/>
          </reference>
        </references>
      </pivotArea>
    </chartFormat>
    <chartFormat chart="4" format="7">
      <pivotArea type="data" outline="0" fieldPosition="0">
        <references count="2">
          <reference field="4294967294" count="1" selected="0">
            <x v="1"/>
          </reference>
          <reference field="2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6A241-4045-4C36-B5B3-076C04BACC4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30">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04D142-8211-4A21-9B4E-FBA85C08074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30">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5" count="1" selected="0">
            <x v="0"/>
          </reference>
        </references>
      </pivotArea>
    </chartFormat>
    <chartFormat chart="9" format="11">
      <pivotArea type="data" outline="0" fieldPosition="0">
        <references count="2">
          <reference field="4294967294" count="1" selected="0">
            <x v="0"/>
          </reference>
          <reference field="15" count="1" selected="0">
            <x v="1"/>
          </reference>
        </references>
      </pivotArea>
    </chartFormat>
    <chartFormat chart="9" format="12">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5AE2EC-8CC4-4655-B3B0-33E3BE629EB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30">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11"/>
    </i>
    <i>
      <x v="12"/>
    </i>
    <i>
      <x v="20"/>
    </i>
    <i>
      <x v="41"/>
    </i>
    <i>
      <x v="47"/>
    </i>
    <i t="grand">
      <x/>
    </i>
  </rowItems>
  <colItems count="1">
    <i/>
  </colItems>
  <dataFields count="1">
    <dataField name="Sum of Sales" fld="18" baseField="0" baseItem="0"/>
  </dataField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C902CB-CBCF-47BC-ABCF-A8A2421474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30">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5"/>
    </i>
    <i>
      <x v="6"/>
    </i>
    <i>
      <x v="13"/>
    </i>
    <i>
      <x v="14"/>
    </i>
    <i>
      <x v="16"/>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FF8234-5CED-4C1C-9B66-EBBCC9E849F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30">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3">
    <format dxfId="80">
      <pivotArea collapsedLevelsAreSubtotals="1" fieldPosition="0">
        <references count="1">
          <reference field="22" count="1">
            <x v="1"/>
          </reference>
        </references>
      </pivotArea>
    </format>
    <format dxfId="79">
      <pivotArea collapsedLevelsAreSubtotals="1" fieldPosition="0">
        <references count="1">
          <reference field="22" count="1">
            <x v="2"/>
          </reference>
        </references>
      </pivotArea>
    </format>
    <format dxfId="78">
      <pivotArea collapsedLevelsAreSubtotals="1" fieldPosition="0">
        <references count="1">
          <reference field="22" count="1">
            <x v="3"/>
          </reference>
        </references>
      </pivotArea>
    </format>
    <format dxfId="77">
      <pivotArea collapsedLevelsAreSubtotals="1" fieldPosition="0">
        <references count="1">
          <reference field="22" count="1">
            <x v="4"/>
          </reference>
        </references>
      </pivotArea>
    </format>
    <format dxfId="76">
      <pivotArea collapsedLevelsAreSubtotals="1" fieldPosition="0">
        <references count="1">
          <reference field="22" count="1">
            <x v="5"/>
          </reference>
        </references>
      </pivotArea>
    </format>
    <format dxfId="75">
      <pivotArea collapsedLevelsAreSubtotals="1" fieldPosition="0">
        <references count="1">
          <reference field="22" count="1">
            <x v="6"/>
          </reference>
        </references>
      </pivotArea>
    </format>
    <format dxfId="74">
      <pivotArea collapsedLevelsAreSubtotals="1" fieldPosition="0">
        <references count="1">
          <reference field="22" count="1">
            <x v="7"/>
          </reference>
        </references>
      </pivotArea>
    </format>
    <format dxfId="73">
      <pivotArea collapsedLevelsAreSubtotals="1" fieldPosition="0">
        <references count="1">
          <reference field="22" count="1">
            <x v="8"/>
          </reference>
        </references>
      </pivotArea>
    </format>
    <format dxfId="72">
      <pivotArea collapsedLevelsAreSubtotals="1" fieldPosition="0">
        <references count="1">
          <reference field="22" count="1">
            <x v="9"/>
          </reference>
        </references>
      </pivotArea>
    </format>
    <format dxfId="71">
      <pivotArea collapsedLevelsAreSubtotals="1" fieldPosition="0">
        <references count="1">
          <reference field="22" count="1">
            <x v="10"/>
          </reference>
        </references>
      </pivotArea>
    </format>
    <format dxfId="70">
      <pivotArea collapsedLevelsAreSubtotals="1" fieldPosition="0">
        <references count="1">
          <reference field="22" count="1">
            <x v="11"/>
          </reference>
        </references>
      </pivotArea>
    </format>
    <format dxfId="69">
      <pivotArea collapsedLevelsAreSubtotals="1" fieldPosition="0">
        <references count="1">
          <reference field="22" count="1">
            <x v="12"/>
          </reference>
        </references>
      </pivotArea>
    </format>
    <format dxfId="68">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9AE3A6-E084-4F43-A8A2-881FAFF0B28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30">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 marg" fld="29" baseField="0" baseItem="0"/>
  </dataFields>
  <formats count="14">
    <format dxfId="94">
      <pivotArea collapsedLevelsAreSubtotals="1" fieldPosition="0">
        <references count="1">
          <reference field="22" count="1">
            <x v="1"/>
          </reference>
        </references>
      </pivotArea>
    </format>
    <format dxfId="93">
      <pivotArea collapsedLevelsAreSubtotals="1" fieldPosition="0">
        <references count="1">
          <reference field="22" count="1">
            <x v="2"/>
          </reference>
        </references>
      </pivotArea>
    </format>
    <format dxfId="92">
      <pivotArea collapsedLevelsAreSubtotals="1" fieldPosition="0">
        <references count="1">
          <reference field="22" count="1">
            <x v="3"/>
          </reference>
        </references>
      </pivotArea>
    </format>
    <format dxfId="91">
      <pivotArea collapsedLevelsAreSubtotals="1" fieldPosition="0">
        <references count="1">
          <reference field="22" count="1">
            <x v="4"/>
          </reference>
        </references>
      </pivotArea>
    </format>
    <format dxfId="90">
      <pivotArea collapsedLevelsAreSubtotals="1" fieldPosition="0">
        <references count="1">
          <reference field="22" count="1">
            <x v="5"/>
          </reference>
        </references>
      </pivotArea>
    </format>
    <format dxfId="89">
      <pivotArea collapsedLevelsAreSubtotals="1" fieldPosition="0">
        <references count="1">
          <reference field="22" count="1">
            <x v="6"/>
          </reference>
        </references>
      </pivotArea>
    </format>
    <format dxfId="88">
      <pivotArea collapsedLevelsAreSubtotals="1" fieldPosition="0">
        <references count="1">
          <reference field="22" count="1">
            <x v="7"/>
          </reference>
        </references>
      </pivotArea>
    </format>
    <format dxfId="87">
      <pivotArea collapsedLevelsAreSubtotals="1" fieldPosition="0">
        <references count="1">
          <reference field="22" count="1">
            <x v="8"/>
          </reference>
        </references>
      </pivotArea>
    </format>
    <format dxfId="86">
      <pivotArea collapsedLevelsAreSubtotals="1" fieldPosition="0">
        <references count="1">
          <reference field="22" count="1">
            <x v="9"/>
          </reference>
        </references>
      </pivotArea>
    </format>
    <format dxfId="85">
      <pivotArea collapsedLevelsAreSubtotals="1" fieldPosition="0">
        <references count="1">
          <reference field="22" count="1">
            <x v="10"/>
          </reference>
        </references>
      </pivotArea>
    </format>
    <format dxfId="84">
      <pivotArea collapsedLevelsAreSubtotals="1" fieldPosition="0">
        <references count="1">
          <reference field="22" count="1">
            <x v="11"/>
          </reference>
        </references>
      </pivotArea>
    </format>
    <format dxfId="83">
      <pivotArea collapsedLevelsAreSubtotals="1" fieldPosition="0">
        <references count="1">
          <reference field="22" count="1">
            <x v="12"/>
          </reference>
        </references>
      </pivotArea>
    </format>
    <format dxfId="82">
      <pivotArea grandRow="1" outline="0" collapsedLevelsAreSubtotals="1" fieldPosition="0"/>
    </format>
    <format dxfId="81">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1E4E65-8C35-4934-A564-B8D82795F4B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30">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4">
    <format dxfId="108">
      <pivotArea collapsedLevelsAreSubtotals="1" fieldPosition="0">
        <references count="1">
          <reference field="22" count="1">
            <x v="1"/>
          </reference>
        </references>
      </pivotArea>
    </format>
    <format dxfId="107">
      <pivotArea collapsedLevelsAreSubtotals="1" fieldPosition="0">
        <references count="1">
          <reference field="22" count="1">
            <x v="2"/>
          </reference>
        </references>
      </pivotArea>
    </format>
    <format dxfId="106">
      <pivotArea collapsedLevelsAreSubtotals="1" fieldPosition="0">
        <references count="1">
          <reference field="22" count="1">
            <x v="3"/>
          </reference>
        </references>
      </pivotArea>
    </format>
    <format dxfId="105">
      <pivotArea collapsedLevelsAreSubtotals="1" fieldPosition="0">
        <references count="1">
          <reference field="22" count="1">
            <x v="4"/>
          </reference>
        </references>
      </pivotArea>
    </format>
    <format dxfId="104">
      <pivotArea collapsedLevelsAreSubtotals="1" fieldPosition="0">
        <references count="1">
          <reference field="22" count="1">
            <x v="5"/>
          </reference>
        </references>
      </pivotArea>
    </format>
    <format dxfId="103">
      <pivotArea collapsedLevelsAreSubtotals="1" fieldPosition="0">
        <references count="1">
          <reference field="22" count="1">
            <x v="6"/>
          </reference>
        </references>
      </pivotArea>
    </format>
    <format dxfId="102">
      <pivotArea collapsedLevelsAreSubtotals="1" fieldPosition="0">
        <references count="1">
          <reference field="22" count="1">
            <x v="7"/>
          </reference>
        </references>
      </pivotArea>
    </format>
    <format dxfId="101">
      <pivotArea collapsedLevelsAreSubtotals="1" fieldPosition="0">
        <references count="1">
          <reference field="22" count="1">
            <x v="8"/>
          </reference>
        </references>
      </pivotArea>
    </format>
    <format dxfId="100">
      <pivotArea collapsedLevelsAreSubtotals="1" fieldPosition="0">
        <references count="1">
          <reference field="22" count="1">
            <x v="9"/>
          </reference>
        </references>
      </pivotArea>
    </format>
    <format dxfId="99">
      <pivotArea collapsedLevelsAreSubtotals="1" fieldPosition="0">
        <references count="1">
          <reference field="22" count="1">
            <x v="10"/>
          </reference>
        </references>
      </pivotArea>
    </format>
    <format dxfId="98">
      <pivotArea collapsedLevelsAreSubtotals="1" fieldPosition="0">
        <references count="1">
          <reference field="22" count="1">
            <x v="11"/>
          </reference>
        </references>
      </pivotArea>
    </format>
    <format dxfId="97">
      <pivotArea collapsedLevelsAreSubtotals="1" fieldPosition="0">
        <references count="1">
          <reference field="22" count="1">
            <x v="12"/>
          </reference>
        </references>
      </pivotArea>
    </format>
    <format dxfId="96">
      <pivotArea grandRow="1" outline="0" collapsedLevelsAreSubtotals="1" fieldPosition="0"/>
    </format>
    <format dxfId="95">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4AA10B-7D04-453E-AB4B-1D0A8E63841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30">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43"/>
  </dataFields>
  <formats count="14">
    <format dxfId="122">
      <pivotArea collapsedLevelsAreSubtotals="1" fieldPosition="0">
        <references count="1">
          <reference field="22" count="1">
            <x v="1"/>
          </reference>
        </references>
      </pivotArea>
    </format>
    <format dxfId="121">
      <pivotArea collapsedLevelsAreSubtotals="1" fieldPosition="0">
        <references count="1">
          <reference field="22" count="1">
            <x v="2"/>
          </reference>
        </references>
      </pivotArea>
    </format>
    <format dxfId="120">
      <pivotArea collapsedLevelsAreSubtotals="1" fieldPosition="0">
        <references count="1">
          <reference field="22" count="1">
            <x v="4"/>
          </reference>
        </references>
      </pivotArea>
    </format>
    <format dxfId="119">
      <pivotArea collapsedLevelsAreSubtotals="1" fieldPosition="0">
        <references count="1">
          <reference field="22" count="1">
            <x v="5"/>
          </reference>
        </references>
      </pivotArea>
    </format>
    <format dxfId="118">
      <pivotArea collapsedLevelsAreSubtotals="1" fieldPosition="0">
        <references count="1">
          <reference field="22" count="1">
            <x v="6"/>
          </reference>
        </references>
      </pivotArea>
    </format>
    <format dxfId="117">
      <pivotArea collapsedLevelsAreSubtotals="1" fieldPosition="0">
        <references count="1">
          <reference field="22" count="1">
            <x v="7"/>
          </reference>
        </references>
      </pivotArea>
    </format>
    <format dxfId="116">
      <pivotArea collapsedLevelsAreSubtotals="1" fieldPosition="0">
        <references count="1">
          <reference field="22" count="1">
            <x v="8"/>
          </reference>
        </references>
      </pivotArea>
    </format>
    <format dxfId="115">
      <pivotArea collapsedLevelsAreSubtotals="1" fieldPosition="0">
        <references count="1">
          <reference field="22" count="1">
            <x v="9"/>
          </reference>
        </references>
      </pivotArea>
    </format>
    <format dxfId="114">
      <pivotArea collapsedLevelsAreSubtotals="1" fieldPosition="0">
        <references count="1">
          <reference field="22" count="1">
            <x v="10"/>
          </reference>
        </references>
      </pivotArea>
    </format>
    <format dxfId="113">
      <pivotArea collapsedLevelsAreSubtotals="1" fieldPosition="0">
        <references count="1">
          <reference field="22" count="1">
            <x v="11"/>
          </reference>
        </references>
      </pivotArea>
    </format>
    <format dxfId="112">
      <pivotArea collapsedLevelsAreSubtotals="1" fieldPosition="0">
        <references count="1">
          <reference field="22" count="1">
            <x v="12"/>
          </reference>
        </references>
      </pivotArea>
    </format>
    <format dxfId="111">
      <pivotArea grandRow="1" outline="0" collapsedLevelsAreSubtotals="1" fieldPosition="0"/>
    </format>
    <format dxfId="110">
      <pivotArea collapsedLevelsAreSubtotals="1" fieldPosition="0">
        <references count="1">
          <reference field="22" count="1">
            <x v="3"/>
          </reference>
        </references>
      </pivotArea>
    </format>
    <format dxfId="109">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E76AAE-1309-445F-933F-CBE89483C4F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30">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3">
    <format dxfId="135">
      <pivotArea collapsedLevelsAreSubtotals="1" fieldPosition="0">
        <references count="1">
          <reference field="22" count="1">
            <x v="1"/>
          </reference>
        </references>
      </pivotArea>
    </format>
    <format dxfId="134">
      <pivotArea collapsedLevelsAreSubtotals="1" fieldPosition="0">
        <references count="1">
          <reference field="22" count="1">
            <x v="2"/>
          </reference>
        </references>
      </pivotArea>
    </format>
    <format dxfId="133">
      <pivotArea collapsedLevelsAreSubtotals="1" fieldPosition="0">
        <references count="1">
          <reference field="22" count="1">
            <x v="3"/>
          </reference>
        </references>
      </pivotArea>
    </format>
    <format dxfId="132">
      <pivotArea collapsedLevelsAreSubtotals="1" fieldPosition="0">
        <references count="1">
          <reference field="22" count="1">
            <x v="4"/>
          </reference>
        </references>
      </pivotArea>
    </format>
    <format dxfId="131">
      <pivotArea collapsedLevelsAreSubtotals="1" fieldPosition="0">
        <references count="1">
          <reference field="22" count="1">
            <x v="5"/>
          </reference>
        </references>
      </pivotArea>
    </format>
    <format dxfId="130">
      <pivotArea collapsedLevelsAreSubtotals="1" fieldPosition="0">
        <references count="1">
          <reference field="22" count="1">
            <x v="6"/>
          </reference>
        </references>
      </pivotArea>
    </format>
    <format dxfId="129">
      <pivotArea collapsedLevelsAreSubtotals="1" fieldPosition="0">
        <references count="1">
          <reference field="22" count="1">
            <x v="7"/>
          </reference>
        </references>
      </pivotArea>
    </format>
    <format dxfId="128">
      <pivotArea collapsedLevelsAreSubtotals="1" fieldPosition="0">
        <references count="1">
          <reference field="22" count="1">
            <x v="8"/>
          </reference>
        </references>
      </pivotArea>
    </format>
    <format dxfId="127">
      <pivotArea collapsedLevelsAreSubtotals="1" fieldPosition="0">
        <references count="1">
          <reference field="22" count="1">
            <x v="9"/>
          </reference>
        </references>
      </pivotArea>
    </format>
    <format dxfId="126">
      <pivotArea collapsedLevelsAreSubtotals="1" fieldPosition="0">
        <references count="1">
          <reference field="22" count="1">
            <x v="10"/>
          </reference>
        </references>
      </pivotArea>
    </format>
    <format dxfId="125">
      <pivotArea collapsedLevelsAreSubtotals="1" fieldPosition="0">
        <references count="1">
          <reference field="22" count="1">
            <x v="11"/>
          </reference>
        </references>
      </pivotArea>
    </format>
    <format dxfId="124">
      <pivotArea collapsedLevelsAreSubtotals="1" fieldPosition="0">
        <references count="1">
          <reference field="22" count="1">
            <x v="12"/>
          </reference>
        </references>
      </pivotArea>
    </format>
    <format dxfId="123">
      <pivotArea grandRow="1"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7B2A0E-9C32-430F-9E8C-73CC9E651F32}"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30">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2">
    <field x="24"/>
    <field x="3"/>
  </rowFields>
  <rowItems count="4">
    <i>
      <x v="1"/>
    </i>
    <i>
      <x v="2"/>
    </i>
    <i>
      <x v="3"/>
    </i>
    <i>
      <x v="4"/>
    </i>
  </rowItems>
  <colFields count="1">
    <field x="-2"/>
  </colFields>
  <colItems count="5">
    <i>
      <x/>
    </i>
    <i i="1">
      <x v="1"/>
    </i>
    <i i="2">
      <x v="2"/>
    </i>
    <i i="3">
      <x v="3"/>
    </i>
    <i i="4">
      <x v="4"/>
    </i>
  </colItems>
  <dataFields count="5">
    <dataField name="Count of Order ID" fld="1" subtotal="count" baseField="0" baseItem="0"/>
    <dataField name="Sum of Quantity" fld="19" baseField="0" baseItem="0"/>
    <dataField name="Sum of Profit" fld="21" baseField="0" baseItem="0"/>
    <dataField name="Sum of prof marg" fld="29" baseField="0" baseItem="0"/>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71BBCD-190D-4EA8-8753-4728399BCF86}" sourceName="Year">
  <pivotTables>
    <pivotTable tabId="6" name="PivotTable3"/>
    <pivotTable tabId="5" name="PivotTable2"/>
    <pivotTable tabId="8" name="PivotTable4"/>
    <pivotTable tabId="7" name="PivotTable3"/>
    <pivotTable tabId="10" name="PivotTable10"/>
    <pivotTable tabId="10" name="PivotTable6"/>
    <pivotTable tabId="10" name="PivotTable7"/>
    <pivotTable tabId="10" name="PivotTable8"/>
    <pivotTable tabId="10" name="PivotTable9"/>
    <pivotTable tabId="9" name="PivotTable5"/>
    <pivotTable tabId="14" name="PivotTable17"/>
  </pivotTables>
  <data>
    <tabular pivotCacheId="6798795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07F922-D713-4662-93DE-1A2BB206C24A}" sourceName="Segment">
  <pivotTables>
    <pivotTable tabId="6" name="PivotTable3"/>
    <pivotTable tabId="5" name="PivotTable2"/>
    <pivotTable tabId="8" name="PivotTable4"/>
    <pivotTable tabId="7" name="PivotTable3"/>
    <pivotTable tabId="10" name="PivotTable10"/>
    <pivotTable tabId="10" name="PivotTable6"/>
    <pivotTable tabId="10" name="PivotTable7"/>
    <pivotTable tabId="10" name="PivotTable8"/>
    <pivotTable tabId="10" name="PivotTable9"/>
    <pivotTable tabId="9" name="PivotTable5"/>
    <pivotTable tabId="14" name="PivotTable17"/>
  </pivotTables>
  <data>
    <tabular pivotCacheId="6798795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D13C1D-37CA-4F00-9B18-21EECCF0BAF4}" sourceName="Region">
  <pivotTables>
    <pivotTable tabId="6" name="PivotTable3"/>
    <pivotTable tabId="5" name="PivotTable2"/>
    <pivotTable tabId="8" name="PivotTable4"/>
    <pivotTable tabId="7" name="PivotTable3"/>
    <pivotTable tabId="10" name="PivotTable10"/>
    <pivotTable tabId="10" name="PivotTable6"/>
    <pivotTable tabId="10" name="PivotTable7"/>
    <pivotTable tabId="10" name="PivotTable8"/>
    <pivotTable tabId="10" name="PivotTable9"/>
    <pivotTable tabId="9" name="PivotTable5"/>
    <pivotTable tabId="14" name="PivotTable17"/>
  </pivotTables>
  <data>
    <tabular pivotCacheId="6798795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D268B5-80BE-48C6-8DF1-EC12AAE33370}" cache="Slicer_Year" caption="Year" rowHeight="234950"/>
  <slicer name="Segment" xr10:uid="{4B6361FB-5B50-41EF-B90A-37B8A382C96F}" cache="Slicer_Segment" caption="Segment" rowHeight="234950"/>
  <slicer name="Region" xr10:uid="{7E46D167-35EE-4961-8D93-3BF9005551D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4CFD0A-CFA4-406C-8480-BC0E47DFF11E}" cache="Slicer_Year" caption="Year" rowHeight="234950"/>
  <slicer name="Segment 1" xr10:uid="{67A4B78B-9BCF-450D-9809-B708052E6584}" cache="Slicer_Segment" caption="Segment" rowHeight="234950"/>
  <slicer name="Region 1" xr10:uid="{6444B0FF-FE93-45E4-9D0A-A18811E59F8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2F93-A76B-419F-9883-7E1413592727}">
  <dimension ref="A3:C16"/>
  <sheetViews>
    <sheetView workbookViewId="0">
      <selection activeCell="A3" sqref="A3"/>
    </sheetView>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10935</v>
      </c>
      <c r="C3" s="9" t="s">
        <v>10948</v>
      </c>
    </row>
    <row r="4" spans="1:3" x14ac:dyDescent="0.3">
      <c r="A4" s="7" t="s">
        <v>10936</v>
      </c>
      <c r="B4" s="28">
        <v>13059.543999999998</v>
      </c>
      <c r="C4" s="29">
        <v>829.55159999999955</v>
      </c>
    </row>
    <row r="5" spans="1:3" x14ac:dyDescent="0.3">
      <c r="A5" s="7" t="s">
        <v>10937</v>
      </c>
      <c r="B5" s="28">
        <v>1711.606</v>
      </c>
      <c r="C5" s="29">
        <v>4.7719999999999345</v>
      </c>
    </row>
    <row r="6" spans="1:3" x14ac:dyDescent="0.3">
      <c r="A6" s="7" t="s">
        <v>10938</v>
      </c>
      <c r="B6" s="28">
        <v>8869.6704000000027</v>
      </c>
      <c r="C6" s="29">
        <v>919.40049999999985</v>
      </c>
    </row>
    <row r="7" spans="1:3" x14ac:dyDescent="0.3">
      <c r="A7" s="7" t="s">
        <v>10939</v>
      </c>
      <c r="B7" s="28">
        <v>6123.7783999999992</v>
      </c>
      <c r="C7" s="29">
        <v>129.44559999999979</v>
      </c>
    </row>
    <row r="8" spans="1:3" x14ac:dyDescent="0.3">
      <c r="A8" s="7" t="s">
        <v>10940</v>
      </c>
      <c r="B8" s="28">
        <v>15101.783799999994</v>
      </c>
      <c r="C8" s="29">
        <v>2154.1262999999994</v>
      </c>
    </row>
    <row r="9" spans="1:3" x14ac:dyDescent="0.3">
      <c r="A9" s="7" t="s">
        <v>10941</v>
      </c>
      <c r="B9" s="28">
        <v>8526.9619999999995</v>
      </c>
      <c r="C9" s="29">
        <v>1417.3158999999996</v>
      </c>
    </row>
    <row r="10" spans="1:3" x14ac:dyDescent="0.3">
      <c r="A10" s="7" t="s">
        <v>10942</v>
      </c>
      <c r="B10" s="28">
        <v>7734.9899999999989</v>
      </c>
      <c r="C10" s="29">
        <v>499.45349999999974</v>
      </c>
    </row>
    <row r="11" spans="1:3" x14ac:dyDescent="0.3">
      <c r="A11" s="7" t="s">
        <v>10943</v>
      </c>
      <c r="B11" s="28">
        <v>9061.2302000000018</v>
      </c>
      <c r="C11" s="29">
        <v>1034.0645999999999</v>
      </c>
    </row>
    <row r="12" spans="1:3" x14ac:dyDescent="0.3">
      <c r="A12" s="7" t="s">
        <v>10944</v>
      </c>
      <c r="B12" s="28">
        <v>16886.7238</v>
      </c>
      <c r="C12" s="29">
        <v>-1104.5077000000006</v>
      </c>
    </row>
    <row r="13" spans="1:3" x14ac:dyDescent="0.3">
      <c r="A13" s="7" t="s">
        <v>10945</v>
      </c>
      <c r="B13" s="28">
        <v>24057.54099999999</v>
      </c>
      <c r="C13" s="29">
        <v>8579.6005999999979</v>
      </c>
    </row>
    <row r="14" spans="1:3" x14ac:dyDescent="0.3">
      <c r="A14" s="7" t="s">
        <v>10946</v>
      </c>
      <c r="B14" s="28">
        <v>23649.221199999996</v>
      </c>
      <c r="C14" s="29">
        <v>3017.226799999999</v>
      </c>
    </row>
    <row r="15" spans="1:3" x14ac:dyDescent="0.3">
      <c r="A15" s="7" t="s">
        <v>10947</v>
      </c>
      <c r="B15" s="28">
        <v>23212.761999999995</v>
      </c>
      <c r="C15" s="29">
        <v>1223.4522999999976</v>
      </c>
    </row>
    <row r="16" spans="1:3" x14ac:dyDescent="0.3">
      <c r="A16" s="8" t="s">
        <v>10934</v>
      </c>
      <c r="B16" s="30">
        <v>157995.81279999999</v>
      </c>
      <c r="C16" s="31">
        <v>18703.901999999991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9CE79-EDFB-4C1F-AAA2-E6B8A19475DB}">
  <dimension ref="A1:E5"/>
  <sheetViews>
    <sheetView zoomScaleNormal="100" workbookViewId="0">
      <selection activeCell="J23" sqref="J23"/>
    </sheetView>
  </sheetViews>
  <sheetFormatPr defaultRowHeight="14.4" x14ac:dyDescent="0.3"/>
  <cols>
    <col min="1" max="1" width="13.109375" bestFit="1" customWidth="1"/>
    <col min="2" max="2" width="11.6640625" bestFit="1" customWidth="1"/>
    <col min="3" max="3" width="12" bestFit="1" customWidth="1"/>
    <col min="4" max="4" width="15.5546875" customWidth="1"/>
    <col min="5" max="5" width="17.88671875" customWidth="1"/>
  </cols>
  <sheetData>
    <row r="1" spans="1:5" x14ac:dyDescent="0.3">
      <c r="A1" s="6" t="s">
        <v>10933</v>
      </c>
      <c r="B1" s="11" t="s">
        <v>10948</v>
      </c>
      <c r="D1" t="s">
        <v>10949</v>
      </c>
      <c r="E1" t="s">
        <v>10950</v>
      </c>
    </row>
    <row r="2" spans="1:5" x14ac:dyDescent="0.3">
      <c r="A2" s="7" t="s">
        <v>32</v>
      </c>
      <c r="B2" s="25">
        <v>2321.9938999999968</v>
      </c>
      <c r="D2" t="str">
        <f>A2</f>
        <v>Furniture</v>
      </c>
      <c r="E2">
        <f>GETPIVOTDATA("Profit",$A$1,"Category",A2)</f>
        <v>2321.9938999999968</v>
      </c>
    </row>
    <row r="3" spans="1:5" x14ac:dyDescent="0.3">
      <c r="A3" s="10" t="s">
        <v>46</v>
      </c>
      <c r="B3" s="26">
        <v>99.294799999996712</v>
      </c>
      <c r="D3" t="str">
        <f t="shared" ref="D3:D5" si="0">A3</f>
        <v>Office Supplies</v>
      </c>
      <c r="E3">
        <f t="shared" ref="E3:E4" si="1">GETPIVOTDATA("Profit",$A$1,"Category",A3)</f>
        <v>99.294799999996712</v>
      </c>
    </row>
    <row r="4" spans="1:5" x14ac:dyDescent="0.3">
      <c r="A4" s="10" t="s">
        <v>71</v>
      </c>
      <c r="B4" s="26">
        <v>16282.613300000001</v>
      </c>
      <c r="D4" t="str">
        <f t="shared" si="0"/>
        <v>Technology</v>
      </c>
      <c r="E4">
        <f t="shared" si="1"/>
        <v>16282.613300000001</v>
      </c>
    </row>
    <row r="5" spans="1:5" x14ac:dyDescent="0.3">
      <c r="A5" s="8" t="s">
        <v>10934</v>
      </c>
      <c r="B5" s="27">
        <v>18703.901999999995</v>
      </c>
      <c r="D5" t="str">
        <f t="shared" si="0"/>
        <v>Grand Total</v>
      </c>
      <c r="E5">
        <f>GETPIVOTDATA("Profit",$A$1)</f>
        <v>18703.901999999995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B71FE-8B58-4D1C-94A0-B582B956E0B6}">
  <dimension ref="A3:B7"/>
  <sheetViews>
    <sheetView workbookViewId="0">
      <selection activeCell="P6" sqref="P6"/>
    </sheetView>
  </sheetViews>
  <sheetFormatPr defaultRowHeight="14.4" x14ac:dyDescent="0.3"/>
  <cols>
    <col min="1" max="1" width="13.109375" bestFit="1" customWidth="1"/>
    <col min="2" max="2" width="11.21875" bestFit="1" customWidth="1"/>
  </cols>
  <sheetData>
    <row r="3" spans="1:2" x14ac:dyDescent="0.3">
      <c r="A3" s="6" t="s">
        <v>10933</v>
      </c>
      <c r="B3" s="11" t="s">
        <v>10935</v>
      </c>
    </row>
    <row r="4" spans="1:2" x14ac:dyDescent="0.3">
      <c r="A4" s="7" t="s">
        <v>32</v>
      </c>
      <c r="B4" s="12">
        <v>0.3296644441200029</v>
      </c>
    </row>
    <row r="5" spans="1:2" x14ac:dyDescent="0.3">
      <c r="A5" s="10" t="s">
        <v>46</v>
      </c>
      <c r="B5" s="13">
        <v>0.26037209639267084</v>
      </c>
    </row>
    <row r="6" spans="1:2" x14ac:dyDescent="0.3">
      <c r="A6" s="10" t="s">
        <v>71</v>
      </c>
      <c r="B6" s="13">
        <v>0.40996345948732626</v>
      </c>
    </row>
    <row r="7" spans="1:2" x14ac:dyDescent="0.3">
      <c r="A7" s="8" t="s">
        <v>10934</v>
      </c>
      <c r="B7"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1DFF3-6584-4CF6-8247-3D0959587056}">
  <dimension ref="A3:E52"/>
  <sheetViews>
    <sheetView zoomScale="103" workbookViewId="0">
      <selection activeCell="K23" sqref="K23"/>
    </sheetView>
  </sheetViews>
  <sheetFormatPr defaultRowHeight="14.4" x14ac:dyDescent="0.3"/>
  <cols>
    <col min="1" max="1" width="12.44140625" bestFit="1" customWidth="1"/>
    <col min="2" max="2" width="12.88671875" bestFit="1" customWidth="1"/>
    <col min="4" max="4" width="26" customWidth="1"/>
    <col min="5" max="5" width="23.5546875" customWidth="1"/>
  </cols>
  <sheetData>
    <row r="3" spans="1:5" x14ac:dyDescent="0.3">
      <c r="A3" s="6" t="s">
        <v>10933</v>
      </c>
      <c r="B3" s="11" t="s">
        <v>10935</v>
      </c>
      <c r="D3" t="s">
        <v>10951</v>
      </c>
      <c r="E3" t="s">
        <v>10952</v>
      </c>
    </row>
    <row r="4" spans="1:5" x14ac:dyDescent="0.3">
      <c r="A4" s="7" t="s">
        <v>211</v>
      </c>
      <c r="B4" s="25">
        <v>15984.280000000006</v>
      </c>
      <c r="D4" t="str">
        <f>A4</f>
        <v>Illinois</v>
      </c>
      <c r="E4">
        <f>GETPIVOTDATA("Sales",$A$3,"State",A4)</f>
        <v>15984.280000000006</v>
      </c>
    </row>
    <row r="5" spans="1:5" x14ac:dyDescent="0.3">
      <c r="A5" s="10" t="s">
        <v>254</v>
      </c>
      <c r="B5" s="26">
        <v>31788.74</v>
      </c>
      <c r="D5" t="str">
        <f t="shared" ref="D5:D52" si="0">A5</f>
        <v>Indiana</v>
      </c>
      <c r="E5">
        <f t="shared" ref="E5:E52" si="1">GETPIVOTDATA("Sales",$A$3,"State",A5)</f>
        <v>31788.74</v>
      </c>
    </row>
    <row r="6" spans="1:5" x14ac:dyDescent="0.3">
      <c r="A6" s="10" t="s">
        <v>238</v>
      </c>
      <c r="B6" s="26">
        <v>23391.552999999993</v>
      </c>
      <c r="D6" t="str">
        <f t="shared" si="0"/>
        <v>Michigan</v>
      </c>
      <c r="E6">
        <f t="shared" si="1"/>
        <v>23391.552999999993</v>
      </c>
    </row>
    <row r="7" spans="1:5" x14ac:dyDescent="0.3">
      <c r="A7" s="10" t="s">
        <v>104</v>
      </c>
      <c r="B7" s="26">
        <v>53908.119799999957</v>
      </c>
      <c r="D7" t="str">
        <f t="shared" si="0"/>
        <v>Texas</v>
      </c>
      <c r="E7">
        <f t="shared" si="1"/>
        <v>53908.119799999957</v>
      </c>
    </row>
    <row r="8" spans="1:5" x14ac:dyDescent="0.3">
      <c r="A8" s="10" t="s">
        <v>114</v>
      </c>
      <c r="B8" s="26">
        <v>12395.629999999997</v>
      </c>
      <c r="D8" t="str">
        <f t="shared" si="0"/>
        <v>Wisconsin</v>
      </c>
      <c r="E8">
        <f t="shared" si="1"/>
        <v>12395.629999999997</v>
      </c>
    </row>
    <row r="9" spans="1:5" x14ac:dyDescent="0.3">
      <c r="A9" s="8" t="s">
        <v>10934</v>
      </c>
      <c r="B9" s="27">
        <v>137468.32279999997</v>
      </c>
      <c r="D9" t="str">
        <f t="shared" si="0"/>
        <v>Grand Total</v>
      </c>
      <c r="E9" t="e">
        <f t="shared" si="1"/>
        <v>#REF!</v>
      </c>
    </row>
    <row r="10" spans="1:5" x14ac:dyDescent="0.3">
      <c r="D10">
        <f t="shared" si="0"/>
        <v>0</v>
      </c>
      <c r="E10" t="e">
        <f t="shared" si="1"/>
        <v>#REF!</v>
      </c>
    </row>
    <row r="11" spans="1:5" x14ac:dyDescent="0.3">
      <c r="D11">
        <f t="shared" si="0"/>
        <v>0</v>
      </c>
      <c r="E11" t="e">
        <f t="shared" si="1"/>
        <v>#REF!</v>
      </c>
    </row>
    <row r="12" spans="1:5" x14ac:dyDescent="0.3">
      <c r="D12">
        <f t="shared" si="0"/>
        <v>0</v>
      </c>
      <c r="E12" t="e">
        <f t="shared" si="1"/>
        <v>#REF!</v>
      </c>
    </row>
    <row r="13" spans="1:5" x14ac:dyDescent="0.3">
      <c r="D13">
        <f t="shared" si="0"/>
        <v>0</v>
      </c>
      <c r="E13" t="e">
        <f t="shared" si="1"/>
        <v>#REF!</v>
      </c>
    </row>
    <row r="14" spans="1:5" x14ac:dyDescent="0.3">
      <c r="D14">
        <f t="shared" si="0"/>
        <v>0</v>
      </c>
      <c r="E14" t="e">
        <f t="shared" si="1"/>
        <v>#REF!</v>
      </c>
    </row>
    <row r="15" spans="1:5" x14ac:dyDescent="0.3">
      <c r="D15">
        <f t="shared" si="0"/>
        <v>0</v>
      </c>
      <c r="E15" t="e">
        <f t="shared" si="1"/>
        <v>#REF!</v>
      </c>
    </row>
    <row r="16" spans="1:5" x14ac:dyDescent="0.3">
      <c r="D16">
        <f t="shared" si="0"/>
        <v>0</v>
      </c>
      <c r="E16" t="e">
        <f t="shared" si="1"/>
        <v>#REF!</v>
      </c>
    </row>
    <row r="17" spans="4:5" x14ac:dyDescent="0.3">
      <c r="D17">
        <f t="shared" si="0"/>
        <v>0</v>
      </c>
      <c r="E17" t="e">
        <f t="shared" si="1"/>
        <v>#REF!</v>
      </c>
    </row>
    <row r="18" spans="4:5" x14ac:dyDescent="0.3">
      <c r="D18">
        <f t="shared" si="0"/>
        <v>0</v>
      </c>
      <c r="E18" t="e">
        <f t="shared" si="1"/>
        <v>#REF!</v>
      </c>
    </row>
    <row r="19" spans="4:5" x14ac:dyDescent="0.3">
      <c r="D19">
        <f t="shared" si="0"/>
        <v>0</v>
      </c>
      <c r="E19" t="e">
        <f t="shared" si="1"/>
        <v>#REF!</v>
      </c>
    </row>
    <row r="20" spans="4:5" x14ac:dyDescent="0.3">
      <c r="D20">
        <f t="shared" si="0"/>
        <v>0</v>
      </c>
      <c r="E20" t="e">
        <f t="shared" si="1"/>
        <v>#REF!</v>
      </c>
    </row>
    <row r="21" spans="4:5" x14ac:dyDescent="0.3">
      <c r="D21">
        <f t="shared" si="0"/>
        <v>0</v>
      </c>
      <c r="E21" t="e">
        <f t="shared" si="1"/>
        <v>#REF!</v>
      </c>
    </row>
    <row r="22" spans="4:5" x14ac:dyDescent="0.3">
      <c r="D22">
        <f t="shared" si="0"/>
        <v>0</v>
      </c>
      <c r="E22" t="e">
        <f t="shared" si="1"/>
        <v>#REF!</v>
      </c>
    </row>
    <row r="23" spans="4:5" x14ac:dyDescent="0.3">
      <c r="D23">
        <f t="shared" si="0"/>
        <v>0</v>
      </c>
      <c r="E23" t="e">
        <f t="shared" si="1"/>
        <v>#REF!</v>
      </c>
    </row>
    <row r="24" spans="4:5" x14ac:dyDescent="0.3">
      <c r="D24">
        <f t="shared" si="0"/>
        <v>0</v>
      </c>
      <c r="E24" t="e">
        <f t="shared" si="1"/>
        <v>#REF!</v>
      </c>
    </row>
    <row r="25" spans="4:5" x14ac:dyDescent="0.3">
      <c r="D25">
        <f t="shared" si="0"/>
        <v>0</v>
      </c>
      <c r="E25" t="e">
        <f t="shared" si="1"/>
        <v>#REF!</v>
      </c>
    </row>
    <row r="26" spans="4:5" x14ac:dyDescent="0.3">
      <c r="D26">
        <f t="shared" si="0"/>
        <v>0</v>
      </c>
      <c r="E26" t="e">
        <f t="shared" si="1"/>
        <v>#REF!</v>
      </c>
    </row>
    <row r="27" spans="4:5" x14ac:dyDescent="0.3">
      <c r="D27">
        <f t="shared" si="0"/>
        <v>0</v>
      </c>
      <c r="E27" t="e">
        <f t="shared" si="1"/>
        <v>#REF!</v>
      </c>
    </row>
    <row r="28" spans="4:5" x14ac:dyDescent="0.3">
      <c r="D28">
        <f t="shared" si="0"/>
        <v>0</v>
      </c>
      <c r="E28" t="e">
        <f t="shared" si="1"/>
        <v>#REF!</v>
      </c>
    </row>
    <row r="29" spans="4:5" x14ac:dyDescent="0.3">
      <c r="D29">
        <f t="shared" si="0"/>
        <v>0</v>
      </c>
      <c r="E29" t="e">
        <f t="shared" si="1"/>
        <v>#REF!</v>
      </c>
    </row>
    <row r="30" spans="4:5" x14ac:dyDescent="0.3">
      <c r="D30">
        <f t="shared" si="0"/>
        <v>0</v>
      </c>
      <c r="E30" t="e">
        <f t="shared" si="1"/>
        <v>#REF!</v>
      </c>
    </row>
    <row r="31" spans="4:5" x14ac:dyDescent="0.3">
      <c r="D31">
        <f t="shared" si="0"/>
        <v>0</v>
      </c>
      <c r="E31" t="e">
        <f t="shared" si="1"/>
        <v>#REF!</v>
      </c>
    </row>
    <row r="32" spans="4:5" x14ac:dyDescent="0.3">
      <c r="D32">
        <f t="shared" si="0"/>
        <v>0</v>
      </c>
      <c r="E32" t="e">
        <f t="shared" si="1"/>
        <v>#REF!</v>
      </c>
    </row>
    <row r="33" spans="4:5" x14ac:dyDescent="0.3">
      <c r="D33">
        <f t="shared" si="0"/>
        <v>0</v>
      </c>
      <c r="E33" t="e">
        <f t="shared" si="1"/>
        <v>#REF!</v>
      </c>
    </row>
    <row r="34" spans="4:5" x14ac:dyDescent="0.3">
      <c r="D34">
        <f t="shared" si="0"/>
        <v>0</v>
      </c>
      <c r="E34" t="e">
        <f t="shared" si="1"/>
        <v>#REF!</v>
      </c>
    </row>
    <row r="35" spans="4:5" x14ac:dyDescent="0.3">
      <c r="D35">
        <f t="shared" si="0"/>
        <v>0</v>
      </c>
      <c r="E35" t="e">
        <f t="shared" si="1"/>
        <v>#REF!</v>
      </c>
    </row>
    <row r="36" spans="4:5" x14ac:dyDescent="0.3">
      <c r="D36">
        <f t="shared" si="0"/>
        <v>0</v>
      </c>
      <c r="E36" t="e">
        <f t="shared" si="1"/>
        <v>#REF!</v>
      </c>
    </row>
    <row r="37" spans="4:5" x14ac:dyDescent="0.3">
      <c r="D37">
        <f t="shared" si="0"/>
        <v>0</v>
      </c>
      <c r="E37" t="e">
        <f t="shared" si="1"/>
        <v>#REF!</v>
      </c>
    </row>
    <row r="38" spans="4:5" x14ac:dyDescent="0.3">
      <c r="D38">
        <f t="shared" si="0"/>
        <v>0</v>
      </c>
      <c r="E38" t="e">
        <f t="shared" si="1"/>
        <v>#REF!</v>
      </c>
    </row>
    <row r="39" spans="4:5" x14ac:dyDescent="0.3">
      <c r="D39">
        <f t="shared" si="0"/>
        <v>0</v>
      </c>
      <c r="E39" t="e">
        <f t="shared" si="1"/>
        <v>#REF!</v>
      </c>
    </row>
    <row r="40" spans="4:5" x14ac:dyDescent="0.3">
      <c r="D40">
        <f t="shared" si="0"/>
        <v>0</v>
      </c>
      <c r="E40" t="e">
        <f t="shared" si="1"/>
        <v>#REF!</v>
      </c>
    </row>
    <row r="41" spans="4:5" x14ac:dyDescent="0.3">
      <c r="D41">
        <f t="shared" si="0"/>
        <v>0</v>
      </c>
      <c r="E41" t="e">
        <f t="shared" si="1"/>
        <v>#REF!</v>
      </c>
    </row>
    <row r="42" spans="4:5" x14ac:dyDescent="0.3">
      <c r="D42">
        <f t="shared" si="0"/>
        <v>0</v>
      </c>
      <c r="E42" t="e">
        <f t="shared" si="1"/>
        <v>#REF!</v>
      </c>
    </row>
    <row r="43" spans="4:5" x14ac:dyDescent="0.3">
      <c r="D43">
        <f t="shared" si="0"/>
        <v>0</v>
      </c>
      <c r="E43" t="e">
        <f t="shared" si="1"/>
        <v>#REF!</v>
      </c>
    </row>
    <row r="44" spans="4:5" x14ac:dyDescent="0.3">
      <c r="D44">
        <f t="shared" si="0"/>
        <v>0</v>
      </c>
      <c r="E44" t="e">
        <f t="shared" si="1"/>
        <v>#REF!</v>
      </c>
    </row>
    <row r="45" spans="4:5" x14ac:dyDescent="0.3">
      <c r="D45">
        <f t="shared" si="0"/>
        <v>0</v>
      </c>
      <c r="E45" t="e">
        <f t="shared" si="1"/>
        <v>#REF!</v>
      </c>
    </row>
    <row r="46" spans="4:5" x14ac:dyDescent="0.3">
      <c r="D46">
        <f t="shared" si="0"/>
        <v>0</v>
      </c>
      <c r="E46" t="e">
        <f t="shared" si="1"/>
        <v>#REF!</v>
      </c>
    </row>
    <row r="47" spans="4:5" x14ac:dyDescent="0.3">
      <c r="D47">
        <f t="shared" si="0"/>
        <v>0</v>
      </c>
      <c r="E47" t="e">
        <f t="shared" si="1"/>
        <v>#REF!</v>
      </c>
    </row>
    <row r="48" spans="4:5" x14ac:dyDescent="0.3">
      <c r="D48">
        <f t="shared" si="0"/>
        <v>0</v>
      </c>
      <c r="E48" t="e">
        <f t="shared" si="1"/>
        <v>#REF!</v>
      </c>
    </row>
    <row r="49" spans="4:5" x14ac:dyDescent="0.3">
      <c r="D49">
        <f t="shared" si="0"/>
        <v>0</v>
      </c>
      <c r="E49" t="e">
        <f t="shared" si="1"/>
        <v>#REF!</v>
      </c>
    </row>
    <row r="50" spans="4:5" x14ac:dyDescent="0.3">
      <c r="D50">
        <f t="shared" si="0"/>
        <v>0</v>
      </c>
      <c r="E50" t="e">
        <f t="shared" si="1"/>
        <v>#REF!</v>
      </c>
    </row>
    <row r="51" spans="4:5" x14ac:dyDescent="0.3">
      <c r="D51">
        <f t="shared" si="0"/>
        <v>0</v>
      </c>
      <c r="E51" t="e">
        <f t="shared" si="1"/>
        <v>#REF!</v>
      </c>
    </row>
    <row r="52" spans="4:5" x14ac:dyDescent="0.3">
      <c r="D52">
        <f t="shared" si="0"/>
        <v>0</v>
      </c>
      <c r="E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9BAAD-35B2-4FCB-ACAF-6071394A1937}">
  <dimension ref="A3:B9"/>
  <sheetViews>
    <sheetView zoomScale="85" zoomScaleNormal="85" workbookViewId="0"/>
  </sheetViews>
  <sheetFormatPr defaultRowHeight="14.4" x14ac:dyDescent="0.3"/>
  <cols>
    <col min="1" max="1" width="13.21875" bestFit="1" customWidth="1"/>
    <col min="2" max="2" width="11.6640625" bestFit="1" customWidth="1"/>
  </cols>
  <sheetData>
    <row r="3" spans="1:2" x14ac:dyDescent="0.3">
      <c r="A3" s="6" t="s">
        <v>10933</v>
      </c>
      <c r="B3" s="11" t="s">
        <v>10935</v>
      </c>
    </row>
    <row r="4" spans="1:2" x14ac:dyDescent="0.3">
      <c r="A4" s="7" t="s">
        <v>36</v>
      </c>
      <c r="B4" s="25">
        <v>27989.551999999996</v>
      </c>
    </row>
    <row r="5" spans="1:2" x14ac:dyDescent="0.3">
      <c r="A5" s="10" t="s">
        <v>1216</v>
      </c>
      <c r="B5" s="26">
        <v>29679.741999999998</v>
      </c>
    </row>
    <row r="6" spans="1:2" x14ac:dyDescent="0.3">
      <c r="A6" s="10" t="s">
        <v>72</v>
      </c>
      <c r="B6" s="26">
        <v>17180.796000000002</v>
      </c>
    </row>
    <row r="7" spans="1:2" x14ac:dyDescent="0.3">
      <c r="A7" s="10" t="s">
        <v>59</v>
      </c>
      <c r="B7" s="26">
        <v>12656.604000000003</v>
      </c>
    </row>
    <row r="8" spans="1:2" x14ac:dyDescent="0.3">
      <c r="A8" s="10" t="s">
        <v>56</v>
      </c>
      <c r="B8" s="26">
        <v>12562.593000000001</v>
      </c>
    </row>
    <row r="9" spans="1:2" x14ac:dyDescent="0.3">
      <c r="A9" s="8" t="s">
        <v>10934</v>
      </c>
      <c r="B9" s="27">
        <v>100069.28700000001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8B1B2-D7D0-4254-BE50-81C0BFD2E735}">
  <dimension ref="A3:Q27"/>
  <sheetViews>
    <sheetView workbookViewId="0">
      <selection activeCell="O4" sqref="O4"/>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2" max="12" width="15.21875" bestFit="1" customWidth="1"/>
    <col min="13" max="13" width="12.44140625" bestFit="1" customWidth="1"/>
    <col min="14" max="14" width="15.21875" bestFit="1" customWidth="1"/>
    <col min="15" max="15" width="22.5546875" bestFit="1" customWidth="1"/>
    <col min="16" max="16" width="12.44140625" bestFit="1" customWidth="1"/>
    <col min="17" max="17" width="9.6640625" bestFit="1" customWidth="1"/>
  </cols>
  <sheetData>
    <row r="3" spans="1:14" x14ac:dyDescent="0.3">
      <c r="A3" s="6" t="s">
        <v>10933</v>
      </c>
      <c r="B3" s="11" t="s">
        <v>10935</v>
      </c>
      <c r="D3" s="6" t="s">
        <v>10933</v>
      </c>
      <c r="E3" s="11" t="s">
        <v>10948</v>
      </c>
      <c r="G3" s="6" t="s">
        <v>10933</v>
      </c>
      <c r="H3" s="11" t="s">
        <v>10957</v>
      </c>
      <c r="J3" s="6" t="s">
        <v>10933</v>
      </c>
      <c r="K3" s="11" t="s">
        <v>10958</v>
      </c>
      <c r="M3" s="6" t="s">
        <v>10933</v>
      </c>
      <c r="N3" s="11" t="s">
        <v>10959</v>
      </c>
    </row>
    <row r="4" spans="1:14" x14ac:dyDescent="0.3">
      <c r="A4" s="7" t="s">
        <v>10936</v>
      </c>
      <c r="B4" s="15">
        <v>13059.543999999998</v>
      </c>
      <c r="D4" s="7" t="s">
        <v>10936</v>
      </c>
      <c r="E4" s="15">
        <v>829.55159999999955</v>
      </c>
      <c r="G4" s="7" t="s">
        <v>10936</v>
      </c>
      <c r="H4" s="17">
        <v>106</v>
      </c>
      <c r="J4" s="7" t="s">
        <v>10936</v>
      </c>
      <c r="K4" s="17">
        <v>28</v>
      </c>
      <c r="M4" s="7" t="s">
        <v>10936</v>
      </c>
      <c r="N4" s="12">
        <v>-0.9364792828907349</v>
      </c>
    </row>
    <row r="5" spans="1:14" x14ac:dyDescent="0.3">
      <c r="A5" s="7" t="s">
        <v>10937</v>
      </c>
      <c r="B5" s="15">
        <v>1711.606</v>
      </c>
      <c r="D5" s="7" t="s">
        <v>10937</v>
      </c>
      <c r="E5" s="15">
        <v>4.7719999999999345</v>
      </c>
      <c r="G5" s="7" t="s">
        <v>10937</v>
      </c>
      <c r="H5" s="17">
        <v>52</v>
      </c>
      <c r="J5" s="7" t="s">
        <v>10937</v>
      </c>
      <c r="K5" s="17">
        <v>15</v>
      </c>
      <c r="M5" s="7" t="s">
        <v>10937</v>
      </c>
      <c r="N5" s="12">
        <v>-0.99721197518587812</v>
      </c>
    </row>
    <row r="6" spans="1:14" x14ac:dyDescent="0.3">
      <c r="A6" s="7" t="s">
        <v>10938</v>
      </c>
      <c r="B6" s="15">
        <v>8869.6704000000027</v>
      </c>
      <c r="D6" s="7" t="s">
        <v>10938</v>
      </c>
      <c r="E6" s="15">
        <v>919.40049999999985</v>
      </c>
      <c r="G6" s="7" t="s">
        <v>10938</v>
      </c>
      <c r="H6" s="17">
        <v>148</v>
      </c>
      <c r="J6" s="7" t="s">
        <v>10938</v>
      </c>
      <c r="K6" s="17">
        <v>40</v>
      </c>
      <c r="M6" s="7" t="s">
        <v>10938</v>
      </c>
      <c r="N6" s="12">
        <v>-0.89634332973635644</v>
      </c>
    </row>
    <row r="7" spans="1:14" x14ac:dyDescent="0.3">
      <c r="A7" s="7" t="s">
        <v>10939</v>
      </c>
      <c r="B7" s="15">
        <v>6123.7783999999992</v>
      </c>
      <c r="D7" s="7" t="s">
        <v>10939</v>
      </c>
      <c r="E7" s="15">
        <v>129.44559999999979</v>
      </c>
      <c r="G7" s="7" t="s">
        <v>10939</v>
      </c>
      <c r="H7" s="17">
        <v>119</v>
      </c>
      <c r="J7" s="7" t="s">
        <v>10939</v>
      </c>
      <c r="K7" s="17">
        <v>34</v>
      </c>
      <c r="M7" s="7" t="s">
        <v>10939</v>
      </c>
      <c r="N7" s="12">
        <v>-0.9788618085853662</v>
      </c>
    </row>
    <row r="8" spans="1:14" x14ac:dyDescent="0.3">
      <c r="A8" s="7" t="s">
        <v>10940</v>
      </c>
      <c r="B8" s="15">
        <v>15101.783799999994</v>
      </c>
      <c r="D8" s="7" t="s">
        <v>10940</v>
      </c>
      <c r="E8" s="15">
        <v>2154.1262999999994</v>
      </c>
      <c r="G8" s="7" t="s">
        <v>10940</v>
      </c>
      <c r="H8" s="17">
        <v>227</v>
      </c>
      <c r="J8" s="7" t="s">
        <v>10940</v>
      </c>
      <c r="K8" s="17">
        <v>57</v>
      </c>
      <c r="M8" s="7" t="s">
        <v>10940</v>
      </c>
      <c r="N8" s="12">
        <v>-0.85735947961326264</v>
      </c>
    </row>
    <row r="9" spans="1:14" x14ac:dyDescent="0.3">
      <c r="A9" s="7" t="s">
        <v>10941</v>
      </c>
      <c r="B9" s="15">
        <v>8526.9619999999995</v>
      </c>
      <c r="D9" s="7" t="s">
        <v>10941</v>
      </c>
      <c r="E9" s="15">
        <v>1417.3158999999996</v>
      </c>
      <c r="G9" s="7" t="s">
        <v>10941</v>
      </c>
      <c r="H9" s="17">
        <v>173</v>
      </c>
      <c r="J9" s="7" t="s">
        <v>10941</v>
      </c>
      <c r="K9" s="17">
        <v>45</v>
      </c>
      <c r="M9" s="7" t="s">
        <v>10941</v>
      </c>
      <c r="N9" s="12">
        <v>-0.83378418949210753</v>
      </c>
    </row>
    <row r="10" spans="1:14" x14ac:dyDescent="0.3">
      <c r="A10" s="7" t="s">
        <v>10942</v>
      </c>
      <c r="B10" s="15">
        <v>7734.9899999999989</v>
      </c>
      <c r="D10" s="7" t="s">
        <v>10942</v>
      </c>
      <c r="E10" s="15">
        <v>499.45349999999974</v>
      </c>
      <c r="G10" s="7" t="s">
        <v>10942</v>
      </c>
      <c r="H10" s="17">
        <v>223</v>
      </c>
      <c r="J10" s="7" t="s">
        <v>10942</v>
      </c>
      <c r="K10" s="17">
        <v>54</v>
      </c>
      <c r="M10" s="7" t="s">
        <v>10942</v>
      </c>
      <c r="N10" s="12">
        <v>-0.93542932828613878</v>
      </c>
    </row>
    <row r="11" spans="1:14" x14ac:dyDescent="0.3">
      <c r="A11" s="7" t="s">
        <v>10943</v>
      </c>
      <c r="B11" s="15">
        <v>9061.2302000000018</v>
      </c>
      <c r="D11" s="7" t="s">
        <v>10943</v>
      </c>
      <c r="E11" s="15">
        <v>1034.0645999999999</v>
      </c>
      <c r="G11" s="7" t="s">
        <v>10943</v>
      </c>
      <c r="H11" s="17">
        <v>149</v>
      </c>
      <c r="J11" s="7" t="s">
        <v>10943</v>
      </c>
      <c r="K11" s="17">
        <v>38</v>
      </c>
      <c r="M11" s="7" t="s">
        <v>10943</v>
      </c>
      <c r="N11" s="12">
        <v>-0.8858803300240623</v>
      </c>
    </row>
    <row r="12" spans="1:14" x14ac:dyDescent="0.3">
      <c r="A12" s="7" t="s">
        <v>10944</v>
      </c>
      <c r="B12" s="15">
        <v>16886.7238</v>
      </c>
      <c r="D12" s="7" t="s">
        <v>10944</v>
      </c>
      <c r="E12" s="15">
        <v>-1104.5077000000006</v>
      </c>
      <c r="G12" s="7" t="s">
        <v>10944</v>
      </c>
      <c r="H12" s="17">
        <v>320</v>
      </c>
      <c r="J12" s="7" t="s">
        <v>10944</v>
      </c>
      <c r="K12" s="17">
        <v>82</v>
      </c>
      <c r="M12" s="7" t="s">
        <v>10944</v>
      </c>
      <c r="N12" s="12">
        <v>-1.0654068671390244</v>
      </c>
    </row>
    <row r="13" spans="1:14" x14ac:dyDescent="0.3">
      <c r="A13" s="7" t="s">
        <v>10945</v>
      </c>
      <c r="B13" s="15">
        <v>24057.54099999999</v>
      </c>
      <c r="D13" s="7" t="s">
        <v>10945</v>
      </c>
      <c r="E13" s="15">
        <v>8579.6005999999979</v>
      </c>
      <c r="G13" s="7" t="s">
        <v>10945</v>
      </c>
      <c r="H13" s="17">
        <v>181</v>
      </c>
      <c r="J13" s="7" t="s">
        <v>10945</v>
      </c>
      <c r="K13" s="17">
        <v>43</v>
      </c>
      <c r="M13" s="7" t="s">
        <v>10945</v>
      </c>
      <c r="N13" s="12">
        <v>-0.64337167294030584</v>
      </c>
    </row>
    <row r="14" spans="1:14" x14ac:dyDescent="0.3">
      <c r="A14" s="7" t="s">
        <v>10946</v>
      </c>
      <c r="B14" s="15">
        <v>23649.221199999996</v>
      </c>
      <c r="D14" s="7" t="s">
        <v>10946</v>
      </c>
      <c r="E14" s="15">
        <v>3017.226799999999</v>
      </c>
      <c r="G14" s="7" t="s">
        <v>10946</v>
      </c>
      <c r="H14" s="17">
        <v>502</v>
      </c>
      <c r="J14" s="7" t="s">
        <v>10946</v>
      </c>
      <c r="K14" s="17">
        <v>134</v>
      </c>
      <c r="M14" s="7" t="s">
        <v>10946</v>
      </c>
      <c r="N14" s="12">
        <v>-0.87241749846713768</v>
      </c>
    </row>
    <row r="15" spans="1:14" x14ac:dyDescent="0.3">
      <c r="A15" s="7" t="s">
        <v>10947</v>
      </c>
      <c r="B15" s="15">
        <v>23212.761999999995</v>
      </c>
      <c r="D15" s="7" t="s">
        <v>10947</v>
      </c>
      <c r="E15" s="15">
        <v>1223.4522999999976</v>
      </c>
      <c r="G15" s="7" t="s">
        <v>10947</v>
      </c>
      <c r="H15" s="17">
        <v>404</v>
      </c>
      <c r="J15" s="7" t="s">
        <v>10947</v>
      </c>
      <c r="K15" s="17">
        <v>103</v>
      </c>
      <c r="M15" s="7" t="s">
        <v>10947</v>
      </c>
      <c r="N15" s="12">
        <v>-0.94729397992363007</v>
      </c>
    </row>
    <row r="16" spans="1:14" x14ac:dyDescent="0.3">
      <c r="A16" s="8" t="s">
        <v>10934</v>
      </c>
      <c r="B16" s="16">
        <v>157995.81279999999</v>
      </c>
      <c r="D16" s="8" t="s">
        <v>10934</v>
      </c>
      <c r="E16" s="16">
        <v>18703.901999999991</v>
      </c>
      <c r="G16" s="8" t="s">
        <v>10934</v>
      </c>
      <c r="H16" s="18">
        <v>2604</v>
      </c>
      <c r="J16" s="8" t="s">
        <v>10934</v>
      </c>
      <c r="K16" s="18">
        <v>673</v>
      </c>
      <c r="M16" s="8" t="s">
        <v>10934</v>
      </c>
      <c r="N16" s="14">
        <v>-0.88161773613787819</v>
      </c>
    </row>
    <row r="19" spans="2:17" x14ac:dyDescent="0.3">
      <c r="B19" s="21">
        <f>GETPIVOTDATA("Sales",$A$3)</f>
        <v>157995.81279999999</v>
      </c>
      <c r="E19" s="21">
        <f>GETPIVOTDATA("Profit",$D$3)</f>
        <v>18703.901999999991</v>
      </c>
      <c r="H19">
        <f>GETPIVOTDATA("Quantity",$G$3)</f>
        <v>2604</v>
      </c>
      <c r="K19">
        <f>GETPIVOTDATA("Order ID",$J$3)</f>
        <v>673</v>
      </c>
      <c r="N19" s="20">
        <f>GETPIVOTDATA("prof marg",$M$3)</f>
        <v>-0.88161773613787819</v>
      </c>
      <c r="Q19" s="20"/>
    </row>
    <row r="27" spans="2:17" x14ac:dyDescent="0.3">
      <c r="B27" s="22"/>
      <c r="E27" s="23"/>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A98-C5E6-4E58-8F15-0A1778E08D8F}">
  <dimension ref="A3:F10"/>
  <sheetViews>
    <sheetView workbookViewId="0">
      <selection activeCell="D10" sqref="D10"/>
    </sheetView>
  </sheetViews>
  <sheetFormatPr defaultRowHeight="14.4" x14ac:dyDescent="0.3"/>
  <cols>
    <col min="1" max="1" width="12.44140625" bestFit="1" customWidth="1"/>
    <col min="2" max="2" width="15.5546875" bestFit="1" customWidth="1"/>
    <col min="3" max="3" width="14.21875" bestFit="1" customWidth="1"/>
    <col min="4" max="4" width="11.6640625" bestFit="1" customWidth="1"/>
    <col min="5" max="5" width="15.21875" bestFit="1" customWidth="1"/>
    <col min="6" max="6" width="11.21875" bestFit="1" customWidth="1"/>
    <col min="7" max="8" width="19" bestFit="1" customWidth="1"/>
  </cols>
  <sheetData>
    <row r="3" spans="1:6" x14ac:dyDescent="0.3">
      <c r="A3" s="6" t="s">
        <v>10933</v>
      </c>
      <c r="B3" s="5" t="s">
        <v>10958</v>
      </c>
      <c r="C3" s="19" t="s">
        <v>10957</v>
      </c>
      <c r="D3" s="19" t="s">
        <v>10948</v>
      </c>
      <c r="E3" s="19" t="s">
        <v>10959</v>
      </c>
      <c r="F3" s="9" t="s">
        <v>10935</v>
      </c>
    </row>
    <row r="4" spans="1:6" x14ac:dyDescent="0.3">
      <c r="A4" s="7" t="s">
        <v>10953</v>
      </c>
      <c r="B4" s="28">
        <v>115</v>
      </c>
      <c r="C4" s="32">
        <v>388</v>
      </c>
      <c r="D4" s="32">
        <v>-620.93170000000055</v>
      </c>
      <c r="E4" s="32">
        <v>-1.0311995529762921</v>
      </c>
      <c r="F4" s="29">
        <v>19901.942200000001</v>
      </c>
    </row>
    <row r="5" spans="1:6" x14ac:dyDescent="0.3">
      <c r="A5" s="7" t="s">
        <v>10954</v>
      </c>
      <c r="B5" s="28">
        <v>143</v>
      </c>
      <c r="C5" s="32">
        <v>523</v>
      </c>
      <c r="D5" s="32">
        <v>5991.1753999999955</v>
      </c>
      <c r="E5" s="32">
        <v>-0.79397412700287262</v>
      </c>
      <c r="F5" s="29">
        <v>29079.723400000006</v>
      </c>
    </row>
    <row r="6" spans="1:6" x14ac:dyDescent="0.3">
      <c r="A6" s="7" t="s">
        <v>10955</v>
      </c>
      <c r="B6" s="28">
        <v>197</v>
      </c>
      <c r="C6" s="32">
        <v>836</v>
      </c>
      <c r="D6" s="32">
        <v>12442.353699999994</v>
      </c>
      <c r="E6" s="32">
        <v>-0.79506653525427895</v>
      </c>
      <c r="F6" s="29">
        <v>60714.113800000006</v>
      </c>
    </row>
    <row r="7" spans="1:6" x14ac:dyDescent="0.3">
      <c r="A7" s="8" t="s">
        <v>10956</v>
      </c>
      <c r="B7" s="30">
        <v>218</v>
      </c>
      <c r="C7" s="33">
        <v>857</v>
      </c>
      <c r="D7" s="33">
        <v>891.30459999999675</v>
      </c>
      <c r="E7" s="33">
        <v>-0.98154650137364097</v>
      </c>
      <c r="F7" s="31">
        <v>48300.0334</v>
      </c>
    </row>
    <row r="10" spans="1:6" x14ac:dyDescent="0.3">
      <c r="B10" s="24">
        <f>(GETPIVOTDATA("Count of Order ID",$A$3,"Years (Order Date)",2014)/GETPIVOTDATA("Count of Order ID",$A$3,"Years (Order Date)",2013))-1</f>
        <v>0.10659898477157359</v>
      </c>
      <c r="C10" s="24">
        <f>(GETPIVOTDATA("Sum of Quantity",$A$3,"Years (Order Date)",2014)/GETPIVOTDATA("Sum of Quantity",$A$3,"Years (Order Date)",2013))-1</f>
        <v>2.5119617224880431E-2</v>
      </c>
      <c r="D10" s="24">
        <f>(GETPIVOTDATA("Sum of Profit",$A$3,"Years (Order Date)",2014)/GETPIVOTDATA("Sum of Profit",$A$3,"Years (Order Date)",2013))-1</f>
        <v>-0.92836527384686085</v>
      </c>
      <c r="E10" s="24">
        <f>(GETPIVOTDATA("Sum of prof marg",$A$3,"Years (Order Date)",2014)/GETPIVOTDATA("Sum of prof marg",$A$3,"Years (Order Date)",2013))-1</f>
        <v>0.23454636543056329</v>
      </c>
      <c r="F10" s="24">
        <f>(GETPIVOTDATA("Sum of Sales",$A$3,"Years (Order Date)",2014)/GETPIVOTDATA("Sum of Sales",$A$3,"Years (Order Date)",2013))-1</f>
        <v>-0.20446778554478395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W24" sqref="W2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Irtiza Rizvi</cp:lastModifiedBy>
  <dcterms:created xsi:type="dcterms:W3CDTF">2015-06-05T18:17:20Z</dcterms:created>
  <dcterms:modified xsi:type="dcterms:W3CDTF">2024-08-19T22:16:03Z</dcterms:modified>
</cp:coreProperties>
</file>