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4" activeTab="12"/>
  </bookViews>
  <sheets>
    <sheet name="attribute costs" sheetId="1" r:id="rId1"/>
    <sheet name="a - si" sheetId="3" r:id="rId2"/>
    <sheet name="c - si" sheetId="4" r:id="rId3"/>
    <sheet name="a - 1si 0.8" sheetId="5" r:id="rId4"/>
    <sheet name="c - 1si 0.8" sheetId="6" r:id="rId5"/>
    <sheet name="a - 1si 0.8 X2" sheetId="9" r:id="rId6"/>
    <sheet name="c - 1si 0.8 X2" sheetId="10" r:id="rId7"/>
    <sheet name="a - 1si 1 " sheetId="11" r:id="rId8"/>
    <sheet name="c - 1si 1" sheetId="12" r:id="rId9"/>
    <sheet name="a - 1si 1 X2" sheetId="13" r:id="rId10"/>
    <sheet name="c - 1si 1 X2" sheetId="14" r:id="rId11"/>
    <sheet name="a - 1si 1 2%" sheetId="15" r:id="rId12"/>
    <sheet name="c - 1si 1 2%" sheetId="16" r:id="rId13"/>
    <sheet name="summary" sheetId="8" r:id="rId14"/>
  </sheets>
  <calcPr calcId="145621"/>
  <fileRecoveryPr repairLoad="1"/>
</workbook>
</file>

<file path=xl/calcChain.xml><?xml version="1.0" encoding="utf-8"?>
<calcChain xmlns="http://schemas.openxmlformats.org/spreadsheetml/2006/main">
  <c r="G24" i="15" l="1"/>
  <c r="H26" i="15"/>
  <c r="P15" i="15"/>
  <c r="L21" i="16" l="1"/>
  <c r="M19" i="15"/>
  <c r="L22" i="12"/>
  <c r="O20" i="11"/>
  <c r="S24" i="5"/>
  <c r="S23" i="5"/>
  <c r="S22" i="5"/>
  <c r="S20" i="5"/>
  <c r="S21" i="5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A17" i="16" l="1"/>
  <c r="T17" i="14"/>
  <c r="S17" i="14"/>
  <c r="S18" i="14" s="1"/>
  <c r="R17" i="14"/>
  <c r="Q17" i="14"/>
  <c r="Q18" i="14" s="1"/>
  <c r="P17" i="14"/>
  <c r="O17" i="14"/>
  <c r="O18" i="14" s="1"/>
  <c r="N17" i="14"/>
  <c r="M17" i="14"/>
  <c r="M18" i="14" s="1"/>
  <c r="L17" i="14"/>
  <c r="K17" i="14"/>
  <c r="K18" i="14" s="1"/>
  <c r="J17" i="14"/>
  <c r="I17" i="14"/>
  <c r="I18" i="14" s="1"/>
  <c r="H17" i="14"/>
  <c r="G17" i="14"/>
  <c r="G18" i="14" s="1"/>
  <c r="F17" i="14"/>
  <c r="E17" i="14"/>
  <c r="E18" i="14" s="1"/>
  <c r="D17" i="14"/>
  <c r="C17" i="14"/>
  <c r="C18" i="14" s="1"/>
  <c r="B17" i="14"/>
  <c r="A17" i="14"/>
  <c r="A18" i="14" s="1"/>
  <c r="T17" i="12"/>
  <c r="S17" i="12"/>
  <c r="S18" i="12" s="1"/>
  <c r="R17" i="12"/>
  <c r="P17" i="12"/>
  <c r="M17" i="12"/>
  <c r="L17" i="12"/>
  <c r="K17" i="12"/>
  <c r="K18" i="12" s="1"/>
  <c r="J17" i="12"/>
  <c r="I17" i="12"/>
  <c r="I18" i="12" s="1"/>
  <c r="H17" i="12"/>
  <c r="G17" i="12"/>
  <c r="G18" i="12" s="1"/>
  <c r="F17" i="12"/>
  <c r="E17" i="12"/>
  <c r="E18" i="12" s="1"/>
  <c r="D17" i="12"/>
  <c r="C17" i="12"/>
  <c r="C18" i="12" s="1"/>
  <c r="B17" i="12"/>
  <c r="A17" i="12"/>
  <c r="A18" i="12" s="1"/>
  <c r="T17" i="10"/>
  <c r="S17" i="10"/>
  <c r="S18" i="10" s="1"/>
  <c r="R17" i="10"/>
  <c r="Q17" i="10"/>
  <c r="Q18" i="10" s="1"/>
  <c r="P17" i="10"/>
  <c r="O17" i="10"/>
  <c r="O18" i="10" s="1"/>
  <c r="N17" i="10"/>
  <c r="M17" i="10"/>
  <c r="M18" i="10" s="1"/>
  <c r="L17" i="10"/>
  <c r="K17" i="10"/>
  <c r="K18" i="10" s="1"/>
  <c r="J17" i="10"/>
  <c r="I17" i="10"/>
  <c r="I18" i="10" s="1"/>
  <c r="H17" i="10"/>
  <c r="G17" i="10"/>
  <c r="G18" i="10" s="1"/>
  <c r="F17" i="10"/>
  <c r="E17" i="10"/>
  <c r="E18" i="10" s="1"/>
  <c r="D17" i="10"/>
  <c r="C17" i="10"/>
  <c r="C18" i="10" s="1"/>
  <c r="B17" i="10"/>
  <c r="A17" i="10"/>
  <c r="A18" i="10" s="1"/>
  <c r="K18" i="6"/>
  <c r="C18" i="6"/>
  <c r="T17" i="6"/>
  <c r="S17" i="6"/>
  <c r="S18" i="6" s="1"/>
  <c r="R17" i="6"/>
  <c r="Q17" i="6"/>
  <c r="Q18" i="6" s="1"/>
  <c r="P17" i="6"/>
  <c r="O17" i="6"/>
  <c r="O18" i="6" s="1"/>
  <c r="N17" i="6"/>
  <c r="M17" i="6"/>
  <c r="M18" i="6" s="1"/>
  <c r="L17" i="6"/>
  <c r="K17" i="6"/>
  <c r="J17" i="6"/>
  <c r="I17" i="6"/>
  <c r="I18" i="6" s="1"/>
  <c r="H17" i="6"/>
  <c r="G17" i="6"/>
  <c r="G18" i="6" s="1"/>
  <c r="E17" i="6"/>
  <c r="D17" i="6"/>
  <c r="C17" i="6"/>
  <c r="B17" i="6"/>
  <c r="A17" i="6"/>
  <c r="A18" i="6" s="1"/>
  <c r="C18" i="4"/>
  <c r="E18" i="4"/>
  <c r="G18" i="4"/>
  <c r="I18" i="4"/>
  <c r="K18" i="4"/>
  <c r="M18" i="4"/>
  <c r="O18" i="4"/>
  <c r="Q18" i="4"/>
  <c r="S18" i="4"/>
  <c r="A18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7" i="4"/>
  <c r="V33" i="1"/>
  <c r="V34" i="1"/>
  <c r="V35" i="1"/>
  <c r="V36" i="1"/>
  <c r="V37" i="1"/>
  <c r="V38" i="1"/>
  <c r="V39" i="1"/>
  <c r="V40" i="1"/>
  <c r="V41" i="1"/>
  <c r="V42" i="1"/>
  <c r="V32" i="1"/>
  <c r="T17" i="16" l="1"/>
  <c r="S17" i="16"/>
  <c r="R17" i="16"/>
  <c r="Q17" i="16"/>
  <c r="P17" i="16"/>
  <c r="O17" i="16"/>
  <c r="N17" i="16"/>
  <c r="M17" i="16"/>
  <c r="L17" i="16"/>
  <c r="K17" i="16"/>
  <c r="J17" i="16"/>
  <c r="I17" i="16"/>
  <c r="H17" i="16"/>
  <c r="G18" i="16" s="1"/>
  <c r="G17" i="16"/>
  <c r="F17" i="16"/>
  <c r="E17" i="16"/>
  <c r="D17" i="16"/>
  <c r="C18" i="16" s="1"/>
  <c r="C17" i="16"/>
  <c r="B17" i="16"/>
  <c r="A18" i="16" s="1"/>
  <c r="A13" i="16"/>
  <c r="T13" i="15"/>
  <c r="T15" i="15" s="1"/>
  <c r="S13" i="15"/>
  <c r="S15" i="15" s="1"/>
  <c r="R13" i="15"/>
  <c r="R15" i="15" s="1"/>
  <c r="Q13" i="15"/>
  <c r="Q15" i="15" s="1"/>
  <c r="P13" i="15"/>
  <c r="O13" i="15"/>
  <c r="O15" i="15" s="1"/>
  <c r="N13" i="15"/>
  <c r="N15" i="15" s="1"/>
  <c r="M13" i="15"/>
  <c r="M15" i="15" s="1"/>
  <c r="L13" i="15"/>
  <c r="L15" i="15" s="1"/>
  <c r="K13" i="15"/>
  <c r="K15" i="15" s="1"/>
  <c r="J13" i="15"/>
  <c r="J15" i="15" s="1"/>
  <c r="I13" i="15"/>
  <c r="I15" i="15" s="1"/>
  <c r="H13" i="15"/>
  <c r="H15" i="15" s="1"/>
  <c r="G13" i="15"/>
  <c r="G15" i="15" s="1"/>
  <c r="F13" i="15"/>
  <c r="F15" i="15" s="1"/>
  <c r="E13" i="15"/>
  <c r="E15" i="15" s="1"/>
  <c r="D13" i="15"/>
  <c r="D15" i="15" s="1"/>
  <c r="C13" i="15"/>
  <c r="C15" i="15" s="1"/>
  <c r="B13" i="15"/>
  <c r="B15" i="15" s="1"/>
  <c r="A13" i="15"/>
  <c r="A15" i="15" s="1"/>
  <c r="Q18" i="16" l="1"/>
  <c r="M18" i="16"/>
  <c r="E18" i="16"/>
  <c r="I18" i="16"/>
  <c r="K18" i="16"/>
  <c r="O18" i="16"/>
  <c r="S18" i="16"/>
  <c r="S14" i="16"/>
  <c r="Q14" i="16"/>
  <c r="O14" i="16"/>
  <c r="M14" i="16"/>
  <c r="K14" i="16"/>
  <c r="I14" i="16"/>
  <c r="G14" i="16"/>
  <c r="E14" i="16"/>
  <c r="C14" i="16"/>
  <c r="A14" i="16"/>
  <c r="S16" i="15"/>
  <c r="O16" i="15"/>
  <c r="K16" i="15"/>
  <c r="C16" i="15"/>
  <c r="A16" i="15"/>
  <c r="E16" i="15"/>
  <c r="I16" i="15"/>
  <c r="M16" i="15"/>
  <c r="Q16" i="15"/>
  <c r="G16" i="15"/>
  <c r="C16" i="3" l="1"/>
  <c r="E16" i="3"/>
  <c r="G16" i="3"/>
  <c r="I16" i="3"/>
  <c r="K16" i="3"/>
  <c r="M16" i="3"/>
  <c r="O16" i="3"/>
  <c r="Q16" i="3"/>
  <c r="S16" i="3"/>
  <c r="A16" i="3"/>
  <c r="C14" i="4"/>
  <c r="E14" i="4"/>
  <c r="G14" i="4"/>
  <c r="I14" i="4"/>
  <c r="K14" i="4"/>
  <c r="M14" i="4"/>
  <c r="O14" i="4"/>
  <c r="Q14" i="4"/>
  <c r="S14" i="4"/>
  <c r="A14" i="4"/>
  <c r="C16" i="5"/>
  <c r="E16" i="5"/>
  <c r="G16" i="5"/>
  <c r="I16" i="5"/>
  <c r="K16" i="5"/>
  <c r="M16" i="5"/>
  <c r="O16" i="5"/>
  <c r="Q16" i="5"/>
  <c r="S16" i="5"/>
  <c r="A16" i="5"/>
  <c r="C14" i="6"/>
  <c r="G14" i="6"/>
  <c r="I14" i="6"/>
  <c r="K14" i="6"/>
  <c r="M14" i="6"/>
  <c r="S14" i="6"/>
  <c r="A14" i="6"/>
  <c r="C16" i="9"/>
  <c r="E16" i="9"/>
  <c r="G16" i="9"/>
  <c r="I16" i="9"/>
  <c r="K16" i="9"/>
  <c r="M16" i="9"/>
  <c r="O16" i="9"/>
  <c r="Q16" i="9"/>
  <c r="S16" i="9"/>
  <c r="A16" i="9"/>
  <c r="C14" i="10"/>
  <c r="E14" i="10"/>
  <c r="G14" i="10"/>
  <c r="I14" i="10"/>
  <c r="K14" i="10"/>
  <c r="M14" i="10"/>
  <c r="O14" i="10"/>
  <c r="Q14" i="10"/>
  <c r="S14" i="10"/>
  <c r="A14" i="10"/>
  <c r="C16" i="11"/>
  <c r="E16" i="11"/>
  <c r="G16" i="11"/>
  <c r="I16" i="11"/>
  <c r="K16" i="11"/>
  <c r="M16" i="11"/>
  <c r="O16" i="11"/>
  <c r="Q16" i="11"/>
  <c r="S16" i="11"/>
  <c r="A16" i="11"/>
  <c r="C14" i="12"/>
  <c r="E14" i="12"/>
  <c r="G14" i="12"/>
  <c r="I14" i="12"/>
  <c r="K14" i="12"/>
  <c r="S14" i="12"/>
  <c r="A14" i="12"/>
  <c r="C16" i="13"/>
  <c r="E16" i="13"/>
  <c r="G16" i="13"/>
  <c r="I16" i="13"/>
  <c r="K16" i="13"/>
  <c r="M16" i="13"/>
  <c r="O16" i="13"/>
  <c r="Q16" i="13"/>
  <c r="S16" i="13"/>
  <c r="A16" i="13"/>
  <c r="C14" i="14"/>
  <c r="E14" i="14"/>
  <c r="G14" i="14"/>
  <c r="I14" i="14"/>
  <c r="K14" i="14"/>
  <c r="M14" i="14"/>
  <c r="O14" i="14"/>
  <c r="Q14" i="14"/>
  <c r="A14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S14" i="14" s="1"/>
  <c r="A13" i="14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A15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A13" i="13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N17" i="12" s="1"/>
  <c r="M18" i="12" s="1"/>
  <c r="O13" i="12"/>
  <c r="O17" i="12" s="1"/>
  <c r="O18" i="12" s="1"/>
  <c r="P13" i="12"/>
  <c r="Q13" i="12"/>
  <c r="Q17" i="12" s="1"/>
  <c r="Q18" i="12" s="1"/>
  <c r="R13" i="12"/>
  <c r="S13" i="12"/>
  <c r="T13" i="12"/>
  <c r="A13" i="12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A15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A13" i="11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A13" i="10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A15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A13" i="9"/>
  <c r="M14" i="12" l="1"/>
  <c r="Q14" i="12"/>
  <c r="O14" i="12"/>
  <c r="N15" i="5"/>
  <c r="X19" i="3" l="1"/>
  <c r="X20" i="3"/>
  <c r="X21" i="3"/>
  <c r="X22" i="3"/>
  <c r="X23" i="3"/>
  <c r="X24" i="3"/>
  <c r="X25" i="3"/>
  <c r="X26" i="3"/>
  <c r="X27" i="3"/>
  <c r="X18" i="3"/>
  <c r="V21" i="3" l="1"/>
  <c r="V19" i="3"/>
  <c r="V20" i="3"/>
  <c r="V22" i="3"/>
  <c r="V23" i="3"/>
  <c r="V24" i="3"/>
  <c r="V25" i="3"/>
  <c r="V26" i="3"/>
  <c r="V27" i="3"/>
  <c r="V18" i="3"/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5" i="3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3" i="4"/>
  <c r="B13" i="6" l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A13" i="6"/>
  <c r="B13" i="5"/>
  <c r="B15" i="5" s="1"/>
  <c r="C13" i="5"/>
  <c r="C15" i="5" s="1"/>
  <c r="D13" i="5"/>
  <c r="D15" i="5" s="1"/>
  <c r="E13" i="5"/>
  <c r="E15" i="5" s="1"/>
  <c r="F13" i="5"/>
  <c r="F15" i="5" s="1"/>
  <c r="G13" i="5"/>
  <c r="G15" i="5" s="1"/>
  <c r="H13" i="5"/>
  <c r="H15" i="5" s="1"/>
  <c r="I13" i="5"/>
  <c r="I15" i="5" s="1"/>
  <c r="J13" i="5"/>
  <c r="J15" i="5" s="1"/>
  <c r="K13" i="5"/>
  <c r="K15" i="5" s="1"/>
  <c r="L13" i="5"/>
  <c r="L15" i="5" s="1"/>
  <c r="M13" i="5"/>
  <c r="M15" i="5" s="1"/>
  <c r="N13" i="5"/>
  <c r="O13" i="5"/>
  <c r="O15" i="5" s="1"/>
  <c r="P13" i="5"/>
  <c r="P15" i="5" s="1"/>
  <c r="Q13" i="5"/>
  <c r="Q15" i="5" s="1"/>
  <c r="R13" i="5"/>
  <c r="R15" i="5" s="1"/>
  <c r="S13" i="5"/>
  <c r="S15" i="5" s="1"/>
  <c r="T13" i="5"/>
  <c r="T15" i="5" s="1"/>
  <c r="A13" i="5"/>
  <c r="A15" i="5" s="1"/>
  <c r="F17" i="6" l="1"/>
  <c r="E18" i="6" s="1"/>
  <c r="E14" i="6"/>
  <c r="O14" i="6"/>
  <c r="Q14" i="6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</calcChain>
</file>

<file path=xl/sharedStrings.xml><?xml version="1.0" encoding="utf-8"?>
<sst xmlns="http://schemas.openxmlformats.org/spreadsheetml/2006/main" count="766" uniqueCount="110">
  <si>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</si>
  <si>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</si>
  <si>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</si>
  <si>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</si>
  <si>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</si>
  <si>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</si>
  <si>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</si>
  <si>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</si>
  <si>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</si>
  <si>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</si>
  <si>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</si>
  <si>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</si>
  <si>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</si>
  <si>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</si>
  <si>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</si>
  <si>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</si>
  <si>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</si>
  <si>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</si>
  <si>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</si>
  <si>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</si>
  <si>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</si>
  <si>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</si>
  <si>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</si>
  <si>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</si>
  <si>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</si>
  <si>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</si>
  <si>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</si>
  <si>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</si>
  <si>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</si>
  <si>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</si>
  <si>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</si>
  <si>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x0</t>
  </si>
  <si>
    <t>1-NH</t>
  </si>
  <si>
    <t>1-H</t>
  </si>
  <si>
    <t>2-NH</t>
  </si>
  <si>
    <t>2-H</t>
  </si>
  <si>
    <t>3-NH</t>
  </si>
  <si>
    <t>3-H</t>
  </si>
  <si>
    <t>4-NH</t>
  </si>
  <si>
    <t>4-H</t>
  </si>
  <si>
    <t>5-NH</t>
  </si>
  <si>
    <t>5-H</t>
  </si>
  <si>
    <t>6-NH</t>
  </si>
  <si>
    <t>6-H</t>
  </si>
  <si>
    <t>7-NH</t>
  </si>
  <si>
    <t>7-H</t>
  </si>
  <si>
    <t>9-NH</t>
  </si>
  <si>
    <t>9-H</t>
  </si>
  <si>
    <t>10-NH</t>
  </si>
  <si>
    <t>10-H</t>
  </si>
  <si>
    <t>11-NH</t>
  </si>
  <si>
    <t>11-H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</si>
  <si>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</si>
  <si>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</si>
  <si>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</si>
  <si>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</si>
  <si>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</si>
  <si>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</si>
  <si>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</si>
  <si>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</si>
  <si>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</si>
  <si>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</si>
  <si>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</si>
  <si>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</si>
  <si>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</si>
  <si>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NH&gt;H</t>
  </si>
  <si>
    <t>H&gt;NH</t>
  </si>
  <si>
    <t>\</t>
  </si>
  <si>
    <t>Just sensor i</t>
  </si>
  <si>
    <t>sensor I and cheapers</t>
  </si>
  <si>
    <t>Error</t>
  </si>
  <si>
    <t>cost</t>
  </si>
  <si>
    <t>P values</t>
  </si>
  <si>
    <t>NH</t>
  </si>
  <si>
    <t>si</t>
  </si>
  <si>
    <t>1 to i</t>
  </si>
  <si>
    <t>1 to si</t>
  </si>
  <si>
    <t>Cost</t>
  </si>
  <si>
    <t>amount of variance each attribute explaines in output for original dataset order</t>
  </si>
  <si>
    <t>sorting attributes based on amount of variance they explaine in output in decending order</t>
  </si>
  <si>
    <t>sorted atributes and their costs( amount of output variance they explaine)</t>
  </si>
  <si>
    <t>DB1</t>
  </si>
  <si>
    <t>absolute error</t>
  </si>
  <si>
    <t>output avg</t>
  </si>
  <si>
    <t>%of error</t>
  </si>
  <si>
    <t>h0</t>
  </si>
  <si>
    <t>DB</t>
  </si>
  <si>
    <t>He &gt;= NHe</t>
  </si>
  <si>
    <t>DB2</t>
  </si>
  <si>
    <t>DB3</t>
  </si>
  <si>
    <t>DB4</t>
  </si>
  <si>
    <t>DB5</t>
  </si>
  <si>
    <t>DB6</t>
  </si>
  <si>
    <t>DB7</t>
  </si>
  <si>
    <t>DB9</t>
  </si>
  <si>
    <t>DB10</t>
  </si>
  <si>
    <t>DB11</t>
  </si>
  <si>
    <t>He = NHe</t>
  </si>
  <si>
    <t>He &gt; NHe</t>
  </si>
  <si>
    <t>He &lt; NHe</t>
  </si>
  <si>
    <t>avg cost</t>
  </si>
  <si>
    <t>He&lt;Nhe</t>
  </si>
  <si>
    <t>s1..si</t>
  </si>
  <si>
    <t>#of inst.</t>
  </si>
  <si>
    <t>mean cost</t>
  </si>
  <si>
    <t>difference NH-H</t>
  </si>
  <si>
    <t>NH-H</t>
  </si>
  <si>
    <t>t-Test: Two-Sample Assuming Equal Variances</t>
  </si>
  <si>
    <t>Pooled Variance</t>
  </si>
  <si>
    <t>H&lt;NH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</si>
</sst>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" fillId="3" borderId="16" xfId="2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3" fillId="3" borderId="17" xfId="2" applyFont="1" applyBorder="1" applyAlignment="1">
      <alignment horizontal="center"/>
    </xf>
    <xf numFmtId="0" fontId="3" fillId="3" borderId="18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3" fillId="3" borderId="12" xfId="2" applyFont="1" applyBorder="1" applyAlignment="1">
      <alignment horizontal="center"/>
    </xf>
    <xf numFmtId="0" fontId="3" fillId="3" borderId="10" xfId="2" applyFont="1" applyBorder="1" applyAlignment="1">
      <alignment horizontal="center"/>
    </xf>
    <xf numFmtId="0" fontId="3" fillId="3" borderId="11" xfId="2" applyFont="1" applyBorder="1" applyAlignment="1">
      <alignment horizontal="center"/>
    </xf>
    <xf numFmtId="0" fontId="5" fillId="2" borderId="13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6" fillId="4" borderId="1" xfId="3" applyFont="1" applyBorder="1" applyAlignment="1">
      <alignment horizontal="center"/>
    </xf>
    <xf numFmtId="0" fontId="5" fillId="2" borderId="1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6" fillId="4" borderId="14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6" fillId="4" borderId="4" xfId="3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7" borderId="0" xfId="4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0" xfId="4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" fillId="7" borderId="25" xfId="4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0" borderId="27" xfId="0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</cellXfs>
  <cellStyles count="5">
    <cellStyle name="20% - Accent3" xfId="3" builtinId="38"/>
    <cellStyle name="40% - Accent3" xfId="4" builtinId="39"/>
    <cellStyle name="Accent3" xfId="2" builtinId="3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1NH</c:v>
          </c:tx>
          <c:spPr>
            <a:solidFill>
              <a:srgbClr val="C00000"/>
            </a:solidFill>
          </c:spPr>
          <c:invertIfNegative val="0"/>
          <c:val>
            <c:numRef>
              <c:f>'a - si'!$A$15</c:f>
              <c:numCache>
                <c:formatCode>General</c:formatCode>
                <c:ptCount val="1"/>
                <c:pt idx="0">
                  <c:v>21.208580738421237</c:v>
                </c:pt>
              </c:numCache>
            </c:numRef>
          </c:val>
        </c:ser>
        <c:ser>
          <c:idx val="1"/>
          <c:order val="1"/>
          <c:tx>
            <c:v>1H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si'!$B$15</c:f>
              <c:numCache>
                <c:formatCode>General</c:formatCode>
                <c:ptCount val="1"/>
                <c:pt idx="0">
                  <c:v>32.440058766961243</c:v>
                </c:pt>
              </c:numCache>
            </c:numRef>
          </c:val>
        </c:ser>
        <c:ser>
          <c:idx val="2"/>
          <c:order val="2"/>
          <c:tx>
            <c:v>2NH</c:v>
          </c:tx>
          <c:spPr>
            <a:solidFill>
              <a:srgbClr val="C00000"/>
            </a:solidFill>
          </c:spPr>
          <c:invertIfNegative val="0"/>
          <c:val>
            <c:numRef>
              <c:f>'a - si'!$C$15</c:f>
              <c:numCache>
                <c:formatCode>General</c:formatCode>
                <c:ptCount val="1"/>
                <c:pt idx="0">
                  <c:v>30.012282092163751</c:v>
                </c:pt>
              </c:numCache>
            </c:numRef>
          </c:val>
        </c:ser>
        <c:ser>
          <c:idx val="3"/>
          <c:order val="3"/>
          <c:tx>
            <c:v>2H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si'!$D$15</c:f>
              <c:numCache>
                <c:formatCode>General</c:formatCode>
                <c:ptCount val="1"/>
                <c:pt idx="0">
                  <c:v>35.761937505697247</c:v>
                </c:pt>
              </c:numCache>
            </c:numRef>
          </c:val>
        </c:ser>
        <c:ser>
          <c:idx val="4"/>
          <c:order val="4"/>
          <c:tx>
            <c:v>3NH</c:v>
          </c:tx>
          <c:spPr>
            <a:solidFill>
              <a:srgbClr val="C00000"/>
            </a:solidFill>
          </c:spPr>
          <c:invertIfNegative val="0"/>
          <c:val>
            <c:numRef>
              <c:f>'a - si'!$E$15</c:f>
              <c:numCache>
                <c:formatCode>General</c:formatCode>
                <c:ptCount val="1"/>
                <c:pt idx="0">
                  <c:v>175.34044222868485</c:v>
                </c:pt>
              </c:numCache>
            </c:numRef>
          </c:val>
        </c:ser>
        <c:ser>
          <c:idx val="5"/>
          <c:order val="5"/>
          <c:tx>
            <c:v>3H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si'!$F$15</c:f>
              <c:numCache>
                <c:formatCode>General</c:formatCode>
                <c:ptCount val="1"/>
                <c:pt idx="0">
                  <c:v>277.5982089276647</c:v>
                </c:pt>
              </c:numCache>
            </c:numRef>
          </c:val>
        </c:ser>
        <c:ser>
          <c:idx val="6"/>
          <c:order val="6"/>
          <c:tx>
            <c:v>4NH</c:v>
          </c:tx>
          <c:spPr>
            <a:solidFill>
              <a:srgbClr val="C00000"/>
            </a:solidFill>
          </c:spPr>
          <c:invertIfNegative val="0"/>
          <c:val>
            <c:numRef>
              <c:f>'a - si'!$G$15</c:f>
              <c:numCache>
                <c:formatCode>General</c:formatCode>
                <c:ptCount val="1"/>
                <c:pt idx="0">
                  <c:v>25.297488914005843</c:v>
                </c:pt>
              </c:numCache>
            </c:numRef>
          </c:val>
        </c:ser>
        <c:ser>
          <c:idx val="7"/>
          <c:order val="7"/>
          <c:tx>
            <c:v>4H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si'!$H$15</c:f>
              <c:numCache>
                <c:formatCode>General</c:formatCode>
                <c:ptCount val="1"/>
                <c:pt idx="0">
                  <c:v>38.316713513273143</c:v>
                </c:pt>
              </c:numCache>
            </c:numRef>
          </c:val>
        </c:ser>
        <c:ser>
          <c:idx val="8"/>
          <c:order val="8"/>
          <c:tx>
            <c:v>5NH</c:v>
          </c:tx>
          <c:spPr>
            <a:solidFill>
              <a:srgbClr val="C00000"/>
            </a:solidFill>
          </c:spPr>
          <c:invertIfNegative val="0"/>
          <c:val>
            <c:numRef>
              <c:f>'a - si'!$I$15</c:f>
              <c:numCache>
                <c:formatCode>General</c:formatCode>
                <c:ptCount val="1"/>
                <c:pt idx="0">
                  <c:v>35.292649405699002</c:v>
                </c:pt>
              </c:numCache>
            </c:numRef>
          </c:val>
        </c:ser>
        <c:ser>
          <c:idx val="9"/>
          <c:order val="9"/>
          <c:tx>
            <c:v>5H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si'!$J$15</c:f>
              <c:numCache>
                <c:formatCode>General</c:formatCode>
                <c:ptCount val="1"/>
                <c:pt idx="0">
                  <c:v>47.480024895889535</c:v>
                </c:pt>
              </c:numCache>
            </c:numRef>
          </c:val>
        </c:ser>
        <c:ser>
          <c:idx val="10"/>
          <c:order val="10"/>
          <c:tx>
            <c:v>6NH</c:v>
          </c:tx>
          <c:spPr>
            <a:solidFill>
              <a:srgbClr val="C00000"/>
            </a:solidFill>
          </c:spPr>
          <c:invertIfNegative val="0"/>
          <c:val>
            <c:numRef>
              <c:f>'a - si'!$K$15</c:f>
              <c:numCache>
                <c:formatCode>General</c:formatCode>
                <c:ptCount val="1"/>
                <c:pt idx="0">
                  <c:v>110.62500832811438</c:v>
                </c:pt>
              </c:numCache>
            </c:numRef>
          </c:val>
        </c:ser>
        <c:ser>
          <c:idx val="11"/>
          <c:order val="11"/>
          <c:tx>
            <c:v>6H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si'!$L$15</c:f>
              <c:numCache>
                <c:formatCode>General</c:formatCode>
                <c:ptCount val="1"/>
                <c:pt idx="0">
                  <c:v>114.21942249523629</c:v>
                </c:pt>
              </c:numCache>
            </c:numRef>
          </c:val>
        </c:ser>
        <c:ser>
          <c:idx val="12"/>
          <c:order val="12"/>
          <c:tx>
            <c:v>7NH</c:v>
          </c:tx>
          <c:spPr>
            <a:solidFill>
              <a:srgbClr val="C00000"/>
            </a:solidFill>
          </c:spPr>
          <c:invertIfNegative val="0"/>
          <c:val>
            <c:numRef>
              <c:f>'a - si'!$M$13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si'!$N$15</c:f>
              <c:numCache>
                <c:formatCode>General</c:formatCode>
                <c:ptCount val="1"/>
                <c:pt idx="0">
                  <c:v>2.3429950779480232E-2</c:v>
                </c:pt>
              </c:numCache>
            </c:numRef>
          </c:val>
        </c:ser>
        <c:ser>
          <c:idx val="14"/>
          <c:order val="14"/>
          <c:spPr>
            <a:solidFill>
              <a:srgbClr val="C00000"/>
            </a:solidFill>
          </c:spPr>
          <c:invertIfNegative val="0"/>
          <c:val>
            <c:numRef>
              <c:f>'a - si'!$O$15</c:f>
              <c:numCache>
                <c:formatCode>General</c:formatCode>
                <c:ptCount val="1"/>
                <c:pt idx="0">
                  <c:v>37.59325196804852</c:v>
                </c:pt>
              </c:numCache>
            </c:numRef>
          </c:val>
        </c:ser>
        <c:ser>
          <c:idx val="15"/>
          <c:order val="15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si'!$P$15</c:f>
              <c:numCache>
                <c:formatCode>General</c:formatCode>
                <c:ptCount val="1"/>
                <c:pt idx="0">
                  <c:v>28.64831669651781</c:v>
                </c:pt>
              </c:numCache>
            </c:numRef>
          </c:val>
        </c:ser>
        <c:ser>
          <c:idx val="16"/>
          <c:order val="16"/>
          <c:spPr>
            <a:solidFill>
              <a:srgbClr val="C00000"/>
            </a:solidFill>
          </c:spPr>
          <c:invertIfNegative val="0"/>
          <c:val>
            <c:numRef>
              <c:f>'a - si'!$Q$15</c:f>
              <c:numCache>
                <c:formatCode>General</c:formatCode>
                <c:ptCount val="1"/>
                <c:pt idx="0">
                  <c:v>10.788690331885029</c:v>
                </c:pt>
              </c:numCache>
            </c:numRef>
          </c:val>
        </c:ser>
        <c:ser>
          <c:idx val="17"/>
          <c:order val="17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si'!$R$15</c:f>
              <c:numCache>
                <c:formatCode>General</c:formatCode>
                <c:ptCount val="1"/>
                <c:pt idx="0">
                  <c:v>10.675842945736882</c:v>
                </c:pt>
              </c:numCache>
            </c:numRef>
          </c:val>
        </c:ser>
        <c:ser>
          <c:idx val="18"/>
          <c:order val="18"/>
          <c:spPr>
            <a:solidFill>
              <a:srgbClr val="C00000"/>
            </a:solidFill>
          </c:spPr>
          <c:invertIfNegative val="0"/>
          <c:val>
            <c:numRef>
              <c:f>'a - si'!$S$15</c:f>
              <c:numCache>
                <c:formatCode>General</c:formatCode>
                <c:ptCount val="1"/>
                <c:pt idx="0">
                  <c:v>32.111984647820726</c:v>
                </c:pt>
              </c:numCache>
            </c:numRef>
          </c:val>
        </c:ser>
        <c:ser>
          <c:idx val="19"/>
          <c:order val="19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si'!$T$15</c:f>
              <c:numCache>
                <c:formatCode>General</c:formatCode>
                <c:ptCount val="1"/>
                <c:pt idx="0">
                  <c:v>36.107031400386688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119872"/>
        <c:axId val="55121408"/>
      </c:barChart>
      <c:catAx>
        <c:axId val="55119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121408"/>
        <c:crosses val="autoZero"/>
        <c:auto val="1"/>
        <c:lblAlgn val="ctr"/>
        <c:lblOffset val="100"/>
        <c:noMultiLvlLbl val="0"/>
      </c:catAx>
      <c:valAx>
        <c:axId val="5512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5119872"/>
        <c:crosses val="autoZero"/>
        <c:crossBetween val="between"/>
      </c:valAx>
    </c:plotArea>
    <c:legend>
      <c:legendPos val="b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- 1si 0.8'!$A$1</c:f>
              <c:strCache>
                <c:ptCount val="1"/>
                <c:pt idx="0">
                  <c:v>1-NH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0.8'!$A$15</c:f>
              <c:numCache>
                <c:formatCode>General</c:formatCode>
                <c:ptCount val="1"/>
                <c:pt idx="0">
                  <c:v>21.208580738421237</c:v>
                </c:pt>
              </c:numCache>
            </c:numRef>
          </c:val>
        </c:ser>
        <c:ser>
          <c:idx val="1"/>
          <c:order val="1"/>
          <c:tx>
            <c:strRef>
              <c:f>'a - 1si 0.8'!$B$1</c:f>
              <c:strCache>
                <c:ptCount val="1"/>
                <c:pt idx="0">
                  <c:v>1-H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'a - 1si 0.8'!$B$15</c:f>
              <c:numCache>
                <c:formatCode>General</c:formatCode>
                <c:ptCount val="1"/>
                <c:pt idx="0">
                  <c:v>27.689708633025145</c:v>
                </c:pt>
              </c:numCache>
            </c:numRef>
          </c:val>
        </c:ser>
        <c:ser>
          <c:idx val="2"/>
          <c:order val="2"/>
          <c:tx>
            <c:strRef>
              <c:f>'a - 1si 0.8'!$C$1</c:f>
              <c:strCache>
                <c:ptCount val="1"/>
                <c:pt idx="0">
                  <c:v>2-NH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0.8'!$C$15</c:f>
              <c:numCache>
                <c:formatCode>General</c:formatCode>
                <c:ptCount val="1"/>
                <c:pt idx="0">
                  <c:v>30.012282092163751</c:v>
                </c:pt>
              </c:numCache>
            </c:numRef>
          </c:val>
        </c:ser>
        <c:ser>
          <c:idx val="3"/>
          <c:order val="3"/>
          <c:tx>
            <c:strRef>
              <c:f>'a - 1si 0.8'!$D$1</c:f>
              <c:strCache>
                <c:ptCount val="1"/>
                <c:pt idx="0">
                  <c:v>2-H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'a - 1si 0.8'!$D$15</c:f>
              <c:numCache>
                <c:formatCode>General</c:formatCode>
                <c:ptCount val="1"/>
                <c:pt idx="0">
                  <c:v>35.137203950542158</c:v>
                </c:pt>
              </c:numCache>
            </c:numRef>
          </c:val>
        </c:ser>
        <c:ser>
          <c:idx val="4"/>
          <c:order val="4"/>
          <c:tx>
            <c:strRef>
              <c:f>'a - 1si 0.8'!$E$1</c:f>
              <c:strCache>
                <c:ptCount val="1"/>
                <c:pt idx="0">
                  <c:v>3-NH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0.8'!$E$15</c:f>
              <c:numCache>
                <c:formatCode>General</c:formatCode>
                <c:ptCount val="1"/>
                <c:pt idx="0">
                  <c:v>175.34044222868485</c:v>
                </c:pt>
              </c:numCache>
            </c:numRef>
          </c:val>
        </c:ser>
        <c:ser>
          <c:idx val="5"/>
          <c:order val="5"/>
          <c:tx>
            <c:strRef>
              <c:f>'a - 1si 0.8'!$F$1</c:f>
              <c:strCache>
                <c:ptCount val="1"/>
                <c:pt idx="0">
                  <c:v>3-H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'a - 1si 0.8'!$F$15</c:f>
              <c:numCache>
                <c:formatCode>General</c:formatCode>
                <c:ptCount val="1"/>
                <c:pt idx="0">
                  <c:v>441.87693301943403</c:v>
                </c:pt>
              </c:numCache>
            </c:numRef>
          </c:val>
        </c:ser>
        <c:ser>
          <c:idx val="6"/>
          <c:order val="6"/>
          <c:tx>
            <c:strRef>
              <c:f>'a - 1si 0.8'!$G$1</c:f>
              <c:strCache>
                <c:ptCount val="1"/>
                <c:pt idx="0">
                  <c:v>4-NH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0.8'!$G$15</c:f>
              <c:numCache>
                <c:formatCode>General</c:formatCode>
                <c:ptCount val="1"/>
                <c:pt idx="0">
                  <c:v>25.297488914005843</c:v>
                </c:pt>
              </c:numCache>
            </c:numRef>
          </c:val>
        </c:ser>
        <c:ser>
          <c:idx val="7"/>
          <c:order val="7"/>
          <c:tx>
            <c:strRef>
              <c:f>'a - 1si 0.8'!$H$1</c:f>
              <c:strCache>
                <c:ptCount val="1"/>
                <c:pt idx="0">
                  <c:v>4-H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'a - 1si 0.8'!$H$15</c:f>
              <c:numCache>
                <c:formatCode>General</c:formatCode>
                <c:ptCount val="1"/>
                <c:pt idx="0">
                  <c:v>35.664956351986966</c:v>
                </c:pt>
              </c:numCache>
            </c:numRef>
          </c:val>
        </c:ser>
        <c:ser>
          <c:idx val="8"/>
          <c:order val="8"/>
          <c:tx>
            <c:strRef>
              <c:f>'a - 1si 0.8'!$I$1</c:f>
              <c:strCache>
                <c:ptCount val="1"/>
                <c:pt idx="0">
                  <c:v>5-NH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0.8'!$I$15</c:f>
              <c:numCache>
                <c:formatCode>General</c:formatCode>
                <c:ptCount val="1"/>
                <c:pt idx="0">
                  <c:v>35.292649405699002</c:v>
                </c:pt>
              </c:numCache>
            </c:numRef>
          </c:val>
        </c:ser>
        <c:ser>
          <c:idx val="9"/>
          <c:order val="9"/>
          <c:tx>
            <c:strRef>
              <c:f>'a - 1si 0.8'!$J$1</c:f>
              <c:strCache>
                <c:ptCount val="1"/>
                <c:pt idx="0">
                  <c:v>5-H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'a - 1si 0.8'!$J$15</c:f>
              <c:numCache>
                <c:formatCode>General</c:formatCode>
                <c:ptCount val="1"/>
                <c:pt idx="0">
                  <c:v>38.097612535788969</c:v>
                </c:pt>
              </c:numCache>
            </c:numRef>
          </c:val>
        </c:ser>
        <c:ser>
          <c:idx val="10"/>
          <c:order val="10"/>
          <c:tx>
            <c:strRef>
              <c:f>'a - 1si 0.8'!$K$1</c:f>
              <c:strCache>
                <c:ptCount val="1"/>
                <c:pt idx="0">
                  <c:v>6-NH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0.8'!$K$15</c:f>
              <c:numCache>
                <c:formatCode>General</c:formatCode>
                <c:ptCount val="1"/>
                <c:pt idx="0">
                  <c:v>110.62500832811438</c:v>
                </c:pt>
              </c:numCache>
            </c:numRef>
          </c:val>
        </c:ser>
        <c:ser>
          <c:idx val="11"/>
          <c:order val="11"/>
          <c:tx>
            <c:strRef>
              <c:f>'a - 1si 0.8'!$L$1</c:f>
              <c:strCache>
                <c:ptCount val="1"/>
                <c:pt idx="0">
                  <c:v>6-H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'a - 1si 0.8'!$L$15</c:f>
              <c:numCache>
                <c:formatCode>General</c:formatCode>
                <c:ptCount val="1"/>
                <c:pt idx="0">
                  <c:v>118.30366303782964</c:v>
                </c:pt>
              </c:numCache>
            </c:numRef>
          </c:val>
        </c:ser>
        <c:ser>
          <c:idx val="13"/>
          <c:order val="12"/>
          <c:tx>
            <c:strRef>
              <c:f>'a - 1si 0.8'!$M$1</c:f>
              <c:strCache>
                <c:ptCount val="1"/>
                <c:pt idx="0">
                  <c:v>7-NH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'a - 1si 0.8'!$M$15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3"/>
          <c:tx>
            <c:strRef>
              <c:f>'a - 1si 0.8'!$N$1</c:f>
              <c:strCache>
                <c:ptCount val="1"/>
                <c:pt idx="0">
                  <c:v>7-H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'a - 1si 0.8'!$N$15</c:f>
              <c:numCache>
                <c:formatCode>General</c:formatCode>
                <c:ptCount val="1"/>
                <c:pt idx="0">
                  <c:v>8.7495189141515453E-2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717888"/>
        <c:axId val="55719424"/>
      </c:barChart>
      <c:catAx>
        <c:axId val="55717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719424"/>
        <c:crosses val="autoZero"/>
        <c:auto val="1"/>
        <c:lblAlgn val="ctr"/>
        <c:lblOffset val="100"/>
        <c:noMultiLvlLbl val="0"/>
      </c:catAx>
      <c:valAx>
        <c:axId val="5571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5717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478254824888463"/>
          <c:y val="0.92851613717474979"/>
          <c:w val="0.64206752948016332"/>
          <c:h val="5.367442382257871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- 1si 0.8'!$A$1</c:f>
              <c:strCache>
                <c:ptCount val="1"/>
                <c:pt idx="0">
                  <c:v>1-NH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 - 1si 0.8'!$A$13</c:f>
              <c:numCache>
                <c:formatCode>General</c:formatCode>
                <c:ptCount val="1"/>
                <c:pt idx="0">
                  <c:v>1.4365299999999999</c:v>
                </c:pt>
              </c:numCache>
            </c:numRef>
          </c:val>
        </c:ser>
        <c:ser>
          <c:idx val="1"/>
          <c:order val="1"/>
          <c:tx>
            <c:strRef>
              <c:f>'c - 1si 0.8'!$B$1</c:f>
              <c:strCache>
                <c:ptCount val="1"/>
                <c:pt idx="0">
                  <c:v>1-H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0.8'!$B$13</c:f>
              <c:numCache>
                <c:formatCode>General</c:formatCode>
                <c:ptCount val="1"/>
                <c:pt idx="0">
                  <c:v>0.78884874999999999</c:v>
                </c:pt>
              </c:numCache>
            </c:numRef>
          </c:val>
        </c:ser>
        <c:ser>
          <c:idx val="2"/>
          <c:order val="2"/>
          <c:tx>
            <c:strRef>
              <c:f>'c - 1si 0.8'!$C$1</c:f>
              <c:strCache>
                <c:ptCount val="1"/>
                <c:pt idx="0">
                  <c:v>2-NH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 - 1si 0.8'!$C$13</c:f>
              <c:numCache>
                <c:formatCode>General</c:formatCode>
                <c:ptCount val="1"/>
                <c:pt idx="0">
                  <c:v>0.68837999999999988</c:v>
                </c:pt>
              </c:numCache>
            </c:numRef>
          </c:val>
        </c:ser>
        <c:ser>
          <c:idx val="3"/>
          <c:order val="3"/>
          <c:tx>
            <c:strRef>
              <c:f>'c - 1si 0.8'!$D$1</c:f>
              <c:strCache>
                <c:ptCount val="1"/>
                <c:pt idx="0">
                  <c:v>2-H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0.8'!$D$13</c:f>
              <c:numCache>
                <c:formatCode>General</c:formatCode>
                <c:ptCount val="1"/>
                <c:pt idx="0">
                  <c:v>0.31686425000000001</c:v>
                </c:pt>
              </c:numCache>
            </c:numRef>
          </c:val>
        </c:ser>
        <c:ser>
          <c:idx val="4"/>
          <c:order val="4"/>
          <c:tx>
            <c:strRef>
              <c:f>'c - 1si 0.8'!$E$1</c:f>
              <c:strCache>
                <c:ptCount val="1"/>
                <c:pt idx="0">
                  <c:v>3-NH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 - 1si 0.8'!$E$13</c:f>
              <c:numCache>
                <c:formatCode>General</c:formatCode>
                <c:ptCount val="1"/>
                <c:pt idx="0">
                  <c:v>0.11119999999999999</c:v>
                </c:pt>
              </c:numCache>
            </c:numRef>
          </c:val>
        </c:ser>
        <c:ser>
          <c:idx val="5"/>
          <c:order val="5"/>
          <c:tx>
            <c:strRef>
              <c:f>'c - 1si 0.8'!$F$1</c:f>
              <c:strCache>
                <c:ptCount val="1"/>
                <c:pt idx="0">
                  <c:v>3-H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0.8'!$F$13</c:f>
              <c:numCache>
                <c:formatCode>General</c:formatCode>
                <c:ptCount val="1"/>
                <c:pt idx="0">
                  <c:v>0.11119999999999999</c:v>
                </c:pt>
              </c:numCache>
            </c:numRef>
          </c:val>
        </c:ser>
        <c:ser>
          <c:idx val="6"/>
          <c:order val="6"/>
          <c:tx>
            <c:strRef>
              <c:f>'c - 1si 0.8'!$G$1</c:f>
              <c:strCache>
                <c:ptCount val="1"/>
                <c:pt idx="0">
                  <c:v>4-NH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val>
            <c:numRef>
              <c:f>'c - 1si 0.8'!$G$13</c:f>
              <c:numCache>
                <c:formatCode>General</c:formatCode>
                <c:ptCount val="1"/>
                <c:pt idx="0">
                  <c:v>1.5577100000000002</c:v>
                </c:pt>
              </c:numCache>
            </c:numRef>
          </c:val>
        </c:ser>
        <c:ser>
          <c:idx val="7"/>
          <c:order val="7"/>
          <c:tx>
            <c:strRef>
              <c:f>'c - 1si 0.8'!$H$1</c:f>
              <c:strCache>
                <c:ptCount val="1"/>
                <c:pt idx="0">
                  <c:v>4-H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0.8'!$H$13</c:f>
              <c:numCache>
                <c:formatCode>General</c:formatCode>
                <c:ptCount val="1"/>
                <c:pt idx="0">
                  <c:v>0.53848925000000003</c:v>
                </c:pt>
              </c:numCache>
            </c:numRef>
          </c:val>
        </c:ser>
        <c:ser>
          <c:idx val="8"/>
          <c:order val="8"/>
          <c:tx>
            <c:strRef>
              <c:f>'c - 1si 0.8'!$I$1</c:f>
              <c:strCache>
                <c:ptCount val="1"/>
                <c:pt idx="0">
                  <c:v>5-NH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 - 1si 0.8'!$I$13</c:f>
              <c:numCache>
                <c:formatCode>General</c:formatCode>
                <c:ptCount val="1"/>
                <c:pt idx="0">
                  <c:v>0.35314000000000006</c:v>
                </c:pt>
              </c:numCache>
            </c:numRef>
          </c:val>
        </c:ser>
        <c:ser>
          <c:idx val="9"/>
          <c:order val="9"/>
          <c:tx>
            <c:strRef>
              <c:f>'c - 1si 0.8'!$J$1</c:f>
              <c:strCache>
                <c:ptCount val="1"/>
                <c:pt idx="0">
                  <c:v>5-H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0.8'!$J$13</c:f>
              <c:numCache>
                <c:formatCode>General</c:formatCode>
                <c:ptCount val="1"/>
                <c:pt idx="0">
                  <c:v>0.27689466666666668</c:v>
                </c:pt>
              </c:numCache>
            </c:numRef>
          </c:val>
        </c:ser>
        <c:ser>
          <c:idx val="10"/>
          <c:order val="10"/>
          <c:tx>
            <c:strRef>
              <c:f>'c - 1si 0.8'!$K$1</c:f>
              <c:strCache>
                <c:ptCount val="1"/>
                <c:pt idx="0">
                  <c:v>6-NH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 - 1si 0.8'!$K$13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 - 1si 0.8'!$L$1</c:f>
              <c:strCache>
                <c:ptCount val="1"/>
                <c:pt idx="0">
                  <c:v>6-H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0.8'!$L$13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'c - 1si 0.8'!$M$1</c:f>
              <c:strCache>
                <c:ptCount val="1"/>
                <c:pt idx="0">
                  <c:v>7-NH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 - 1si 0.8'!$M$13</c:f>
              <c:numCache>
                <c:formatCode>General</c:formatCode>
                <c:ptCount val="1"/>
                <c:pt idx="0">
                  <c:v>4.0100000000000004E-2</c:v>
                </c:pt>
              </c:numCache>
            </c:numRef>
          </c:val>
        </c:ser>
        <c:ser>
          <c:idx val="13"/>
          <c:order val="13"/>
          <c:tx>
            <c:strRef>
              <c:f>'c - 1si 0.8'!$N$1</c:f>
              <c:strCache>
                <c:ptCount val="1"/>
                <c:pt idx="0">
                  <c:v>7-H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'c - 1si 0.8'!$N$13</c:f>
              <c:numCache>
                <c:formatCode>General</c:formatCode>
                <c:ptCount val="1"/>
                <c:pt idx="0">
                  <c:v>1.5699999999999995E-2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7589632"/>
        <c:axId val="87591168"/>
      </c:barChart>
      <c:catAx>
        <c:axId val="87589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591168"/>
        <c:crosses val="autoZero"/>
        <c:auto val="1"/>
        <c:lblAlgn val="ctr"/>
        <c:lblOffset val="100"/>
        <c:noMultiLvlLbl val="0"/>
      </c:catAx>
      <c:valAx>
        <c:axId val="87591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7589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17</xdr:row>
      <xdr:rowOff>72390</xdr:rowOff>
    </xdr:from>
    <xdr:to>
      <xdr:col>17</xdr:col>
      <xdr:colOff>259080</xdr:colOff>
      <xdr:row>37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31</xdr:row>
      <xdr:rowOff>26670</xdr:rowOff>
    </xdr:from>
    <xdr:to>
      <xdr:col>27</xdr:col>
      <xdr:colOff>274320</xdr:colOff>
      <xdr:row>52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38</xdr:row>
      <xdr:rowOff>3810</xdr:rowOff>
    </xdr:from>
    <xdr:to>
      <xdr:col>24</xdr:col>
      <xdr:colOff>144780</xdr:colOff>
      <xdr:row>54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22" workbookViewId="0">
      <selection activeCell="J35" sqref="J35"/>
    </sheetView>
  </sheetViews>
  <sheetFormatPr defaultRowHeight="14.4" x14ac:dyDescent="0.3"/>
  <sheetData>
    <row r="1" spans="1:22" x14ac:dyDescent="0.3">
      <c r="A1" s="59" t="s">
        <v>78</v>
      </c>
    </row>
    <row r="2" spans="1:22" x14ac:dyDescent="0.3">
      <c r="B2" t="s">
        <v>31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</row>
    <row r="3" spans="1:22" x14ac:dyDescent="0.3">
      <c r="A3" s="55" t="s">
        <v>20</v>
      </c>
      <c r="B3" s="56">
        <v>1</v>
      </c>
      <c r="C3" s="56">
        <v>0.60119999999999996</v>
      </c>
      <c r="D3" s="56">
        <v>0.64670000000000005</v>
      </c>
      <c r="E3" s="56">
        <v>0.59509999999999996</v>
      </c>
      <c r="F3" s="56">
        <v>0.69179999999999997</v>
      </c>
      <c r="G3" s="56">
        <v>0.17660000000000001</v>
      </c>
      <c r="H3" s="56">
        <v>0.33560000000000001</v>
      </c>
      <c r="I3" s="56">
        <v>0.3175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5"/>
    </row>
    <row r="4" spans="1:22" x14ac:dyDescent="0.3">
      <c r="A4" t="s">
        <v>21</v>
      </c>
      <c r="B4" s="1">
        <v>1</v>
      </c>
      <c r="C4" s="1">
        <v>0.12989999999999999</v>
      </c>
      <c r="D4" s="1">
        <v>0.23400000000000001</v>
      </c>
      <c r="E4" s="1">
        <v>3.0700000000000002E-2</v>
      </c>
      <c r="F4" s="1">
        <v>0.18260000000000001</v>
      </c>
      <c r="G4" s="1">
        <v>0.48349999999999999</v>
      </c>
      <c r="H4" s="1">
        <v>0.1421</v>
      </c>
      <c r="I4" s="1">
        <v>6.25E-2</v>
      </c>
      <c r="J4" s="1">
        <v>0.14560000000000001</v>
      </c>
      <c r="K4" s="1">
        <v>0.2195</v>
      </c>
      <c r="L4" s="1">
        <v>0.25779999999999997</v>
      </c>
      <c r="M4" s="1">
        <v>0.11119999999999999</v>
      </c>
      <c r="N4" s="1">
        <v>0.54410000000000003</v>
      </c>
      <c r="O4" s="1">
        <v>0.15079999999999999</v>
      </c>
      <c r="P4" s="1"/>
      <c r="Q4" s="1"/>
      <c r="R4" s="1"/>
      <c r="S4" s="1"/>
      <c r="T4" s="1"/>
      <c r="U4" s="1"/>
    </row>
    <row r="5" spans="1:22" x14ac:dyDescent="0.3">
      <c r="A5" s="55" t="s">
        <v>22</v>
      </c>
      <c r="B5" s="56">
        <v>1</v>
      </c>
      <c r="C5" s="56">
        <v>1.1000000000000001E-3</v>
      </c>
      <c r="D5" s="56">
        <v>1.8000000000000001E-4</v>
      </c>
      <c r="E5" s="56">
        <v>2.3E-3</v>
      </c>
      <c r="F5" s="56">
        <v>3.2000000000000002E-3</v>
      </c>
      <c r="G5" s="56">
        <v>5.5999999999999999E-3</v>
      </c>
      <c r="H5" s="56">
        <v>1.2999999999999999E-3</v>
      </c>
      <c r="I5" s="56">
        <v>6.25E-2</v>
      </c>
      <c r="J5" s="56">
        <v>0.14560000000000001</v>
      </c>
      <c r="K5" s="56">
        <v>0.2195</v>
      </c>
      <c r="L5" s="56">
        <v>0.25779999999999997</v>
      </c>
      <c r="M5" s="56">
        <v>4.3E-3</v>
      </c>
      <c r="N5" s="56"/>
      <c r="O5" s="56"/>
      <c r="P5" s="56"/>
      <c r="Q5" s="56"/>
      <c r="R5" s="56"/>
      <c r="S5" s="56"/>
      <c r="T5" s="56"/>
      <c r="U5" s="56"/>
      <c r="V5" s="55"/>
    </row>
    <row r="6" spans="1:22" x14ac:dyDescent="0.3">
      <c r="A6" t="s">
        <v>23</v>
      </c>
      <c r="B6" s="1">
        <v>1</v>
      </c>
      <c r="C6" s="1">
        <v>0.43309999999999998</v>
      </c>
      <c r="D6" s="1">
        <v>0.20760000000000001</v>
      </c>
      <c r="E6" s="1">
        <v>0.74270000000000003</v>
      </c>
      <c r="F6" s="1">
        <v>0.79110000000000003</v>
      </c>
      <c r="G6" s="1">
        <v>0</v>
      </c>
      <c r="H6" s="1">
        <v>7.2800000000000004E-2</v>
      </c>
      <c r="I6" s="1">
        <v>7.6E-3</v>
      </c>
      <c r="J6" s="1">
        <v>0.38719999999999999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3">
      <c r="A7" s="55" t="s">
        <v>24</v>
      </c>
      <c r="B7" s="56">
        <v>1</v>
      </c>
      <c r="C7" s="56">
        <v>1.8200000000000001E-2</v>
      </c>
      <c r="D7" s="56">
        <v>1.12E-2</v>
      </c>
      <c r="E7" s="56">
        <v>8.3900000000000002E-2</v>
      </c>
      <c r="F7" s="56">
        <v>0.13400000000000001</v>
      </c>
      <c r="G7" s="56">
        <v>2.7199999999999998E-2</v>
      </c>
      <c r="H7" s="56">
        <v>2.8000000000000001E-2</v>
      </c>
      <c r="I7" s="56">
        <v>0.1082</v>
      </c>
      <c r="J7" s="56">
        <v>0.24779999999999999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5"/>
    </row>
    <row r="8" spans="1:22" x14ac:dyDescent="0.3">
      <c r="A8" t="s">
        <v>25</v>
      </c>
      <c r="B8" s="1">
        <v>1</v>
      </c>
      <c r="C8" s="1">
        <v>7.51E-2</v>
      </c>
      <c r="D8" s="1">
        <v>9.6000000000000002E-2</v>
      </c>
      <c r="E8" s="1">
        <v>6.8000000000000005E-2</v>
      </c>
      <c r="F8" s="1">
        <v>3.3E-3</v>
      </c>
      <c r="G8" s="1">
        <v>2.5000000000000001E-2</v>
      </c>
      <c r="H8" s="1">
        <v>2.8400000000000002E-2</v>
      </c>
      <c r="I8" s="1">
        <v>1.18E-2</v>
      </c>
      <c r="J8" s="1">
        <v>2.23E-2</v>
      </c>
      <c r="K8" s="1">
        <v>0</v>
      </c>
      <c r="L8" s="1">
        <v>1E-4</v>
      </c>
      <c r="M8" s="1"/>
      <c r="N8" s="1"/>
      <c r="O8" s="1"/>
      <c r="P8" s="1"/>
      <c r="Q8" s="1"/>
      <c r="R8" s="1"/>
      <c r="S8" s="1"/>
      <c r="T8" s="1"/>
      <c r="U8" s="1"/>
    </row>
    <row r="9" spans="1:22" x14ac:dyDescent="0.3">
      <c r="A9" s="55" t="s">
        <v>26</v>
      </c>
      <c r="B9" s="56">
        <v>1</v>
      </c>
      <c r="C9" s="56">
        <v>2.4400000000000002E-2</v>
      </c>
      <c r="D9" s="56">
        <v>5.5800000000000002E-2</v>
      </c>
      <c r="E9" s="56">
        <v>1.5699999999999999E-2</v>
      </c>
      <c r="F9" s="56">
        <v>9.7799999999999998E-2</v>
      </c>
      <c r="G9" s="56">
        <v>0.1527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5"/>
    </row>
    <row r="10" spans="1:22" x14ac:dyDescent="0.3">
      <c r="A10" t="s">
        <v>27</v>
      </c>
      <c r="B10" s="1">
        <v>1</v>
      </c>
      <c r="C10" s="1">
        <v>2.7000000000000001E-3</v>
      </c>
      <c r="D10" s="1">
        <v>1.9E-3</v>
      </c>
      <c r="E10" s="1">
        <v>1.1000000000000001E-3</v>
      </c>
      <c r="F10" s="1">
        <v>0.1348</v>
      </c>
      <c r="G10" s="1">
        <v>1.1999999999999999E-3</v>
      </c>
      <c r="H10" s="1">
        <v>0.39850000000000002</v>
      </c>
      <c r="I10" s="1">
        <v>0.46889999999999998</v>
      </c>
      <c r="J10" s="1">
        <v>1.4E-3</v>
      </c>
      <c r="K10" s="1">
        <v>8.5900000000000004E-2</v>
      </c>
      <c r="L10" s="1">
        <v>3.7000000000000002E-3</v>
      </c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A11" s="55" t="s">
        <v>28</v>
      </c>
      <c r="B11" s="56">
        <v>1</v>
      </c>
      <c r="C11" s="56">
        <v>1.0500000000000001E-2</v>
      </c>
      <c r="D11" s="56">
        <v>1.46E-2</v>
      </c>
      <c r="E11" s="56">
        <v>4.2599999999999999E-2</v>
      </c>
      <c r="F11" s="56">
        <v>5.0000000000000001E-4</v>
      </c>
      <c r="G11" s="56">
        <v>0.43869999999999998</v>
      </c>
      <c r="H11" s="56">
        <v>0.2407</v>
      </c>
      <c r="I11" s="56">
        <v>0.28210000000000002</v>
      </c>
      <c r="J11" s="56">
        <v>0.1234</v>
      </c>
      <c r="K11" s="56">
        <v>9.7699999999999995E-2</v>
      </c>
      <c r="L11" s="56">
        <v>5.4399999999999997E-2</v>
      </c>
      <c r="M11" s="56">
        <v>0.37480000000000002</v>
      </c>
      <c r="N11" s="56">
        <v>0.30609999999999998</v>
      </c>
      <c r="O11" s="56">
        <v>0.45419999999999999</v>
      </c>
      <c r="P11" s="56">
        <v>2.0500000000000001E-2</v>
      </c>
      <c r="Q11" s="56">
        <v>4.87E-2</v>
      </c>
      <c r="R11" s="56">
        <v>8.7400000000000005E-2</v>
      </c>
      <c r="S11" s="56">
        <v>1.78E-2</v>
      </c>
      <c r="T11" s="56">
        <v>2.2200000000000001E-2</v>
      </c>
      <c r="U11" s="56">
        <v>2.12E-2</v>
      </c>
      <c r="V11" s="55"/>
    </row>
    <row r="12" spans="1:22" x14ac:dyDescent="0.3">
      <c r="A12" t="s">
        <v>29</v>
      </c>
      <c r="B12" s="1">
        <v>1</v>
      </c>
      <c r="C12" s="1">
        <v>3.7900000000000003E-2</v>
      </c>
      <c r="D12" s="1">
        <v>1E-4</v>
      </c>
      <c r="E12" s="1">
        <v>9.4999999999999998E-3</v>
      </c>
      <c r="F12" s="1">
        <v>4.41E-2</v>
      </c>
      <c r="G12" s="1">
        <v>1E-4</v>
      </c>
      <c r="H12" s="1">
        <v>3.0499999999999999E-2</v>
      </c>
      <c r="I12" s="1">
        <v>9.4299999999999995E-2</v>
      </c>
      <c r="J12" s="1">
        <v>9.9000000000000008E-3</v>
      </c>
      <c r="K12" s="1">
        <v>2.8999999999999998E-3</v>
      </c>
      <c r="L12" s="1">
        <v>0.18970000000000001</v>
      </c>
      <c r="M12" s="1">
        <v>1.29E-2</v>
      </c>
      <c r="N12" s="1"/>
      <c r="O12" s="1"/>
      <c r="P12" s="1"/>
      <c r="Q12" s="1"/>
      <c r="R12" s="1"/>
      <c r="S12" s="1"/>
      <c r="T12" s="1"/>
      <c r="U12" s="1"/>
    </row>
    <row r="13" spans="1:22" x14ac:dyDescent="0.3">
      <c r="A13" s="55" t="s">
        <v>30</v>
      </c>
      <c r="B13" s="56">
        <v>1</v>
      </c>
      <c r="C13" s="56">
        <v>5.4999999999999997E-3</v>
      </c>
      <c r="D13" s="56">
        <v>4.4999999999999997E-3</v>
      </c>
      <c r="E13" s="56">
        <v>4.1000000000000003E-3</v>
      </c>
      <c r="F13" s="56">
        <v>4.0000000000000001E-3</v>
      </c>
      <c r="G13" s="56">
        <v>4.1000000000000003E-3</v>
      </c>
      <c r="H13" s="56">
        <v>8.5000000000000006E-3</v>
      </c>
      <c r="I13" s="56">
        <v>9.7999999999999997E-3</v>
      </c>
      <c r="J13" s="56">
        <v>6.3E-3</v>
      </c>
      <c r="K13" s="56">
        <v>7.0000000000000001E-3</v>
      </c>
      <c r="L13" s="56">
        <v>1.46E-2</v>
      </c>
      <c r="M13" s="56">
        <v>6.3E-3</v>
      </c>
      <c r="N13" s="56">
        <v>3.7000000000000002E-3</v>
      </c>
      <c r="O13" s="56">
        <v>2.63E-2</v>
      </c>
      <c r="P13" s="56">
        <v>2.46E-2</v>
      </c>
      <c r="Q13" s="56">
        <v>1.29E-2</v>
      </c>
      <c r="R13" s="56">
        <v>2.4400000000000002E-2</v>
      </c>
      <c r="S13" s="56"/>
      <c r="T13" s="56"/>
      <c r="U13" s="56"/>
      <c r="V13" s="55"/>
    </row>
    <row r="14" spans="1:2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A16" s="59" t="s">
        <v>79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2" x14ac:dyDescent="0.3">
      <c r="A17" s="55" t="s">
        <v>20</v>
      </c>
      <c r="B17" s="56">
        <v>8</v>
      </c>
      <c r="C17" s="56">
        <v>3</v>
      </c>
      <c r="D17" s="56">
        <v>2</v>
      </c>
      <c r="E17" s="56">
        <v>4</v>
      </c>
      <c r="F17" s="56">
        <v>1</v>
      </c>
      <c r="G17" s="56">
        <v>7</v>
      </c>
      <c r="H17" s="56">
        <v>5</v>
      </c>
      <c r="I17" s="56">
        <v>6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5"/>
    </row>
    <row r="18" spans="1:22" x14ac:dyDescent="0.3">
      <c r="A18" t="s">
        <v>21</v>
      </c>
      <c r="B18" s="1">
        <v>14</v>
      </c>
      <c r="C18" s="1">
        <v>10</v>
      </c>
      <c r="D18" s="1">
        <v>4</v>
      </c>
      <c r="E18" s="1">
        <v>13</v>
      </c>
      <c r="F18" s="1">
        <v>6</v>
      </c>
      <c r="G18" s="1">
        <v>2</v>
      </c>
      <c r="H18" s="1">
        <v>9</v>
      </c>
      <c r="I18" s="1">
        <v>12</v>
      </c>
      <c r="J18" s="1">
        <v>8</v>
      </c>
      <c r="K18" s="1">
        <v>5</v>
      </c>
      <c r="L18" s="1">
        <v>3</v>
      </c>
      <c r="M18" s="1">
        <v>11</v>
      </c>
      <c r="N18" s="1">
        <v>1</v>
      </c>
      <c r="O18" s="1">
        <v>7</v>
      </c>
      <c r="P18" s="1"/>
      <c r="Q18" s="1"/>
      <c r="R18" s="1"/>
      <c r="S18" s="1"/>
      <c r="T18" s="1"/>
      <c r="U18" s="1"/>
    </row>
    <row r="19" spans="1:22" x14ac:dyDescent="0.3">
      <c r="A19" s="55" t="s">
        <v>22</v>
      </c>
      <c r="B19" s="56">
        <v>12</v>
      </c>
      <c r="C19" s="56">
        <v>10</v>
      </c>
      <c r="D19" s="56">
        <v>11</v>
      </c>
      <c r="E19" s="56">
        <v>8</v>
      </c>
      <c r="F19" s="56">
        <v>7</v>
      </c>
      <c r="G19" s="56">
        <v>5</v>
      </c>
      <c r="H19" s="56">
        <v>9</v>
      </c>
      <c r="I19" s="56">
        <v>4</v>
      </c>
      <c r="J19" s="56">
        <v>3</v>
      </c>
      <c r="K19" s="56">
        <v>2</v>
      </c>
      <c r="L19" s="56">
        <v>1</v>
      </c>
      <c r="M19" s="56">
        <v>6</v>
      </c>
      <c r="N19" s="56"/>
      <c r="O19" s="56"/>
      <c r="P19" s="56"/>
      <c r="Q19" s="56"/>
      <c r="R19" s="56"/>
      <c r="S19" s="56"/>
      <c r="T19" s="56"/>
      <c r="U19" s="56"/>
      <c r="V19" s="55"/>
    </row>
    <row r="20" spans="1:22" x14ac:dyDescent="0.3">
      <c r="A20" t="s">
        <v>23</v>
      </c>
      <c r="B20" s="1">
        <v>9</v>
      </c>
      <c r="C20" s="1">
        <v>3</v>
      </c>
      <c r="D20" s="1">
        <v>5</v>
      </c>
      <c r="E20" s="1">
        <v>2</v>
      </c>
      <c r="F20" s="1">
        <v>1</v>
      </c>
      <c r="G20" s="1">
        <v>8</v>
      </c>
      <c r="H20" s="1">
        <v>6</v>
      </c>
      <c r="I20" s="1">
        <v>7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2" x14ac:dyDescent="0.3">
      <c r="A21" s="55" t="s">
        <v>24</v>
      </c>
      <c r="B21" s="56">
        <v>9</v>
      </c>
      <c r="C21" s="56">
        <v>7</v>
      </c>
      <c r="D21" s="56">
        <v>8</v>
      </c>
      <c r="E21" s="56">
        <v>4</v>
      </c>
      <c r="F21" s="56">
        <v>2</v>
      </c>
      <c r="G21" s="56">
        <v>6</v>
      </c>
      <c r="H21" s="56">
        <v>5</v>
      </c>
      <c r="I21" s="56">
        <v>3</v>
      </c>
      <c r="J21" s="56">
        <v>1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5"/>
    </row>
    <row r="22" spans="1:22" x14ac:dyDescent="0.3">
      <c r="A22" t="s">
        <v>25</v>
      </c>
      <c r="B22" s="1">
        <v>11</v>
      </c>
      <c r="C22" s="1">
        <v>2</v>
      </c>
      <c r="D22" s="1">
        <v>1</v>
      </c>
      <c r="E22" s="1">
        <v>3</v>
      </c>
      <c r="F22" s="1">
        <v>8</v>
      </c>
      <c r="G22" s="1">
        <v>5</v>
      </c>
      <c r="H22" s="1">
        <v>4</v>
      </c>
      <c r="I22" s="1">
        <v>7</v>
      </c>
      <c r="J22" s="1">
        <v>6</v>
      </c>
      <c r="K22" s="1">
        <v>10</v>
      </c>
      <c r="L22" s="1">
        <v>9</v>
      </c>
      <c r="M22" s="1"/>
      <c r="N22" s="1"/>
      <c r="O22" s="1"/>
      <c r="P22" s="1"/>
      <c r="Q22" s="1"/>
      <c r="R22" s="1"/>
      <c r="S22" s="1"/>
      <c r="T22" s="1"/>
      <c r="U22" s="1"/>
    </row>
    <row r="23" spans="1:22" x14ac:dyDescent="0.3">
      <c r="A23" s="55" t="s">
        <v>26</v>
      </c>
      <c r="B23" s="56">
        <v>6</v>
      </c>
      <c r="C23" s="56">
        <v>4</v>
      </c>
      <c r="D23" s="56">
        <v>3</v>
      </c>
      <c r="E23" s="56">
        <v>5</v>
      </c>
      <c r="F23" s="56">
        <v>2</v>
      </c>
      <c r="G23" s="56">
        <v>1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5"/>
    </row>
    <row r="24" spans="1:22" x14ac:dyDescent="0.3">
      <c r="A24" t="s">
        <v>27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2" x14ac:dyDescent="0.3">
      <c r="A25" s="55" t="s">
        <v>28</v>
      </c>
      <c r="B25" s="56">
        <v>20</v>
      </c>
      <c r="C25" s="56">
        <v>18</v>
      </c>
      <c r="D25" s="56">
        <v>17</v>
      </c>
      <c r="E25" s="56">
        <v>12</v>
      </c>
      <c r="F25" s="56">
        <v>19</v>
      </c>
      <c r="G25" s="56">
        <v>2</v>
      </c>
      <c r="H25" s="56">
        <v>6</v>
      </c>
      <c r="I25" s="56">
        <v>5</v>
      </c>
      <c r="J25" s="56">
        <v>7</v>
      </c>
      <c r="K25" s="56">
        <v>8</v>
      </c>
      <c r="L25" s="56">
        <v>10</v>
      </c>
      <c r="M25" s="56">
        <v>3</v>
      </c>
      <c r="N25" s="56">
        <v>4</v>
      </c>
      <c r="O25" s="56">
        <v>1</v>
      </c>
      <c r="P25" s="56">
        <v>15</v>
      </c>
      <c r="Q25" s="56">
        <v>11</v>
      </c>
      <c r="R25" s="56">
        <v>9</v>
      </c>
      <c r="S25" s="56">
        <v>16</v>
      </c>
      <c r="T25" s="56">
        <v>13</v>
      </c>
      <c r="U25" s="56">
        <v>14</v>
      </c>
      <c r="V25" s="55"/>
    </row>
    <row r="26" spans="1:22" x14ac:dyDescent="0.3">
      <c r="A26" t="s">
        <v>29</v>
      </c>
      <c r="B26" s="1">
        <v>12</v>
      </c>
      <c r="C26" s="1">
        <v>4</v>
      </c>
      <c r="D26" s="1">
        <v>10</v>
      </c>
      <c r="E26" s="1">
        <v>8</v>
      </c>
      <c r="F26" s="1">
        <v>3</v>
      </c>
      <c r="G26" s="1">
        <v>11</v>
      </c>
      <c r="H26" s="1">
        <v>5</v>
      </c>
      <c r="I26" s="1">
        <v>2</v>
      </c>
      <c r="J26" s="1">
        <v>7</v>
      </c>
      <c r="K26" s="1">
        <v>9</v>
      </c>
      <c r="L26" s="1">
        <v>1</v>
      </c>
      <c r="M26" s="1">
        <v>6</v>
      </c>
      <c r="N26" s="1"/>
      <c r="O26" s="1"/>
      <c r="P26" s="1"/>
      <c r="Q26" s="1"/>
      <c r="R26" s="1"/>
      <c r="S26" s="1"/>
      <c r="T26" s="1"/>
      <c r="U26" s="1"/>
    </row>
    <row r="27" spans="1:22" x14ac:dyDescent="0.3">
      <c r="A27" s="55" t="s">
        <v>30</v>
      </c>
      <c r="B27" s="56">
        <v>17</v>
      </c>
      <c r="C27" s="56">
        <v>11</v>
      </c>
      <c r="D27" s="56">
        <v>12</v>
      </c>
      <c r="E27" s="56">
        <v>13</v>
      </c>
      <c r="F27" s="56">
        <v>15</v>
      </c>
      <c r="G27" s="56">
        <v>14</v>
      </c>
      <c r="H27" s="56">
        <v>7</v>
      </c>
      <c r="I27" s="56">
        <v>6</v>
      </c>
      <c r="J27" s="56">
        <v>9</v>
      </c>
      <c r="K27" s="56">
        <v>8</v>
      </c>
      <c r="L27" s="56">
        <v>4</v>
      </c>
      <c r="M27" s="56">
        <v>10</v>
      </c>
      <c r="N27" s="56">
        <v>16</v>
      </c>
      <c r="O27" s="56">
        <v>1</v>
      </c>
      <c r="P27" s="56">
        <v>2</v>
      </c>
      <c r="Q27" s="56">
        <v>5</v>
      </c>
      <c r="R27" s="56">
        <v>3</v>
      </c>
      <c r="S27" s="56"/>
      <c r="T27" s="56"/>
      <c r="U27" s="56"/>
      <c r="V27" s="55"/>
    </row>
    <row r="30" spans="1:22" ht="15" thickBot="1" x14ac:dyDescent="0.35">
      <c r="A30" s="59" t="s">
        <v>80</v>
      </c>
    </row>
    <row r="31" spans="1:22" ht="15.6" thickTop="1" thickBot="1" x14ac:dyDescent="0.35">
      <c r="A31" s="7"/>
      <c r="B31" s="8" t="s">
        <v>103</v>
      </c>
      <c r="C31" s="9">
        <v>1</v>
      </c>
      <c r="D31" s="9">
        <v>2</v>
      </c>
      <c r="E31" s="9">
        <v>3</v>
      </c>
      <c r="F31" s="9">
        <v>4</v>
      </c>
      <c r="G31" s="9">
        <v>5</v>
      </c>
      <c r="H31" s="9">
        <v>6</v>
      </c>
      <c r="I31" s="9">
        <v>7</v>
      </c>
      <c r="J31" s="9">
        <v>8</v>
      </c>
      <c r="K31" s="9">
        <v>9</v>
      </c>
      <c r="L31" s="9">
        <v>10</v>
      </c>
      <c r="M31" s="9">
        <v>11</v>
      </c>
      <c r="N31" s="9">
        <v>12</v>
      </c>
      <c r="O31" s="9">
        <v>13</v>
      </c>
      <c r="P31" s="9">
        <v>14</v>
      </c>
      <c r="Q31" s="9">
        <v>15</v>
      </c>
      <c r="R31" s="9">
        <v>16</v>
      </c>
      <c r="S31" s="9">
        <v>17</v>
      </c>
      <c r="T31" s="9">
        <v>18</v>
      </c>
      <c r="U31" s="10">
        <v>19</v>
      </c>
    </row>
    <row r="32" spans="1:22" ht="19.2" thickTop="1" thickBot="1" x14ac:dyDescent="0.4">
      <c r="A32" s="3" t="s">
        <v>20</v>
      </c>
      <c r="B32" s="11">
        <v>398</v>
      </c>
      <c r="C32" s="12">
        <v>0.69179999999999997</v>
      </c>
      <c r="D32" s="12">
        <v>0.64670000000000005</v>
      </c>
      <c r="E32" s="12">
        <v>0.60119999999999996</v>
      </c>
      <c r="F32" s="12">
        <v>0.59509999999999996</v>
      </c>
      <c r="G32" s="12">
        <v>0.33560000000000001</v>
      </c>
      <c r="H32" s="12">
        <v>0.3175</v>
      </c>
      <c r="I32" s="12">
        <v>0.17660000000000001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>
        <f>SUM(C32:U32)</f>
        <v>3.3644999999999996</v>
      </c>
    </row>
    <row r="33" spans="1:22" ht="19.2" thickTop="1" thickBot="1" x14ac:dyDescent="0.4">
      <c r="A33" s="4" t="s">
        <v>21</v>
      </c>
      <c r="B33" s="14">
        <v>506</v>
      </c>
      <c r="C33" s="14">
        <v>0.54410000000000003</v>
      </c>
      <c r="D33" s="14">
        <v>0.48349999999999999</v>
      </c>
      <c r="E33" s="14">
        <v>0.25779999999999997</v>
      </c>
      <c r="F33" s="14">
        <v>0.23400000000000001</v>
      </c>
      <c r="G33" s="14">
        <v>0.2195</v>
      </c>
      <c r="H33" s="14">
        <v>0.18260000000000001</v>
      </c>
      <c r="I33" s="14">
        <v>0.15079999999999999</v>
      </c>
      <c r="J33" s="14">
        <v>0.14560000000000001</v>
      </c>
      <c r="K33" s="14">
        <v>0.1421</v>
      </c>
      <c r="L33" s="14">
        <v>0.12989999999999999</v>
      </c>
      <c r="M33" s="14">
        <v>0.11119999999999999</v>
      </c>
      <c r="N33" s="14">
        <v>6.25E-2</v>
      </c>
      <c r="O33" s="14">
        <v>3.0700000000000002E-2</v>
      </c>
      <c r="P33" s="14"/>
      <c r="Q33" s="14"/>
      <c r="R33" s="14"/>
      <c r="S33" s="14"/>
      <c r="T33" s="14"/>
      <c r="U33" s="14"/>
      <c r="V33">
        <f t="shared" ref="V33:V42" si="0">SUM(C33:U33)</f>
        <v>2.6943000000000006</v>
      </c>
    </row>
    <row r="34" spans="1:22" ht="18.600000000000001" thickTop="1" x14ac:dyDescent="0.35">
      <c r="A34" s="5" t="s">
        <v>22</v>
      </c>
      <c r="B34" s="15">
        <v>517</v>
      </c>
      <c r="C34" s="16">
        <v>0.25779999999999997</v>
      </c>
      <c r="D34" s="16">
        <v>0.2195</v>
      </c>
      <c r="E34" s="16">
        <v>0.14560000000000001</v>
      </c>
      <c r="F34" s="16">
        <v>6.25E-2</v>
      </c>
      <c r="G34" s="16">
        <v>5.5999999999999999E-3</v>
      </c>
      <c r="H34" s="16">
        <v>4.3E-3</v>
      </c>
      <c r="I34" s="16">
        <v>3.2000000000000002E-3</v>
      </c>
      <c r="J34" s="16">
        <v>2.3E-3</v>
      </c>
      <c r="K34" s="16">
        <v>1.2999999999999999E-3</v>
      </c>
      <c r="L34" s="16">
        <v>1.1000000000000001E-3</v>
      </c>
      <c r="M34" s="16">
        <v>1.8000000000000001E-4</v>
      </c>
      <c r="N34" s="16"/>
      <c r="O34" s="16"/>
      <c r="P34" s="16"/>
      <c r="Q34" s="16"/>
      <c r="R34" s="16"/>
      <c r="S34" s="16"/>
      <c r="T34" s="16"/>
      <c r="U34" s="17"/>
      <c r="V34">
        <f t="shared" si="0"/>
        <v>0.70337999999999989</v>
      </c>
    </row>
    <row r="35" spans="1:22" ht="18" x14ac:dyDescent="0.35">
      <c r="A35" s="5" t="s">
        <v>23</v>
      </c>
      <c r="B35" s="18">
        <v>768</v>
      </c>
      <c r="C35" s="19">
        <v>0.79110000000000003</v>
      </c>
      <c r="D35" s="19">
        <v>0.74270000000000003</v>
      </c>
      <c r="E35" s="19">
        <v>0.43309999999999998</v>
      </c>
      <c r="F35" s="19">
        <v>0.38719999999999999</v>
      </c>
      <c r="G35" s="19">
        <v>0.20760000000000001</v>
      </c>
      <c r="H35" s="19">
        <v>7.2800000000000004E-2</v>
      </c>
      <c r="I35" s="19">
        <v>7.6E-3</v>
      </c>
      <c r="J35" s="19">
        <v>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20"/>
      <c r="V35">
        <f t="shared" si="0"/>
        <v>2.6421000000000001</v>
      </c>
    </row>
    <row r="36" spans="1:22" ht="18" x14ac:dyDescent="0.35">
      <c r="A36" s="5" t="s">
        <v>24</v>
      </c>
      <c r="B36" s="15">
        <v>1030</v>
      </c>
      <c r="C36" s="16">
        <v>0.24779999999999999</v>
      </c>
      <c r="D36" s="16">
        <v>0.13400000000000001</v>
      </c>
      <c r="E36" s="16">
        <v>0.1082</v>
      </c>
      <c r="F36" s="16">
        <v>8.3900000000000002E-2</v>
      </c>
      <c r="G36" s="16">
        <v>2.8000000000000001E-2</v>
      </c>
      <c r="H36" s="16">
        <v>2.7199999999999998E-2</v>
      </c>
      <c r="I36" s="16">
        <v>1.8200000000000001E-2</v>
      </c>
      <c r="J36" s="16">
        <v>1.12E-2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7"/>
      <c r="V36">
        <f t="shared" si="0"/>
        <v>0.65850000000000009</v>
      </c>
    </row>
    <row r="37" spans="1:22" ht="18" x14ac:dyDescent="0.35">
      <c r="A37" s="5" t="s">
        <v>25</v>
      </c>
      <c r="B37" s="18">
        <v>1066</v>
      </c>
      <c r="C37" s="19">
        <v>9.6000000000000002E-2</v>
      </c>
      <c r="D37" s="19">
        <v>7.51E-2</v>
      </c>
      <c r="E37" s="19">
        <v>6.8000000000000005E-2</v>
      </c>
      <c r="F37" s="19">
        <v>2.8400000000000002E-2</v>
      </c>
      <c r="G37" s="19">
        <v>2.5000000000000001E-2</v>
      </c>
      <c r="H37" s="19">
        <v>2.23E-2</v>
      </c>
      <c r="I37" s="19">
        <v>1.18E-2</v>
      </c>
      <c r="J37" s="19">
        <v>3.3E-3</v>
      </c>
      <c r="K37" s="19">
        <v>1E-4</v>
      </c>
      <c r="L37" s="19">
        <v>0</v>
      </c>
      <c r="M37" s="19"/>
      <c r="N37" s="19"/>
      <c r="O37" s="19"/>
      <c r="P37" s="19"/>
      <c r="Q37" s="19"/>
      <c r="R37" s="19"/>
      <c r="S37" s="19"/>
      <c r="T37" s="19"/>
      <c r="U37" s="20"/>
      <c r="V37">
        <f t="shared" si="0"/>
        <v>0.33</v>
      </c>
    </row>
    <row r="38" spans="1:22" ht="18" x14ac:dyDescent="0.35">
      <c r="A38" s="5" t="s">
        <v>26</v>
      </c>
      <c r="B38" s="15">
        <v>1503</v>
      </c>
      <c r="C38" s="16">
        <v>0.1527</v>
      </c>
      <c r="D38" s="16">
        <v>9.7799999999999998E-2</v>
      </c>
      <c r="E38" s="16">
        <v>5.5800000000000002E-2</v>
      </c>
      <c r="F38" s="16">
        <v>2.4400000000000002E-2</v>
      </c>
      <c r="G38" s="16">
        <v>1.5699999999999999E-2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/>
      <c r="V38">
        <f t="shared" si="0"/>
        <v>0.34639999999999999</v>
      </c>
    </row>
    <row r="39" spans="1:22" ht="18" x14ac:dyDescent="0.35">
      <c r="A39" s="5" t="s">
        <v>27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0"/>
      <c r="V39">
        <f t="shared" si="0"/>
        <v>0</v>
      </c>
    </row>
    <row r="40" spans="1:22" ht="18" x14ac:dyDescent="0.35">
      <c r="A40" s="5" t="s">
        <v>28</v>
      </c>
      <c r="B40" s="15">
        <v>3395</v>
      </c>
      <c r="C40" s="16">
        <v>0.45419999999999999</v>
      </c>
      <c r="D40" s="16">
        <v>0.43869999999999998</v>
      </c>
      <c r="E40" s="16">
        <v>0.37480000000000002</v>
      </c>
      <c r="F40" s="16">
        <v>0.30609999999999998</v>
      </c>
      <c r="G40" s="16">
        <v>0.28210000000000002</v>
      </c>
      <c r="H40" s="16">
        <v>0.2407</v>
      </c>
      <c r="I40" s="16">
        <v>0.1234</v>
      </c>
      <c r="J40" s="16">
        <v>9.7699999999999995E-2</v>
      </c>
      <c r="K40" s="16">
        <v>8.7400000000000005E-2</v>
      </c>
      <c r="L40" s="16">
        <v>5.4399999999999997E-2</v>
      </c>
      <c r="M40" s="16">
        <v>4.87E-2</v>
      </c>
      <c r="N40" s="16">
        <v>4.2599999999999999E-2</v>
      </c>
      <c r="O40" s="16">
        <v>2.2200000000000001E-2</v>
      </c>
      <c r="P40" s="16">
        <v>2.12E-2</v>
      </c>
      <c r="Q40" s="16">
        <v>2.0500000000000001E-2</v>
      </c>
      <c r="R40" s="16">
        <v>1.78E-2</v>
      </c>
      <c r="S40" s="16">
        <v>1.46E-2</v>
      </c>
      <c r="T40" s="16">
        <v>1.0500000000000001E-2</v>
      </c>
      <c r="U40" s="17">
        <v>5.0000000000000001E-4</v>
      </c>
      <c r="V40">
        <f t="shared" si="0"/>
        <v>2.658100000000001</v>
      </c>
    </row>
    <row r="41" spans="1:22" ht="18" x14ac:dyDescent="0.35">
      <c r="A41" s="5" t="s">
        <v>29</v>
      </c>
      <c r="B41" s="18">
        <v>4898</v>
      </c>
      <c r="C41" s="19">
        <v>0.18970000000000001</v>
      </c>
      <c r="D41" s="19">
        <v>9.4299999999999995E-2</v>
      </c>
      <c r="E41" s="19">
        <v>4.41E-2</v>
      </c>
      <c r="F41" s="19">
        <v>3.7900000000000003E-2</v>
      </c>
      <c r="G41" s="19">
        <v>3.0499999999999999E-2</v>
      </c>
      <c r="H41" s="19">
        <v>1.29E-2</v>
      </c>
      <c r="I41" s="19">
        <v>9.9000000000000008E-3</v>
      </c>
      <c r="J41" s="19">
        <v>9.4999999999999998E-3</v>
      </c>
      <c r="K41" s="19">
        <v>2.8999999999999998E-3</v>
      </c>
      <c r="L41" s="19">
        <v>1E-4</v>
      </c>
      <c r="M41" s="19">
        <v>1E-4</v>
      </c>
      <c r="N41" s="19"/>
      <c r="O41" s="19"/>
      <c r="P41" s="19"/>
      <c r="Q41" s="19"/>
      <c r="R41" s="19"/>
      <c r="S41" s="19"/>
      <c r="T41" s="19"/>
      <c r="U41" s="20"/>
      <c r="V41">
        <f t="shared" si="0"/>
        <v>0.43190000000000012</v>
      </c>
    </row>
    <row r="42" spans="1:22" ht="18.600000000000001" thickBot="1" x14ac:dyDescent="0.4">
      <c r="A42" s="6" t="s">
        <v>30</v>
      </c>
      <c r="B42" s="21">
        <v>5875</v>
      </c>
      <c r="C42" s="22">
        <v>2.63E-2</v>
      </c>
      <c r="D42" s="22">
        <v>2.46E-2</v>
      </c>
      <c r="E42" s="22">
        <v>2.4400000000000002E-2</v>
      </c>
      <c r="F42" s="22">
        <v>1.46E-2</v>
      </c>
      <c r="G42" s="22">
        <v>1.29E-2</v>
      </c>
      <c r="H42" s="22">
        <v>9.7999999999999997E-3</v>
      </c>
      <c r="I42" s="22">
        <v>8.5000000000000006E-3</v>
      </c>
      <c r="J42" s="22">
        <v>7.0000000000000001E-3</v>
      </c>
      <c r="K42" s="22">
        <v>6.3E-3</v>
      </c>
      <c r="L42" s="22">
        <v>6.3E-3</v>
      </c>
      <c r="M42" s="22">
        <v>5.4999999999999997E-3</v>
      </c>
      <c r="N42" s="22">
        <v>4.4999999999999997E-3</v>
      </c>
      <c r="O42" s="22">
        <v>4.1000000000000003E-3</v>
      </c>
      <c r="P42" s="22">
        <v>4.1000000000000003E-3</v>
      </c>
      <c r="Q42" s="22">
        <v>4.0000000000000001E-3</v>
      </c>
      <c r="R42" s="22">
        <v>3.7000000000000002E-3</v>
      </c>
      <c r="S42" s="22"/>
      <c r="T42" s="22"/>
      <c r="U42" s="23"/>
      <c r="V42">
        <f t="shared" si="0"/>
        <v>0.16660000000000003</v>
      </c>
    </row>
    <row r="43" spans="1:22" ht="15" thickTop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K27" sqref="K27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5.3483710000000002</v>
      </c>
      <c r="B2" s="63">
        <v>7.0071899999999996</v>
      </c>
      <c r="C2">
        <v>6.2690250000000001</v>
      </c>
      <c r="D2" s="63">
        <v>7.298737</v>
      </c>
      <c r="E2">
        <v>3.7983999999999997E-2</v>
      </c>
      <c r="F2" s="63">
        <v>5.8360000000000002E-2</v>
      </c>
      <c r="G2">
        <v>5.2136259999999996</v>
      </c>
      <c r="H2" s="63">
        <v>7.7684360000000003</v>
      </c>
      <c r="I2" s="1">
        <v>12.437493999999999</v>
      </c>
      <c r="J2" s="63">
        <v>13.661149</v>
      </c>
      <c r="K2" s="1">
        <v>0.33208300000000002</v>
      </c>
      <c r="L2" s="63">
        <v>0.33289200000000002</v>
      </c>
      <c r="M2" s="1">
        <v>0</v>
      </c>
      <c r="N2" s="63">
        <v>0</v>
      </c>
      <c r="O2" s="1">
        <v>1.200383</v>
      </c>
      <c r="P2" s="63">
        <v>1.1986790000000001</v>
      </c>
      <c r="Q2" s="1">
        <v>0.62942699999999996</v>
      </c>
      <c r="R2" s="63">
        <v>0.62949699999999997</v>
      </c>
      <c r="S2" s="1">
        <v>8.6925209999999993</v>
      </c>
      <c r="T2" s="63">
        <v>9.8674099999999996</v>
      </c>
    </row>
    <row r="3" spans="1:21" x14ac:dyDescent="0.3">
      <c r="A3">
        <v>4.6224189999999998</v>
      </c>
      <c r="B3" s="63">
        <v>6.5888099999999996</v>
      </c>
      <c r="C3">
        <v>5.9603039999999998</v>
      </c>
      <c r="D3" s="63">
        <v>7.1213559999999996</v>
      </c>
      <c r="E3">
        <v>3.7983999999999997E-2</v>
      </c>
      <c r="F3" s="63">
        <v>4.0063000000000001E-2</v>
      </c>
      <c r="G3">
        <v>6.7692310000000004</v>
      </c>
      <c r="H3" s="63">
        <v>8.8914799999999996</v>
      </c>
      <c r="I3" s="1">
        <v>13.319478</v>
      </c>
      <c r="J3" s="63">
        <v>13.939863000000001</v>
      </c>
      <c r="K3" s="1">
        <v>0.33208300000000002</v>
      </c>
      <c r="L3" s="63">
        <v>0.340702</v>
      </c>
      <c r="M3" s="1">
        <v>0</v>
      </c>
      <c r="N3" s="63">
        <v>3.5199999999999999E-4</v>
      </c>
      <c r="O3" s="1">
        <v>1.1986810000000001</v>
      </c>
      <c r="P3" s="63">
        <v>1.1988799999999999</v>
      </c>
      <c r="Q3" s="1">
        <v>0.62937699999999996</v>
      </c>
      <c r="R3" s="63">
        <v>0.62722500000000003</v>
      </c>
      <c r="S3" s="1">
        <v>8.550395</v>
      </c>
      <c r="T3" s="63">
        <v>10.740776</v>
      </c>
    </row>
    <row r="4" spans="1:21" x14ac:dyDescent="0.3">
      <c r="A4">
        <v>5.4733409999999996</v>
      </c>
      <c r="B4" s="63">
        <v>6.6017000000000001</v>
      </c>
      <c r="C4">
        <v>6.4411560000000003</v>
      </c>
      <c r="D4" s="63">
        <v>6.6745530000000004</v>
      </c>
      <c r="E4">
        <v>3.7983999999999997E-2</v>
      </c>
      <c r="F4" s="63">
        <v>3.9646000000000001E-2</v>
      </c>
      <c r="G4">
        <v>6.3587999999999996</v>
      </c>
      <c r="H4" s="63">
        <v>8.6930289999999992</v>
      </c>
      <c r="I4" s="1">
        <v>12.341613000000001</v>
      </c>
      <c r="J4" s="63">
        <v>16.854776999999999</v>
      </c>
      <c r="K4" s="1">
        <v>0.33208300000000002</v>
      </c>
      <c r="L4" s="63">
        <v>0.33467799999999998</v>
      </c>
      <c r="M4" s="1">
        <v>0</v>
      </c>
      <c r="N4" s="63">
        <v>0</v>
      </c>
      <c r="O4" s="1">
        <v>1.895324</v>
      </c>
      <c r="P4" s="63">
        <v>1.1985969999999999</v>
      </c>
      <c r="Q4" s="1">
        <v>0.628965</v>
      </c>
      <c r="R4" s="63">
        <v>0.62753199999999998</v>
      </c>
      <c r="S4" s="1">
        <v>12.202498</v>
      </c>
      <c r="T4" s="63">
        <v>10.014495999999999</v>
      </c>
    </row>
    <row r="5" spans="1:21" x14ac:dyDescent="0.3">
      <c r="A5">
        <v>4.9443650000000003</v>
      </c>
      <c r="B5" s="63">
        <v>7.6259550000000003</v>
      </c>
      <c r="C5">
        <v>5.9635699999999998</v>
      </c>
      <c r="D5" s="63">
        <v>7.1108960000000003</v>
      </c>
      <c r="E5">
        <v>3.7983999999999997E-2</v>
      </c>
      <c r="F5" s="63">
        <v>3.9081999999999999E-2</v>
      </c>
      <c r="G5">
        <v>5.4428049999999999</v>
      </c>
      <c r="H5" s="63">
        <v>8.008699</v>
      </c>
      <c r="I5" s="1">
        <v>12.479566</v>
      </c>
      <c r="J5" s="63">
        <v>14.704425000000001</v>
      </c>
      <c r="K5" s="1">
        <v>0.33208300000000002</v>
      </c>
      <c r="L5" s="63">
        <v>0.332258</v>
      </c>
      <c r="M5" s="1">
        <v>0</v>
      </c>
      <c r="N5" s="63">
        <v>0</v>
      </c>
      <c r="O5" s="1">
        <v>2.3686850000000002</v>
      </c>
      <c r="P5" s="63">
        <v>1.198874</v>
      </c>
      <c r="Q5" s="1">
        <v>0.651447</v>
      </c>
      <c r="R5" s="63">
        <v>0.62880999999999998</v>
      </c>
      <c r="S5" s="1">
        <v>8.5914549999999998</v>
      </c>
      <c r="T5" s="63">
        <v>9.5899789999999996</v>
      </c>
    </row>
    <row r="6" spans="1:21" x14ac:dyDescent="0.3">
      <c r="A6">
        <v>5.1848910000000004</v>
      </c>
      <c r="B6" s="63">
        <v>6.7483209999999998</v>
      </c>
      <c r="C6">
        <v>12.026839000000001</v>
      </c>
      <c r="D6" s="63">
        <v>6.7738370000000003</v>
      </c>
      <c r="E6">
        <v>3.7983999999999997E-2</v>
      </c>
      <c r="F6" s="63">
        <v>4.3358000000000001E-2</v>
      </c>
      <c r="G6">
        <v>5.5065619999999997</v>
      </c>
      <c r="H6" s="63">
        <v>7.9325890000000001</v>
      </c>
      <c r="I6" s="1">
        <v>13.348559</v>
      </c>
      <c r="J6" s="63">
        <v>16.013218999999999</v>
      </c>
      <c r="K6" s="1">
        <v>0.33208300000000002</v>
      </c>
      <c r="L6" s="63">
        <v>0.33511099999999999</v>
      </c>
      <c r="M6" s="1">
        <v>0</v>
      </c>
      <c r="N6" s="63">
        <v>0</v>
      </c>
      <c r="O6" s="1">
        <v>1.2016119999999999</v>
      </c>
      <c r="P6" s="63">
        <v>1.198923</v>
      </c>
      <c r="Q6" s="1">
        <v>0.63153099999999995</v>
      </c>
      <c r="R6" s="63">
        <v>0.62741899999999995</v>
      </c>
      <c r="S6" s="1">
        <v>8.5559220000000007</v>
      </c>
      <c r="T6" s="63">
        <v>10.513277</v>
      </c>
    </row>
    <row r="7" spans="1:21" x14ac:dyDescent="0.3">
      <c r="A7">
        <v>5.0092109999999996</v>
      </c>
      <c r="B7" s="63">
        <v>6.5380419999999999</v>
      </c>
      <c r="C7">
        <v>7.2281659999999999</v>
      </c>
      <c r="D7" s="63">
        <v>6.9850219999999998</v>
      </c>
      <c r="E7">
        <v>3.7983999999999997E-2</v>
      </c>
      <c r="F7" s="63">
        <v>4.1744000000000003E-2</v>
      </c>
      <c r="G7">
        <v>7.6454700000000004</v>
      </c>
      <c r="H7" s="63">
        <v>7.7062309999999998</v>
      </c>
      <c r="I7" s="1">
        <v>12.983122</v>
      </c>
      <c r="J7" s="63">
        <v>17.106801000000001</v>
      </c>
      <c r="K7" s="1">
        <v>0.33208300000000002</v>
      </c>
      <c r="L7" s="63">
        <v>0.33213900000000002</v>
      </c>
      <c r="M7" s="1">
        <v>0</v>
      </c>
      <c r="N7" s="63">
        <v>0</v>
      </c>
      <c r="P7" s="63">
        <v>1.1986749999999999</v>
      </c>
      <c r="R7" s="63">
        <v>0.62749600000000005</v>
      </c>
      <c r="T7" s="63">
        <v>9.4417030000000004</v>
      </c>
    </row>
    <row r="8" spans="1:21" x14ac:dyDescent="0.3">
      <c r="A8">
        <v>4.8536960000000002</v>
      </c>
      <c r="B8" s="63">
        <v>7.1719730000000004</v>
      </c>
      <c r="C8">
        <v>6.0091739999999998</v>
      </c>
      <c r="D8" s="63">
        <v>7.2160460000000004</v>
      </c>
      <c r="E8">
        <v>3.7983999999999997E-2</v>
      </c>
      <c r="F8" s="63">
        <v>3.8041999999999999E-2</v>
      </c>
      <c r="G8">
        <v>5.2628919999999999</v>
      </c>
      <c r="H8" s="63">
        <v>8.2098600000000008</v>
      </c>
      <c r="I8" s="1">
        <v>12.508046</v>
      </c>
      <c r="J8" s="63">
        <v>17.074809999999999</v>
      </c>
      <c r="K8" s="1">
        <v>0.33208300000000002</v>
      </c>
      <c r="L8" s="63">
        <v>0.33622800000000003</v>
      </c>
      <c r="M8" s="1">
        <v>0</v>
      </c>
      <c r="N8" s="63">
        <v>1.669E-2</v>
      </c>
      <c r="P8" s="63">
        <v>1.1986300000000001</v>
      </c>
      <c r="R8" s="63">
        <v>0.62732600000000005</v>
      </c>
      <c r="T8" s="63">
        <v>9.1720039999999994</v>
      </c>
    </row>
    <row r="9" spans="1:21" x14ac:dyDescent="0.3">
      <c r="A9">
        <v>4.9634390000000002</v>
      </c>
      <c r="B9" s="63">
        <v>5.9968019999999997</v>
      </c>
      <c r="C9">
        <v>5.9291809999999998</v>
      </c>
      <c r="D9" s="63">
        <v>7.1141139999999998</v>
      </c>
      <c r="E9">
        <v>3.7983999999999997E-2</v>
      </c>
      <c r="F9" s="63">
        <v>3.8087999999999997E-2</v>
      </c>
      <c r="G9">
        <v>4.335852</v>
      </c>
      <c r="H9" s="63">
        <v>8.3466869999999993</v>
      </c>
      <c r="I9" s="1">
        <v>12.21368</v>
      </c>
      <c r="J9" s="63">
        <v>14.358344000000001</v>
      </c>
      <c r="K9" s="1">
        <v>0.33208300000000002</v>
      </c>
      <c r="L9" s="63">
        <v>0.33652500000000002</v>
      </c>
      <c r="M9" s="1">
        <v>0</v>
      </c>
      <c r="N9" s="63">
        <v>6.7000000000000002E-5</v>
      </c>
      <c r="P9" s="63">
        <v>1.198637</v>
      </c>
      <c r="R9" s="63">
        <v>0.62723300000000004</v>
      </c>
      <c r="T9" s="63">
        <v>9.3100269999999998</v>
      </c>
    </row>
    <row r="10" spans="1:21" x14ac:dyDescent="0.3">
      <c r="A10">
        <v>4.9908450000000002</v>
      </c>
      <c r="B10" s="63">
        <v>6.3079840000000003</v>
      </c>
      <c r="C10">
        <v>6.2870210000000002</v>
      </c>
      <c r="D10" s="63">
        <v>6.9256489999999999</v>
      </c>
      <c r="E10">
        <v>3.7983999999999997E-2</v>
      </c>
      <c r="F10" s="63">
        <v>4.9605999999999997E-2</v>
      </c>
      <c r="G10">
        <v>5.6762990000000002</v>
      </c>
      <c r="H10" s="63">
        <v>8.3484149999999993</v>
      </c>
      <c r="I10" s="1">
        <v>12.744401999999999</v>
      </c>
      <c r="J10" s="63">
        <v>15.055261</v>
      </c>
      <c r="K10" s="1">
        <v>0.33208300000000002</v>
      </c>
      <c r="L10" s="63">
        <v>0.33398699999999998</v>
      </c>
      <c r="M10" s="1">
        <v>0</v>
      </c>
      <c r="N10" s="63">
        <v>2.8649999999999999E-3</v>
      </c>
      <c r="P10" s="63">
        <v>1.198709</v>
      </c>
      <c r="R10" s="63">
        <v>0.62732500000000002</v>
      </c>
      <c r="T10" s="63">
        <v>9.2729750000000006</v>
      </c>
    </row>
    <row r="11" spans="1:21" x14ac:dyDescent="0.3">
      <c r="A11">
        <v>4.4804940000000002</v>
      </c>
      <c r="B11" s="63">
        <v>6.6617949999999997</v>
      </c>
      <c r="C11">
        <v>5.5116569999999996</v>
      </c>
      <c r="D11" s="63">
        <v>6.950996</v>
      </c>
      <c r="E11">
        <v>3.7983999999999997E-2</v>
      </c>
      <c r="F11" s="63">
        <v>4.446E-2</v>
      </c>
      <c r="G11">
        <v>4.2200800000000003</v>
      </c>
      <c r="H11" s="63">
        <v>8.1279249999999994</v>
      </c>
      <c r="I11" s="1">
        <v>12.035114</v>
      </c>
      <c r="J11" s="63">
        <v>15.263995</v>
      </c>
      <c r="K11" s="1">
        <v>0.33208300000000002</v>
      </c>
      <c r="L11" s="63">
        <v>0.33255099999999999</v>
      </c>
      <c r="M11" s="1">
        <v>0</v>
      </c>
      <c r="N11" s="63">
        <v>8.5679999999999992E-3</v>
      </c>
      <c r="P11" s="63">
        <v>1.198723</v>
      </c>
      <c r="R11" s="63">
        <v>0.62722</v>
      </c>
      <c r="T11" s="63">
        <v>9.2509870000000003</v>
      </c>
    </row>
    <row r="13" spans="1:21" x14ac:dyDescent="0.3">
      <c r="A13">
        <f>SUM(A2:A11)/COUNT(A2:A11)</f>
        <v>4.9871072000000005</v>
      </c>
      <c r="B13">
        <f t="shared" ref="B13:T13" si="0">SUM(B2:B11)/COUNT(B2:B11)</f>
        <v>6.7248571999999998</v>
      </c>
      <c r="C13">
        <f t="shared" si="0"/>
        <v>6.7626092999999994</v>
      </c>
      <c r="D13">
        <f t="shared" si="0"/>
        <v>7.0171206000000002</v>
      </c>
      <c r="E13">
        <f t="shared" si="0"/>
        <v>3.7984000000000004E-2</v>
      </c>
      <c r="F13">
        <f t="shared" si="0"/>
        <v>4.3244900000000003E-2</v>
      </c>
      <c r="G13">
        <f t="shared" si="0"/>
        <v>5.6431617000000003</v>
      </c>
      <c r="H13">
        <f t="shared" si="0"/>
        <v>8.2033351000000003</v>
      </c>
      <c r="I13">
        <f t="shared" si="0"/>
        <v>12.641107399999999</v>
      </c>
      <c r="J13">
        <f t="shared" si="0"/>
        <v>15.403264399999998</v>
      </c>
      <c r="K13">
        <f t="shared" si="0"/>
        <v>0.33208299999999996</v>
      </c>
      <c r="L13">
        <f t="shared" si="0"/>
        <v>0.33470710000000004</v>
      </c>
      <c r="M13">
        <f t="shared" si="0"/>
        <v>0</v>
      </c>
      <c r="N13">
        <f t="shared" si="0"/>
        <v>2.8542000000000003E-3</v>
      </c>
      <c r="O13">
        <f t="shared" si="0"/>
        <v>1.572937</v>
      </c>
      <c r="P13">
        <f t="shared" si="0"/>
        <v>1.1987326999999999</v>
      </c>
      <c r="Q13">
        <f t="shared" si="0"/>
        <v>0.63414939999999997</v>
      </c>
      <c r="R13">
        <f t="shared" si="0"/>
        <v>0.6277083</v>
      </c>
      <c r="S13">
        <f t="shared" si="0"/>
        <v>9.3185582</v>
      </c>
      <c r="T13">
        <f t="shared" si="0"/>
        <v>9.7173634</v>
      </c>
      <c r="U13" s="61" t="s">
        <v>82</v>
      </c>
    </row>
    <row r="14" spans="1:21" x14ac:dyDescent="0.3">
      <c r="A14">
        <v>23.514572999999999</v>
      </c>
      <c r="B14">
        <v>23.514572999999999</v>
      </c>
      <c r="C14">
        <v>22.532806000000001</v>
      </c>
      <c r="D14">
        <v>22.532806000000001</v>
      </c>
      <c r="E14">
        <v>2.1663000000000002E-2</v>
      </c>
      <c r="F14">
        <v>2.1663000000000002E-2</v>
      </c>
      <c r="G14">
        <v>22.307200999999999</v>
      </c>
      <c r="H14">
        <v>22.307200999999999</v>
      </c>
      <c r="I14">
        <v>35.817960999999997</v>
      </c>
      <c r="J14">
        <v>35.817960999999997</v>
      </c>
      <c r="K14">
        <v>0.30018800000000001</v>
      </c>
      <c r="L14">
        <v>0.30018800000000001</v>
      </c>
      <c r="M14">
        <v>124.835943</v>
      </c>
      <c r="N14">
        <v>124.835943</v>
      </c>
      <c r="O14">
        <v>4.184094</v>
      </c>
      <c r="P14">
        <v>4.184094</v>
      </c>
      <c r="Q14">
        <v>5.8779089999999998</v>
      </c>
      <c r="R14">
        <v>5.8779089999999998</v>
      </c>
      <c r="S14">
        <v>29.018941999999999</v>
      </c>
      <c r="T14">
        <v>29.018941999999999</v>
      </c>
      <c r="U14" s="61" t="s">
        <v>83</v>
      </c>
    </row>
    <row r="15" spans="1:21" x14ac:dyDescent="0.3">
      <c r="A15">
        <f>A13/A14*100</f>
        <v>21.208580738421237</v>
      </c>
      <c r="B15">
        <f t="shared" ref="B15:T15" si="1">B13/B14*100</f>
        <v>28.59867878527924</v>
      </c>
      <c r="C15">
        <f t="shared" si="1"/>
        <v>30.012282092163751</v>
      </c>
      <c r="D15">
        <f t="shared" si="1"/>
        <v>31.141796543226796</v>
      </c>
      <c r="E15">
        <f t="shared" si="1"/>
        <v>175.34044222868485</v>
      </c>
      <c r="F15">
        <f t="shared" si="1"/>
        <v>199.62562895259197</v>
      </c>
      <c r="G15">
        <f t="shared" si="1"/>
        <v>25.297488914005843</v>
      </c>
      <c r="H15">
        <f t="shared" si="1"/>
        <v>36.774381061971873</v>
      </c>
      <c r="I15">
        <f t="shared" si="1"/>
        <v>35.292649405699002</v>
      </c>
      <c r="J15">
        <f t="shared" si="1"/>
        <v>43.004302785409806</v>
      </c>
      <c r="K15">
        <f t="shared" si="1"/>
        <v>110.62500832811438</v>
      </c>
      <c r="L15">
        <f t="shared" si="1"/>
        <v>111.49916052607034</v>
      </c>
      <c r="M15">
        <f t="shared" si="1"/>
        <v>0</v>
      </c>
      <c r="N15">
        <f t="shared" si="1"/>
        <v>2.2863607478817221E-3</v>
      </c>
      <c r="O15">
        <f t="shared" si="1"/>
        <v>37.59325196804852</v>
      </c>
      <c r="P15">
        <f t="shared" si="1"/>
        <v>28.649755478724902</v>
      </c>
      <c r="Q15">
        <f t="shared" si="1"/>
        <v>10.788690331885029</v>
      </c>
      <c r="R15">
        <f t="shared" si="1"/>
        <v>10.67910884636016</v>
      </c>
      <c r="S15">
        <f t="shared" si="1"/>
        <v>32.111984647820726</v>
      </c>
      <c r="T15">
        <f t="shared" si="1"/>
        <v>33.486277342571626</v>
      </c>
      <c r="U15" s="61" t="s">
        <v>84</v>
      </c>
    </row>
    <row r="16" spans="1:21" x14ac:dyDescent="0.3">
      <c r="A16">
        <f>A15-B15</f>
        <v>-7.3900980468580038</v>
      </c>
      <c r="C16">
        <f t="shared" ref="C16:S16" si="2">C15-D15</f>
        <v>-1.129514451063045</v>
      </c>
      <c r="E16">
        <f t="shared" si="2"/>
        <v>-24.285186723907117</v>
      </c>
      <c r="G16">
        <f t="shared" si="2"/>
        <v>-11.47689214796603</v>
      </c>
      <c r="I16">
        <f t="shared" si="2"/>
        <v>-7.7116533797108033</v>
      </c>
      <c r="K16">
        <f t="shared" si="2"/>
        <v>-0.87415219795596499</v>
      </c>
      <c r="M16">
        <f t="shared" si="2"/>
        <v>-2.2863607478817221E-3</v>
      </c>
      <c r="O16">
        <f t="shared" si="2"/>
        <v>8.9434964893236177</v>
      </c>
      <c r="Q16">
        <f t="shared" si="2"/>
        <v>0.10958148552486868</v>
      </c>
      <c r="S16">
        <f t="shared" si="2"/>
        <v>-1.3742926947508991</v>
      </c>
      <c r="U16" s="61" t="s">
        <v>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16" sqref="A16:T18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1.4309000000000001</v>
      </c>
      <c r="B2" s="63">
        <v>0.73062000000000005</v>
      </c>
      <c r="C2">
        <v>9.3200000000000005E-2</v>
      </c>
      <c r="D2" s="63">
        <v>0.72020700000000004</v>
      </c>
      <c r="E2">
        <v>0.11119999999999999</v>
      </c>
      <c r="F2" s="63">
        <v>0.37843199999999999</v>
      </c>
      <c r="G2">
        <v>0.8639</v>
      </c>
      <c r="H2" s="63">
        <v>0.77251000000000003</v>
      </c>
      <c r="I2">
        <v>0.36720000000000003</v>
      </c>
      <c r="J2" s="63">
        <v>0.34348600000000001</v>
      </c>
      <c r="K2">
        <v>0</v>
      </c>
      <c r="L2" s="63">
        <v>1.3999999999999999E-4</v>
      </c>
      <c r="M2">
        <v>4.0099999999999997E-2</v>
      </c>
      <c r="N2" s="63">
        <v>4.0099999999999997E-2</v>
      </c>
      <c r="O2">
        <v>5.0000000000000001E-4</v>
      </c>
      <c r="P2" s="63">
        <v>0</v>
      </c>
      <c r="Q2">
        <v>1E-4</v>
      </c>
      <c r="R2" s="63">
        <v>0</v>
      </c>
      <c r="S2">
        <v>3.7000000000000002E-3</v>
      </c>
      <c r="T2" s="63">
        <v>4.4433E-2</v>
      </c>
    </row>
    <row r="3" spans="1:21" x14ac:dyDescent="0.3">
      <c r="A3">
        <v>2.4277000000000002</v>
      </c>
      <c r="B3" s="63">
        <v>0.89982399999999996</v>
      </c>
      <c r="C3">
        <v>0.59209999999999996</v>
      </c>
      <c r="D3" s="63">
        <v>0.46525</v>
      </c>
      <c r="E3">
        <v>0.11119999999999999</v>
      </c>
      <c r="F3" s="63">
        <v>0.111703</v>
      </c>
      <c r="G3">
        <v>1.2586999999999999</v>
      </c>
      <c r="H3" s="63">
        <v>0.40021200000000001</v>
      </c>
      <c r="I3">
        <v>0.25900000000000001</v>
      </c>
      <c r="J3" s="63">
        <v>0.348325</v>
      </c>
      <c r="K3">
        <v>0</v>
      </c>
      <c r="L3" s="63">
        <v>9.3999999999999994E-5</v>
      </c>
      <c r="M3">
        <v>4.0099999999999997E-2</v>
      </c>
      <c r="N3" s="63">
        <v>1.5699999999999999E-2</v>
      </c>
      <c r="O3">
        <v>5.0000000000000001E-4</v>
      </c>
      <c r="P3" s="63">
        <v>0</v>
      </c>
      <c r="Q3">
        <v>1E-4</v>
      </c>
      <c r="R3" s="63">
        <v>0</v>
      </c>
      <c r="S3">
        <v>5.7299999999999997E-2</v>
      </c>
      <c r="T3" s="63">
        <v>6.4586000000000005E-2</v>
      </c>
    </row>
    <row r="4" spans="1:21" x14ac:dyDescent="0.3">
      <c r="A4">
        <v>1.4309000000000001</v>
      </c>
      <c r="B4" s="63">
        <v>0.74238999999999999</v>
      </c>
      <c r="C4">
        <v>0.51419999999999999</v>
      </c>
      <c r="D4" s="63">
        <v>0.52300199999999997</v>
      </c>
      <c r="E4">
        <v>0.11119999999999999</v>
      </c>
      <c r="F4" s="63">
        <v>0.38104399999999999</v>
      </c>
      <c r="G4">
        <v>1.2586999999999999</v>
      </c>
      <c r="H4" s="63">
        <v>0.44089699999999998</v>
      </c>
      <c r="I4">
        <v>0.2772</v>
      </c>
      <c r="J4" s="63">
        <v>0.27934999999999999</v>
      </c>
      <c r="K4">
        <v>0</v>
      </c>
      <c r="L4" s="63">
        <v>1.15E-4</v>
      </c>
      <c r="M4">
        <v>4.0099999999999997E-2</v>
      </c>
      <c r="N4" s="63">
        <v>4.0099999999999997E-2</v>
      </c>
      <c r="O4">
        <v>0.33700000000000002</v>
      </c>
      <c r="P4" s="63">
        <v>0</v>
      </c>
      <c r="Q4">
        <v>1E-4</v>
      </c>
      <c r="R4" s="63">
        <v>0</v>
      </c>
      <c r="S4">
        <v>5.4600000000000003E-2</v>
      </c>
      <c r="T4" s="63">
        <v>6.7794999999999994E-2</v>
      </c>
    </row>
    <row r="5" spans="1:21" x14ac:dyDescent="0.3">
      <c r="A5">
        <v>0.49409999999999998</v>
      </c>
      <c r="B5" s="63">
        <v>1.0579769999999999</v>
      </c>
      <c r="C5">
        <v>0.51419999999999999</v>
      </c>
      <c r="D5" s="63">
        <v>0.57461200000000001</v>
      </c>
      <c r="E5">
        <v>0.11119999999999999</v>
      </c>
      <c r="F5" s="63">
        <v>0.112207</v>
      </c>
      <c r="G5">
        <v>1.2586999999999999</v>
      </c>
      <c r="H5" s="63">
        <v>0.614703</v>
      </c>
      <c r="I5">
        <v>0.39300000000000002</v>
      </c>
      <c r="J5" s="63">
        <v>0.34000999999999998</v>
      </c>
      <c r="K5">
        <v>0</v>
      </c>
      <c r="L5" s="63">
        <v>2.8379999999999998E-3</v>
      </c>
      <c r="M5">
        <v>4.0099999999999997E-2</v>
      </c>
      <c r="N5" s="63">
        <v>4.0099999999999997E-2</v>
      </c>
      <c r="O5">
        <v>5.0000000000000001E-4</v>
      </c>
      <c r="P5" s="63">
        <v>0</v>
      </c>
      <c r="Q5">
        <v>1E-4</v>
      </c>
      <c r="R5" s="63">
        <v>0</v>
      </c>
      <c r="S5">
        <v>3.7000000000000002E-3</v>
      </c>
      <c r="T5" s="63">
        <v>5.8347000000000003E-2</v>
      </c>
    </row>
    <row r="6" spans="1:21" x14ac:dyDescent="0.3">
      <c r="A6">
        <v>2.1682000000000001</v>
      </c>
      <c r="B6" s="63">
        <v>0.73062000000000005</v>
      </c>
      <c r="C6">
        <v>1.3858999999999999</v>
      </c>
      <c r="D6" s="63">
        <v>0.50739400000000001</v>
      </c>
      <c r="E6">
        <v>0.11119999999999999</v>
      </c>
      <c r="F6" s="63">
        <v>0.112207</v>
      </c>
      <c r="G6">
        <v>0.79869999999999997</v>
      </c>
      <c r="H6" s="63">
        <v>0.95884800000000003</v>
      </c>
      <c r="I6">
        <v>0.47689999999999999</v>
      </c>
      <c r="J6" s="63">
        <v>0.25583699999999998</v>
      </c>
      <c r="K6">
        <v>0</v>
      </c>
      <c r="L6" s="63">
        <v>4.95E-4</v>
      </c>
      <c r="M6">
        <v>4.0099999999999997E-2</v>
      </c>
      <c r="N6" s="63">
        <v>4.0099999999999997E-2</v>
      </c>
      <c r="O6">
        <v>5.0000000000000001E-4</v>
      </c>
      <c r="P6" s="63">
        <v>0</v>
      </c>
      <c r="Q6">
        <v>1E-4</v>
      </c>
      <c r="R6" s="63">
        <v>0</v>
      </c>
      <c r="S6">
        <v>5.2499999999999998E-2</v>
      </c>
      <c r="T6" s="63">
        <v>6.9258E-2</v>
      </c>
    </row>
    <row r="7" spans="1:21" x14ac:dyDescent="0.3">
      <c r="A7">
        <v>0.49409999999999998</v>
      </c>
      <c r="B7" s="63">
        <v>0.78622400000000003</v>
      </c>
      <c r="C7">
        <v>0.96440000000000003</v>
      </c>
      <c r="D7" s="63">
        <v>0.47856599999999999</v>
      </c>
      <c r="E7">
        <v>0.11119999999999999</v>
      </c>
      <c r="F7" s="63">
        <v>0.52845200000000003</v>
      </c>
      <c r="G7">
        <v>2.4268999999999998</v>
      </c>
      <c r="H7" s="63">
        <v>0.41608400000000001</v>
      </c>
      <c r="I7">
        <v>0.25900000000000001</v>
      </c>
      <c r="J7" s="63">
        <v>0.24285000000000001</v>
      </c>
      <c r="K7">
        <v>0</v>
      </c>
      <c r="L7" s="63">
        <v>6.0899999999999995E-4</v>
      </c>
      <c r="M7">
        <v>4.0099999999999997E-2</v>
      </c>
      <c r="N7" s="63">
        <v>4.0099999999999997E-2</v>
      </c>
      <c r="P7" s="63">
        <v>0</v>
      </c>
      <c r="R7" s="63">
        <v>0</v>
      </c>
      <c r="T7" s="63">
        <v>8.7929999999999994E-2</v>
      </c>
    </row>
    <row r="8" spans="1:21" x14ac:dyDescent="0.3">
      <c r="A8">
        <v>1.4763999999999999</v>
      </c>
      <c r="B8" s="63">
        <v>1.0628850000000001</v>
      </c>
      <c r="C8">
        <v>0.51419999999999999</v>
      </c>
      <c r="D8" s="63">
        <v>0.45671400000000001</v>
      </c>
      <c r="E8">
        <v>0.11119999999999999</v>
      </c>
      <c r="F8" s="63">
        <v>0.112758</v>
      </c>
      <c r="G8">
        <v>2.0396999999999998</v>
      </c>
      <c r="H8" s="63">
        <v>0.48653600000000002</v>
      </c>
      <c r="I8">
        <v>0.2772</v>
      </c>
      <c r="J8" s="63">
        <v>0.27031699999999997</v>
      </c>
      <c r="K8">
        <v>0</v>
      </c>
      <c r="L8" s="63">
        <v>2.5500000000000002E-4</v>
      </c>
      <c r="M8">
        <v>4.0099999999999997E-2</v>
      </c>
      <c r="N8" s="63">
        <v>1.5699999999999999E-2</v>
      </c>
      <c r="P8" s="63">
        <v>0</v>
      </c>
      <c r="R8" s="63">
        <v>0</v>
      </c>
      <c r="T8" s="63">
        <v>7.9255999999999993E-2</v>
      </c>
    </row>
    <row r="9" spans="1:21" x14ac:dyDescent="0.3">
      <c r="A9">
        <v>0.49409999999999998</v>
      </c>
      <c r="B9" s="63">
        <v>0.91914700000000005</v>
      </c>
      <c r="C9">
        <v>0.88319999999999999</v>
      </c>
      <c r="D9" s="63">
        <v>0.37476599999999999</v>
      </c>
      <c r="E9">
        <v>0.11119999999999999</v>
      </c>
      <c r="F9" s="63">
        <v>0.24013999999999999</v>
      </c>
      <c r="G9">
        <v>2.4268999999999998</v>
      </c>
      <c r="H9" s="63">
        <v>0.50469299999999995</v>
      </c>
      <c r="I9">
        <v>0.2772</v>
      </c>
      <c r="J9" s="63">
        <v>0.36076799999999998</v>
      </c>
      <c r="K9">
        <v>0</v>
      </c>
      <c r="L9" s="63">
        <v>1.15E-4</v>
      </c>
      <c r="M9">
        <v>4.0099999999999997E-2</v>
      </c>
      <c r="N9" s="63">
        <v>1.5699999999999999E-2</v>
      </c>
      <c r="P9" s="63">
        <v>0</v>
      </c>
      <c r="R9" s="63">
        <v>0</v>
      </c>
      <c r="T9" s="63">
        <v>8.8492000000000001E-2</v>
      </c>
    </row>
    <row r="10" spans="1:21" x14ac:dyDescent="0.3">
      <c r="A10">
        <v>1.5150999999999999</v>
      </c>
      <c r="B10" s="63">
        <v>1.116039</v>
      </c>
      <c r="C10">
        <v>0.18149999999999999</v>
      </c>
      <c r="D10" s="63">
        <v>0.36358200000000002</v>
      </c>
      <c r="E10">
        <v>0.11119999999999999</v>
      </c>
      <c r="F10" s="63">
        <v>0.240093</v>
      </c>
      <c r="G10">
        <v>1.2511000000000001</v>
      </c>
      <c r="H10" s="63">
        <v>0.35009800000000002</v>
      </c>
      <c r="I10">
        <v>0.55640000000000001</v>
      </c>
      <c r="J10" s="63">
        <v>0.32684200000000002</v>
      </c>
      <c r="K10">
        <v>0</v>
      </c>
      <c r="L10" s="63">
        <v>2.96E-3</v>
      </c>
      <c r="M10">
        <v>4.0099999999999997E-2</v>
      </c>
      <c r="N10" s="63">
        <v>1.5699999999999999E-2</v>
      </c>
      <c r="P10" s="63">
        <v>0</v>
      </c>
      <c r="R10" s="63">
        <v>0</v>
      </c>
      <c r="T10" s="63">
        <v>3.2039999999999998E-3</v>
      </c>
    </row>
    <row r="11" spans="1:21" x14ac:dyDescent="0.3">
      <c r="A11">
        <v>2.4338000000000002</v>
      </c>
      <c r="B11" s="63">
        <v>0.59235700000000002</v>
      </c>
      <c r="C11">
        <v>1.2408999999999999</v>
      </c>
      <c r="D11" s="63">
        <v>0.67518599999999995</v>
      </c>
      <c r="E11">
        <v>0.11119999999999999</v>
      </c>
      <c r="F11" s="63">
        <v>0.23959</v>
      </c>
      <c r="G11">
        <v>1.9938</v>
      </c>
      <c r="H11" s="63">
        <v>0.51303699999999997</v>
      </c>
      <c r="I11">
        <v>0.38829999999999998</v>
      </c>
      <c r="J11" s="63">
        <v>0.23732800000000001</v>
      </c>
      <c r="K11">
        <v>0</v>
      </c>
      <c r="L11" s="63">
        <v>5.0000000000000004E-6</v>
      </c>
      <c r="M11">
        <v>4.0099999999999997E-2</v>
      </c>
      <c r="N11" s="63">
        <v>1.5699999999999999E-2</v>
      </c>
      <c r="P11" s="63">
        <v>0</v>
      </c>
      <c r="R11" s="63">
        <v>0</v>
      </c>
      <c r="T11" s="63">
        <v>8.8433999999999999E-2</v>
      </c>
    </row>
    <row r="13" spans="1:21" x14ac:dyDescent="0.3">
      <c r="A13">
        <f>SUM(A2:A11)/COUNT(A2:A11)</f>
        <v>1.4365299999999999</v>
      </c>
      <c r="B13">
        <f t="shared" ref="B13:T13" si="0">SUM(B2:B11)/COUNT(B2:B11)</f>
        <v>0.86380829999999997</v>
      </c>
      <c r="C13">
        <f t="shared" si="0"/>
        <v>0.68837999999999988</v>
      </c>
      <c r="D13">
        <f t="shared" si="0"/>
        <v>0.51392789999999999</v>
      </c>
      <c r="E13">
        <f t="shared" si="0"/>
        <v>0.11119999999999999</v>
      </c>
      <c r="F13">
        <f t="shared" si="0"/>
        <v>0.24566260000000001</v>
      </c>
      <c r="G13">
        <f t="shared" si="0"/>
        <v>1.5577100000000002</v>
      </c>
      <c r="H13">
        <f t="shared" si="0"/>
        <v>0.54576179999999996</v>
      </c>
      <c r="I13">
        <f t="shared" si="0"/>
        <v>0.35314000000000006</v>
      </c>
      <c r="J13">
        <f t="shared" si="0"/>
        <v>0.30051130000000004</v>
      </c>
      <c r="K13">
        <f t="shared" si="0"/>
        <v>0</v>
      </c>
      <c r="L13">
        <f t="shared" si="0"/>
        <v>7.6259999999999989E-4</v>
      </c>
      <c r="M13">
        <f t="shared" si="0"/>
        <v>4.0100000000000004E-2</v>
      </c>
      <c r="N13">
        <f t="shared" si="0"/>
        <v>2.7899999999999998E-2</v>
      </c>
      <c r="O13">
        <f t="shared" si="0"/>
        <v>6.7799999999999999E-2</v>
      </c>
      <c r="P13">
        <f t="shared" si="0"/>
        <v>0</v>
      </c>
      <c r="Q13">
        <f t="shared" si="0"/>
        <v>1E-4</v>
      </c>
      <c r="R13">
        <f t="shared" si="0"/>
        <v>0</v>
      </c>
      <c r="S13">
        <f t="shared" si="0"/>
        <v>3.4360000000000002E-2</v>
      </c>
      <c r="T13">
        <f t="shared" si="0"/>
        <v>6.5173499999999995E-2</v>
      </c>
      <c r="U13" s="61" t="s">
        <v>104</v>
      </c>
    </row>
    <row r="14" spans="1:21" x14ac:dyDescent="0.3">
      <c r="A14">
        <f>A13-B13</f>
        <v>0.57272169999999989</v>
      </c>
      <c r="C14">
        <f t="shared" ref="C14:S14" si="1">C13-D13</f>
        <v>0.17445209999999989</v>
      </c>
      <c r="E14">
        <f t="shared" si="1"/>
        <v>-0.13446260000000002</v>
      </c>
      <c r="G14">
        <f t="shared" si="1"/>
        <v>1.0119482000000002</v>
      </c>
      <c r="I14">
        <f t="shared" si="1"/>
        <v>5.2628700000000028E-2</v>
      </c>
      <c r="K14">
        <f t="shared" si="1"/>
        <v>-7.6259999999999989E-4</v>
      </c>
      <c r="M14">
        <f t="shared" si="1"/>
        <v>1.2200000000000006E-2</v>
      </c>
      <c r="O14">
        <f t="shared" si="1"/>
        <v>6.7799999999999999E-2</v>
      </c>
      <c r="Q14">
        <f t="shared" si="1"/>
        <v>1E-4</v>
      </c>
      <c r="S14">
        <f t="shared" si="1"/>
        <v>-3.0813499999999994E-2</v>
      </c>
      <c r="U14" s="61" t="s">
        <v>105</v>
      </c>
    </row>
    <row r="16" spans="1:21" x14ac:dyDescent="0.3">
      <c r="A16">
        <v>3.3644999999999996</v>
      </c>
      <c r="B16">
        <v>3.3644999999999996</v>
      </c>
      <c r="C16">
        <v>2.6943000000000006</v>
      </c>
      <c r="D16">
        <v>2.6943000000000006</v>
      </c>
      <c r="E16">
        <v>0.70337999999999989</v>
      </c>
      <c r="F16">
        <v>0.70337999999999989</v>
      </c>
      <c r="G16">
        <v>2.6421000000000001</v>
      </c>
      <c r="H16">
        <v>2.6421000000000001</v>
      </c>
      <c r="I16">
        <v>0.65850000000000009</v>
      </c>
      <c r="J16">
        <v>0.65850000000000009</v>
      </c>
      <c r="K16">
        <v>0.33</v>
      </c>
      <c r="L16">
        <v>0.33</v>
      </c>
      <c r="M16">
        <v>0.34639999999999999</v>
      </c>
      <c r="N16">
        <v>0.34639999999999999</v>
      </c>
      <c r="O16">
        <v>2.658100000000001</v>
      </c>
      <c r="P16">
        <v>2.658100000000001</v>
      </c>
      <c r="Q16">
        <v>0.43190000000000012</v>
      </c>
      <c r="R16">
        <v>0.43190000000000012</v>
      </c>
      <c r="S16">
        <v>0.16660000000000003</v>
      </c>
      <c r="T16">
        <v>0.16660000000000003</v>
      </c>
    </row>
    <row r="17" spans="1:20" x14ac:dyDescent="0.3">
      <c r="A17">
        <f>A13/A16*100</f>
        <v>42.696685986030616</v>
      </c>
      <c r="B17">
        <f t="shared" ref="B17:T17" si="2">B13/B16*100</f>
        <v>25.674195274186363</v>
      </c>
      <c r="C17">
        <f t="shared" si="2"/>
        <v>25.549493374902561</v>
      </c>
      <c r="D17">
        <f t="shared" si="2"/>
        <v>19.074635341276021</v>
      </c>
      <c r="E17">
        <f t="shared" si="2"/>
        <v>15.809377576843245</v>
      </c>
      <c r="F17">
        <f t="shared" si="2"/>
        <v>34.926014387670968</v>
      </c>
      <c r="G17">
        <f t="shared" si="2"/>
        <v>58.957268839180955</v>
      </c>
      <c r="H17">
        <f t="shared" si="2"/>
        <v>20.656364255705686</v>
      </c>
      <c r="I17">
        <f t="shared" si="2"/>
        <v>53.627942293090356</v>
      </c>
      <c r="J17">
        <f t="shared" si="2"/>
        <v>45.635732725892183</v>
      </c>
      <c r="K17">
        <f t="shared" si="2"/>
        <v>0</v>
      </c>
      <c r="L17">
        <f t="shared" si="2"/>
        <v>0.23109090909090904</v>
      </c>
      <c r="M17">
        <f t="shared" si="2"/>
        <v>11.576212471131642</v>
      </c>
      <c r="N17">
        <f t="shared" si="2"/>
        <v>8.0542725173210172</v>
      </c>
      <c r="O17">
        <f t="shared" si="2"/>
        <v>2.5506941048117069</v>
      </c>
      <c r="P17">
        <f t="shared" si="2"/>
        <v>0</v>
      </c>
      <c r="Q17">
        <f t="shared" si="2"/>
        <v>2.3153507756425093E-2</v>
      </c>
      <c r="R17">
        <f t="shared" si="2"/>
        <v>0</v>
      </c>
      <c r="S17">
        <f t="shared" si="2"/>
        <v>20.624249699879947</v>
      </c>
      <c r="T17">
        <f t="shared" si="2"/>
        <v>39.119747899159655</v>
      </c>
    </row>
    <row r="18" spans="1:20" x14ac:dyDescent="0.3">
      <c r="A18">
        <f>A17-B17</f>
        <v>17.022490711844252</v>
      </c>
      <c r="C18">
        <f t="shared" ref="C18:S18" si="3">C17-D17</f>
        <v>6.4748580336265391</v>
      </c>
      <c r="E18">
        <f t="shared" si="3"/>
        <v>-19.116636810827721</v>
      </c>
      <c r="G18">
        <f t="shared" si="3"/>
        <v>38.300904583475273</v>
      </c>
      <c r="I18">
        <f t="shared" si="3"/>
        <v>7.9922095671981737</v>
      </c>
      <c r="K18">
        <f t="shared" si="3"/>
        <v>-0.23109090909090904</v>
      </c>
      <c r="M18">
        <f t="shared" si="3"/>
        <v>3.5219399538106249</v>
      </c>
      <c r="O18">
        <f t="shared" si="3"/>
        <v>2.5506941048117069</v>
      </c>
      <c r="Q18">
        <f t="shared" si="3"/>
        <v>2.3153507756425093E-2</v>
      </c>
      <c r="S18">
        <f t="shared" si="3"/>
        <v>-18.495498199279709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G25" sqref="G25"/>
    </sheetView>
  </sheetViews>
  <sheetFormatPr defaultRowHeight="14.4" x14ac:dyDescent="0.3"/>
  <cols>
    <col min="15" max="15" width="12" bestFit="1" customWidth="1"/>
  </cols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5.3483710000000002</v>
      </c>
      <c r="B2" s="63">
        <v>5.5710040000000003</v>
      </c>
      <c r="C2">
        <v>6.2690250000000001</v>
      </c>
      <c r="D2" s="63">
        <v>6.2728270000000004</v>
      </c>
      <c r="E2">
        <v>3.7983999999999997E-2</v>
      </c>
      <c r="F2" s="63">
        <v>5.8520000000000003E-2</v>
      </c>
      <c r="G2">
        <v>5.2136259999999996</v>
      </c>
      <c r="H2" s="63">
        <v>8.4897659999999995</v>
      </c>
      <c r="I2" s="1">
        <v>12.437493999999999</v>
      </c>
      <c r="J2" s="63">
        <v>12.730812</v>
      </c>
      <c r="K2" s="1">
        <v>0.33208300000000002</v>
      </c>
      <c r="L2" s="63">
        <v>0.33149899999999999</v>
      </c>
      <c r="M2" s="1">
        <v>0</v>
      </c>
      <c r="N2" s="63">
        <v>8.9400000000000005E-4</v>
      </c>
      <c r="O2" s="1">
        <v>1.200383</v>
      </c>
      <c r="P2" s="63">
        <v>1.1987620000000001</v>
      </c>
      <c r="Q2" s="1">
        <v>0.62942699999999996</v>
      </c>
      <c r="R2" s="63">
        <v>0.62722299999999997</v>
      </c>
      <c r="S2" s="1">
        <v>8.6925209999999993</v>
      </c>
      <c r="T2" s="63">
        <v>8.5767140000000008</v>
      </c>
    </row>
    <row r="3" spans="1:21" x14ac:dyDescent="0.3">
      <c r="A3">
        <v>4.6224189999999998</v>
      </c>
      <c r="B3" s="63">
        <v>5.4280790000000003</v>
      </c>
      <c r="C3">
        <v>5.9603039999999998</v>
      </c>
      <c r="D3" s="63">
        <v>6.5740020000000001</v>
      </c>
      <c r="E3">
        <v>3.7983999999999997E-2</v>
      </c>
      <c r="F3" s="63">
        <v>3.9834000000000001E-2</v>
      </c>
      <c r="G3">
        <v>6.7692310000000004</v>
      </c>
      <c r="H3" s="63">
        <v>7.7556560000000001</v>
      </c>
      <c r="I3" s="1">
        <v>13.319478</v>
      </c>
      <c r="J3" s="63">
        <v>15.554035000000001</v>
      </c>
      <c r="K3" s="1">
        <v>0.33208300000000002</v>
      </c>
      <c r="L3" s="63">
        <v>0.33669199999999999</v>
      </c>
      <c r="M3" s="1">
        <v>0</v>
      </c>
      <c r="N3" s="63">
        <v>1.33E-3</v>
      </c>
      <c r="O3" s="1">
        <v>1.1986810000000001</v>
      </c>
      <c r="P3" s="63">
        <v>1.198718</v>
      </c>
      <c r="Q3" s="1">
        <v>0.62937699999999996</v>
      </c>
      <c r="R3" s="63">
        <v>0.62786500000000001</v>
      </c>
      <c r="S3" s="1">
        <v>8.550395</v>
      </c>
      <c r="T3" s="63">
        <v>8.9043960000000002</v>
      </c>
    </row>
    <row r="4" spans="1:21" x14ac:dyDescent="0.3">
      <c r="A4">
        <v>5.4733409999999996</v>
      </c>
      <c r="B4" s="63">
        <v>5.3771209999999998</v>
      </c>
      <c r="C4">
        <v>6.4411560000000003</v>
      </c>
      <c r="D4" s="63">
        <v>7.4181299999999997</v>
      </c>
      <c r="E4">
        <v>3.7983999999999997E-2</v>
      </c>
      <c r="F4" s="63">
        <v>3.8150999999999997E-2</v>
      </c>
      <c r="G4">
        <v>6.3587999999999996</v>
      </c>
      <c r="H4" s="63">
        <v>7.4194079999999998</v>
      </c>
      <c r="I4" s="1">
        <v>12.341613000000001</v>
      </c>
      <c r="J4" s="63">
        <v>12.818490000000001</v>
      </c>
      <c r="K4" s="1">
        <v>0.33208300000000002</v>
      </c>
      <c r="L4" s="63">
        <v>0.33166699999999999</v>
      </c>
      <c r="M4" s="1">
        <v>0</v>
      </c>
      <c r="N4" s="63">
        <v>0</v>
      </c>
      <c r="O4" s="1">
        <v>1.895324</v>
      </c>
      <c r="P4" s="63">
        <v>1.198769</v>
      </c>
      <c r="Q4" s="1">
        <v>0.628965</v>
      </c>
      <c r="R4" s="63">
        <v>0.62737100000000001</v>
      </c>
      <c r="S4" s="1">
        <v>12.202498</v>
      </c>
      <c r="T4" s="63">
        <v>8.6159759999999999</v>
      </c>
    </row>
    <row r="5" spans="1:21" x14ac:dyDescent="0.3">
      <c r="A5">
        <v>4.9443650000000003</v>
      </c>
      <c r="B5" s="63">
        <v>5.9281839999999999</v>
      </c>
      <c r="C5">
        <v>5.9635699999999998</v>
      </c>
      <c r="D5" s="63">
        <v>6.5097589999999999</v>
      </c>
      <c r="E5">
        <v>3.7983999999999997E-2</v>
      </c>
      <c r="F5" s="63">
        <v>3.7893999999999997E-2</v>
      </c>
      <c r="G5">
        <v>5.4428049999999999</v>
      </c>
      <c r="H5" s="63">
        <v>8.4029050000000005</v>
      </c>
      <c r="I5" s="1">
        <v>12.479566</v>
      </c>
      <c r="J5" s="63">
        <v>13.010161</v>
      </c>
      <c r="K5" s="1">
        <v>0.33208300000000002</v>
      </c>
      <c r="L5" s="63">
        <v>0.33425700000000003</v>
      </c>
      <c r="M5" s="1">
        <v>0</v>
      </c>
      <c r="N5" s="63">
        <v>0</v>
      </c>
      <c r="O5" s="1">
        <v>2.3686850000000002</v>
      </c>
      <c r="P5" s="63">
        <v>1.198636</v>
      </c>
      <c r="Q5" s="1">
        <v>0.651447</v>
      </c>
      <c r="R5" s="63">
        <v>0.62741499999999994</v>
      </c>
      <c r="S5" s="1">
        <v>8.5914549999999998</v>
      </c>
      <c r="T5" s="63">
        <v>8.5867199999999997</v>
      </c>
    </row>
    <row r="6" spans="1:21" x14ac:dyDescent="0.3">
      <c r="A6">
        <v>5.1848910000000004</v>
      </c>
      <c r="B6" s="63">
        <v>5.3101520000000004</v>
      </c>
      <c r="C6">
        <v>12.026839000000001</v>
      </c>
      <c r="D6" s="63">
        <v>6.4832749999999999</v>
      </c>
      <c r="E6">
        <v>3.7983999999999997E-2</v>
      </c>
      <c r="F6" s="63">
        <v>3.7733999999999997E-2</v>
      </c>
      <c r="G6">
        <v>5.5065619999999997</v>
      </c>
      <c r="H6" s="63">
        <v>8.5306189999999997</v>
      </c>
      <c r="I6" s="1">
        <v>13.348559</v>
      </c>
      <c r="J6" s="63">
        <v>16.943135000000002</v>
      </c>
      <c r="K6" s="1">
        <v>0.33208300000000002</v>
      </c>
      <c r="L6" s="63">
        <v>0.333181</v>
      </c>
      <c r="M6" s="1">
        <v>0</v>
      </c>
      <c r="N6" s="63">
        <v>2.7650999999999998E-2</v>
      </c>
      <c r="O6" s="1">
        <v>1.2016119999999999</v>
      </c>
      <c r="P6" s="63">
        <v>1.1985939999999999</v>
      </c>
      <c r="Q6" s="1">
        <v>0.63153099999999995</v>
      </c>
      <c r="R6" s="63">
        <v>0.62744900000000003</v>
      </c>
      <c r="S6" s="1">
        <v>8.5559220000000007</v>
      </c>
      <c r="T6" s="63"/>
    </row>
    <row r="7" spans="1:21" x14ac:dyDescent="0.3">
      <c r="A7">
        <v>5.0092109999999996</v>
      </c>
      <c r="B7" s="63">
        <v>6.1177479999999997</v>
      </c>
      <c r="C7">
        <v>7.2281659999999999</v>
      </c>
      <c r="D7" s="63">
        <v>6.5332369999999997</v>
      </c>
      <c r="E7">
        <v>3.7983999999999997E-2</v>
      </c>
      <c r="F7" s="63"/>
      <c r="G7">
        <v>7.6454700000000004</v>
      </c>
      <c r="H7" s="63"/>
      <c r="I7" s="1">
        <v>12.983122</v>
      </c>
      <c r="J7" s="63">
        <v>13.301455000000001</v>
      </c>
      <c r="K7" s="1">
        <v>0.33208300000000002</v>
      </c>
      <c r="L7" s="63"/>
      <c r="M7" s="1">
        <v>0</v>
      </c>
      <c r="N7" s="63">
        <v>0</v>
      </c>
      <c r="P7" s="63">
        <v>1.198763</v>
      </c>
      <c r="R7" s="63">
        <v>0.62754399999999999</v>
      </c>
      <c r="T7" s="63"/>
    </row>
    <row r="8" spans="1:21" x14ac:dyDescent="0.3">
      <c r="A8">
        <v>4.8536960000000002</v>
      </c>
      <c r="B8" s="63">
        <v>5.7988419999999996</v>
      </c>
      <c r="C8">
        <v>6.0091739999999998</v>
      </c>
      <c r="D8" s="63">
        <v>6.5714439999999996</v>
      </c>
      <c r="E8">
        <v>3.7983999999999997E-2</v>
      </c>
      <c r="F8" s="63"/>
      <c r="G8">
        <v>5.2628919999999999</v>
      </c>
      <c r="H8" s="63"/>
      <c r="I8" s="1">
        <v>12.508046</v>
      </c>
      <c r="J8" s="63">
        <v>12.216151999999999</v>
      </c>
      <c r="K8" s="1">
        <v>0.33208300000000002</v>
      </c>
      <c r="L8" s="63"/>
      <c r="M8" s="1">
        <v>0</v>
      </c>
      <c r="N8" s="63">
        <v>1.885E-3</v>
      </c>
      <c r="P8" s="63">
        <v>1.198628</v>
      </c>
      <c r="R8" s="63">
        <v>0.62725900000000001</v>
      </c>
      <c r="T8" s="63"/>
    </row>
    <row r="9" spans="1:21" x14ac:dyDescent="0.3">
      <c r="A9">
        <v>4.9634390000000002</v>
      </c>
      <c r="B9" s="63">
        <v>5.6541579999999998</v>
      </c>
      <c r="C9">
        <v>5.9291809999999998</v>
      </c>
      <c r="D9" s="63">
        <v>6.8795840000000004</v>
      </c>
      <c r="E9">
        <v>3.7983999999999997E-2</v>
      </c>
      <c r="F9" s="63"/>
      <c r="G9">
        <v>4.335852</v>
      </c>
      <c r="H9" s="63"/>
      <c r="I9" s="1">
        <v>12.21368</v>
      </c>
      <c r="J9" s="63">
        <v>11.127238999999999</v>
      </c>
      <c r="K9" s="1">
        <v>0.33208300000000002</v>
      </c>
      <c r="L9" s="63"/>
      <c r="M9" s="1">
        <v>0</v>
      </c>
      <c r="N9" s="63">
        <v>1.421E-2</v>
      </c>
      <c r="P9" s="63">
        <v>1.1987380000000001</v>
      </c>
      <c r="R9" s="63">
        <v>0.62723200000000001</v>
      </c>
      <c r="T9" s="63"/>
    </row>
    <row r="10" spans="1:21" x14ac:dyDescent="0.3">
      <c r="A10">
        <v>4.9908450000000002</v>
      </c>
      <c r="B10" s="63">
        <v>5.9479839999999999</v>
      </c>
      <c r="C10">
        <v>6.2870210000000002</v>
      </c>
      <c r="D10" s="63">
        <v>6.6126300000000002</v>
      </c>
      <c r="E10">
        <v>3.7983999999999997E-2</v>
      </c>
      <c r="F10" s="63"/>
      <c r="G10">
        <v>5.6762990000000002</v>
      </c>
      <c r="H10" s="63"/>
      <c r="I10" s="1">
        <v>12.744401999999999</v>
      </c>
      <c r="J10" s="63">
        <v>12.192138999999999</v>
      </c>
      <c r="K10" s="1">
        <v>0.33208300000000002</v>
      </c>
      <c r="L10" s="63"/>
      <c r="M10" s="1">
        <v>0</v>
      </c>
      <c r="N10" s="63">
        <v>1.1447000000000001E-2</v>
      </c>
      <c r="P10" s="63">
        <v>1.1987620000000001</v>
      </c>
      <c r="R10" s="63">
        <v>0.62750899999999998</v>
      </c>
      <c r="T10" s="63"/>
    </row>
    <row r="11" spans="1:21" x14ac:dyDescent="0.3">
      <c r="A11">
        <v>4.4804940000000002</v>
      </c>
      <c r="B11" s="63">
        <v>6.5894320000000004</v>
      </c>
      <c r="C11">
        <v>5.5116569999999996</v>
      </c>
      <c r="D11" s="63">
        <v>6.5786389999999999</v>
      </c>
      <c r="E11">
        <v>3.7983999999999997E-2</v>
      </c>
      <c r="F11" s="63"/>
      <c r="G11">
        <v>4.2200800000000003</v>
      </c>
      <c r="H11" s="63"/>
      <c r="I11" s="1">
        <v>12.035114</v>
      </c>
      <c r="J11" s="63">
        <v>11.701596</v>
      </c>
      <c r="K11" s="1">
        <v>0.33208300000000002</v>
      </c>
      <c r="L11" s="63"/>
      <c r="M11" s="1">
        <v>0</v>
      </c>
      <c r="N11" s="63">
        <v>0</v>
      </c>
      <c r="P11" s="63">
        <v>1.19861</v>
      </c>
      <c r="R11" s="63"/>
      <c r="T11" s="63"/>
    </row>
    <row r="13" spans="1:21" x14ac:dyDescent="0.3">
      <c r="A13">
        <f>SUM(A2:A11)/COUNT(A2:A11)</f>
        <v>4.9871072000000005</v>
      </c>
      <c r="B13">
        <f>SUM(B2:B11)/COUNT(B2:B11)</f>
        <v>5.7722704000000009</v>
      </c>
      <c r="C13">
        <f t="shared" ref="C13:T13" si="0">SUM(C2:C11)/COUNT(C2:C11)</f>
        <v>6.7626092999999994</v>
      </c>
      <c r="D13">
        <f>SUM(D2:D11)/COUNT(D2:D11)</f>
        <v>6.6433526999999994</v>
      </c>
      <c r="E13">
        <f t="shared" si="0"/>
        <v>3.7984000000000004E-2</v>
      </c>
      <c r="F13">
        <f>SUM(F2:F11)/COUNT(F2:F11)</f>
        <v>4.2426599999999995E-2</v>
      </c>
      <c r="G13">
        <f t="shared" si="0"/>
        <v>5.6431617000000003</v>
      </c>
      <c r="H13">
        <f>SUM(H2:H11)/COUNT(H2:H11)</f>
        <v>8.1196707999999997</v>
      </c>
      <c r="I13">
        <f t="shared" si="0"/>
        <v>12.641107399999999</v>
      </c>
      <c r="J13">
        <f>SUM(J2:J11)/COUNT(J2:J11)</f>
        <v>13.159521399999999</v>
      </c>
      <c r="K13">
        <f t="shared" si="0"/>
        <v>0.33208299999999996</v>
      </c>
      <c r="L13">
        <f t="shared" si="0"/>
        <v>0.33345919999999996</v>
      </c>
      <c r="M13">
        <f t="shared" si="0"/>
        <v>0</v>
      </c>
      <c r="N13">
        <f t="shared" si="0"/>
        <v>5.7416999999999998E-3</v>
      </c>
      <c r="O13">
        <f t="shared" si="0"/>
        <v>1.572937</v>
      </c>
      <c r="P13">
        <f t="shared" si="0"/>
        <v>1.198698</v>
      </c>
      <c r="Q13">
        <f t="shared" si="0"/>
        <v>0.63414939999999997</v>
      </c>
      <c r="R13">
        <f t="shared" si="0"/>
        <v>0.62742966666666655</v>
      </c>
      <c r="S13">
        <f t="shared" si="0"/>
        <v>9.3185582</v>
      </c>
      <c r="T13">
        <f t="shared" si="0"/>
        <v>8.670951500000001</v>
      </c>
      <c r="U13" s="61" t="s">
        <v>82</v>
      </c>
    </row>
    <row r="14" spans="1:21" x14ac:dyDescent="0.3">
      <c r="A14">
        <v>23.514572999999999</v>
      </c>
      <c r="B14">
        <v>23.514572999999999</v>
      </c>
      <c r="C14">
        <v>22.532806000000001</v>
      </c>
      <c r="D14">
        <v>22.532806000000001</v>
      </c>
      <c r="E14">
        <v>2.1663000000000002E-2</v>
      </c>
      <c r="F14">
        <v>2.1663000000000002E-2</v>
      </c>
      <c r="G14">
        <v>22.307200999999999</v>
      </c>
      <c r="H14">
        <v>22.307200999999999</v>
      </c>
      <c r="I14">
        <v>35.817960999999997</v>
      </c>
      <c r="J14">
        <v>35.817960999999997</v>
      </c>
      <c r="K14">
        <v>0.30018800000000001</v>
      </c>
      <c r="L14">
        <v>0.30018800000000001</v>
      </c>
      <c r="M14">
        <v>124.835943</v>
      </c>
      <c r="N14">
        <v>124.835943</v>
      </c>
      <c r="O14">
        <v>4.184094</v>
      </c>
      <c r="P14">
        <v>4.184094</v>
      </c>
      <c r="Q14">
        <v>5.8779089999999998</v>
      </c>
      <c r="R14">
        <v>5.8779089999999998</v>
      </c>
      <c r="S14">
        <v>29.018941999999999</v>
      </c>
      <c r="T14">
        <v>29.018941999999999</v>
      </c>
      <c r="U14" s="61" t="s">
        <v>83</v>
      </c>
    </row>
    <row r="15" spans="1:21" x14ac:dyDescent="0.3">
      <c r="A15">
        <f>A13/A14*100</f>
        <v>21.208580738421237</v>
      </c>
      <c r="B15">
        <f t="shared" ref="B15:T15" si="1">B13/B14*100</f>
        <v>24.547630101554478</v>
      </c>
      <c r="C15">
        <f t="shared" si="1"/>
        <v>30.012282092163751</v>
      </c>
      <c r="D15">
        <f t="shared" si="1"/>
        <v>29.483024440009821</v>
      </c>
      <c r="E15">
        <f t="shared" si="1"/>
        <v>175.34044222868485</v>
      </c>
      <c r="F15">
        <f t="shared" si="1"/>
        <v>195.84822046807918</v>
      </c>
      <c r="G15">
        <f t="shared" si="1"/>
        <v>25.297488914005843</v>
      </c>
      <c r="H15">
        <f t="shared" si="1"/>
        <v>36.399325939637158</v>
      </c>
      <c r="I15">
        <f t="shared" si="1"/>
        <v>35.292649405699002</v>
      </c>
      <c r="J15">
        <f t="shared" si="1"/>
        <v>36.740007059586674</v>
      </c>
      <c r="K15">
        <f t="shared" si="1"/>
        <v>110.62500832811438</v>
      </c>
      <c r="L15">
        <f t="shared" si="1"/>
        <v>111.08345436859565</v>
      </c>
      <c r="M15">
        <f t="shared" si="1"/>
        <v>0</v>
      </c>
      <c r="N15">
        <f t="shared" si="1"/>
        <v>4.5993965055400755E-3</v>
      </c>
      <c r="O15">
        <f t="shared" si="1"/>
        <v>37.59325196804852</v>
      </c>
      <c r="P15">
        <f t="shared" si="1"/>
        <v>28.648926147452713</v>
      </c>
      <c r="Q15">
        <f t="shared" si="1"/>
        <v>10.788690331885029</v>
      </c>
      <c r="R15">
        <f t="shared" si="1"/>
        <v>10.674368498502895</v>
      </c>
      <c r="S15">
        <f t="shared" si="1"/>
        <v>32.111984647820726</v>
      </c>
      <c r="T15">
        <f t="shared" si="1"/>
        <v>29.880315760650412</v>
      </c>
      <c r="U15" s="61" t="s">
        <v>84</v>
      </c>
    </row>
    <row r="16" spans="1:21" x14ac:dyDescent="0.3">
      <c r="A16">
        <f>A15-B15</f>
        <v>-3.3390493631332419</v>
      </c>
      <c r="C16">
        <f t="shared" ref="C16:S16" si="2">C15-D15</f>
        <v>0.52925765215393028</v>
      </c>
      <c r="E16">
        <f t="shared" si="2"/>
        <v>-20.507778239394327</v>
      </c>
      <c r="G16">
        <f t="shared" si="2"/>
        <v>-11.101837025631315</v>
      </c>
      <c r="I16">
        <f t="shared" si="2"/>
        <v>-1.4473576538876713</v>
      </c>
      <c r="K16">
        <f t="shared" si="2"/>
        <v>-0.45844604048127735</v>
      </c>
      <c r="M16">
        <f t="shared" si="2"/>
        <v>-4.5993965055400755E-3</v>
      </c>
      <c r="O16">
        <f t="shared" si="2"/>
        <v>8.9443258205958074</v>
      </c>
      <c r="Q16">
        <f t="shared" si="2"/>
        <v>0.11432183338213342</v>
      </c>
      <c r="S16">
        <f t="shared" si="2"/>
        <v>2.231668887170315</v>
      </c>
      <c r="U16" s="61" t="s">
        <v>106</v>
      </c>
    </row>
    <row r="18" spans="1:16" x14ac:dyDescent="0.3">
      <c r="A18" t="s">
        <v>52</v>
      </c>
    </row>
    <row r="19" spans="1:16" x14ac:dyDescent="0.3">
      <c r="M19">
        <f>B29</f>
        <v>0.21129983409712608</v>
      </c>
      <c r="N19">
        <v>1</v>
      </c>
      <c r="O19">
        <v>6.3476226096175412E-3</v>
      </c>
      <c r="P19" s="24">
        <v>1.0517308575819241E-4</v>
      </c>
    </row>
    <row r="20" spans="1:16" x14ac:dyDescent="0.3">
      <c r="A20" t="s">
        <v>52</v>
      </c>
      <c r="N20">
        <v>2</v>
      </c>
      <c r="O20">
        <v>0.86413015784107439</v>
      </c>
      <c r="P20" s="24">
        <v>0.84931187320090429</v>
      </c>
    </row>
    <row r="21" spans="1:16" ht="15" thickBot="1" x14ac:dyDescent="0.35">
      <c r="N21">
        <v>3</v>
      </c>
      <c r="O21">
        <v>0.33330457715293499</v>
      </c>
      <c r="P21" s="24"/>
    </row>
    <row r="22" spans="1:16" x14ac:dyDescent="0.3">
      <c r="A22" s="26"/>
      <c r="B22" s="26" t="s">
        <v>53</v>
      </c>
      <c r="C22" s="26" t="s">
        <v>54</v>
      </c>
      <c r="N22">
        <v>4</v>
      </c>
      <c r="O22">
        <v>3.3240603209025698E-5</v>
      </c>
      <c r="P22" s="24"/>
    </row>
    <row r="23" spans="1:16" x14ac:dyDescent="0.3">
      <c r="A23" s="24" t="s">
        <v>55</v>
      </c>
      <c r="B23" s="24">
        <v>9.3185582</v>
      </c>
      <c r="C23" s="24">
        <v>8.670951500000001</v>
      </c>
      <c r="N23">
        <v>5</v>
      </c>
      <c r="O23">
        <v>0.14647588992625238</v>
      </c>
      <c r="P23" s="24">
        <v>0.39250342416041395</v>
      </c>
    </row>
    <row r="24" spans="1:16" x14ac:dyDescent="0.3">
      <c r="A24" s="24" t="s">
        <v>56</v>
      </c>
      <c r="B24" s="24">
        <v>2.6023497711607035</v>
      </c>
      <c r="C24" s="24">
        <v>2.4498097393000004E-2</v>
      </c>
      <c r="G24">
        <f>H15-G15</f>
        <v>11.101837025631315</v>
      </c>
      <c r="N24">
        <v>6</v>
      </c>
      <c r="O24">
        <v>0.22278947198479573</v>
      </c>
      <c r="P24" s="24"/>
    </row>
    <row r="25" spans="1:16" x14ac:dyDescent="0.3">
      <c r="A25" s="24" t="s">
        <v>57</v>
      </c>
      <c r="B25" s="24">
        <v>5</v>
      </c>
      <c r="C25" s="24">
        <v>4</v>
      </c>
      <c r="N25">
        <v>7</v>
      </c>
      <c r="O25">
        <v>2.8540181178614951E-3</v>
      </c>
      <c r="P25" s="24">
        <v>8.1917615871119315E-2</v>
      </c>
    </row>
    <row r="26" spans="1:16" x14ac:dyDescent="0.3">
      <c r="A26" s="24" t="s">
        <v>58</v>
      </c>
      <c r="B26" s="24">
        <v>0</v>
      </c>
      <c r="C26" s="24"/>
      <c r="H26">
        <f>B15-A15</f>
        <v>3.3390493631332419</v>
      </c>
      <c r="N26">
        <v>9</v>
      </c>
      <c r="O26">
        <v>0.19421907003638739</v>
      </c>
      <c r="P26" s="24">
        <v>0.19422116663007932</v>
      </c>
    </row>
    <row r="27" spans="1:16" x14ac:dyDescent="0.3">
      <c r="A27" s="24" t="s">
        <v>59</v>
      </c>
      <c r="B27" s="24">
        <v>4</v>
      </c>
      <c r="C27" s="24"/>
      <c r="N27">
        <v>10</v>
      </c>
      <c r="O27">
        <v>0.19935586436794647</v>
      </c>
      <c r="P27" s="24">
        <v>0.19712662159732078</v>
      </c>
    </row>
    <row r="28" spans="1:16" x14ac:dyDescent="0.3">
      <c r="A28" s="24" t="s">
        <v>60</v>
      </c>
      <c r="B28" s="24">
        <v>0.89242798930594591</v>
      </c>
      <c r="C28" s="24"/>
      <c r="N28">
        <v>11</v>
      </c>
      <c r="P28" s="24">
        <v>0.42259966819425215</v>
      </c>
    </row>
    <row r="29" spans="1:16" x14ac:dyDescent="0.3">
      <c r="A29" s="24" t="s">
        <v>61</v>
      </c>
      <c r="B29" s="24">
        <v>0.21129983409712608</v>
      </c>
      <c r="C29" s="24"/>
    </row>
    <row r="30" spans="1:16" x14ac:dyDescent="0.3">
      <c r="A30" s="24" t="s">
        <v>62</v>
      </c>
      <c r="B30" s="24">
        <v>2.1318467863266499</v>
      </c>
      <c r="C30" s="24"/>
    </row>
    <row r="31" spans="1:16" x14ac:dyDescent="0.3">
      <c r="A31" s="24" t="s">
        <v>63</v>
      </c>
      <c r="B31" s="24">
        <v>0.42259966819425215</v>
      </c>
      <c r="C31" s="24"/>
    </row>
    <row r="32" spans="1:16" ht="15" thickBot="1" x14ac:dyDescent="0.35">
      <c r="A32" s="25" t="s">
        <v>64</v>
      </c>
      <c r="B32" s="25">
        <v>2.7764451051977934</v>
      </c>
      <c r="C32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K29" sqref="K29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1.4309000000000001</v>
      </c>
      <c r="B2">
        <v>0.25784800000000002</v>
      </c>
      <c r="C2">
        <v>9.3200000000000005E-2</v>
      </c>
      <c r="D2">
        <v>0.42805100000000001</v>
      </c>
      <c r="E2">
        <v>0.11119999999999999</v>
      </c>
      <c r="F2">
        <v>0.24110000000000001</v>
      </c>
      <c r="G2">
        <v>0.8639</v>
      </c>
      <c r="H2">
        <v>3.6082999999999997E-2</v>
      </c>
      <c r="I2">
        <v>0.36720000000000003</v>
      </c>
      <c r="J2">
        <v>0.17768600000000001</v>
      </c>
      <c r="K2">
        <v>0</v>
      </c>
      <c r="L2" s="63">
        <v>1.2671E-2</v>
      </c>
      <c r="M2">
        <v>4.0099999999999997E-2</v>
      </c>
      <c r="N2" s="63">
        <v>1.5699999999999999E-2</v>
      </c>
      <c r="O2">
        <v>5.0000000000000001E-4</v>
      </c>
      <c r="P2" s="63">
        <v>0</v>
      </c>
      <c r="Q2">
        <v>1E-4</v>
      </c>
      <c r="R2" s="63">
        <v>0</v>
      </c>
      <c r="S2">
        <v>3.7000000000000002E-3</v>
      </c>
      <c r="T2" s="63">
        <v>4.6410000000000002E-3</v>
      </c>
    </row>
    <row r="3" spans="1:21" x14ac:dyDescent="0.3">
      <c r="A3">
        <v>2.4277000000000002</v>
      </c>
      <c r="B3">
        <v>0.42243000000000003</v>
      </c>
      <c r="C3">
        <v>0.59209999999999996</v>
      </c>
      <c r="D3">
        <v>5.9351000000000001E-2</v>
      </c>
      <c r="E3">
        <v>0.11119999999999999</v>
      </c>
      <c r="F3">
        <v>0.11271</v>
      </c>
      <c r="G3">
        <v>1.2586999999999999</v>
      </c>
      <c r="H3">
        <v>0.26605200000000001</v>
      </c>
      <c r="I3">
        <v>0.25900000000000001</v>
      </c>
      <c r="J3">
        <v>0.30652099999999999</v>
      </c>
      <c r="K3">
        <v>0</v>
      </c>
      <c r="L3" s="63">
        <v>0</v>
      </c>
      <c r="M3">
        <v>4.0099999999999997E-2</v>
      </c>
      <c r="N3" s="63">
        <v>1.5699999999999999E-2</v>
      </c>
      <c r="O3">
        <v>5.0000000000000001E-4</v>
      </c>
      <c r="P3" s="63">
        <v>0</v>
      </c>
      <c r="Q3">
        <v>1E-4</v>
      </c>
      <c r="R3" s="63">
        <v>0</v>
      </c>
      <c r="S3">
        <v>5.7299999999999997E-2</v>
      </c>
      <c r="T3" s="63">
        <v>9.7330000000000003E-3</v>
      </c>
    </row>
    <row r="4" spans="1:21" x14ac:dyDescent="0.3">
      <c r="A4">
        <v>1.4309000000000001</v>
      </c>
      <c r="B4">
        <v>0.66022499999999995</v>
      </c>
      <c r="C4">
        <v>0.51419999999999999</v>
      </c>
      <c r="D4">
        <v>0.26172000000000001</v>
      </c>
      <c r="E4">
        <v>0.11119999999999999</v>
      </c>
      <c r="F4">
        <v>0.381548</v>
      </c>
      <c r="G4">
        <v>1.2586999999999999</v>
      </c>
      <c r="H4">
        <v>0.30450199999999999</v>
      </c>
      <c r="I4">
        <v>0.2772</v>
      </c>
      <c r="J4">
        <v>0.13791200000000001</v>
      </c>
      <c r="K4">
        <v>0</v>
      </c>
      <c r="L4" s="63">
        <v>3.607E-3</v>
      </c>
      <c r="M4">
        <v>4.0099999999999997E-2</v>
      </c>
      <c r="N4" s="63">
        <v>4.0099999999999997E-2</v>
      </c>
      <c r="O4">
        <v>5.0000000000000001E-4</v>
      </c>
      <c r="P4" s="63">
        <v>0</v>
      </c>
      <c r="Q4">
        <v>1E-4</v>
      </c>
      <c r="R4" s="63">
        <v>0</v>
      </c>
      <c r="S4">
        <v>5.4600000000000003E-2</v>
      </c>
      <c r="T4" s="63">
        <v>6.3590000000000001E-3</v>
      </c>
    </row>
    <row r="5" spans="1:21" x14ac:dyDescent="0.3">
      <c r="A5">
        <v>0.49409999999999998</v>
      </c>
      <c r="B5">
        <v>0.66115500000000005</v>
      </c>
      <c r="C5">
        <v>0.51419999999999999</v>
      </c>
      <c r="D5">
        <v>4.5957999999999999E-2</v>
      </c>
      <c r="E5">
        <v>0.11119999999999999</v>
      </c>
      <c r="F5">
        <v>0.38666099999999998</v>
      </c>
      <c r="G5">
        <v>1.2586999999999999</v>
      </c>
      <c r="H5">
        <v>0.24083199999999999</v>
      </c>
      <c r="I5">
        <v>0.39300000000000002</v>
      </c>
      <c r="J5">
        <v>0.18276400000000001</v>
      </c>
      <c r="K5">
        <v>0</v>
      </c>
      <c r="L5" s="63">
        <v>3.5070000000000001E-3</v>
      </c>
      <c r="M5">
        <v>4.0099999999999997E-2</v>
      </c>
      <c r="N5" s="63">
        <v>4.0099999999999997E-2</v>
      </c>
      <c r="O5">
        <v>5.0000000000000001E-4</v>
      </c>
      <c r="P5" s="63">
        <v>0</v>
      </c>
      <c r="Q5">
        <v>1E-4</v>
      </c>
      <c r="R5" s="63">
        <v>0</v>
      </c>
      <c r="S5">
        <v>3.7000000000000002E-3</v>
      </c>
      <c r="T5" s="63">
        <v>6.0559999999999998E-3</v>
      </c>
    </row>
    <row r="6" spans="1:21" x14ac:dyDescent="0.3">
      <c r="A6">
        <v>2.1682000000000001</v>
      </c>
      <c r="B6">
        <v>0.31954900000000003</v>
      </c>
      <c r="C6">
        <v>1.3858999999999999</v>
      </c>
      <c r="D6">
        <v>4.5235999999999998E-2</v>
      </c>
      <c r="E6">
        <v>0.11119999999999999</v>
      </c>
      <c r="F6">
        <v>0.113214</v>
      </c>
      <c r="G6">
        <v>0.79869999999999997</v>
      </c>
      <c r="H6">
        <v>0.10705099999999999</v>
      </c>
      <c r="I6">
        <v>0.47689999999999999</v>
      </c>
      <c r="J6">
        <v>0.13769100000000001</v>
      </c>
      <c r="K6">
        <v>0</v>
      </c>
      <c r="L6" s="63">
        <v>9.859999999999999E-4</v>
      </c>
      <c r="M6">
        <v>4.0099999999999997E-2</v>
      </c>
      <c r="N6" s="63">
        <v>1.5699999999999999E-2</v>
      </c>
      <c r="O6">
        <v>5.0000000000000001E-4</v>
      </c>
      <c r="P6" s="63">
        <v>0</v>
      </c>
      <c r="Q6">
        <v>1E-4</v>
      </c>
      <c r="R6" s="63">
        <v>0</v>
      </c>
      <c r="S6">
        <v>5.2499999999999998E-2</v>
      </c>
      <c r="T6" s="63">
        <v>4.6410000000000002E-3</v>
      </c>
    </row>
    <row r="7" spans="1:21" x14ac:dyDescent="0.3">
      <c r="A7">
        <v>0.49409999999999998</v>
      </c>
      <c r="B7" s="63">
        <v>0.336918</v>
      </c>
      <c r="C7">
        <v>0.96440000000000003</v>
      </c>
      <c r="D7" s="63">
        <v>3.5817000000000002E-2</v>
      </c>
      <c r="E7">
        <v>0.11119999999999999</v>
      </c>
      <c r="F7" s="63">
        <v>0.24059700000000001</v>
      </c>
      <c r="G7">
        <v>2.4268999999999998</v>
      </c>
      <c r="H7" s="63">
        <v>0.152527</v>
      </c>
      <c r="I7">
        <v>0.25900000000000001</v>
      </c>
      <c r="J7" s="63"/>
      <c r="K7">
        <v>0</v>
      </c>
      <c r="L7" s="63">
        <v>8.4910000000000003E-3</v>
      </c>
      <c r="M7">
        <v>4.0099999999999997E-2</v>
      </c>
      <c r="N7" s="63">
        <v>4.0099999999999997E-2</v>
      </c>
      <c r="O7">
        <v>5.0000000000000001E-4</v>
      </c>
      <c r="P7" s="63">
        <v>0</v>
      </c>
      <c r="Q7">
        <v>1E-4</v>
      </c>
      <c r="R7" s="63">
        <v>0</v>
      </c>
      <c r="S7">
        <v>3.7000000000000002E-3</v>
      </c>
      <c r="T7" s="63">
        <v>9.7330000000000003E-3</v>
      </c>
    </row>
    <row r="8" spans="1:21" x14ac:dyDescent="0.3">
      <c r="A8">
        <v>1.4763999999999999</v>
      </c>
      <c r="B8" s="63">
        <v>0.22464600000000001</v>
      </c>
      <c r="C8">
        <v>0.51419999999999999</v>
      </c>
      <c r="D8" s="63">
        <v>4.2047000000000001E-2</v>
      </c>
      <c r="E8">
        <v>0.11119999999999999</v>
      </c>
      <c r="F8" s="63">
        <v>0.24013999999999999</v>
      </c>
      <c r="G8">
        <v>2.0396999999999998</v>
      </c>
      <c r="H8" s="63">
        <v>1.2096000000000001E-2</v>
      </c>
      <c r="I8">
        <v>0.2772</v>
      </c>
      <c r="J8" s="63"/>
      <c r="K8">
        <v>0</v>
      </c>
      <c r="L8" s="63">
        <v>6.0000000000000002E-6</v>
      </c>
      <c r="M8">
        <v>4.0099999999999997E-2</v>
      </c>
      <c r="N8" s="63">
        <v>1.5699999999999999E-2</v>
      </c>
      <c r="O8">
        <v>5.0000000000000001E-4</v>
      </c>
      <c r="P8" s="63">
        <v>0</v>
      </c>
      <c r="Q8">
        <v>1E-4</v>
      </c>
      <c r="R8" s="63">
        <v>0</v>
      </c>
      <c r="S8">
        <v>5.7299999999999997E-2</v>
      </c>
      <c r="T8" s="63">
        <v>6.3590000000000001E-3</v>
      </c>
    </row>
    <row r="9" spans="1:21" x14ac:dyDescent="0.3">
      <c r="A9">
        <v>0.49409999999999998</v>
      </c>
      <c r="B9" s="63">
        <v>0.24806800000000001</v>
      </c>
      <c r="C9">
        <v>0.88319999999999999</v>
      </c>
      <c r="D9" s="63">
        <v>0.18997600000000001</v>
      </c>
      <c r="E9">
        <v>0.11119999999999999</v>
      </c>
      <c r="F9" s="63">
        <v>0.11436300000000001</v>
      </c>
      <c r="G9">
        <v>2.4268999999999998</v>
      </c>
      <c r="H9" s="63">
        <v>0.240928</v>
      </c>
      <c r="I9">
        <v>0.2772</v>
      </c>
      <c r="J9" s="63"/>
      <c r="K9">
        <v>0</v>
      </c>
      <c r="L9" s="63">
        <v>1.16E-4</v>
      </c>
      <c r="M9">
        <v>4.0099999999999997E-2</v>
      </c>
      <c r="N9" s="63">
        <v>1.5699999999999999E-2</v>
      </c>
      <c r="O9">
        <v>5.0000000000000001E-4</v>
      </c>
      <c r="P9" s="63">
        <v>0</v>
      </c>
      <c r="Q9">
        <v>1E-4</v>
      </c>
      <c r="R9" s="63">
        <v>0</v>
      </c>
      <c r="S9">
        <v>5.4600000000000003E-2</v>
      </c>
      <c r="T9" s="63">
        <v>6.0559999999999998E-3</v>
      </c>
    </row>
    <row r="10" spans="1:21" x14ac:dyDescent="0.3">
      <c r="A10">
        <v>1.5150999999999999</v>
      </c>
      <c r="B10" s="63">
        <v>0.342891</v>
      </c>
      <c r="C10">
        <v>0.18149999999999999</v>
      </c>
      <c r="D10" s="63">
        <v>0.111502</v>
      </c>
      <c r="E10">
        <v>0.11119999999999999</v>
      </c>
      <c r="F10" s="63">
        <v>0.11849800000000001</v>
      </c>
      <c r="G10">
        <v>1.2511000000000001</v>
      </c>
      <c r="H10" s="63">
        <v>0.21395500000000001</v>
      </c>
      <c r="I10">
        <v>0.55640000000000001</v>
      </c>
      <c r="J10" s="63"/>
      <c r="K10">
        <v>0</v>
      </c>
      <c r="L10" s="63">
        <v>2.8349999999999998E-3</v>
      </c>
      <c r="M10">
        <v>4.0099999999999997E-2</v>
      </c>
      <c r="N10" s="63">
        <v>1.5699999999999999E-2</v>
      </c>
      <c r="O10">
        <v>5.0000000000000001E-4</v>
      </c>
      <c r="P10" s="63">
        <v>0</v>
      </c>
      <c r="Q10">
        <v>1E-4</v>
      </c>
      <c r="R10" s="63">
        <v>0</v>
      </c>
      <c r="S10">
        <v>3.7000000000000002E-3</v>
      </c>
      <c r="T10" s="63">
        <v>4.6410000000000002E-3</v>
      </c>
    </row>
    <row r="11" spans="1:21" x14ac:dyDescent="0.3">
      <c r="A11">
        <v>2.4338000000000002</v>
      </c>
      <c r="B11" s="63">
        <v>0.47563299999999997</v>
      </c>
      <c r="C11">
        <v>1.2408999999999999</v>
      </c>
      <c r="D11" s="63">
        <v>4.9738999999999998E-2</v>
      </c>
      <c r="E11">
        <v>0.11119999999999999</v>
      </c>
      <c r="F11" s="63">
        <v>0.23959</v>
      </c>
      <c r="G11">
        <v>1.9938</v>
      </c>
      <c r="H11" s="63">
        <v>0.11413</v>
      </c>
      <c r="I11">
        <v>0.38829999999999998</v>
      </c>
      <c r="J11" s="63"/>
      <c r="K11">
        <v>0</v>
      </c>
      <c r="L11" s="63">
        <v>1.2999999999999999E-5</v>
      </c>
      <c r="M11">
        <v>4.0099999999999997E-2</v>
      </c>
      <c r="N11" s="63">
        <v>4.0099999999999997E-2</v>
      </c>
      <c r="O11">
        <v>5.0000000000000001E-4</v>
      </c>
      <c r="P11" s="63">
        <v>0</v>
      </c>
      <c r="Q11">
        <v>1E-4</v>
      </c>
      <c r="R11" s="63">
        <v>0</v>
      </c>
      <c r="S11">
        <v>5.2499999999999998E-2</v>
      </c>
      <c r="T11" s="63">
        <v>6.3590000000000001E-3</v>
      </c>
    </row>
    <row r="13" spans="1:21" x14ac:dyDescent="0.3">
      <c r="A13">
        <f>SUM(A2:A11)/COUNT(A2:A11)</f>
        <v>1.4365299999999999</v>
      </c>
      <c r="B13">
        <f t="shared" ref="B13:T13" si="0">SUM(B2:B11)/COUNT(B2:B11)</f>
        <v>0.39493629999999991</v>
      </c>
      <c r="C13">
        <f t="shared" si="0"/>
        <v>0.68837999999999988</v>
      </c>
      <c r="D13">
        <f t="shared" si="0"/>
        <v>0.12693969999999999</v>
      </c>
      <c r="E13">
        <f t="shared" si="0"/>
        <v>0.11119999999999999</v>
      </c>
      <c r="F13">
        <f t="shared" si="0"/>
        <v>0.21884209999999998</v>
      </c>
      <c r="G13">
        <f t="shared" si="0"/>
        <v>1.5577100000000002</v>
      </c>
      <c r="H13">
        <f t="shared" si="0"/>
        <v>0.16881560000000004</v>
      </c>
      <c r="I13">
        <f t="shared" si="0"/>
        <v>0.35314000000000006</v>
      </c>
      <c r="J13">
        <f t="shared" si="0"/>
        <v>0.18851480000000001</v>
      </c>
      <c r="K13">
        <f t="shared" si="0"/>
        <v>0</v>
      </c>
      <c r="L13">
        <f t="shared" si="0"/>
        <v>3.2232000000000003E-3</v>
      </c>
      <c r="M13">
        <f t="shared" si="0"/>
        <v>4.0100000000000004E-2</v>
      </c>
      <c r="N13">
        <f t="shared" si="0"/>
        <v>2.5459999999999993E-2</v>
      </c>
      <c r="O13">
        <f t="shared" si="0"/>
        <v>5.0000000000000012E-4</v>
      </c>
      <c r="P13">
        <f t="shared" si="0"/>
        <v>0</v>
      </c>
      <c r="Q13">
        <f t="shared" si="0"/>
        <v>1.0000000000000002E-4</v>
      </c>
      <c r="R13">
        <f t="shared" si="0"/>
        <v>0</v>
      </c>
      <c r="S13">
        <f t="shared" si="0"/>
        <v>3.4359999999999995E-2</v>
      </c>
      <c r="T13">
        <f t="shared" si="0"/>
        <v>6.4577999999999997E-3</v>
      </c>
      <c r="U13" s="61" t="s">
        <v>104</v>
      </c>
    </row>
    <row r="14" spans="1:21" x14ac:dyDescent="0.3">
      <c r="A14">
        <f>A13-B13</f>
        <v>1.0415937</v>
      </c>
      <c r="C14">
        <f t="shared" ref="C14:S14" si="1">C13-D13</f>
        <v>0.56144029999999989</v>
      </c>
      <c r="E14">
        <f t="shared" si="1"/>
        <v>-0.10764209999999999</v>
      </c>
      <c r="G14">
        <f t="shared" si="1"/>
        <v>1.3888944000000001</v>
      </c>
      <c r="I14">
        <f t="shared" si="1"/>
        <v>0.16462520000000005</v>
      </c>
      <c r="K14">
        <f t="shared" si="1"/>
        <v>-3.2232000000000003E-3</v>
      </c>
      <c r="M14">
        <f t="shared" si="1"/>
        <v>1.4640000000000011E-2</v>
      </c>
      <c r="O14">
        <f t="shared" si="1"/>
        <v>5.0000000000000012E-4</v>
      </c>
      <c r="Q14">
        <f t="shared" si="1"/>
        <v>1.0000000000000002E-4</v>
      </c>
      <c r="S14">
        <f t="shared" si="1"/>
        <v>2.7902199999999995E-2</v>
      </c>
      <c r="U14" s="61" t="s">
        <v>105</v>
      </c>
    </row>
    <row r="16" spans="1:21" x14ac:dyDescent="0.3">
      <c r="A16">
        <v>3.3644999999999996</v>
      </c>
      <c r="B16">
        <v>3.3644999999999996</v>
      </c>
      <c r="C16">
        <v>2.6943000000000006</v>
      </c>
      <c r="D16">
        <v>2.6943000000000006</v>
      </c>
      <c r="E16">
        <v>0.70337999999999989</v>
      </c>
      <c r="F16">
        <v>0.70337999999999989</v>
      </c>
      <c r="G16">
        <v>2.6421000000000001</v>
      </c>
      <c r="H16">
        <v>2.6421000000000001</v>
      </c>
      <c r="I16">
        <v>0.65850000000000009</v>
      </c>
      <c r="J16">
        <v>0.65850000000000009</v>
      </c>
      <c r="K16">
        <v>0.33</v>
      </c>
      <c r="L16">
        <v>0.33</v>
      </c>
      <c r="M16">
        <v>0.34639999999999999</v>
      </c>
      <c r="N16">
        <v>0.34639999999999999</v>
      </c>
      <c r="O16">
        <v>2.658100000000001</v>
      </c>
      <c r="P16">
        <v>2.658100000000001</v>
      </c>
      <c r="Q16">
        <v>0.43190000000000012</v>
      </c>
      <c r="R16">
        <v>0.43190000000000012</v>
      </c>
      <c r="S16">
        <v>0.16660000000000003</v>
      </c>
      <c r="T16">
        <v>0.16660000000000003</v>
      </c>
    </row>
    <row r="17" spans="1:20" x14ac:dyDescent="0.3">
      <c r="A17">
        <f>A13/A16*100</f>
        <v>42.696685986030616</v>
      </c>
      <c r="B17">
        <f t="shared" ref="B17:T17" si="2">B13/B16*100</f>
        <v>11.738335562490711</v>
      </c>
      <c r="C17">
        <f t="shared" si="2"/>
        <v>25.549493374902561</v>
      </c>
      <c r="D17">
        <f t="shared" si="2"/>
        <v>4.7114166945032094</v>
      </c>
      <c r="E17">
        <f t="shared" si="2"/>
        <v>15.809377576843245</v>
      </c>
      <c r="F17">
        <f t="shared" si="2"/>
        <v>31.112926156558334</v>
      </c>
      <c r="G17">
        <f t="shared" si="2"/>
        <v>58.957268839180955</v>
      </c>
      <c r="H17">
        <f t="shared" si="2"/>
        <v>6.3894477877445981</v>
      </c>
      <c r="I17">
        <f t="shared" si="2"/>
        <v>53.627942293090356</v>
      </c>
      <c r="J17">
        <f t="shared" si="2"/>
        <v>28.627911921032652</v>
      </c>
      <c r="K17">
        <f t="shared" si="2"/>
        <v>0</v>
      </c>
      <c r="L17">
        <f t="shared" si="2"/>
        <v>0.97672727272727267</v>
      </c>
      <c r="M17">
        <f t="shared" si="2"/>
        <v>11.576212471131642</v>
      </c>
      <c r="N17">
        <f t="shared" si="2"/>
        <v>7.3498845265588892</v>
      </c>
      <c r="O17">
        <f t="shared" si="2"/>
        <v>1.8810428501561262E-2</v>
      </c>
      <c r="P17">
        <f t="shared" si="2"/>
        <v>0</v>
      </c>
      <c r="Q17">
        <f t="shared" si="2"/>
        <v>2.3153507756425096E-2</v>
      </c>
      <c r="R17">
        <f t="shared" si="2"/>
        <v>0</v>
      </c>
      <c r="S17">
        <f t="shared" si="2"/>
        <v>20.624249699879947</v>
      </c>
      <c r="T17">
        <f t="shared" si="2"/>
        <v>3.8762304921968775</v>
      </c>
    </row>
    <row r="18" spans="1:20" x14ac:dyDescent="0.3">
      <c r="A18">
        <f>A17-B17</f>
        <v>30.958350423539905</v>
      </c>
      <c r="C18">
        <f t="shared" ref="C18:S18" si="3">C17-D17</f>
        <v>20.83807668039935</v>
      </c>
      <c r="E18">
        <f t="shared" si="3"/>
        <v>-15.303548579715089</v>
      </c>
      <c r="G18">
        <f t="shared" si="3"/>
        <v>52.567821051436354</v>
      </c>
      <c r="I18">
        <f t="shared" si="3"/>
        <v>25.000030372057704</v>
      </c>
      <c r="K18">
        <f t="shared" si="3"/>
        <v>-0.97672727272727267</v>
      </c>
      <c r="M18">
        <f t="shared" si="3"/>
        <v>4.2263279445727528</v>
      </c>
      <c r="O18">
        <f t="shared" si="3"/>
        <v>1.8810428501561262E-2</v>
      </c>
      <c r="Q18">
        <f t="shared" si="3"/>
        <v>2.3153507756425096E-2</v>
      </c>
      <c r="S18">
        <f t="shared" si="3"/>
        <v>16.748019207683068</v>
      </c>
    </row>
    <row r="20" spans="1:20" x14ac:dyDescent="0.3">
      <c r="A20" t="s">
        <v>52</v>
      </c>
    </row>
    <row r="21" spans="1:20" ht="15" thickBot="1" x14ac:dyDescent="0.35">
      <c r="L21">
        <f>B31</f>
        <v>8.8102545138602113E-3</v>
      </c>
      <c r="M21">
        <v>1</v>
      </c>
      <c r="N21">
        <v>2.8354981445633115E-3</v>
      </c>
      <c r="O21">
        <v>1.6984156001183567E-3</v>
      </c>
    </row>
    <row r="22" spans="1:20" x14ac:dyDescent="0.3">
      <c r="A22" s="26"/>
      <c r="B22" s="26" t="s">
        <v>53</v>
      </c>
      <c r="C22" s="26" t="s">
        <v>54</v>
      </c>
      <c r="M22">
        <v>2</v>
      </c>
      <c r="N22">
        <v>5.0523824762694963E-3</v>
      </c>
      <c r="O22" s="24">
        <v>2.0726972084958027E-3</v>
      </c>
    </row>
    <row r="23" spans="1:20" x14ac:dyDescent="0.3">
      <c r="A23" s="24" t="s">
        <v>55</v>
      </c>
      <c r="B23" s="24">
        <v>3.4359999999999995E-2</v>
      </c>
      <c r="C23" s="24">
        <v>6.4577999999999997E-3</v>
      </c>
      <c r="M23">
        <v>3</v>
      </c>
      <c r="N23">
        <v>8.864795955580422E-2</v>
      </c>
      <c r="O23" s="24">
        <v>1.0306872161122841E-2</v>
      </c>
    </row>
    <row r="24" spans="1:20" x14ac:dyDescent="0.3">
      <c r="A24" s="24" t="s">
        <v>56</v>
      </c>
      <c r="B24" s="24">
        <v>6.9889600000000017E-4</v>
      </c>
      <c r="C24" s="24">
        <v>3.5231475111111111E-6</v>
      </c>
      <c r="M24">
        <v>4</v>
      </c>
      <c r="N24">
        <v>4.4801171726648926E-5</v>
      </c>
      <c r="O24" s="24">
        <v>5.6586247096463574E-5</v>
      </c>
    </row>
    <row r="25" spans="1:20" x14ac:dyDescent="0.3">
      <c r="A25" s="24" t="s">
        <v>57</v>
      </c>
      <c r="B25" s="24">
        <v>10</v>
      </c>
      <c r="C25" s="24">
        <v>10</v>
      </c>
      <c r="M25">
        <v>5</v>
      </c>
      <c r="N25">
        <v>3.694417863016013E-3</v>
      </c>
      <c r="O25" s="24">
        <v>3.694417863016013E-3</v>
      </c>
    </row>
    <row r="26" spans="1:20" x14ac:dyDescent="0.3">
      <c r="A26" s="24" t="s">
        <v>58</v>
      </c>
      <c r="B26" s="24">
        <v>0</v>
      </c>
      <c r="C26" s="24"/>
      <c r="M26">
        <v>6</v>
      </c>
      <c r="N26">
        <v>0.13755283470957225</v>
      </c>
      <c r="O26" s="24">
        <v>4.0268366708796029E-2</v>
      </c>
    </row>
    <row r="27" spans="1:20" x14ac:dyDescent="0.3">
      <c r="A27" s="24" t="s">
        <v>59</v>
      </c>
      <c r="B27" s="24">
        <v>9</v>
      </c>
      <c r="C27" s="24"/>
      <c r="M27">
        <v>7</v>
      </c>
      <c r="N27">
        <v>7.048399691021999E-2</v>
      </c>
      <c r="O27">
        <v>5.121072764272626E-3</v>
      </c>
    </row>
    <row r="28" spans="1:20" x14ac:dyDescent="0.3">
      <c r="A28" s="24" t="s">
        <v>60</v>
      </c>
      <c r="B28" s="24">
        <v>3.3292029940697874</v>
      </c>
      <c r="C28" s="24"/>
      <c r="M28">
        <v>9</v>
      </c>
      <c r="N28" t="e">
        <v>#NUM!</v>
      </c>
      <c r="O28" s="24">
        <v>2.7418390553795662E-142</v>
      </c>
    </row>
    <row r="29" spans="1:20" x14ac:dyDescent="0.3">
      <c r="A29" s="24" t="s">
        <v>61</v>
      </c>
      <c r="B29" s="24">
        <v>4.4051272569301057E-3</v>
      </c>
      <c r="C29" s="24"/>
      <c r="M29">
        <v>10</v>
      </c>
      <c r="N29" t="e">
        <v>#NUM!</v>
      </c>
      <c r="O29" s="24">
        <v>3.9899009503711857E-144</v>
      </c>
    </row>
    <row r="30" spans="1:20" x14ac:dyDescent="0.3">
      <c r="A30" s="24" t="s">
        <v>62</v>
      </c>
      <c r="B30" s="24">
        <v>1.8331129326562374</v>
      </c>
      <c r="C30" s="24"/>
      <c r="M30">
        <v>11</v>
      </c>
      <c r="O30" s="24">
        <v>8.8102545138602113E-3</v>
      </c>
    </row>
    <row r="31" spans="1:20" x14ac:dyDescent="0.3">
      <c r="A31" s="24" t="s">
        <v>63</v>
      </c>
      <c r="B31" s="24">
        <v>8.8102545138602113E-3</v>
      </c>
      <c r="C31" s="24"/>
    </row>
    <row r="32" spans="1:20" ht="15" thickBot="1" x14ac:dyDescent="0.35">
      <c r="A32" s="25" t="s">
        <v>64</v>
      </c>
      <c r="B32" s="25">
        <v>2.2621571627982053</v>
      </c>
      <c r="C32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6"/>
  <sheetViews>
    <sheetView workbookViewId="0">
      <selection activeCell="K26" sqref="K26"/>
    </sheetView>
  </sheetViews>
  <sheetFormatPr defaultRowHeight="14.4" x14ac:dyDescent="0.3"/>
  <cols>
    <col min="5" max="5" width="13.6640625" customWidth="1"/>
    <col min="6" max="6" width="21.6640625" customWidth="1"/>
    <col min="10" max="10" width="17.88671875" customWidth="1"/>
    <col min="11" max="11" width="22.6640625" customWidth="1"/>
  </cols>
  <sheetData>
    <row r="2" spans="3:21" ht="15" thickBot="1" x14ac:dyDescent="0.35">
      <c r="C2" t="s">
        <v>72</v>
      </c>
    </row>
    <row r="3" spans="3:21" ht="15" thickTop="1" x14ac:dyDescent="0.3">
      <c r="C3" s="37" t="s">
        <v>71</v>
      </c>
      <c r="D3" s="38"/>
      <c r="E3" s="38" t="s">
        <v>68</v>
      </c>
      <c r="F3" s="38" t="s">
        <v>69</v>
      </c>
      <c r="G3" s="38"/>
      <c r="H3" s="38" t="s">
        <v>70</v>
      </c>
      <c r="I3" s="38"/>
      <c r="J3" s="38" t="s">
        <v>68</v>
      </c>
      <c r="K3" s="39" t="s">
        <v>69</v>
      </c>
      <c r="M3" s="37" t="s">
        <v>70</v>
      </c>
      <c r="N3" s="38" t="s">
        <v>73</v>
      </c>
      <c r="O3" s="38" t="s">
        <v>74</v>
      </c>
      <c r="P3" s="38" t="s">
        <v>75</v>
      </c>
      <c r="Q3" s="38"/>
      <c r="R3" s="38" t="s">
        <v>77</v>
      </c>
      <c r="S3" s="38" t="s">
        <v>73</v>
      </c>
      <c r="T3" s="38" t="s">
        <v>74</v>
      </c>
      <c r="U3" s="39" t="s">
        <v>76</v>
      </c>
    </row>
    <row r="4" spans="3:21" x14ac:dyDescent="0.3">
      <c r="C4" s="40">
        <v>1</v>
      </c>
      <c r="D4" s="35" t="s">
        <v>66</v>
      </c>
      <c r="E4" s="35">
        <v>3.9028780342605533E-2</v>
      </c>
      <c r="F4" s="35">
        <v>2.9882925292891774E-2</v>
      </c>
      <c r="G4" s="35"/>
      <c r="H4" s="41">
        <v>1</v>
      </c>
      <c r="I4" s="36" t="s">
        <v>65</v>
      </c>
      <c r="J4" s="36">
        <v>4.2087202725617809E-6</v>
      </c>
      <c r="K4" s="50">
        <v>3.478506301079719E-3</v>
      </c>
      <c r="M4" s="40">
        <v>1</v>
      </c>
      <c r="N4" s="34">
        <v>21.208580738421237</v>
      </c>
      <c r="O4" s="34">
        <v>32.440058766961243</v>
      </c>
      <c r="P4" s="34">
        <v>27.689708633025148</v>
      </c>
      <c r="Q4" s="35"/>
      <c r="R4" s="41">
        <v>1</v>
      </c>
      <c r="S4" s="34">
        <v>1.4365299999999999</v>
      </c>
      <c r="T4" s="34">
        <v>0.71307560000000014</v>
      </c>
      <c r="U4" s="52">
        <v>0.78884874999999999</v>
      </c>
    </row>
    <row r="5" spans="3:21" x14ac:dyDescent="0.3">
      <c r="C5" s="42">
        <v>2</v>
      </c>
      <c r="D5" s="33" t="s">
        <v>66</v>
      </c>
      <c r="E5" s="32">
        <v>3.0930307458198646E-2</v>
      </c>
      <c r="F5" s="32">
        <v>2.1820097424857469E-2</v>
      </c>
      <c r="G5" s="33"/>
      <c r="H5" s="44">
        <v>2</v>
      </c>
      <c r="I5" s="33" t="s">
        <v>65</v>
      </c>
      <c r="J5" s="32">
        <v>6.22548369427516E-2</v>
      </c>
      <c r="K5" s="51">
        <v>9.8174291139476927E-2</v>
      </c>
      <c r="M5" s="42">
        <v>2</v>
      </c>
      <c r="N5" s="1">
        <v>30.012282092163751</v>
      </c>
      <c r="O5" s="1">
        <v>35.761937505697247</v>
      </c>
      <c r="P5" s="1">
        <v>35.137203950542158</v>
      </c>
      <c r="Q5" s="33"/>
      <c r="R5" s="44">
        <v>2</v>
      </c>
      <c r="S5" s="1">
        <v>0.68837999999999988</v>
      </c>
      <c r="T5" s="1">
        <v>0.34638599999999997</v>
      </c>
      <c r="U5" s="53">
        <v>0.31686425000000001</v>
      </c>
    </row>
    <row r="6" spans="3:21" x14ac:dyDescent="0.3">
      <c r="C6" s="40">
        <v>3</v>
      </c>
      <c r="D6" s="35" t="s">
        <v>66</v>
      </c>
      <c r="E6" s="35" t="e">
        <v>#NUM!</v>
      </c>
      <c r="F6" s="35" t="e">
        <v>#NUM!</v>
      </c>
      <c r="G6" s="35"/>
      <c r="H6" s="45">
        <v>3</v>
      </c>
      <c r="I6" s="35" t="s">
        <v>65</v>
      </c>
      <c r="J6" s="35">
        <v>9.3552017929125181E-2</v>
      </c>
      <c r="K6" s="52">
        <v>1.9682427903315685E-2</v>
      </c>
      <c r="M6" s="40">
        <v>3</v>
      </c>
      <c r="N6" s="34">
        <v>175.34044222868485</v>
      </c>
      <c r="O6" s="34">
        <v>277.5982089276647</v>
      </c>
      <c r="P6" s="34">
        <v>441.87693301943409</v>
      </c>
      <c r="Q6" s="35"/>
      <c r="R6" s="45">
        <v>3</v>
      </c>
      <c r="S6" s="34">
        <v>0.11119999999999999</v>
      </c>
      <c r="T6" s="34">
        <v>0.11119999999999999</v>
      </c>
      <c r="U6" s="52">
        <v>0.11119999999999999</v>
      </c>
    </row>
    <row r="7" spans="3:21" x14ac:dyDescent="0.3">
      <c r="C7" s="42">
        <v>4</v>
      </c>
      <c r="D7" s="33" t="s">
        <v>66</v>
      </c>
      <c r="E7" s="32">
        <v>2.4406830187151797E-4</v>
      </c>
      <c r="F7" s="32">
        <v>4.3087827622902434E-4</v>
      </c>
      <c r="G7" s="33"/>
      <c r="H7" s="44">
        <v>4</v>
      </c>
      <c r="I7" s="33" t="s">
        <v>65</v>
      </c>
      <c r="J7" s="32">
        <v>1.944274253517235E-6</v>
      </c>
      <c r="K7" s="51">
        <v>2.0943303700586162E-4</v>
      </c>
      <c r="M7" s="42">
        <v>4</v>
      </c>
      <c r="N7" s="1">
        <v>25.297488914005843</v>
      </c>
      <c r="O7" s="1">
        <v>38.316713513273143</v>
      </c>
      <c r="P7" s="1">
        <v>35.664956351986966</v>
      </c>
      <c r="Q7" s="33"/>
      <c r="R7" s="44">
        <v>4</v>
      </c>
      <c r="S7" s="1">
        <v>1.5577100000000002</v>
      </c>
      <c r="T7" s="1">
        <v>0.47967199999999999</v>
      </c>
      <c r="U7" s="53">
        <v>0.53848925000000003</v>
      </c>
    </row>
    <row r="8" spans="3:21" x14ac:dyDescent="0.3">
      <c r="C8" s="40">
        <v>5</v>
      </c>
      <c r="D8" s="35" t="s">
        <v>66</v>
      </c>
      <c r="E8" s="35">
        <v>4.9372197025565373E-4</v>
      </c>
      <c r="F8" s="35">
        <v>6.8036962657141931E-2</v>
      </c>
      <c r="G8" s="35"/>
      <c r="H8" s="45">
        <v>5</v>
      </c>
      <c r="I8" s="35" t="s">
        <v>65</v>
      </c>
      <c r="J8" s="35">
        <v>3.7081449939837107E-8</v>
      </c>
      <c r="K8" s="52">
        <v>0.15504130113069647</v>
      </c>
      <c r="M8" s="40">
        <v>5</v>
      </c>
      <c r="N8" s="34">
        <v>35.292649405699002</v>
      </c>
      <c r="O8" s="34">
        <v>47.480024895889535</v>
      </c>
      <c r="P8" s="34">
        <v>38.097612535788961</v>
      </c>
      <c r="Q8" s="35"/>
      <c r="R8" s="45">
        <v>5</v>
      </c>
      <c r="S8" s="34">
        <v>0.35314000000000006</v>
      </c>
      <c r="T8" s="34">
        <v>0.18682090000000001</v>
      </c>
      <c r="U8" s="52">
        <v>0.27689466666666668</v>
      </c>
    </row>
    <row r="9" spans="3:21" x14ac:dyDescent="0.3">
      <c r="C9" s="42">
        <v>6</v>
      </c>
      <c r="D9" s="33" t="s">
        <v>66</v>
      </c>
      <c r="E9" s="32" t="e">
        <v>#NUM!</v>
      </c>
      <c r="F9" s="32" t="e">
        <v>#NUM!</v>
      </c>
      <c r="G9" s="33"/>
      <c r="H9" s="44">
        <v>6</v>
      </c>
      <c r="I9" s="33" t="s">
        <v>65</v>
      </c>
      <c r="J9" s="32">
        <v>1.6776564882436673E-3</v>
      </c>
      <c r="K9" s="51">
        <v>5.1070150647796686E-2</v>
      </c>
      <c r="M9" s="42">
        <v>6</v>
      </c>
      <c r="N9" s="1">
        <v>110.62500832811438</v>
      </c>
      <c r="O9" s="1">
        <v>114.21942249523629</v>
      </c>
      <c r="P9" s="1">
        <v>120.5205404613109</v>
      </c>
      <c r="Q9" s="33"/>
      <c r="R9" s="44">
        <v>6</v>
      </c>
      <c r="S9" s="1">
        <v>0</v>
      </c>
      <c r="T9" s="1">
        <v>0</v>
      </c>
      <c r="U9" s="53">
        <v>0</v>
      </c>
    </row>
    <row r="10" spans="3:21" x14ac:dyDescent="0.3">
      <c r="C10" s="40">
        <v>7</v>
      </c>
      <c r="D10" s="35" t="s">
        <v>66</v>
      </c>
      <c r="E10" s="35">
        <v>8.0408281646531263E-202</v>
      </c>
      <c r="F10" s="35">
        <v>3.1469027805306623E-141</v>
      </c>
      <c r="G10" s="35"/>
      <c r="H10" s="45">
        <v>7</v>
      </c>
      <c r="I10" s="35" t="s">
        <v>65</v>
      </c>
      <c r="J10" s="35">
        <v>9.0540672628942496E-4</v>
      </c>
      <c r="K10" s="52"/>
      <c r="M10" s="40">
        <v>7</v>
      </c>
      <c r="N10" s="34">
        <v>0</v>
      </c>
      <c r="O10" s="34">
        <v>2.3429950779480232E-2</v>
      </c>
      <c r="P10" s="34">
        <v>7.3069660714622869E-2</v>
      </c>
      <c r="Q10" s="35"/>
      <c r="R10" s="45">
        <v>7</v>
      </c>
      <c r="S10" s="34">
        <v>4.0100000000000004E-2</v>
      </c>
      <c r="T10" s="34">
        <v>1.5699999999999995E-2</v>
      </c>
      <c r="U10" s="52">
        <v>1.5699999999999999E-2</v>
      </c>
    </row>
    <row r="11" spans="3:21" x14ac:dyDescent="0.3">
      <c r="C11" s="42">
        <v>9</v>
      </c>
      <c r="D11" s="33" t="s">
        <v>66</v>
      </c>
      <c r="E11" s="32">
        <v>3.0723166704337002E-2</v>
      </c>
      <c r="F11" s="33"/>
      <c r="G11" s="33"/>
      <c r="H11" s="44">
        <v>9</v>
      </c>
      <c r="I11" s="33" t="s">
        <v>65</v>
      </c>
      <c r="J11" s="32">
        <v>0.19419685986817117</v>
      </c>
      <c r="K11" s="53"/>
      <c r="M11" s="42">
        <v>9</v>
      </c>
      <c r="N11" s="1">
        <v>37.59325196804852</v>
      </c>
      <c r="O11" s="1">
        <v>28.64831669651781</v>
      </c>
      <c r="P11" s="33"/>
      <c r="Q11" s="33"/>
      <c r="R11" s="44">
        <v>9</v>
      </c>
      <c r="S11" s="1">
        <v>6.7799999999999999E-2</v>
      </c>
      <c r="T11" s="1">
        <v>0</v>
      </c>
      <c r="U11" s="53"/>
    </row>
    <row r="12" spans="3:21" x14ac:dyDescent="0.3">
      <c r="C12" s="40">
        <v>10</v>
      </c>
      <c r="D12" s="35" t="s">
        <v>66</v>
      </c>
      <c r="E12" s="35">
        <v>3.7072316670433703E-2</v>
      </c>
      <c r="F12" s="35"/>
      <c r="G12" s="35"/>
      <c r="H12" s="45">
        <v>10</v>
      </c>
      <c r="I12" s="35" t="s">
        <v>65</v>
      </c>
      <c r="J12" s="35">
        <v>0.20191767970574426</v>
      </c>
      <c r="K12" s="52"/>
      <c r="M12" s="40">
        <v>10</v>
      </c>
      <c r="N12" s="34">
        <v>10.788690331885029</v>
      </c>
      <c r="O12" s="34">
        <v>10.675842945736882</v>
      </c>
      <c r="P12" s="35"/>
      <c r="Q12" s="35"/>
      <c r="R12" s="45">
        <v>10</v>
      </c>
      <c r="S12" s="34">
        <v>1E-4</v>
      </c>
      <c r="T12" s="34">
        <v>0</v>
      </c>
      <c r="U12" s="52"/>
    </row>
    <row r="13" spans="3:21" ht="15" thickBot="1" x14ac:dyDescent="0.35">
      <c r="C13" s="46">
        <v>11</v>
      </c>
      <c r="D13" s="47" t="s">
        <v>66</v>
      </c>
      <c r="E13" s="48">
        <v>1.6258210450564196E-2</v>
      </c>
      <c r="F13" s="47"/>
      <c r="G13" s="47"/>
      <c r="H13" s="49">
        <v>11</v>
      </c>
      <c r="I13" s="47" t="s">
        <v>65</v>
      </c>
      <c r="J13" s="48">
        <v>0.18408572313362151</v>
      </c>
      <c r="K13" s="54"/>
      <c r="M13" s="46">
        <v>11</v>
      </c>
      <c r="N13" s="47">
        <v>32.111984647820726</v>
      </c>
      <c r="O13" s="47">
        <v>36.107031400386688</v>
      </c>
      <c r="P13" s="47"/>
      <c r="Q13" s="47"/>
      <c r="R13" s="49">
        <v>11</v>
      </c>
      <c r="S13" s="47">
        <v>3.4360000000000002E-2</v>
      </c>
      <c r="T13" s="47">
        <v>2.4486000000000001E-2</v>
      </c>
      <c r="U13" s="54"/>
    </row>
    <row r="14" spans="3:21" ht="15.6" thickTop="1" thickBot="1" x14ac:dyDescent="0.35">
      <c r="C14" s="44"/>
      <c r="D14" s="33"/>
      <c r="E14" s="32"/>
      <c r="F14" s="33"/>
      <c r="G14" s="43"/>
      <c r="H14" s="44"/>
      <c r="I14" s="33"/>
      <c r="J14" s="32"/>
      <c r="K14" s="43"/>
    </row>
    <row r="15" spans="3:21" ht="15" thickTop="1" x14ac:dyDescent="0.3">
      <c r="C15" s="44"/>
      <c r="D15" s="33"/>
      <c r="E15" s="32"/>
      <c r="F15" s="33"/>
      <c r="G15" s="43"/>
      <c r="H15" s="44"/>
      <c r="I15" s="33"/>
      <c r="J15" s="32"/>
      <c r="K15" s="43"/>
      <c r="M15" s="37" t="s">
        <v>70</v>
      </c>
      <c r="N15" s="38" t="s">
        <v>73</v>
      </c>
      <c r="O15" s="38" t="s">
        <v>74</v>
      </c>
      <c r="P15" s="38" t="s">
        <v>75</v>
      </c>
      <c r="Q15" s="38"/>
      <c r="R15" s="38" t="s">
        <v>77</v>
      </c>
      <c r="S15" s="38" t="s">
        <v>73</v>
      </c>
      <c r="T15" s="38" t="s">
        <v>74</v>
      </c>
      <c r="U15" s="39" t="s">
        <v>76</v>
      </c>
    </row>
    <row r="16" spans="3:21" x14ac:dyDescent="0.3">
      <c r="M16" s="40">
        <v>1</v>
      </c>
      <c r="N16" s="57">
        <v>4.9871072000000005</v>
      </c>
      <c r="O16" s="57">
        <v>7.6281413000000011</v>
      </c>
      <c r="P16" s="57">
        <v>6.5111167499999993</v>
      </c>
      <c r="Q16" s="35"/>
      <c r="R16" s="41">
        <v>1</v>
      </c>
      <c r="S16" s="34">
        <v>1.4365299999999999</v>
      </c>
      <c r="T16" s="34">
        <v>0.71307560000000014</v>
      </c>
      <c r="U16" s="52">
        <v>0.78884874999999999</v>
      </c>
    </row>
    <row r="17" spans="13:21" x14ac:dyDescent="0.3">
      <c r="M17" s="42">
        <v>2</v>
      </c>
      <c r="N17">
        <v>6.7626092999999994</v>
      </c>
      <c r="O17">
        <v>8.0581680000000002</v>
      </c>
      <c r="P17">
        <v>7.9173980000000004</v>
      </c>
      <c r="Q17" s="33"/>
      <c r="R17" s="44">
        <v>2</v>
      </c>
      <c r="S17" s="1">
        <v>0.68837999999999988</v>
      </c>
      <c r="T17" s="1">
        <v>0.34638599999999997</v>
      </c>
      <c r="U17" s="53">
        <v>0.31686425000000001</v>
      </c>
    </row>
    <row r="18" spans="13:21" x14ac:dyDescent="0.3">
      <c r="M18" s="40">
        <v>3</v>
      </c>
      <c r="N18" s="57">
        <v>3.7984000000000004E-2</v>
      </c>
      <c r="O18" s="57">
        <v>6.0136100000000005E-2</v>
      </c>
      <c r="P18" s="57">
        <v>9.5723799999999998E-2</v>
      </c>
      <c r="Q18" s="35"/>
      <c r="R18" s="45">
        <v>3</v>
      </c>
      <c r="S18" s="34">
        <v>0.11119999999999999</v>
      </c>
      <c r="T18" s="34">
        <v>0.11119999999999999</v>
      </c>
      <c r="U18" s="52">
        <v>0.11119999999999999</v>
      </c>
    </row>
    <row r="19" spans="13:21" x14ac:dyDescent="0.3">
      <c r="M19" s="42">
        <v>4</v>
      </c>
      <c r="N19">
        <v>5.6431617000000003</v>
      </c>
      <c r="O19">
        <v>8.5473863000000012</v>
      </c>
      <c r="P19">
        <v>7.9558534999999999</v>
      </c>
      <c r="Q19" s="33"/>
      <c r="R19" s="44">
        <v>4</v>
      </c>
      <c r="S19" s="1">
        <v>1.5577100000000002</v>
      </c>
      <c r="T19" s="1">
        <v>0.47967199999999999</v>
      </c>
      <c r="U19" s="53">
        <v>0.53848925000000003</v>
      </c>
    </row>
    <row r="20" spans="13:21" x14ac:dyDescent="0.3">
      <c r="M20" s="40">
        <v>5</v>
      </c>
      <c r="N20" s="57">
        <v>12.641107399999999</v>
      </c>
      <c r="O20" s="57">
        <v>17.006376800000002</v>
      </c>
      <c r="P20" s="57">
        <v>13.645788000000001</v>
      </c>
      <c r="Q20" s="35"/>
      <c r="R20" s="45">
        <v>5</v>
      </c>
      <c r="S20" s="34">
        <v>0.35314000000000006</v>
      </c>
      <c r="T20" s="34">
        <v>0.18682090000000001</v>
      </c>
      <c r="U20" s="52">
        <v>0.27689466666666668</v>
      </c>
    </row>
    <row r="21" spans="13:21" x14ac:dyDescent="0.3">
      <c r="M21" s="42">
        <v>6</v>
      </c>
      <c r="N21">
        <v>0.33208299999999996</v>
      </c>
      <c r="O21">
        <v>0.34287299999999993</v>
      </c>
      <c r="P21">
        <v>0.3617882</v>
      </c>
      <c r="Q21" s="33"/>
      <c r="R21" s="44">
        <v>6</v>
      </c>
      <c r="S21" s="1">
        <v>0</v>
      </c>
      <c r="T21" s="1">
        <v>0</v>
      </c>
      <c r="U21" s="53">
        <v>0</v>
      </c>
    </row>
    <row r="22" spans="13:21" x14ac:dyDescent="0.3">
      <c r="M22" s="40">
        <v>7</v>
      </c>
      <c r="N22" s="57">
        <v>0</v>
      </c>
      <c r="O22" s="57">
        <v>2.9248999999999997E-2</v>
      </c>
      <c r="P22" s="57">
        <v>9.1217199999999998E-2</v>
      </c>
      <c r="Q22" s="35"/>
      <c r="R22" s="45">
        <v>7</v>
      </c>
      <c r="S22" s="34">
        <v>4.0100000000000004E-2</v>
      </c>
      <c r="T22" s="34">
        <v>1.5699999999999995E-2</v>
      </c>
      <c r="U22" s="52">
        <v>1.5699999999999999E-2</v>
      </c>
    </row>
    <row r="23" spans="13:21" x14ac:dyDescent="0.3">
      <c r="M23" s="42">
        <v>9</v>
      </c>
      <c r="N23">
        <v>1.572937</v>
      </c>
      <c r="O23">
        <v>1.1986725</v>
      </c>
      <c r="P23" s="33"/>
      <c r="Q23" s="33"/>
      <c r="R23" s="44">
        <v>9</v>
      </c>
      <c r="S23" s="1">
        <v>6.7799999999999999E-2</v>
      </c>
      <c r="T23" s="1">
        <v>0</v>
      </c>
      <c r="U23" s="53"/>
    </row>
    <row r="24" spans="13:21" x14ac:dyDescent="0.3">
      <c r="M24" s="40">
        <v>10</v>
      </c>
      <c r="N24" s="57">
        <v>0.63414939999999997</v>
      </c>
      <c r="O24" s="57">
        <v>0.62751633333333334</v>
      </c>
      <c r="P24" s="35"/>
      <c r="Q24" s="35"/>
      <c r="R24" s="45">
        <v>10</v>
      </c>
      <c r="S24" s="34">
        <v>1E-4</v>
      </c>
      <c r="T24" s="34">
        <v>0</v>
      </c>
      <c r="U24" s="52"/>
    </row>
    <row r="25" spans="13:21" ht="15" thickBot="1" x14ac:dyDescent="0.35">
      <c r="M25" s="46">
        <v>11</v>
      </c>
      <c r="N25" s="58">
        <v>9.3185582</v>
      </c>
      <c r="O25" s="58">
        <v>10.477878499999999</v>
      </c>
      <c r="P25" s="47"/>
      <c r="Q25" s="47"/>
      <c r="R25" s="49">
        <v>11</v>
      </c>
      <c r="S25" s="47">
        <v>3.4360000000000002E-2</v>
      </c>
      <c r="T25" s="47">
        <v>2.4486000000000001E-2</v>
      </c>
      <c r="U25" s="54"/>
    </row>
    <row r="26" spans="13:21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opLeftCell="E16" workbookViewId="0">
      <selection activeCell="Y17" sqref="Y17"/>
    </sheetView>
  </sheetViews>
  <sheetFormatPr defaultRowHeight="14.4" x14ac:dyDescent="0.3"/>
  <cols>
    <col min="1" max="1" width="8.5546875" customWidth="1"/>
  </cols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5.3483710000000002</v>
      </c>
      <c r="B2">
        <v>5.9109749999999996</v>
      </c>
      <c r="C2">
        <v>6.2690250000000001</v>
      </c>
      <c r="D2">
        <v>7.5902609999999999</v>
      </c>
      <c r="E2">
        <v>3.7983999999999997E-2</v>
      </c>
      <c r="F2">
        <v>4.6968999999999997E-2</v>
      </c>
      <c r="G2">
        <v>5.2136259999999996</v>
      </c>
      <c r="H2">
        <v>8.9161619999999999</v>
      </c>
      <c r="I2">
        <v>12.437493999999999</v>
      </c>
      <c r="J2">
        <v>16.097335999999999</v>
      </c>
      <c r="K2">
        <v>0.33208300000000002</v>
      </c>
      <c r="L2">
        <v>0.33574399999999999</v>
      </c>
      <c r="M2">
        <v>0</v>
      </c>
      <c r="N2">
        <v>2.1617000000000001E-2</v>
      </c>
      <c r="O2">
        <v>1.200383</v>
      </c>
      <c r="P2">
        <v>1.198593</v>
      </c>
      <c r="Q2">
        <v>0.62942699999999996</v>
      </c>
      <c r="R2">
        <v>0.62775300000000001</v>
      </c>
      <c r="S2">
        <v>8.6925209999999993</v>
      </c>
      <c r="T2">
        <v>10.430539</v>
      </c>
    </row>
    <row r="3" spans="1:21" x14ac:dyDescent="0.3">
      <c r="A3">
        <v>4.6224189999999998</v>
      </c>
      <c r="B3">
        <v>5.9660359999999999</v>
      </c>
      <c r="C3">
        <v>5.9603039999999998</v>
      </c>
      <c r="D3">
        <v>8.4585860000000004</v>
      </c>
      <c r="E3">
        <v>3.7983999999999997E-2</v>
      </c>
      <c r="F3">
        <v>3.9926999999999997E-2</v>
      </c>
      <c r="G3">
        <v>6.7692310000000004</v>
      </c>
      <c r="H3">
        <v>8.5154999999999994</v>
      </c>
      <c r="I3">
        <v>13.319478</v>
      </c>
      <c r="J3">
        <v>16.946957000000001</v>
      </c>
      <c r="K3">
        <v>0.33208300000000002</v>
      </c>
      <c r="L3">
        <v>0.35356799999999999</v>
      </c>
      <c r="M3">
        <v>0</v>
      </c>
      <c r="N3">
        <v>6.1018999999999997E-2</v>
      </c>
      <c r="O3">
        <v>1.1986810000000001</v>
      </c>
      <c r="P3">
        <v>1.198752</v>
      </c>
      <c r="Q3">
        <v>0.62937699999999996</v>
      </c>
      <c r="R3">
        <v>0.62744100000000003</v>
      </c>
      <c r="S3">
        <v>8.550395</v>
      </c>
      <c r="T3">
        <v>10.525218000000001</v>
      </c>
    </row>
    <row r="4" spans="1:21" x14ac:dyDescent="0.3">
      <c r="A4">
        <v>5.4733409999999996</v>
      </c>
      <c r="B4">
        <v>8.0214770000000009</v>
      </c>
      <c r="C4">
        <v>6.4411560000000003</v>
      </c>
      <c r="D4">
        <v>8.0218260000000008</v>
      </c>
      <c r="E4">
        <v>3.7983999999999997E-2</v>
      </c>
      <c r="F4">
        <v>4.9422000000000001E-2</v>
      </c>
      <c r="G4">
        <v>6.3587999999999996</v>
      </c>
      <c r="H4">
        <v>8.545928</v>
      </c>
      <c r="I4">
        <v>12.341613000000001</v>
      </c>
      <c r="J4">
        <v>16.861810999999999</v>
      </c>
      <c r="K4">
        <v>0.33208300000000002</v>
      </c>
      <c r="L4">
        <v>0.34989599999999998</v>
      </c>
      <c r="M4">
        <v>0</v>
      </c>
      <c r="N4">
        <v>1.2135E-2</v>
      </c>
      <c r="O4">
        <v>1.895324</v>
      </c>
      <c r="Q4">
        <v>0.628965</v>
      </c>
      <c r="R4">
        <v>0.627355</v>
      </c>
      <c r="S4">
        <v>12.202498</v>
      </c>
    </row>
    <row r="5" spans="1:21" x14ac:dyDescent="0.3">
      <c r="A5">
        <v>4.9443650000000003</v>
      </c>
      <c r="B5">
        <v>8.4594059999999995</v>
      </c>
      <c r="C5">
        <v>5.9635699999999998</v>
      </c>
      <c r="D5">
        <v>8.4174330000000008</v>
      </c>
      <c r="E5">
        <v>3.7983999999999997E-2</v>
      </c>
      <c r="F5">
        <v>6.0854999999999999E-2</v>
      </c>
      <c r="G5">
        <v>5.4428049999999999</v>
      </c>
      <c r="H5">
        <v>9.230874</v>
      </c>
      <c r="I5">
        <v>12.479566</v>
      </c>
      <c r="J5">
        <v>17.876557999999999</v>
      </c>
      <c r="K5">
        <v>0.33208300000000002</v>
      </c>
      <c r="L5">
        <v>0.34098499999999998</v>
      </c>
      <c r="M5">
        <v>0</v>
      </c>
      <c r="N5">
        <v>5.3272E-2</v>
      </c>
      <c r="O5">
        <v>2.3686850000000002</v>
      </c>
      <c r="Q5">
        <v>0.651447</v>
      </c>
      <c r="S5">
        <v>8.5914549999999998</v>
      </c>
    </row>
    <row r="6" spans="1:21" x14ac:dyDescent="0.3">
      <c r="A6">
        <v>5.1848910000000004</v>
      </c>
      <c r="B6">
        <v>8.7715019999999999</v>
      </c>
      <c r="C6">
        <v>12.026839000000001</v>
      </c>
      <c r="D6">
        <v>8.2012219999999996</v>
      </c>
      <c r="E6">
        <v>3.7983999999999997E-2</v>
      </c>
      <c r="F6">
        <v>3.8330999999999997E-2</v>
      </c>
      <c r="G6">
        <v>5.5065619999999997</v>
      </c>
      <c r="H6">
        <v>8.8809000000000005</v>
      </c>
      <c r="I6">
        <v>13.348559</v>
      </c>
      <c r="J6">
        <v>16.731999999999999</v>
      </c>
      <c r="K6">
        <v>0.33208300000000002</v>
      </c>
      <c r="L6">
        <v>0.35291400000000001</v>
      </c>
      <c r="M6">
        <v>0</v>
      </c>
      <c r="N6">
        <v>4.9170999999999999E-2</v>
      </c>
      <c r="O6">
        <v>1.2016119999999999</v>
      </c>
      <c r="Q6">
        <v>0.63153099999999995</v>
      </c>
      <c r="S6">
        <v>8.5559220000000007</v>
      </c>
    </row>
    <row r="7" spans="1:21" x14ac:dyDescent="0.3">
      <c r="A7">
        <v>5.0092109999999996</v>
      </c>
      <c r="B7">
        <v>7.7954100000000004</v>
      </c>
      <c r="C7">
        <v>7.2281659999999999</v>
      </c>
      <c r="D7">
        <v>7.6817270000000004</v>
      </c>
      <c r="E7">
        <v>3.7983999999999997E-2</v>
      </c>
      <c r="F7">
        <v>0.159999</v>
      </c>
      <c r="G7">
        <v>7.6454700000000004</v>
      </c>
      <c r="H7">
        <v>7.8653680000000001</v>
      </c>
      <c r="I7">
        <v>12.983122</v>
      </c>
      <c r="J7">
        <v>17.350524</v>
      </c>
      <c r="K7">
        <v>0.33208300000000002</v>
      </c>
      <c r="L7">
        <v>0.334175</v>
      </c>
      <c r="M7">
        <v>0</v>
      </c>
      <c r="N7">
        <v>1.1963E-2</v>
      </c>
    </row>
    <row r="8" spans="1:21" x14ac:dyDescent="0.3">
      <c r="A8">
        <v>4.8536960000000002</v>
      </c>
      <c r="B8">
        <v>7.8796679999999997</v>
      </c>
      <c r="C8">
        <v>6.0091739999999998</v>
      </c>
      <c r="D8">
        <v>8.0609079999999995</v>
      </c>
      <c r="E8">
        <v>3.7983999999999997E-2</v>
      </c>
      <c r="F8">
        <v>8.0388000000000001E-2</v>
      </c>
      <c r="G8">
        <v>5.2628919999999999</v>
      </c>
      <c r="H8">
        <v>8.9661539999999995</v>
      </c>
      <c r="I8">
        <v>12.508046</v>
      </c>
      <c r="J8">
        <v>16.088726999999999</v>
      </c>
      <c r="K8">
        <v>0.33208300000000002</v>
      </c>
      <c r="L8">
        <v>0.34393899999999999</v>
      </c>
      <c r="M8">
        <v>0</v>
      </c>
      <c r="N8">
        <v>2.1416000000000001E-2</v>
      </c>
    </row>
    <row r="9" spans="1:21" x14ac:dyDescent="0.3">
      <c r="A9">
        <v>4.9634390000000002</v>
      </c>
      <c r="B9">
        <v>7.9268109999999998</v>
      </c>
      <c r="C9">
        <v>5.9291809999999998</v>
      </c>
      <c r="D9">
        <v>7.8866909999999999</v>
      </c>
      <c r="E9">
        <v>3.7983999999999997E-2</v>
      </c>
      <c r="F9">
        <v>4.1059999999999999E-2</v>
      </c>
      <c r="G9">
        <v>4.335852</v>
      </c>
      <c r="H9">
        <v>9.4398370000000007</v>
      </c>
      <c r="I9">
        <v>12.21368</v>
      </c>
      <c r="J9">
        <v>16.471585000000001</v>
      </c>
      <c r="K9">
        <v>0.33208300000000002</v>
      </c>
      <c r="L9">
        <v>0.33463300000000001</v>
      </c>
      <c r="M9">
        <v>0</v>
      </c>
      <c r="N9">
        <v>3.5466999999999999E-2</v>
      </c>
    </row>
    <row r="10" spans="1:21" x14ac:dyDescent="0.3">
      <c r="A10">
        <v>4.9908450000000002</v>
      </c>
      <c r="B10">
        <v>7.6282759999999996</v>
      </c>
      <c r="C10">
        <v>6.2870210000000002</v>
      </c>
      <c r="D10">
        <v>8.282273</v>
      </c>
      <c r="E10">
        <v>3.7983999999999997E-2</v>
      </c>
      <c r="F10">
        <v>4.2588000000000001E-2</v>
      </c>
      <c r="G10">
        <v>5.6762990000000002</v>
      </c>
      <c r="H10">
        <v>6.7703870000000004</v>
      </c>
      <c r="I10">
        <v>12.744401999999999</v>
      </c>
      <c r="J10">
        <v>16.192461000000002</v>
      </c>
      <c r="K10">
        <v>0.33208300000000002</v>
      </c>
      <c r="L10">
        <v>0.33555299999999999</v>
      </c>
      <c r="M10">
        <v>0</v>
      </c>
      <c r="N10">
        <v>9.8490000000000001E-3</v>
      </c>
    </row>
    <row r="11" spans="1:21" x14ac:dyDescent="0.3">
      <c r="A11">
        <v>4.4804940000000002</v>
      </c>
      <c r="B11">
        <v>7.9218520000000003</v>
      </c>
      <c r="C11">
        <v>5.5116569999999996</v>
      </c>
      <c r="D11">
        <v>7.980753</v>
      </c>
      <c r="E11">
        <v>3.7983999999999997E-2</v>
      </c>
      <c r="F11">
        <v>4.1821999999999998E-2</v>
      </c>
      <c r="G11">
        <v>4.2200800000000003</v>
      </c>
      <c r="H11">
        <v>8.3427530000000001</v>
      </c>
      <c r="I11">
        <v>12.035114</v>
      </c>
      <c r="J11">
        <v>19.445809000000001</v>
      </c>
      <c r="K11">
        <v>0.33208300000000002</v>
      </c>
      <c r="L11">
        <v>0.34732299999999999</v>
      </c>
      <c r="M11">
        <v>0</v>
      </c>
      <c r="N11">
        <v>1.6580999999999999E-2</v>
      </c>
    </row>
    <row r="13" spans="1:21" x14ac:dyDescent="0.3">
      <c r="A13">
        <f>SUM(A2:A11)/COUNT(A2:A11)</f>
        <v>4.9871072000000005</v>
      </c>
      <c r="B13">
        <f t="shared" ref="B13:T13" si="0">SUM(B2:B11)/COUNT(B2:B11)</f>
        <v>7.6281413000000011</v>
      </c>
      <c r="C13">
        <f t="shared" si="0"/>
        <v>6.7626092999999994</v>
      </c>
      <c r="D13">
        <f t="shared" si="0"/>
        <v>8.0581680000000002</v>
      </c>
      <c r="E13">
        <f t="shared" si="0"/>
        <v>3.7984000000000004E-2</v>
      </c>
      <c r="F13">
        <f t="shared" si="0"/>
        <v>6.0136100000000005E-2</v>
      </c>
      <c r="G13">
        <f t="shared" si="0"/>
        <v>5.6431617000000003</v>
      </c>
      <c r="H13">
        <f t="shared" si="0"/>
        <v>8.5473863000000012</v>
      </c>
      <c r="I13">
        <f t="shared" si="0"/>
        <v>12.641107399999999</v>
      </c>
      <c r="J13">
        <f t="shared" si="0"/>
        <v>17.006376800000002</v>
      </c>
      <c r="K13">
        <f t="shared" si="0"/>
        <v>0.33208299999999996</v>
      </c>
      <c r="L13">
        <f t="shared" si="0"/>
        <v>0.34287299999999993</v>
      </c>
      <c r="M13">
        <f t="shared" si="0"/>
        <v>0</v>
      </c>
      <c r="N13">
        <f t="shared" si="0"/>
        <v>2.9248999999999997E-2</v>
      </c>
      <c r="O13">
        <f t="shared" si="0"/>
        <v>1.572937</v>
      </c>
      <c r="P13">
        <f t="shared" si="0"/>
        <v>1.1986725</v>
      </c>
      <c r="Q13">
        <f t="shared" si="0"/>
        <v>0.63414939999999997</v>
      </c>
      <c r="R13">
        <f t="shared" si="0"/>
        <v>0.62751633333333334</v>
      </c>
      <c r="S13">
        <f t="shared" si="0"/>
        <v>9.3185582</v>
      </c>
      <c r="T13">
        <f t="shared" si="0"/>
        <v>10.477878499999999</v>
      </c>
      <c r="U13" s="61" t="s">
        <v>82</v>
      </c>
    </row>
    <row r="14" spans="1:21" x14ac:dyDescent="0.3">
      <c r="A14">
        <v>23.514572999999999</v>
      </c>
      <c r="B14">
        <v>23.514572999999999</v>
      </c>
      <c r="C14">
        <v>22.532806000000001</v>
      </c>
      <c r="D14">
        <v>22.532806000000001</v>
      </c>
      <c r="E14">
        <v>2.1663000000000002E-2</v>
      </c>
      <c r="F14">
        <v>2.1663000000000002E-2</v>
      </c>
      <c r="G14">
        <v>22.307200999999999</v>
      </c>
      <c r="H14">
        <v>22.307200999999999</v>
      </c>
      <c r="I14">
        <v>35.817960999999997</v>
      </c>
      <c r="J14">
        <v>35.817960999999997</v>
      </c>
      <c r="K14">
        <v>0.30018800000000001</v>
      </c>
      <c r="L14">
        <v>0.30018800000000001</v>
      </c>
      <c r="M14">
        <v>124.835943</v>
      </c>
      <c r="N14">
        <v>124.835943</v>
      </c>
      <c r="O14">
        <v>4.184094</v>
      </c>
      <c r="P14">
        <v>4.184094</v>
      </c>
      <c r="Q14">
        <v>5.8779089999999998</v>
      </c>
      <c r="R14">
        <v>5.8779089999999998</v>
      </c>
      <c r="S14">
        <v>29.018941999999999</v>
      </c>
      <c r="T14">
        <v>29.018941999999999</v>
      </c>
      <c r="U14" s="61" t="s">
        <v>83</v>
      </c>
    </row>
    <row r="15" spans="1:21" x14ac:dyDescent="0.3">
      <c r="A15">
        <f>A13/A14*100</f>
        <v>21.208580738421237</v>
      </c>
      <c r="B15">
        <f t="shared" ref="B15:T15" si="1">B13/B14*100</f>
        <v>32.440058766961243</v>
      </c>
      <c r="C15">
        <f t="shared" si="1"/>
        <v>30.012282092163751</v>
      </c>
      <c r="D15">
        <f t="shared" si="1"/>
        <v>35.761937505697247</v>
      </c>
      <c r="E15">
        <f t="shared" si="1"/>
        <v>175.34044222868485</v>
      </c>
      <c r="F15">
        <f t="shared" si="1"/>
        <v>277.5982089276647</v>
      </c>
      <c r="G15">
        <f t="shared" si="1"/>
        <v>25.297488914005843</v>
      </c>
      <c r="H15">
        <f t="shared" si="1"/>
        <v>38.316713513273143</v>
      </c>
      <c r="I15">
        <f t="shared" si="1"/>
        <v>35.292649405699002</v>
      </c>
      <c r="J15">
        <f t="shared" si="1"/>
        <v>47.480024895889535</v>
      </c>
      <c r="K15">
        <f t="shared" si="1"/>
        <v>110.62500832811438</v>
      </c>
      <c r="L15">
        <f t="shared" si="1"/>
        <v>114.21942249523629</v>
      </c>
      <c r="M15">
        <f t="shared" si="1"/>
        <v>0</v>
      </c>
      <c r="N15">
        <f t="shared" si="1"/>
        <v>2.3429950779480232E-2</v>
      </c>
      <c r="O15">
        <f t="shared" si="1"/>
        <v>37.59325196804852</v>
      </c>
      <c r="P15">
        <f t="shared" si="1"/>
        <v>28.64831669651781</v>
      </c>
      <c r="Q15">
        <f t="shared" si="1"/>
        <v>10.788690331885029</v>
      </c>
      <c r="R15">
        <f t="shared" si="1"/>
        <v>10.675842945736882</v>
      </c>
      <c r="S15">
        <f t="shared" si="1"/>
        <v>32.111984647820726</v>
      </c>
      <c r="T15">
        <f t="shared" si="1"/>
        <v>36.107031400386688</v>
      </c>
      <c r="U15" s="61" t="s">
        <v>84</v>
      </c>
    </row>
    <row r="16" spans="1:21" x14ac:dyDescent="0.3">
      <c r="A16">
        <f>A15-B15</f>
        <v>-11.231478028540007</v>
      </c>
      <c r="C16">
        <f t="shared" ref="C16:S16" si="2">C15-D15</f>
        <v>-5.7496554135334961</v>
      </c>
      <c r="E16">
        <f t="shared" si="2"/>
        <v>-102.25776669897985</v>
      </c>
      <c r="G16">
        <f t="shared" si="2"/>
        <v>-13.0192245992673</v>
      </c>
      <c r="I16">
        <f t="shared" si="2"/>
        <v>-12.187375490190533</v>
      </c>
      <c r="K16">
        <f t="shared" si="2"/>
        <v>-3.5944141671219114</v>
      </c>
      <c r="M16">
        <f t="shared" si="2"/>
        <v>-2.3429950779480232E-2</v>
      </c>
      <c r="O16">
        <f t="shared" si="2"/>
        <v>8.94493527153071</v>
      </c>
      <c r="Q16">
        <f t="shared" si="2"/>
        <v>0.11284738614814671</v>
      </c>
      <c r="S16">
        <f t="shared" si="2"/>
        <v>-3.9950467525659619</v>
      </c>
      <c r="U16" s="61" t="s">
        <v>106</v>
      </c>
    </row>
    <row r="17" spans="19:24" ht="15" thickBot="1" x14ac:dyDescent="0.35">
      <c r="S17" s="62" t="s">
        <v>86</v>
      </c>
      <c r="T17" s="62" t="s">
        <v>85</v>
      </c>
      <c r="U17" s="62" t="s">
        <v>99</v>
      </c>
      <c r="V17" s="62" t="s">
        <v>87</v>
      </c>
      <c r="W17" s="62" t="s">
        <v>97</v>
      </c>
      <c r="X17" s="62" t="s">
        <v>98</v>
      </c>
    </row>
    <row r="18" spans="19:24" ht="15.6" thickTop="1" thickBot="1" x14ac:dyDescent="0.35">
      <c r="S18" s="29">
        <v>1</v>
      </c>
      <c r="T18" s="30" t="s">
        <v>65</v>
      </c>
      <c r="U18" s="31">
        <v>4.2087202725617809E-6</v>
      </c>
      <c r="V18" s="31">
        <f>1-U18</f>
        <v>0.99999579127972749</v>
      </c>
      <c r="W18" s="24">
        <v>2.1043601362808905E-6</v>
      </c>
      <c r="X18">
        <f>V18-W18</f>
        <v>0.99999368691959123</v>
      </c>
    </row>
    <row r="19" spans="19:24" ht="15.6" thickTop="1" thickBot="1" x14ac:dyDescent="0.35">
      <c r="S19" s="27">
        <v>2</v>
      </c>
      <c r="T19" s="2" t="s">
        <v>65</v>
      </c>
      <c r="U19" s="28">
        <v>6.22548369427516E-2</v>
      </c>
      <c r="V19" s="28">
        <f t="shared" ref="V19:V27" si="3">1-U19</f>
        <v>0.93774516305724842</v>
      </c>
      <c r="W19" s="24">
        <v>3.11274184713758E-2</v>
      </c>
      <c r="X19">
        <f t="shared" ref="X19:X27" si="4">V19-W19</f>
        <v>0.90661774458587263</v>
      </c>
    </row>
    <row r="20" spans="19:24" ht="15.6" thickTop="1" thickBot="1" x14ac:dyDescent="0.35">
      <c r="S20" s="29">
        <v>3</v>
      </c>
      <c r="T20" s="30" t="s">
        <v>65</v>
      </c>
      <c r="U20" s="31">
        <v>9.3552017929125181E-2</v>
      </c>
      <c r="V20" s="31">
        <f t="shared" si="3"/>
        <v>0.90644798207087485</v>
      </c>
      <c r="W20" s="24">
        <v>4.677600896456259E-2</v>
      </c>
      <c r="X20">
        <f t="shared" si="4"/>
        <v>0.85967197310631227</v>
      </c>
    </row>
    <row r="21" spans="19:24" ht="15.6" thickTop="1" thickBot="1" x14ac:dyDescent="0.35">
      <c r="S21" s="27">
        <v>4</v>
      </c>
      <c r="T21" s="2" t="s">
        <v>65</v>
      </c>
      <c r="U21" s="28">
        <v>1.944274253517235E-6</v>
      </c>
      <c r="V21" s="28">
        <f>1-U21</f>
        <v>0.99999805572574652</v>
      </c>
      <c r="W21" s="24">
        <v>9.721371267586175E-7</v>
      </c>
      <c r="X21">
        <f t="shared" si="4"/>
        <v>0.99999708358861972</v>
      </c>
    </row>
    <row r="22" spans="19:24" ht="15.6" thickTop="1" thickBot="1" x14ac:dyDescent="0.35">
      <c r="S22" s="29">
        <v>5</v>
      </c>
      <c r="T22" s="30" t="s">
        <v>65</v>
      </c>
      <c r="U22" s="31">
        <v>3.7081449939837107E-8</v>
      </c>
      <c r="V22" s="31">
        <f t="shared" si="3"/>
        <v>0.99999996291855009</v>
      </c>
      <c r="W22" s="24">
        <v>1.8540724969918553E-8</v>
      </c>
      <c r="X22">
        <f t="shared" si="4"/>
        <v>0.99999994437782513</v>
      </c>
    </row>
    <row r="23" spans="19:24" ht="15.6" thickTop="1" thickBot="1" x14ac:dyDescent="0.35">
      <c r="S23" s="27">
        <v>6</v>
      </c>
      <c r="T23" s="2" t="s">
        <v>65</v>
      </c>
      <c r="U23" s="28">
        <v>1.6776564882436673E-3</v>
      </c>
      <c r="V23" s="28">
        <f t="shared" si="3"/>
        <v>0.9983223435117563</v>
      </c>
      <c r="W23" s="24">
        <v>1.6776564882436673E-3</v>
      </c>
      <c r="X23">
        <f t="shared" si="4"/>
        <v>0.99664468702351261</v>
      </c>
    </row>
    <row r="24" spans="19:24" ht="15.6" thickTop="1" thickBot="1" x14ac:dyDescent="0.35">
      <c r="S24" s="29">
        <v>7</v>
      </c>
      <c r="T24" s="30" t="s">
        <v>65</v>
      </c>
      <c r="U24" s="31">
        <v>9.0540672628942496E-4</v>
      </c>
      <c r="V24" s="31">
        <f t="shared" si="3"/>
        <v>0.99909459327371053</v>
      </c>
      <c r="W24" s="24">
        <v>4.5270336314471248E-4</v>
      </c>
      <c r="X24">
        <f t="shared" si="4"/>
        <v>0.99864188991056579</v>
      </c>
    </row>
    <row r="25" spans="19:24" ht="15.6" thickTop="1" thickBot="1" x14ac:dyDescent="0.35">
      <c r="S25" s="27">
        <v>9</v>
      </c>
      <c r="T25" s="2" t="s">
        <v>65</v>
      </c>
      <c r="U25" s="28">
        <v>0.19419685986817117</v>
      </c>
      <c r="V25" s="28">
        <f t="shared" si="3"/>
        <v>0.80580314013182885</v>
      </c>
      <c r="W25" s="24">
        <v>9.7098429934085587E-2</v>
      </c>
      <c r="X25">
        <f t="shared" si="4"/>
        <v>0.70870471019774328</v>
      </c>
    </row>
    <row r="26" spans="19:24" ht="15.6" thickTop="1" thickBot="1" x14ac:dyDescent="0.35">
      <c r="S26" s="29">
        <v>10</v>
      </c>
      <c r="T26" s="30" t="s">
        <v>65</v>
      </c>
      <c r="U26" s="31">
        <v>0.20191767970574426</v>
      </c>
      <c r="V26" s="31">
        <f t="shared" si="3"/>
        <v>0.79808232029425574</v>
      </c>
      <c r="W26" s="24">
        <v>0.10095883985287213</v>
      </c>
      <c r="X26">
        <f t="shared" si="4"/>
        <v>0.69712348044138361</v>
      </c>
    </row>
    <row r="27" spans="19:24" ht="15.6" thickTop="1" thickBot="1" x14ac:dyDescent="0.35">
      <c r="S27" s="27">
        <v>11</v>
      </c>
      <c r="T27" s="2" t="s">
        <v>65</v>
      </c>
      <c r="U27" s="28">
        <v>0.18408572313362151</v>
      </c>
      <c r="V27" s="28">
        <f t="shared" si="3"/>
        <v>0.81591427686637852</v>
      </c>
      <c r="W27" s="24">
        <v>9.2042861566810755E-2</v>
      </c>
      <c r="X27">
        <f t="shared" si="4"/>
        <v>0.72387141529956778</v>
      </c>
    </row>
    <row r="28" spans="19:24" ht="15" thickTop="1" x14ac:dyDescent="0.3"/>
    <row r="39" spans="1:3" x14ac:dyDescent="0.3">
      <c r="A39" s="60" t="s">
        <v>81</v>
      </c>
    </row>
    <row r="40" spans="1:3" x14ac:dyDescent="0.3">
      <c r="A40" t="s">
        <v>52</v>
      </c>
    </row>
    <row r="41" spans="1:3" ht="15" thickBot="1" x14ac:dyDescent="0.35"/>
    <row r="42" spans="1:3" x14ac:dyDescent="0.3">
      <c r="A42" s="26"/>
      <c r="B42" s="26" t="s">
        <v>53</v>
      </c>
      <c r="C42" s="26" t="s">
        <v>54</v>
      </c>
    </row>
    <row r="43" spans="1:3" x14ac:dyDescent="0.3">
      <c r="A43" s="24" t="s">
        <v>55</v>
      </c>
      <c r="B43" s="24">
        <v>4.9871072000000005</v>
      </c>
      <c r="C43" s="24">
        <v>7.6281413000000011</v>
      </c>
    </row>
    <row r="44" spans="1:3" x14ac:dyDescent="0.3">
      <c r="A44" s="24" t="s">
        <v>56</v>
      </c>
      <c r="B44" s="24">
        <v>9.0710651932177727E-2</v>
      </c>
      <c r="C44" s="24">
        <v>0.90343954186197251</v>
      </c>
    </row>
    <row r="45" spans="1:3" x14ac:dyDescent="0.3">
      <c r="A45" s="24" t="s">
        <v>57</v>
      </c>
      <c r="B45" s="24">
        <v>10</v>
      </c>
      <c r="C45" s="24">
        <v>10</v>
      </c>
    </row>
    <row r="46" spans="1:3" x14ac:dyDescent="0.3">
      <c r="A46" s="24" t="s">
        <v>58</v>
      </c>
      <c r="B46" s="24">
        <v>0</v>
      </c>
      <c r="C46" s="24"/>
    </row>
    <row r="47" spans="1:3" x14ac:dyDescent="0.3">
      <c r="A47" s="24" t="s">
        <v>59</v>
      </c>
      <c r="B47" s="24">
        <v>11</v>
      </c>
      <c r="C47" s="24"/>
    </row>
    <row r="48" spans="1:3" x14ac:dyDescent="0.3">
      <c r="A48" s="24" t="s">
        <v>60</v>
      </c>
      <c r="B48" s="24">
        <v>-8.3762186969320016</v>
      </c>
      <c r="C48" s="24"/>
    </row>
    <row r="49" spans="1:3" x14ac:dyDescent="0.3">
      <c r="A49" s="24" t="s">
        <v>61</v>
      </c>
      <c r="B49" s="24">
        <v>2.1043601362808905E-6</v>
      </c>
      <c r="C49" s="24"/>
    </row>
    <row r="50" spans="1:3" x14ac:dyDescent="0.3">
      <c r="A50" s="24" t="s">
        <v>62</v>
      </c>
      <c r="B50" s="24">
        <v>1.7958848187040437</v>
      </c>
      <c r="C50" s="24"/>
    </row>
    <row r="51" spans="1:3" x14ac:dyDescent="0.3">
      <c r="A51" s="24" t="s">
        <v>63</v>
      </c>
      <c r="B51" s="24">
        <v>4.2087202725617809E-6</v>
      </c>
      <c r="C51" s="24"/>
    </row>
    <row r="52" spans="1:3" ht="15" thickBot="1" x14ac:dyDescent="0.35">
      <c r="A52" s="25" t="s">
        <v>64</v>
      </c>
      <c r="B52" s="25">
        <v>2.2009851600916384</v>
      </c>
      <c r="C52" s="25"/>
    </row>
    <row r="54" spans="1:3" x14ac:dyDescent="0.3">
      <c r="A54" t="s">
        <v>88</v>
      </c>
    </row>
    <row r="55" spans="1:3" x14ac:dyDescent="0.3">
      <c r="A55" t="s">
        <v>52</v>
      </c>
    </row>
    <row r="56" spans="1:3" ht="15" thickBot="1" x14ac:dyDescent="0.35"/>
    <row r="57" spans="1:3" x14ac:dyDescent="0.3">
      <c r="A57" s="26"/>
      <c r="B57" s="26" t="s">
        <v>53</v>
      </c>
      <c r="C57" s="26" t="s">
        <v>54</v>
      </c>
    </row>
    <row r="58" spans="1:3" x14ac:dyDescent="0.3">
      <c r="A58" s="24" t="s">
        <v>55</v>
      </c>
      <c r="B58" s="24">
        <v>6.7626092999999994</v>
      </c>
      <c r="C58" s="24">
        <v>8.0581680000000002</v>
      </c>
    </row>
    <row r="59" spans="1:3" x14ac:dyDescent="0.3">
      <c r="A59" s="24" t="s">
        <v>56</v>
      </c>
      <c r="B59" s="24">
        <v>3.6234784476017885</v>
      </c>
      <c r="C59" s="24">
        <v>8.4162654704222295E-2</v>
      </c>
    </row>
    <row r="60" spans="1:3" x14ac:dyDescent="0.3">
      <c r="A60" s="24" t="s">
        <v>57</v>
      </c>
      <c r="B60" s="24">
        <v>10</v>
      </c>
      <c r="C60" s="24">
        <v>10</v>
      </c>
    </row>
    <row r="61" spans="1:3" x14ac:dyDescent="0.3">
      <c r="A61" s="24" t="s">
        <v>58</v>
      </c>
      <c r="B61" s="24">
        <v>0</v>
      </c>
      <c r="C61" s="24"/>
    </row>
    <row r="62" spans="1:3" x14ac:dyDescent="0.3">
      <c r="A62" s="24" t="s">
        <v>59</v>
      </c>
      <c r="B62" s="24">
        <v>9</v>
      </c>
      <c r="C62" s="24"/>
    </row>
    <row r="63" spans="1:3" x14ac:dyDescent="0.3">
      <c r="A63" s="24" t="s">
        <v>60</v>
      </c>
      <c r="B63" s="24">
        <v>-2.1276895032833267</v>
      </c>
      <c r="C63" s="24"/>
    </row>
    <row r="64" spans="1:3" x14ac:dyDescent="0.3">
      <c r="A64" s="24" t="s">
        <v>61</v>
      </c>
      <c r="B64" s="24">
        <v>3.11274184713758E-2</v>
      </c>
      <c r="C64" s="24"/>
    </row>
    <row r="65" spans="1:3" x14ac:dyDescent="0.3">
      <c r="A65" s="24" t="s">
        <v>62</v>
      </c>
      <c r="B65" s="24">
        <v>1.8331129326562374</v>
      </c>
      <c r="C65" s="24"/>
    </row>
    <row r="66" spans="1:3" x14ac:dyDescent="0.3">
      <c r="A66" s="24" t="s">
        <v>63</v>
      </c>
      <c r="B66" s="24">
        <v>6.22548369427516E-2</v>
      </c>
      <c r="C66" s="24"/>
    </row>
    <row r="67" spans="1:3" ht="15" thickBot="1" x14ac:dyDescent="0.35">
      <c r="A67" s="25" t="s">
        <v>64</v>
      </c>
      <c r="B67" s="25">
        <v>2.2621571627982053</v>
      </c>
      <c r="C67" s="25"/>
    </row>
    <row r="69" spans="1:3" x14ac:dyDescent="0.3">
      <c r="A69" t="s">
        <v>89</v>
      </c>
    </row>
    <row r="70" spans="1:3" x14ac:dyDescent="0.3">
      <c r="A70" t="s">
        <v>52</v>
      </c>
    </row>
    <row r="71" spans="1:3" ht="15" thickBot="1" x14ac:dyDescent="0.35"/>
    <row r="72" spans="1:3" x14ac:dyDescent="0.3">
      <c r="A72" s="26"/>
      <c r="B72" s="26" t="s">
        <v>53</v>
      </c>
      <c r="C72" s="26" t="s">
        <v>54</v>
      </c>
    </row>
    <row r="73" spans="1:3" x14ac:dyDescent="0.3">
      <c r="A73" s="24" t="s">
        <v>55</v>
      </c>
      <c r="B73" s="24">
        <v>3.7984000000000004E-2</v>
      </c>
      <c r="C73" s="24">
        <v>6.0136100000000005E-2</v>
      </c>
    </row>
    <row r="74" spans="1:3" x14ac:dyDescent="0.3">
      <c r="A74" s="24" t="s">
        <v>56</v>
      </c>
      <c r="B74" s="24">
        <v>5.3498054010756554E-35</v>
      </c>
      <c r="C74" s="24">
        <v>1.395836588988889E-3</v>
      </c>
    </row>
    <row r="75" spans="1:3" x14ac:dyDescent="0.3">
      <c r="A75" s="24" t="s">
        <v>57</v>
      </c>
      <c r="B75" s="24">
        <v>10</v>
      </c>
      <c r="C75" s="24">
        <v>10</v>
      </c>
    </row>
    <row r="76" spans="1:3" x14ac:dyDescent="0.3">
      <c r="A76" s="24" t="s">
        <v>58</v>
      </c>
      <c r="B76" s="24">
        <v>0</v>
      </c>
      <c r="C76" s="24"/>
    </row>
    <row r="77" spans="1:3" x14ac:dyDescent="0.3">
      <c r="A77" s="24" t="s">
        <v>59</v>
      </c>
      <c r="B77" s="24">
        <v>9</v>
      </c>
      <c r="C77" s="24"/>
    </row>
    <row r="78" spans="1:3" x14ac:dyDescent="0.3">
      <c r="A78" s="24" t="s">
        <v>60</v>
      </c>
      <c r="B78" s="24">
        <v>-1.8749842074327145</v>
      </c>
      <c r="C78" s="24"/>
    </row>
    <row r="79" spans="1:3" x14ac:dyDescent="0.3">
      <c r="A79" s="24" t="s">
        <v>61</v>
      </c>
      <c r="B79" s="24">
        <v>4.677600896456259E-2</v>
      </c>
      <c r="C79" s="24"/>
    </row>
    <row r="80" spans="1:3" x14ac:dyDescent="0.3">
      <c r="A80" s="24" t="s">
        <v>62</v>
      </c>
      <c r="B80" s="24">
        <v>1.8331129326562374</v>
      </c>
      <c r="C80" s="24"/>
    </row>
    <row r="81" spans="1:3" x14ac:dyDescent="0.3">
      <c r="A81" s="24" t="s">
        <v>63</v>
      </c>
      <c r="B81" s="24">
        <v>9.3552017929125181E-2</v>
      </c>
      <c r="C81" s="24"/>
    </row>
    <row r="82" spans="1:3" ht="15" thickBot="1" x14ac:dyDescent="0.35">
      <c r="A82" s="25" t="s">
        <v>64</v>
      </c>
      <c r="B82" s="25">
        <v>2.2621571627982053</v>
      </c>
      <c r="C82" s="25"/>
    </row>
    <row r="84" spans="1:3" x14ac:dyDescent="0.3">
      <c r="A84" t="s">
        <v>90</v>
      </c>
    </row>
    <row r="85" spans="1:3" x14ac:dyDescent="0.3">
      <c r="A85" t="s">
        <v>52</v>
      </c>
    </row>
    <row r="86" spans="1:3" ht="15" thickBot="1" x14ac:dyDescent="0.35"/>
    <row r="87" spans="1:3" x14ac:dyDescent="0.3">
      <c r="A87" s="26"/>
      <c r="B87" s="26" t="s">
        <v>53</v>
      </c>
      <c r="C87" s="26" t="s">
        <v>54</v>
      </c>
    </row>
    <row r="88" spans="1:3" x14ac:dyDescent="0.3">
      <c r="A88" s="24" t="s">
        <v>55</v>
      </c>
      <c r="B88" s="24">
        <v>5.6431617000000003</v>
      </c>
      <c r="C88" s="24">
        <v>8.5473863000000012</v>
      </c>
    </row>
    <row r="89" spans="1:3" x14ac:dyDescent="0.3">
      <c r="A89" s="24" t="s">
        <v>56</v>
      </c>
      <c r="B89" s="24">
        <v>1.1014039197673355</v>
      </c>
      <c r="C89" s="24">
        <v>0.59466512261267768</v>
      </c>
    </row>
    <row r="90" spans="1:3" x14ac:dyDescent="0.3">
      <c r="A90" s="24" t="s">
        <v>57</v>
      </c>
      <c r="B90" s="24">
        <v>10</v>
      </c>
      <c r="C90" s="24">
        <v>10</v>
      </c>
    </row>
    <row r="91" spans="1:3" x14ac:dyDescent="0.3">
      <c r="A91" s="24" t="s">
        <v>58</v>
      </c>
      <c r="B91" s="24">
        <v>0</v>
      </c>
      <c r="C91" s="24"/>
    </row>
    <row r="92" spans="1:3" x14ac:dyDescent="0.3">
      <c r="A92" s="24" t="s">
        <v>59</v>
      </c>
      <c r="B92" s="24">
        <v>17</v>
      </c>
      <c r="C92" s="24"/>
    </row>
    <row r="93" spans="1:3" x14ac:dyDescent="0.3">
      <c r="A93" s="24" t="s">
        <v>60</v>
      </c>
      <c r="B93" s="24">
        <v>-7.0519372007051055</v>
      </c>
      <c r="C93" s="24"/>
    </row>
    <row r="94" spans="1:3" x14ac:dyDescent="0.3">
      <c r="A94" s="24" t="s">
        <v>61</v>
      </c>
      <c r="B94" s="24">
        <v>9.721371267586175E-7</v>
      </c>
      <c r="C94" s="24"/>
    </row>
    <row r="95" spans="1:3" x14ac:dyDescent="0.3">
      <c r="A95" s="24" t="s">
        <v>62</v>
      </c>
      <c r="B95" s="24">
        <v>1.7396067260750732</v>
      </c>
      <c r="C95" s="24"/>
    </row>
    <row r="96" spans="1:3" x14ac:dyDescent="0.3">
      <c r="A96" s="24" t="s">
        <v>63</v>
      </c>
      <c r="B96" s="24">
        <v>1.944274253517235E-6</v>
      </c>
      <c r="C96" s="24"/>
    </row>
    <row r="97" spans="1:3" ht="15" thickBot="1" x14ac:dyDescent="0.35">
      <c r="A97" s="25" t="s">
        <v>64</v>
      </c>
      <c r="B97" s="25">
        <v>2.109815577833317</v>
      </c>
      <c r="C97" s="25"/>
    </row>
    <row r="99" spans="1:3" x14ac:dyDescent="0.3">
      <c r="A99" t="s">
        <v>91</v>
      </c>
    </row>
    <row r="100" spans="1:3" x14ac:dyDescent="0.3">
      <c r="A100" t="s">
        <v>52</v>
      </c>
    </row>
    <row r="101" spans="1:3" ht="15" thickBot="1" x14ac:dyDescent="0.35"/>
    <row r="102" spans="1:3" x14ac:dyDescent="0.3">
      <c r="A102" s="26"/>
      <c r="B102" s="26" t="s">
        <v>53</v>
      </c>
      <c r="C102" s="26" t="s">
        <v>54</v>
      </c>
    </row>
    <row r="103" spans="1:3" x14ac:dyDescent="0.3">
      <c r="A103" s="24" t="s">
        <v>55</v>
      </c>
      <c r="B103" s="24">
        <v>12.641107399999999</v>
      </c>
      <c r="C103" s="24">
        <v>17.006376800000002</v>
      </c>
    </row>
    <row r="104" spans="1:3" x14ac:dyDescent="0.3">
      <c r="A104" s="24" t="s">
        <v>56</v>
      </c>
      <c r="B104" s="24">
        <v>0.20146629486426659</v>
      </c>
      <c r="C104" s="24">
        <v>1.0603435795977336</v>
      </c>
    </row>
    <row r="105" spans="1:3" x14ac:dyDescent="0.3">
      <c r="A105" s="24" t="s">
        <v>57</v>
      </c>
      <c r="B105" s="24">
        <v>10</v>
      </c>
      <c r="C105" s="24">
        <v>10</v>
      </c>
    </row>
    <row r="106" spans="1:3" x14ac:dyDescent="0.3">
      <c r="A106" s="24" t="s">
        <v>58</v>
      </c>
      <c r="B106" s="24">
        <v>0</v>
      </c>
      <c r="C106" s="24"/>
    </row>
    <row r="107" spans="1:3" x14ac:dyDescent="0.3">
      <c r="A107" s="24" t="s">
        <v>59</v>
      </c>
      <c r="B107" s="24">
        <v>12</v>
      </c>
      <c r="C107" s="24"/>
    </row>
    <row r="108" spans="1:3" x14ac:dyDescent="0.3">
      <c r="A108" s="24" t="s">
        <v>60</v>
      </c>
      <c r="B108" s="24">
        <v>-12.288930561019823</v>
      </c>
      <c r="C108" s="24"/>
    </row>
    <row r="109" spans="1:3" x14ac:dyDescent="0.3">
      <c r="A109" s="24" t="s">
        <v>61</v>
      </c>
      <c r="B109" s="24">
        <v>1.8540724969918553E-8</v>
      </c>
      <c r="C109" s="24"/>
    </row>
    <row r="110" spans="1:3" x14ac:dyDescent="0.3">
      <c r="A110" s="24" t="s">
        <v>62</v>
      </c>
      <c r="B110" s="24">
        <v>1.7822875556493194</v>
      </c>
      <c r="C110" s="24"/>
    </row>
    <row r="111" spans="1:3" x14ac:dyDescent="0.3">
      <c r="A111" s="24" t="s">
        <v>63</v>
      </c>
      <c r="B111" s="24">
        <v>3.7081449939837107E-8</v>
      </c>
      <c r="C111" s="24"/>
    </row>
    <row r="112" spans="1:3" ht="15" thickBot="1" x14ac:dyDescent="0.35">
      <c r="A112" s="25" t="s">
        <v>64</v>
      </c>
      <c r="B112" s="25">
        <v>2.1788128296672284</v>
      </c>
      <c r="C112" s="25"/>
    </row>
    <row r="114" spans="1:3" x14ac:dyDescent="0.3">
      <c r="A114" t="s">
        <v>92</v>
      </c>
    </row>
    <row r="115" spans="1:3" x14ac:dyDescent="0.3">
      <c r="A115" t="s">
        <v>52</v>
      </c>
    </row>
    <row r="116" spans="1:3" ht="15" thickBot="1" x14ac:dyDescent="0.35"/>
    <row r="117" spans="1:3" x14ac:dyDescent="0.3">
      <c r="A117" s="26"/>
      <c r="B117" s="26" t="s">
        <v>53</v>
      </c>
      <c r="C117" s="26" t="s">
        <v>54</v>
      </c>
    </row>
    <row r="118" spans="1:3" x14ac:dyDescent="0.3">
      <c r="A118" s="24" t="s">
        <v>55</v>
      </c>
      <c r="B118" s="24">
        <v>0.33208299999999996</v>
      </c>
      <c r="C118" s="24">
        <v>0.34287299999999993</v>
      </c>
    </row>
    <row r="119" spans="1:3" x14ac:dyDescent="0.3">
      <c r="A119" s="24" t="s">
        <v>56</v>
      </c>
      <c r="B119" s="24">
        <v>3.4238754566884194E-33</v>
      </c>
      <c r="C119" s="24">
        <v>5.9665386666666654E-5</v>
      </c>
    </row>
    <row r="120" spans="1:3" x14ac:dyDescent="0.3">
      <c r="A120" s="24" t="s">
        <v>57</v>
      </c>
      <c r="B120" s="24">
        <v>10</v>
      </c>
      <c r="C120" s="24">
        <v>10</v>
      </c>
    </row>
    <row r="121" spans="1:3" x14ac:dyDescent="0.3">
      <c r="A121" s="24" t="s">
        <v>58</v>
      </c>
      <c r="B121" s="24">
        <v>0</v>
      </c>
      <c r="C121" s="24"/>
    </row>
    <row r="122" spans="1:3" x14ac:dyDescent="0.3">
      <c r="A122" s="24" t="s">
        <v>59</v>
      </c>
      <c r="B122" s="24">
        <v>9</v>
      </c>
      <c r="C122" s="24"/>
    </row>
    <row r="123" spans="1:3" x14ac:dyDescent="0.3">
      <c r="A123" s="24" t="s">
        <v>60</v>
      </c>
      <c r="B123" s="24">
        <v>-4.4173337652745124</v>
      </c>
      <c r="C123" s="24"/>
    </row>
    <row r="124" spans="1:3" x14ac:dyDescent="0.3">
      <c r="A124" s="24" t="s">
        <v>61</v>
      </c>
      <c r="B124" s="24">
        <v>8.3882824412183365E-4</v>
      </c>
      <c r="C124" s="24"/>
    </row>
    <row r="125" spans="1:3" x14ac:dyDescent="0.3">
      <c r="A125" s="24" t="s">
        <v>62</v>
      </c>
      <c r="B125" s="24">
        <v>1.8331129326562374</v>
      </c>
      <c r="C125" s="24"/>
    </row>
    <row r="126" spans="1:3" x14ac:dyDescent="0.3">
      <c r="A126" s="24" t="s">
        <v>63</v>
      </c>
      <c r="B126" s="24">
        <v>1.6776564882436673E-3</v>
      </c>
      <c r="C126" s="24"/>
    </row>
    <row r="127" spans="1:3" ht="15" thickBot="1" x14ac:dyDescent="0.35">
      <c r="A127" s="25" t="s">
        <v>64</v>
      </c>
      <c r="B127" s="25">
        <v>2.2621571627982053</v>
      </c>
      <c r="C127" s="25"/>
    </row>
    <row r="129" spans="1:3" x14ac:dyDescent="0.3">
      <c r="A129" t="s">
        <v>93</v>
      </c>
    </row>
    <row r="130" spans="1:3" x14ac:dyDescent="0.3">
      <c r="A130" t="s">
        <v>52</v>
      </c>
    </row>
    <row r="131" spans="1:3" ht="15" thickBot="1" x14ac:dyDescent="0.35"/>
    <row r="132" spans="1:3" x14ac:dyDescent="0.3">
      <c r="A132" s="26"/>
      <c r="B132" s="26" t="s">
        <v>53</v>
      </c>
      <c r="C132" s="26" t="s">
        <v>54</v>
      </c>
    </row>
    <row r="133" spans="1:3" x14ac:dyDescent="0.3">
      <c r="A133" s="24" t="s">
        <v>55</v>
      </c>
      <c r="B133" s="24">
        <v>0</v>
      </c>
      <c r="C133" s="24">
        <v>2.9248999999999997E-2</v>
      </c>
    </row>
    <row r="134" spans="1:3" x14ac:dyDescent="0.3">
      <c r="A134" s="24" t="s">
        <v>56</v>
      </c>
      <c r="B134" s="24">
        <v>0</v>
      </c>
      <c r="C134" s="24">
        <v>3.6334704066666695E-4</v>
      </c>
    </row>
    <row r="135" spans="1:3" x14ac:dyDescent="0.3">
      <c r="A135" s="24" t="s">
        <v>57</v>
      </c>
      <c r="B135" s="24">
        <v>10</v>
      </c>
      <c r="C135" s="24">
        <v>10</v>
      </c>
    </row>
    <row r="136" spans="1:3" x14ac:dyDescent="0.3">
      <c r="A136" s="24" t="s">
        <v>58</v>
      </c>
      <c r="B136" s="24">
        <v>0</v>
      </c>
      <c r="C136" s="24"/>
    </row>
    <row r="137" spans="1:3" x14ac:dyDescent="0.3">
      <c r="A137" s="24" t="s">
        <v>59</v>
      </c>
      <c r="B137" s="24">
        <v>9</v>
      </c>
      <c r="C137" s="24"/>
    </row>
    <row r="138" spans="1:3" x14ac:dyDescent="0.3">
      <c r="A138" s="24" t="s">
        <v>60</v>
      </c>
      <c r="B138" s="24">
        <v>-4.8523286577115421</v>
      </c>
      <c r="C138" s="24"/>
    </row>
    <row r="139" spans="1:3" x14ac:dyDescent="0.3">
      <c r="A139" s="24" t="s">
        <v>61</v>
      </c>
      <c r="B139" s="24">
        <v>4.5270336314471248E-4</v>
      </c>
      <c r="C139" s="24"/>
    </row>
    <row r="140" spans="1:3" x14ac:dyDescent="0.3">
      <c r="A140" s="24" t="s">
        <v>62</v>
      </c>
      <c r="B140" s="24">
        <v>1.8331129326562374</v>
      </c>
      <c r="C140" s="24"/>
    </row>
    <row r="141" spans="1:3" x14ac:dyDescent="0.3">
      <c r="A141" s="24" t="s">
        <v>63</v>
      </c>
      <c r="B141" s="24">
        <v>9.0540672628942496E-4</v>
      </c>
      <c r="C141" s="24"/>
    </row>
    <row r="142" spans="1:3" ht="15" thickBot="1" x14ac:dyDescent="0.35">
      <c r="A142" s="25" t="s">
        <v>64</v>
      </c>
      <c r="B142" s="25">
        <v>2.2621571627982053</v>
      </c>
      <c r="C142" s="25"/>
    </row>
    <row r="144" spans="1:3" x14ac:dyDescent="0.3">
      <c r="A144" t="s">
        <v>94</v>
      </c>
    </row>
    <row r="145" spans="1:3" x14ac:dyDescent="0.3">
      <c r="A145" t="s">
        <v>52</v>
      </c>
    </row>
    <row r="146" spans="1:3" ht="15" thickBot="1" x14ac:dyDescent="0.35"/>
    <row r="147" spans="1:3" x14ac:dyDescent="0.3">
      <c r="A147" s="26"/>
      <c r="B147" s="26" t="s">
        <v>53</v>
      </c>
      <c r="C147" s="26" t="s">
        <v>54</v>
      </c>
    </row>
    <row r="148" spans="1:3" x14ac:dyDescent="0.3">
      <c r="A148" s="24" t="s">
        <v>55</v>
      </c>
      <c r="B148" s="24">
        <v>1.572937</v>
      </c>
      <c r="C148" s="24">
        <v>1.1986725</v>
      </c>
    </row>
    <row r="149" spans="1:3" x14ac:dyDescent="0.3">
      <c r="A149" s="24" t="s">
        <v>56</v>
      </c>
      <c r="B149" s="24">
        <v>0.28847363733750031</v>
      </c>
      <c r="C149" s="24">
        <v>1.2640500000003218E-8</v>
      </c>
    </row>
    <row r="150" spans="1:3" x14ac:dyDescent="0.3">
      <c r="A150" s="24" t="s">
        <v>57</v>
      </c>
      <c r="B150" s="24">
        <v>5</v>
      </c>
      <c r="C150" s="24">
        <v>2</v>
      </c>
    </row>
    <row r="151" spans="1:3" x14ac:dyDescent="0.3">
      <c r="A151" s="24" t="s">
        <v>58</v>
      </c>
      <c r="B151" s="24">
        <v>0</v>
      </c>
      <c r="C151" s="24"/>
    </row>
    <row r="152" spans="1:3" x14ac:dyDescent="0.3">
      <c r="A152" s="24" t="s">
        <v>59</v>
      </c>
      <c r="B152" s="24">
        <v>4</v>
      </c>
      <c r="C152" s="24"/>
    </row>
    <row r="153" spans="1:3" x14ac:dyDescent="0.3">
      <c r="A153" s="24" t="s">
        <v>60</v>
      </c>
      <c r="B153" s="24">
        <v>1.5581546072499506</v>
      </c>
      <c r="C153" s="24"/>
    </row>
    <row r="154" spans="1:3" x14ac:dyDescent="0.3">
      <c r="A154" s="24" t="s">
        <v>61</v>
      </c>
      <c r="B154" s="24">
        <v>9.7098429934085587E-2</v>
      </c>
      <c r="C154" s="24"/>
    </row>
    <row r="155" spans="1:3" x14ac:dyDescent="0.3">
      <c r="A155" s="24" t="s">
        <v>62</v>
      </c>
      <c r="B155" s="24">
        <v>2.1318467863266499</v>
      </c>
      <c r="C155" s="24"/>
    </row>
    <row r="156" spans="1:3" x14ac:dyDescent="0.3">
      <c r="A156" s="24" t="s">
        <v>63</v>
      </c>
      <c r="B156" s="24">
        <v>0.19419685986817117</v>
      </c>
      <c r="C156" s="24"/>
    </row>
    <row r="157" spans="1:3" ht="15" thickBot="1" x14ac:dyDescent="0.35">
      <c r="A157" s="25" t="s">
        <v>64</v>
      </c>
      <c r="B157" s="25">
        <v>2.7764451051977934</v>
      </c>
      <c r="C157" s="25"/>
    </row>
    <row r="159" spans="1:3" x14ac:dyDescent="0.3">
      <c r="A159" t="s">
        <v>95</v>
      </c>
    </row>
    <row r="160" spans="1:3" x14ac:dyDescent="0.3">
      <c r="A160" t="s">
        <v>52</v>
      </c>
    </row>
    <row r="161" spans="1:3" ht="15" thickBot="1" x14ac:dyDescent="0.35"/>
    <row r="162" spans="1:3" x14ac:dyDescent="0.3">
      <c r="A162" s="26"/>
      <c r="B162" s="26" t="s">
        <v>53</v>
      </c>
      <c r="C162" s="26" t="s">
        <v>54</v>
      </c>
    </row>
    <row r="163" spans="1:3" x14ac:dyDescent="0.3">
      <c r="A163" s="24" t="s">
        <v>55</v>
      </c>
      <c r="B163" s="24">
        <v>0.63414939999999997</v>
      </c>
      <c r="C163" s="24">
        <v>0.62751633333333334</v>
      </c>
    </row>
    <row r="164" spans="1:3" x14ac:dyDescent="0.3">
      <c r="A164" s="24" t="s">
        <v>56</v>
      </c>
      <c r="B164" s="24">
        <v>9.4504462800000242E-5</v>
      </c>
      <c r="C164" s="24">
        <v>4.3857333333333277E-8</v>
      </c>
    </row>
    <row r="165" spans="1:3" x14ac:dyDescent="0.3">
      <c r="A165" s="24" t="s">
        <v>57</v>
      </c>
      <c r="B165" s="24">
        <v>5</v>
      </c>
      <c r="C165" s="24">
        <v>3</v>
      </c>
    </row>
    <row r="166" spans="1:3" x14ac:dyDescent="0.3">
      <c r="A166" s="24" t="s">
        <v>58</v>
      </c>
      <c r="B166" s="24">
        <v>0</v>
      </c>
      <c r="C166" s="24"/>
    </row>
    <row r="167" spans="1:3" x14ac:dyDescent="0.3">
      <c r="A167" s="24" t="s">
        <v>59</v>
      </c>
      <c r="B167" s="24">
        <v>4</v>
      </c>
      <c r="C167" s="24"/>
    </row>
    <row r="168" spans="1:3" x14ac:dyDescent="0.3">
      <c r="A168" s="24" t="s">
        <v>60</v>
      </c>
      <c r="B168" s="24">
        <v>1.5251245621947458</v>
      </c>
      <c r="C168" s="24"/>
    </row>
    <row r="169" spans="1:3" x14ac:dyDescent="0.3">
      <c r="A169" s="24" t="s">
        <v>61</v>
      </c>
      <c r="B169" s="24">
        <v>0.10095883985287213</v>
      </c>
      <c r="C169" s="24"/>
    </row>
    <row r="170" spans="1:3" x14ac:dyDescent="0.3">
      <c r="A170" s="24" t="s">
        <v>62</v>
      </c>
      <c r="B170" s="24">
        <v>2.1318467863266499</v>
      </c>
      <c r="C170" s="24"/>
    </row>
    <row r="171" spans="1:3" x14ac:dyDescent="0.3">
      <c r="A171" s="24" t="s">
        <v>63</v>
      </c>
      <c r="B171" s="24">
        <v>0.20191767970574426</v>
      </c>
      <c r="C171" s="24"/>
    </row>
    <row r="172" spans="1:3" ht="15" thickBot="1" x14ac:dyDescent="0.35">
      <c r="A172" s="25" t="s">
        <v>64</v>
      </c>
      <c r="B172" s="25">
        <v>2.7764451051977934</v>
      </c>
      <c r="C172" s="25"/>
    </row>
    <row r="174" spans="1:3" x14ac:dyDescent="0.3">
      <c r="A174" t="s">
        <v>96</v>
      </c>
    </row>
    <row r="175" spans="1:3" x14ac:dyDescent="0.3">
      <c r="A175" t="s">
        <v>52</v>
      </c>
    </row>
    <row r="176" spans="1:3" ht="15" thickBot="1" x14ac:dyDescent="0.35"/>
    <row r="177" spans="1:3" x14ac:dyDescent="0.3">
      <c r="A177" s="26"/>
      <c r="B177" s="26" t="s">
        <v>53</v>
      </c>
      <c r="C177" s="26" t="s">
        <v>54</v>
      </c>
    </row>
    <row r="178" spans="1:3" x14ac:dyDescent="0.3">
      <c r="A178" s="24" t="s">
        <v>55</v>
      </c>
      <c r="B178" s="24">
        <v>9.3185582</v>
      </c>
      <c r="C178" s="24">
        <v>10.477878499999999</v>
      </c>
    </row>
    <row r="179" spans="1:3" x14ac:dyDescent="0.3">
      <c r="A179" s="24" t="s">
        <v>56</v>
      </c>
      <c r="B179" s="24">
        <v>2.6023497711607035</v>
      </c>
      <c r="C179" s="24">
        <v>4.4820565205001012E-3</v>
      </c>
    </row>
    <row r="180" spans="1:3" x14ac:dyDescent="0.3">
      <c r="A180" s="24" t="s">
        <v>57</v>
      </c>
      <c r="B180" s="24">
        <v>5</v>
      </c>
      <c r="C180" s="24">
        <v>2</v>
      </c>
    </row>
    <row r="181" spans="1:3" x14ac:dyDescent="0.3">
      <c r="A181" s="24" t="s">
        <v>58</v>
      </c>
      <c r="B181" s="24">
        <v>0</v>
      </c>
      <c r="C181" s="24"/>
    </row>
    <row r="182" spans="1:3" x14ac:dyDescent="0.3">
      <c r="A182" s="24" t="s">
        <v>59</v>
      </c>
      <c r="B182" s="24">
        <v>4</v>
      </c>
      <c r="C182" s="24"/>
    </row>
    <row r="183" spans="1:3" x14ac:dyDescent="0.3">
      <c r="A183" s="24" t="s">
        <v>60</v>
      </c>
      <c r="B183" s="24">
        <v>-1.6035135274359591</v>
      </c>
      <c r="C183" s="24"/>
    </row>
    <row r="184" spans="1:3" x14ac:dyDescent="0.3">
      <c r="A184" s="24" t="s">
        <v>61</v>
      </c>
      <c r="B184" s="24">
        <v>9.2042861566810755E-2</v>
      </c>
      <c r="C184" s="24"/>
    </row>
    <row r="185" spans="1:3" x14ac:dyDescent="0.3">
      <c r="A185" s="24" t="s">
        <v>62</v>
      </c>
      <c r="B185" s="24">
        <v>2.1318467863266499</v>
      </c>
      <c r="C185" s="24"/>
    </row>
    <row r="186" spans="1:3" x14ac:dyDescent="0.3">
      <c r="A186" s="24" t="s">
        <v>63</v>
      </c>
      <c r="B186" s="24">
        <v>0.18408572313362151</v>
      </c>
      <c r="C186" s="24"/>
    </row>
    <row r="187" spans="1:3" ht="15" thickBot="1" x14ac:dyDescent="0.35">
      <c r="A187" s="25" t="s">
        <v>64</v>
      </c>
      <c r="B187" s="25">
        <v>2.7764451051977934</v>
      </c>
      <c r="C187" s="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topLeftCell="A7" workbookViewId="0">
      <selection activeCell="A16" sqref="A16:T18"/>
    </sheetView>
  </sheetViews>
  <sheetFormatPr defaultRowHeight="14.4" x14ac:dyDescent="0.3"/>
  <sheetData>
    <row r="1" spans="1:24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4" x14ac:dyDescent="0.3">
      <c r="A2">
        <v>1.4309000000000001</v>
      </c>
      <c r="B2">
        <v>2.6567340000000002</v>
      </c>
      <c r="C2">
        <v>9.3200000000000005E-2</v>
      </c>
      <c r="D2">
        <v>0.450623</v>
      </c>
      <c r="E2">
        <v>0.11119999999999999</v>
      </c>
      <c r="F2">
        <v>0.11119999999999999</v>
      </c>
      <c r="G2">
        <v>0.8639</v>
      </c>
      <c r="H2">
        <v>0.24793399999999999</v>
      </c>
      <c r="I2">
        <v>0.36720000000000003</v>
      </c>
      <c r="J2">
        <v>0.207039</v>
      </c>
      <c r="K2">
        <v>0</v>
      </c>
      <c r="L2">
        <v>0</v>
      </c>
      <c r="M2">
        <v>4.0099999999999997E-2</v>
      </c>
      <c r="N2">
        <v>1.5699999999999999E-2</v>
      </c>
      <c r="O2">
        <v>5.0000000000000001E-4</v>
      </c>
      <c r="P2">
        <v>0</v>
      </c>
      <c r="Q2">
        <v>1E-4</v>
      </c>
      <c r="R2">
        <v>0</v>
      </c>
      <c r="S2">
        <v>3.7000000000000002E-3</v>
      </c>
      <c r="T2">
        <v>8.3753999999999995E-2</v>
      </c>
    </row>
    <row r="3" spans="1:24" x14ac:dyDescent="0.3">
      <c r="A3">
        <v>2.4277000000000002</v>
      </c>
      <c r="B3">
        <v>0.76109499999999997</v>
      </c>
      <c r="C3">
        <v>0.59209999999999996</v>
      </c>
      <c r="D3">
        <v>0.376274</v>
      </c>
      <c r="E3">
        <v>0.11119999999999999</v>
      </c>
      <c r="F3">
        <v>0.11119999999999999</v>
      </c>
      <c r="G3">
        <v>1.2586999999999999</v>
      </c>
      <c r="H3">
        <v>0.43669999999999998</v>
      </c>
      <c r="I3">
        <v>0.25900000000000001</v>
      </c>
      <c r="J3">
        <v>0.18490599999999999</v>
      </c>
      <c r="K3">
        <v>0</v>
      </c>
      <c r="L3">
        <v>0</v>
      </c>
      <c r="M3">
        <v>4.0099999999999997E-2</v>
      </c>
      <c r="N3">
        <v>1.5699999999999999E-2</v>
      </c>
      <c r="O3">
        <v>5.0000000000000001E-4</v>
      </c>
      <c r="P3">
        <v>0</v>
      </c>
      <c r="Q3">
        <v>1E-4</v>
      </c>
      <c r="R3">
        <v>0</v>
      </c>
      <c r="S3">
        <v>5.7299999999999997E-2</v>
      </c>
      <c r="T3">
        <v>8.5218000000000002E-2</v>
      </c>
    </row>
    <row r="4" spans="1:24" x14ac:dyDescent="0.3">
      <c r="A4">
        <v>1.4309000000000001</v>
      </c>
      <c r="B4">
        <v>0.60016400000000003</v>
      </c>
      <c r="C4">
        <v>0.51419999999999999</v>
      </c>
      <c r="D4">
        <v>0.32513799999999998</v>
      </c>
      <c r="E4">
        <v>0.11119999999999999</v>
      </c>
      <c r="F4">
        <v>0.11119999999999999</v>
      </c>
      <c r="G4">
        <v>1.2586999999999999</v>
      </c>
      <c r="H4">
        <v>0.44620500000000002</v>
      </c>
      <c r="I4">
        <v>0.2772</v>
      </c>
      <c r="J4">
        <v>0.181758</v>
      </c>
      <c r="K4">
        <v>0</v>
      </c>
      <c r="L4">
        <v>0</v>
      </c>
      <c r="M4">
        <v>4.0099999999999997E-2</v>
      </c>
      <c r="N4">
        <v>1.5699999999999999E-2</v>
      </c>
      <c r="O4">
        <v>0.33700000000000002</v>
      </c>
      <c r="Q4">
        <v>1E-4</v>
      </c>
      <c r="R4">
        <v>0</v>
      </c>
      <c r="S4">
        <v>5.4600000000000003E-2</v>
      </c>
    </row>
    <row r="5" spans="1:24" x14ac:dyDescent="0.3">
      <c r="A5">
        <v>0.49409999999999998</v>
      </c>
      <c r="B5">
        <v>0.43332399999999999</v>
      </c>
      <c r="C5">
        <v>0.51419999999999999</v>
      </c>
      <c r="D5">
        <v>0.20982200000000001</v>
      </c>
      <c r="E5">
        <v>0.11119999999999999</v>
      </c>
      <c r="F5">
        <v>0.11119999999999999</v>
      </c>
      <c r="G5">
        <v>1.2586999999999999</v>
      </c>
      <c r="H5">
        <v>0.371365</v>
      </c>
      <c r="I5">
        <v>0.39300000000000002</v>
      </c>
      <c r="J5">
        <v>0.16636100000000001</v>
      </c>
      <c r="K5">
        <v>0</v>
      </c>
      <c r="L5">
        <v>0</v>
      </c>
      <c r="M5">
        <v>4.0099999999999997E-2</v>
      </c>
      <c r="N5">
        <v>1.5699999999999999E-2</v>
      </c>
      <c r="O5">
        <v>5.0000000000000001E-4</v>
      </c>
      <c r="Q5">
        <v>1E-4</v>
      </c>
      <c r="S5">
        <v>3.7000000000000002E-3</v>
      </c>
    </row>
    <row r="6" spans="1:24" x14ac:dyDescent="0.3">
      <c r="A6">
        <v>2.1682000000000001</v>
      </c>
      <c r="B6">
        <v>0.57327799999999995</v>
      </c>
      <c r="C6">
        <v>1.3858999999999999</v>
      </c>
      <c r="D6">
        <v>0.34134900000000001</v>
      </c>
      <c r="E6">
        <v>0.11119999999999999</v>
      </c>
      <c r="F6">
        <v>0.11119999999999999</v>
      </c>
      <c r="G6">
        <v>0.79869999999999997</v>
      </c>
      <c r="H6">
        <v>0.950403</v>
      </c>
      <c r="I6">
        <v>0.47689999999999999</v>
      </c>
      <c r="J6">
        <v>0.17961299999999999</v>
      </c>
      <c r="K6">
        <v>0</v>
      </c>
      <c r="L6">
        <v>0</v>
      </c>
      <c r="M6">
        <v>4.0099999999999997E-2</v>
      </c>
      <c r="N6">
        <v>1.5699999999999999E-2</v>
      </c>
      <c r="O6">
        <v>5.0000000000000001E-4</v>
      </c>
      <c r="Q6">
        <v>1E-4</v>
      </c>
      <c r="S6">
        <v>5.2499999999999998E-2</v>
      </c>
      <c r="V6">
        <v>1</v>
      </c>
      <c r="W6" t="s">
        <v>66</v>
      </c>
      <c r="X6" s="24">
        <v>3.9028780342605533E-2</v>
      </c>
    </row>
    <row r="7" spans="1:24" x14ac:dyDescent="0.3">
      <c r="A7">
        <v>0.49409999999999998</v>
      </c>
      <c r="B7">
        <v>0.48304599999999998</v>
      </c>
      <c r="C7">
        <v>0.96440000000000003</v>
      </c>
      <c r="D7">
        <v>0.408966</v>
      </c>
      <c r="E7">
        <v>0.11119999999999999</v>
      </c>
      <c r="F7">
        <v>0.11119999999999999</v>
      </c>
      <c r="G7">
        <v>2.4268999999999998</v>
      </c>
      <c r="H7">
        <v>0.36657299999999998</v>
      </c>
      <c r="I7">
        <v>0.25900000000000001</v>
      </c>
      <c r="J7">
        <v>0.16950799999999999</v>
      </c>
      <c r="K7">
        <v>0</v>
      </c>
      <c r="L7">
        <v>0</v>
      </c>
      <c r="M7">
        <v>4.0099999999999997E-2</v>
      </c>
      <c r="N7">
        <v>1.5699999999999999E-2</v>
      </c>
      <c r="V7">
        <v>2</v>
      </c>
      <c r="W7" t="s">
        <v>66</v>
      </c>
      <c r="X7" s="24">
        <v>3.0930307458198646E-2</v>
      </c>
    </row>
    <row r="8" spans="1:24" x14ac:dyDescent="0.3">
      <c r="A8">
        <v>1.4763999999999999</v>
      </c>
      <c r="B8">
        <v>0.40768199999999999</v>
      </c>
      <c r="C8">
        <v>0.51419999999999999</v>
      </c>
      <c r="D8">
        <v>0.30336299999999999</v>
      </c>
      <c r="E8">
        <v>0.11119999999999999</v>
      </c>
      <c r="F8">
        <v>0.11119999999999999</v>
      </c>
      <c r="G8">
        <v>2.0396999999999998</v>
      </c>
      <c r="H8">
        <v>0.53165799999999996</v>
      </c>
      <c r="I8">
        <v>0.2772</v>
      </c>
      <c r="J8">
        <v>0.21906700000000001</v>
      </c>
      <c r="K8">
        <v>0</v>
      </c>
      <c r="L8">
        <v>0</v>
      </c>
      <c r="M8">
        <v>4.0099999999999997E-2</v>
      </c>
      <c r="N8">
        <v>1.5699999999999999E-2</v>
      </c>
      <c r="V8">
        <v>3</v>
      </c>
      <c r="W8" t="s">
        <v>66</v>
      </c>
      <c r="X8" s="24" t="e">
        <v>#NUM!</v>
      </c>
    </row>
    <row r="9" spans="1:24" x14ac:dyDescent="0.3">
      <c r="A9">
        <v>0.49409999999999998</v>
      </c>
      <c r="B9">
        <v>0.38878499999999999</v>
      </c>
      <c r="C9">
        <v>0.88319999999999999</v>
      </c>
      <c r="D9">
        <v>0.45618500000000001</v>
      </c>
      <c r="E9">
        <v>0.11119999999999999</v>
      </c>
      <c r="F9">
        <v>0.11119999999999999</v>
      </c>
      <c r="G9">
        <v>2.4268999999999998</v>
      </c>
      <c r="H9">
        <v>0.38325399999999998</v>
      </c>
      <c r="I9">
        <v>0.2772</v>
      </c>
      <c r="J9">
        <v>0.181537</v>
      </c>
      <c r="K9">
        <v>0</v>
      </c>
      <c r="L9">
        <v>0</v>
      </c>
      <c r="M9">
        <v>4.0099999999999997E-2</v>
      </c>
      <c r="N9">
        <v>1.5699999999999999E-2</v>
      </c>
      <c r="V9">
        <v>4</v>
      </c>
      <c r="W9" t="s">
        <v>66</v>
      </c>
      <c r="X9" s="24">
        <v>2.4406830187151797E-4</v>
      </c>
    </row>
    <row r="10" spans="1:24" x14ac:dyDescent="0.3">
      <c r="A10">
        <v>1.5150999999999999</v>
      </c>
      <c r="B10">
        <v>0.41114600000000001</v>
      </c>
      <c r="C10">
        <v>0.18149999999999999</v>
      </c>
      <c r="D10">
        <v>0.30298199999999997</v>
      </c>
      <c r="E10">
        <v>0.11119999999999999</v>
      </c>
      <c r="F10">
        <v>0.11119999999999999</v>
      </c>
      <c r="G10">
        <v>1.2511000000000001</v>
      </c>
      <c r="H10">
        <v>0.63046999999999997</v>
      </c>
      <c r="I10">
        <v>0.55640000000000001</v>
      </c>
      <c r="J10">
        <v>0.175763</v>
      </c>
      <c r="K10">
        <v>0</v>
      </c>
      <c r="L10">
        <v>0</v>
      </c>
      <c r="M10">
        <v>4.0099999999999997E-2</v>
      </c>
      <c r="N10">
        <v>1.5699999999999999E-2</v>
      </c>
      <c r="V10">
        <v>5</v>
      </c>
      <c r="W10" t="s">
        <v>66</v>
      </c>
      <c r="X10" s="24">
        <v>4.9372197025565373E-4</v>
      </c>
    </row>
    <row r="11" spans="1:24" x14ac:dyDescent="0.3">
      <c r="A11">
        <v>2.4338000000000002</v>
      </c>
      <c r="B11">
        <v>0.41550199999999998</v>
      </c>
      <c r="C11">
        <v>1.2408999999999999</v>
      </c>
      <c r="D11">
        <v>0.28915800000000003</v>
      </c>
      <c r="E11">
        <v>0.11119999999999999</v>
      </c>
      <c r="F11">
        <v>0.11119999999999999</v>
      </c>
      <c r="G11">
        <v>1.9938</v>
      </c>
      <c r="H11">
        <v>0.43215799999999999</v>
      </c>
      <c r="I11">
        <v>0.38829999999999998</v>
      </c>
      <c r="J11">
        <v>0.202657</v>
      </c>
      <c r="K11">
        <v>0</v>
      </c>
      <c r="L11">
        <v>0</v>
      </c>
      <c r="M11">
        <v>4.0099999999999997E-2</v>
      </c>
      <c r="N11">
        <v>1.5699999999999999E-2</v>
      </c>
      <c r="V11">
        <v>6</v>
      </c>
      <c r="W11" t="s">
        <v>66</v>
      </c>
      <c r="X11" s="24" t="e">
        <v>#NUM!</v>
      </c>
    </row>
    <row r="12" spans="1:24" x14ac:dyDescent="0.3">
      <c r="V12">
        <v>7</v>
      </c>
      <c r="W12" t="s">
        <v>66</v>
      </c>
      <c r="X12" s="24">
        <v>8.0408281646531263E-202</v>
      </c>
    </row>
    <row r="13" spans="1:24" x14ac:dyDescent="0.3">
      <c r="A13">
        <f>SUM(A2:A11)/COUNT(A2:A11)</f>
        <v>1.4365299999999999</v>
      </c>
      <c r="B13">
        <f t="shared" ref="B13:T13" si="0">SUM(B2:B11)/COUNT(B2:B11)</f>
        <v>0.71307560000000014</v>
      </c>
      <c r="C13">
        <f t="shared" si="0"/>
        <v>0.68837999999999988</v>
      </c>
      <c r="D13">
        <f t="shared" si="0"/>
        <v>0.34638599999999997</v>
      </c>
      <c r="E13">
        <f t="shared" si="0"/>
        <v>0.11119999999999999</v>
      </c>
      <c r="F13">
        <f t="shared" si="0"/>
        <v>0.11119999999999999</v>
      </c>
      <c r="G13">
        <f t="shared" si="0"/>
        <v>1.5577100000000002</v>
      </c>
      <c r="H13">
        <f t="shared" si="0"/>
        <v>0.47967199999999999</v>
      </c>
      <c r="I13">
        <f t="shared" si="0"/>
        <v>0.35314000000000006</v>
      </c>
      <c r="J13">
        <f t="shared" si="0"/>
        <v>0.18682090000000001</v>
      </c>
      <c r="K13">
        <f t="shared" si="0"/>
        <v>0</v>
      </c>
      <c r="L13">
        <f t="shared" si="0"/>
        <v>0</v>
      </c>
      <c r="M13">
        <f t="shared" si="0"/>
        <v>4.0100000000000004E-2</v>
      </c>
      <c r="N13">
        <f t="shared" si="0"/>
        <v>1.5699999999999995E-2</v>
      </c>
      <c r="O13">
        <f t="shared" si="0"/>
        <v>6.7799999999999999E-2</v>
      </c>
      <c r="P13">
        <f t="shared" si="0"/>
        <v>0</v>
      </c>
      <c r="Q13">
        <f t="shared" si="0"/>
        <v>1E-4</v>
      </c>
      <c r="R13">
        <f t="shared" si="0"/>
        <v>0</v>
      </c>
      <c r="S13">
        <f t="shared" si="0"/>
        <v>3.4360000000000002E-2</v>
      </c>
      <c r="T13">
        <f t="shared" si="0"/>
        <v>8.4486000000000006E-2</v>
      </c>
      <c r="U13" s="61" t="s">
        <v>100</v>
      </c>
      <c r="V13">
        <v>9</v>
      </c>
      <c r="W13" t="s">
        <v>66</v>
      </c>
      <c r="X13" s="24">
        <v>3.0723166704337002E-2</v>
      </c>
    </row>
    <row r="14" spans="1:24" x14ac:dyDescent="0.3">
      <c r="A14">
        <f>A13-B13</f>
        <v>0.72345439999999972</v>
      </c>
      <c r="C14">
        <f t="shared" ref="C14:S14" si="1">C13-D13</f>
        <v>0.34199399999999991</v>
      </c>
      <c r="E14">
        <f t="shared" si="1"/>
        <v>0</v>
      </c>
      <c r="G14">
        <f t="shared" si="1"/>
        <v>1.0780380000000003</v>
      </c>
      <c r="I14">
        <f t="shared" si="1"/>
        <v>0.16631910000000005</v>
      </c>
      <c r="K14">
        <f t="shared" si="1"/>
        <v>0</v>
      </c>
      <c r="M14">
        <f t="shared" si="1"/>
        <v>2.4400000000000008E-2</v>
      </c>
      <c r="O14">
        <f t="shared" si="1"/>
        <v>6.7799999999999999E-2</v>
      </c>
      <c r="Q14">
        <f t="shared" si="1"/>
        <v>1E-4</v>
      </c>
      <c r="S14">
        <f t="shared" si="1"/>
        <v>-5.0126000000000004E-2</v>
      </c>
      <c r="U14" s="61" t="s">
        <v>106</v>
      </c>
      <c r="V14">
        <v>10</v>
      </c>
      <c r="W14" t="s">
        <v>66</v>
      </c>
      <c r="X14" s="24">
        <v>3.7072316670433703E-2</v>
      </c>
    </row>
    <row r="15" spans="1:24" x14ac:dyDescent="0.3">
      <c r="V15">
        <v>11</v>
      </c>
      <c r="W15" t="s">
        <v>66</v>
      </c>
      <c r="X15" s="24">
        <v>1.6258210450564196E-2</v>
      </c>
    </row>
    <row r="16" spans="1:24" x14ac:dyDescent="0.3">
      <c r="A16">
        <v>3.3644999999999996</v>
      </c>
      <c r="B16">
        <v>3.3644999999999996</v>
      </c>
      <c r="C16">
        <v>2.6943000000000006</v>
      </c>
      <c r="D16">
        <v>2.6943000000000006</v>
      </c>
      <c r="E16">
        <v>0.70337999999999989</v>
      </c>
      <c r="F16">
        <v>0.70337999999999989</v>
      </c>
      <c r="G16">
        <v>2.6421000000000001</v>
      </c>
      <c r="H16">
        <v>2.6421000000000001</v>
      </c>
      <c r="I16">
        <v>0.65850000000000009</v>
      </c>
      <c r="J16">
        <v>0.65850000000000009</v>
      </c>
      <c r="K16">
        <v>0.33</v>
      </c>
      <c r="L16">
        <v>0.33</v>
      </c>
      <c r="M16">
        <v>0.34639999999999999</v>
      </c>
      <c r="N16">
        <v>0.34639999999999999</v>
      </c>
      <c r="O16">
        <v>2.658100000000001</v>
      </c>
      <c r="P16">
        <v>2.658100000000001</v>
      </c>
      <c r="Q16">
        <v>0.43190000000000012</v>
      </c>
      <c r="R16">
        <v>0.43190000000000012</v>
      </c>
      <c r="S16">
        <v>0.16660000000000003</v>
      </c>
      <c r="T16">
        <v>0.16660000000000003</v>
      </c>
    </row>
    <row r="17" spans="1:20" x14ac:dyDescent="0.3">
      <c r="A17">
        <f>A13/A16*100</f>
        <v>42.696685986030616</v>
      </c>
      <c r="B17">
        <f t="shared" ref="B17:T17" si="2">B13/B16*100</f>
        <v>21.194103135681384</v>
      </c>
      <c r="C17">
        <f t="shared" si="2"/>
        <v>25.549493374902561</v>
      </c>
      <c r="D17">
        <f t="shared" si="2"/>
        <v>12.856252087740783</v>
      </c>
      <c r="E17">
        <f t="shared" si="2"/>
        <v>15.809377576843245</v>
      </c>
      <c r="F17">
        <f t="shared" si="2"/>
        <v>15.809377576843245</v>
      </c>
      <c r="G17">
        <f t="shared" si="2"/>
        <v>58.957268839180955</v>
      </c>
      <c r="H17">
        <f t="shared" si="2"/>
        <v>18.154952499905377</v>
      </c>
      <c r="I17">
        <f t="shared" si="2"/>
        <v>53.627942293090356</v>
      </c>
      <c r="J17">
        <f t="shared" si="2"/>
        <v>28.370675778283978</v>
      </c>
      <c r="K17">
        <f t="shared" si="2"/>
        <v>0</v>
      </c>
      <c r="L17">
        <f t="shared" si="2"/>
        <v>0</v>
      </c>
      <c r="M17">
        <f t="shared" si="2"/>
        <v>11.576212471131642</v>
      </c>
      <c r="N17">
        <f t="shared" si="2"/>
        <v>4.5323325635103915</v>
      </c>
      <c r="O17">
        <f t="shared" si="2"/>
        <v>2.5506941048117069</v>
      </c>
      <c r="P17">
        <f t="shared" si="2"/>
        <v>0</v>
      </c>
      <c r="Q17">
        <f t="shared" si="2"/>
        <v>2.3153507756425093E-2</v>
      </c>
      <c r="R17">
        <f t="shared" si="2"/>
        <v>0</v>
      </c>
      <c r="S17">
        <f t="shared" si="2"/>
        <v>20.624249699879947</v>
      </c>
      <c r="T17">
        <f t="shared" si="2"/>
        <v>50.711884753901558</v>
      </c>
    </row>
    <row r="18" spans="1:20" x14ac:dyDescent="0.3">
      <c r="A18">
        <f>A17-B17</f>
        <v>21.502582850349231</v>
      </c>
      <c r="C18">
        <f t="shared" ref="C18:S18" si="3">C17-D17</f>
        <v>12.693241287161777</v>
      </c>
      <c r="E18">
        <f t="shared" si="3"/>
        <v>0</v>
      </c>
      <c r="G18">
        <f t="shared" si="3"/>
        <v>40.802316339275578</v>
      </c>
      <c r="I18">
        <f t="shared" si="3"/>
        <v>25.257266514806378</v>
      </c>
      <c r="K18">
        <f t="shared" si="3"/>
        <v>0</v>
      </c>
      <c r="M18">
        <f t="shared" si="3"/>
        <v>7.0438799076212506</v>
      </c>
      <c r="O18">
        <f t="shared" si="3"/>
        <v>2.5506941048117069</v>
      </c>
      <c r="Q18">
        <f t="shared" si="3"/>
        <v>2.3153507756425093E-2</v>
      </c>
      <c r="S18">
        <f t="shared" si="3"/>
        <v>-30.087635054021611</v>
      </c>
    </row>
    <row r="24" spans="1:20" x14ac:dyDescent="0.3">
      <c r="A24" t="s">
        <v>52</v>
      </c>
      <c r="S24" t="s">
        <v>67</v>
      </c>
    </row>
    <row r="25" spans="1:20" ht="15" thickBot="1" x14ac:dyDescent="0.35"/>
    <row r="26" spans="1:20" x14ac:dyDescent="0.3">
      <c r="A26" s="26"/>
      <c r="B26" s="26" t="s">
        <v>53</v>
      </c>
      <c r="C26" s="26" t="s">
        <v>54</v>
      </c>
    </row>
    <row r="27" spans="1:20" x14ac:dyDescent="0.3">
      <c r="A27" s="24" t="s">
        <v>55</v>
      </c>
      <c r="B27" s="24">
        <v>0.71307560000000014</v>
      </c>
      <c r="C27" s="24">
        <v>1.4365299999999999</v>
      </c>
    </row>
    <row r="28" spans="1:20" x14ac:dyDescent="0.3">
      <c r="A28" s="24" t="s">
        <v>56</v>
      </c>
      <c r="B28" s="24">
        <v>0.48019133184093321</v>
      </c>
      <c r="C28" s="24">
        <v>0.57607284233333345</v>
      </c>
    </row>
    <row r="29" spans="1:20" x14ac:dyDescent="0.3">
      <c r="A29" s="24" t="s">
        <v>57</v>
      </c>
      <c r="B29" s="24">
        <v>10</v>
      </c>
      <c r="C29" s="24">
        <v>10</v>
      </c>
    </row>
    <row r="30" spans="1:20" x14ac:dyDescent="0.3">
      <c r="A30" s="24" t="s">
        <v>58</v>
      </c>
      <c r="B30" s="24">
        <v>0</v>
      </c>
      <c r="C30" s="24"/>
    </row>
    <row r="31" spans="1:20" x14ac:dyDescent="0.3">
      <c r="A31" s="24" t="s">
        <v>59</v>
      </c>
      <c r="B31" s="24">
        <v>18</v>
      </c>
      <c r="C31" s="24"/>
    </row>
    <row r="32" spans="1:20" x14ac:dyDescent="0.3">
      <c r="A32" s="24" t="s">
        <v>60</v>
      </c>
      <c r="B32" s="24">
        <v>-2.2259986027994012</v>
      </c>
      <c r="C32" s="24"/>
    </row>
    <row r="33" spans="1:3" x14ac:dyDescent="0.3">
      <c r="A33" s="24" t="s">
        <v>61</v>
      </c>
      <c r="B33" s="24">
        <v>1.9514390171302767E-2</v>
      </c>
      <c r="C33" s="24"/>
    </row>
    <row r="34" spans="1:3" x14ac:dyDescent="0.3">
      <c r="A34" s="24" t="s">
        <v>62</v>
      </c>
      <c r="B34" s="24">
        <v>1.7340636066175394</v>
      </c>
      <c r="C34" s="24"/>
    </row>
    <row r="35" spans="1:3" x14ac:dyDescent="0.3">
      <c r="A35" s="24" t="s">
        <v>63</v>
      </c>
      <c r="B35" s="24">
        <v>3.9028780342605533E-2</v>
      </c>
      <c r="C35" s="24"/>
    </row>
    <row r="36" spans="1:3" ht="15" thickBot="1" x14ac:dyDescent="0.35">
      <c r="A36" s="25" t="s">
        <v>64</v>
      </c>
      <c r="B36" s="25">
        <v>2.1009220402410378</v>
      </c>
      <c r="C36" s="25"/>
    </row>
    <row r="37" spans="1:3" x14ac:dyDescent="0.3">
      <c r="A37" t="s">
        <v>52</v>
      </c>
    </row>
    <row r="38" spans="1:3" ht="15" thickBot="1" x14ac:dyDescent="0.35"/>
    <row r="39" spans="1:3" x14ac:dyDescent="0.3">
      <c r="A39" s="26"/>
      <c r="B39" s="26" t="s">
        <v>53</v>
      </c>
      <c r="C39" s="26" t="s">
        <v>54</v>
      </c>
    </row>
    <row r="40" spans="1:3" x14ac:dyDescent="0.3">
      <c r="A40" s="24" t="s">
        <v>55</v>
      </c>
      <c r="B40" s="24">
        <v>0.68837999999999988</v>
      </c>
      <c r="C40" s="24">
        <v>0.34638599999999997</v>
      </c>
    </row>
    <row r="41" spans="1:3" x14ac:dyDescent="0.3">
      <c r="A41" s="24" t="s">
        <v>56</v>
      </c>
      <c r="B41" s="24">
        <v>0.17971186622222232</v>
      </c>
      <c r="C41" s="24">
        <v>5.9852473568888787E-3</v>
      </c>
    </row>
    <row r="42" spans="1:3" x14ac:dyDescent="0.3">
      <c r="A42" s="24" t="s">
        <v>57</v>
      </c>
      <c r="B42" s="24">
        <v>10</v>
      </c>
      <c r="C42" s="24">
        <v>10</v>
      </c>
    </row>
    <row r="43" spans="1:3" x14ac:dyDescent="0.3">
      <c r="A43" s="24" t="s">
        <v>58</v>
      </c>
      <c r="B43" s="24">
        <v>0</v>
      </c>
      <c r="C43" s="24"/>
    </row>
    <row r="44" spans="1:3" x14ac:dyDescent="0.3">
      <c r="A44" s="24" t="s">
        <v>59</v>
      </c>
      <c r="B44" s="24">
        <v>10</v>
      </c>
      <c r="C44" s="24"/>
    </row>
    <row r="45" spans="1:3" x14ac:dyDescent="0.3">
      <c r="A45" s="24" t="s">
        <v>60</v>
      </c>
      <c r="B45" s="24">
        <v>2.5096659023909593</v>
      </c>
      <c r="C45" s="24"/>
    </row>
    <row r="46" spans="1:3" x14ac:dyDescent="0.3">
      <c r="A46" s="24" t="s">
        <v>61</v>
      </c>
      <c r="B46" s="24">
        <v>1.5465153729099323E-2</v>
      </c>
      <c r="C46" s="24"/>
    </row>
    <row r="47" spans="1:3" x14ac:dyDescent="0.3">
      <c r="A47" s="24" t="s">
        <v>62</v>
      </c>
      <c r="B47" s="24">
        <v>1.812461122811676</v>
      </c>
      <c r="C47" s="24"/>
    </row>
    <row r="48" spans="1:3" x14ac:dyDescent="0.3">
      <c r="A48" s="24" t="s">
        <v>63</v>
      </c>
      <c r="B48" s="24">
        <v>3.0930307458198646E-2</v>
      </c>
      <c r="C48" s="24"/>
    </row>
    <row r="49" spans="1:3" ht="15" thickBot="1" x14ac:dyDescent="0.35">
      <c r="A49" s="25" t="s">
        <v>64</v>
      </c>
      <c r="B49" s="25">
        <v>2.2281388519862744</v>
      </c>
      <c r="C49" s="25"/>
    </row>
    <row r="50" spans="1:3" x14ac:dyDescent="0.3">
      <c r="A50" t="s">
        <v>52</v>
      </c>
    </row>
    <row r="51" spans="1:3" ht="15" thickBot="1" x14ac:dyDescent="0.35"/>
    <row r="52" spans="1:3" x14ac:dyDescent="0.3">
      <c r="A52" s="26"/>
      <c r="B52" s="26" t="s">
        <v>53</v>
      </c>
      <c r="C52" s="26" t="s">
        <v>54</v>
      </c>
    </row>
    <row r="53" spans="1:3" x14ac:dyDescent="0.3">
      <c r="A53" s="24" t="s">
        <v>55</v>
      </c>
      <c r="B53" s="24">
        <v>0.11119999999999999</v>
      </c>
      <c r="C53" s="24">
        <v>0.11119999999999999</v>
      </c>
    </row>
    <row r="54" spans="1:3" x14ac:dyDescent="0.3">
      <c r="A54" s="24" t="s">
        <v>56</v>
      </c>
      <c r="B54" s="24">
        <v>0</v>
      </c>
      <c r="C54" s="24">
        <v>0</v>
      </c>
    </row>
    <row r="55" spans="1:3" x14ac:dyDescent="0.3">
      <c r="A55" s="24" t="s">
        <v>57</v>
      </c>
      <c r="B55" s="24">
        <v>10</v>
      </c>
      <c r="C55" s="24">
        <v>10</v>
      </c>
    </row>
    <row r="56" spans="1:3" x14ac:dyDescent="0.3">
      <c r="A56" s="24" t="s">
        <v>58</v>
      </c>
      <c r="B56" s="24">
        <v>0</v>
      </c>
      <c r="C56" s="24"/>
    </row>
    <row r="57" spans="1:3" x14ac:dyDescent="0.3">
      <c r="A57" s="24" t="s">
        <v>59</v>
      </c>
      <c r="B57" s="24">
        <v>65535</v>
      </c>
      <c r="C57" s="24"/>
    </row>
    <row r="58" spans="1:3" x14ac:dyDescent="0.3">
      <c r="A58" s="24" t="s">
        <v>60</v>
      </c>
      <c r="B58" s="24">
        <v>65535</v>
      </c>
      <c r="C58" s="24"/>
    </row>
    <row r="59" spans="1:3" x14ac:dyDescent="0.3">
      <c r="A59" s="24" t="s">
        <v>61</v>
      </c>
      <c r="B59" s="24" t="e">
        <v>#NUM!</v>
      </c>
      <c r="C59" s="24"/>
    </row>
    <row r="60" spans="1:3" x14ac:dyDescent="0.3">
      <c r="A60" s="24" t="s">
        <v>62</v>
      </c>
      <c r="B60" s="24" t="e">
        <v>#NUM!</v>
      </c>
      <c r="C60" s="24"/>
    </row>
    <row r="61" spans="1:3" x14ac:dyDescent="0.3">
      <c r="A61" s="24" t="s">
        <v>63</v>
      </c>
      <c r="B61" s="24" t="e">
        <v>#NUM!</v>
      </c>
      <c r="C61" s="24"/>
    </row>
    <row r="62" spans="1:3" ht="15" thickBot="1" x14ac:dyDescent="0.35">
      <c r="A62" s="25" t="s">
        <v>64</v>
      </c>
      <c r="B62" s="25" t="e">
        <v>#NUM!</v>
      </c>
      <c r="C62" s="25"/>
    </row>
    <row r="63" spans="1:3" x14ac:dyDescent="0.3">
      <c r="A63" t="s">
        <v>52</v>
      </c>
    </row>
    <row r="64" spans="1:3" ht="15" thickBot="1" x14ac:dyDescent="0.35"/>
    <row r="65" spans="1:3" x14ac:dyDescent="0.3">
      <c r="A65" s="26"/>
      <c r="B65" s="26" t="s">
        <v>53</v>
      </c>
      <c r="C65" s="26" t="s">
        <v>54</v>
      </c>
    </row>
    <row r="66" spans="1:3" x14ac:dyDescent="0.3">
      <c r="A66" s="24" t="s">
        <v>55</v>
      </c>
      <c r="B66" s="24">
        <v>1.5577100000000002</v>
      </c>
      <c r="C66" s="24">
        <v>0.47967199999999999</v>
      </c>
    </row>
    <row r="67" spans="1:3" x14ac:dyDescent="0.3">
      <c r="A67" s="24" t="s">
        <v>56</v>
      </c>
      <c r="B67" s="24">
        <v>0.3725744987777766</v>
      </c>
      <c r="C67" s="24">
        <v>3.775279887199999E-2</v>
      </c>
    </row>
    <row r="68" spans="1:3" x14ac:dyDescent="0.3">
      <c r="A68" s="24" t="s">
        <v>57</v>
      </c>
      <c r="B68" s="24">
        <v>10</v>
      </c>
      <c r="C68" s="24">
        <v>10</v>
      </c>
    </row>
    <row r="69" spans="1:3" x14ac:dyDescent="0.3">
      <c r="A69" s="24" t="s">
        <v>58</v>
      </c>
      <c r="B69" s="24">
        <v>0</v>
      </c>
      <c r="C69" s="24"/>
    </row>
    <row r="70" spans="1:3" x14ac:dyDescent="0.3">
      <c r="A70" s="24" t="s">
        <v>59</v>
      </c>
      <c r="B70" s="24">
        <v>11</v>
      </c>
      <c r="C70" s="24"/>
    </row>
    <row r="71" spans="1:3" x14ac:dyDescent="0.3">
      <c r="A71" s="24" t="s">
        <v>60</v>
      </c>
      <c r="B71" s="24">
        <v>5.321926406127016</v>
      </c>
      <c r="C71" s="24"/>
    </row>
    <row r="72" spans="1:3" x14ac:dyDescent="0.3">
      <c r="A72" s="24" t="s">
        <v>61</v>
      </c>
      <c r="B72" s="24">
        <v>1.2203415093575899E-4</v>
      </c>
      <c r="C72" s="24"/>
    </row>
    <row r="73" spans="1:3" x14ac:dyDescent="0.3">
      <c r="A73" s="24" t="s">
        <v>62</v>
      </c>
      <c r="B73" s="24">
        <v>1.7958848187040437</v>
      </c>
      <c r="C73" s="24"/>
    </row>
    <row r="74" spans="1:3" x14ac:dyDescent="0.3">
      <c r="A74" s="24" t="s">
        <v>63</v>
      </c>
      <c r="B74" s="24">
        <v>2.4406830187151797E-4</v>
      </c>
      <c r="C74" s="24"/>
    </row>
    <row r="75" spans="1:3" ht="15" thickBot="1" x14ac:dyDescent="0.35">
      <c r="A75" s="25" t="s">
        <v>64</v>
      </c>
      <c r="B75" s="25">
        <v>2.2009851600916384</v>
      </c>
      <c r="C75" s="25"/>
    </row>
    <row r="76" spans="1:3" x14ac:dyDescent="0.3">
      <c r="A76" t="s">
        <v>52</v>
      </c>
    </row>
    <row r="77" spans="1:3" ht="15" thickBot="1" x14ac:dyDescent="0.35"/>
    <row r="78" spans="1:3" x14ac:dyDescent="0.3">
      <c r="A78" s="26"/>
      <c r="B78" s="26" t="s">
        <v>53</v>
      </c>
      <c r="C78" s="26" t="s">
        <v>54</v>
      </c>
    </row>
    <row r="79" spans="1:3" x14ac:dyDescent="0.3">
      <c r="A79" s="24" t="s">
        <v>55</v>
      </c>
      <c r="B79" s="24">
        <v>0.35314000000000006</v>
      </c>
      <c r="C79" s="24">
        <v>0.18682090000000001</v>
      </c>
    </row>
    <row r="80" spans="1:3" x14ac:dyDescent="0.3">
      <c r="A80" s="24" t="s">
        <v>56</v>
      </c>
      <c r="B80" s="24">
        <v>1.0519913777777711E-2</v>
      </c>
      <c r="C80" s="24">
        <v>2.9435099810000008E-4</v>
      </c>
    </row>
    <row r="81" spans="1:3" x14ac:dyDescent="0.3">
      <c r="A81" s="24" t="s">
        <v>57</v>
      </c>
      <c r="B81" s="24">
        <v>10</v>
      </c>
      <c r="C81" s="24">
        <v>10</v>
      </c>
    </row>
    <row r="82" spans="1:3" x14ac:dyDescent="0.3">
      <c r="A82" s="24" t="s">
        <v>58</v>
      </c>
      <c r="B82" s="24">
        <v>0</v>
      </c>
      <c r="C82" s="24"/>
    </row>
    <row r="83" spans="1:3" x14ac:dyDescent="0.3">
      <c r="A83" s="24" t="s">
        <v>59</v>
      </c>
      <c r="B83" s="24">
        <v>10</v>
      </c>
      <c r="C83" s="24"/>
    </row>
    <row r="84" spans="1:3" x14ac:dyDescent="0.3">
      <c r="A84" s="24" t="s">
        <v>60</v>
      </c>
      <c r="B84" s="24">
        <v>5.0575900830855174</v>
      </c>
      <c r="C84" s="24"/>
    </row>
    <row r="85" spans="1:3" x14ac:dyDescent="0.3">
      <c r="A85" s="24" t="s">
        <v>61</v>
      </c>
      <c r="B85" s="24">
        <v>2.4686098512782687E-4</v>
      </c>
      <c r="C85" s="24"/>
    </row>
    <row r="86" spans="1:3" x14ac:dyDescent="0.3">
      <c r="A86" s="24" t="s">
        <v>62</v>
      </c>
      <c r="B86" s="24">
        <v>1.812461122811676</v>
      </c>
      <c r="C86" s="24"/>
    </row>
    <row r="87" spans="1:3" x14ac:dyDescent="0.3">
      <c r="A87" s="24" t="s">
        <v>63</v>
      </c>
      <c r="B87" s="24">
        <v>4.9372197025565373E-4</v>
      </c>
      <c r="C87" s="24"/>
    </row>
    <row r="88" spans="1:3" ht="15" thickBot="1" x14ac:dyDescent="0.35">
      <c r="A88" s="25" t="s">
        <v>64</v>
      </c>
      <c r="B88" s="25">
        <v>2.2281388519862744</v>
      </c>
      <c r="C88" s="25"/>
    </row>
    <row r="89" spans="1:3" x14ac:dyDescent="0.3">
      <c r="A89" t="s">
        <v>52</v>
      </c>
    </row>
    <row r="90" spans="1:3" ht="15" thickBot="1" x14ac:dyDescent="0.35"/>
    <row r="91" spans="1:3" x14ac:dyDescent="0.3">
      <c r="A91" s="26"/>
      <c r="B91" s="26" t="s">
        <v>53</v>
      </c>
      <c r="C91" s="26" t="s">
        <v>54</v>
      </c>
    </row>
    <row r="92" spans="1:3" x14ac:dyDescent="0.3">
      <c r="A92" s="24" t="s">
        <v>55</v>
      </c>
      <c r="B92" s="24">
        <v>0</v>
      </c>
      <c r="C92" s="24">
        <v>0</v>
      </c>
    </row>
    <row r="93" spans="1:3" x14ac:dyDescent="0.3">
      <c r="A93" s="24" t="s">
        <v>56</v>
      </c>
      <c r="B93" s="24">
        <v>0</v>
      </c>
      <c r="C93" s="24">
        <v>0</v>
      </c>
    </row>
    <row r="94" spans="1:3" x14ac:dyDescent="0.3">
      <c r="A94" s="24" t="s">
        <v>57</v>
      </c>
      <c r="B94" s="24">
        <v>10</v>
      </c>
      <c r="C94" s="24">
        <v>10</v>
      </c>
    </row>
    <row r="95" spans="1:3" x14ac:dyDescent="0.3">
      <c r="A95" s="24" t="s">
        <v>58</v>
      </c>
      <c r="B95" s="24">
        <v>0</v>
      </c>
      <c r="C95" s="24"/>
    </row>
    <row r="96" spans="1:3" x14ac:dyDescent="0.3">
      <c r="A96" s="24" t="s">
        <v>59</v>
      </c>
      <c r="B96" s="24">
        <v>65535</v>
      </c>
      <c r="C96" s="24"/>
    </row>
    <row r="97" spans="1:3" x14ac:dyDescent="0.3">
      <c r="A97" s="24" t="s">
        <v>60</v>
      </c>
      <c r="B97" s="24">
        <v>65535</v>
      </c>
      <c r="C97" s="24"/>
    </row>
    <row r="98" spans="1:3" x14ac:dyDescent="0.3">
      <c r="A98" s="24" t="s">
        <v>61</v>
      </c>
      <c r="B98" s="24" t="e">
        <v>#NUM!</v>
      </c>
      <c r="C98" s="24"/>
    </row>
    <row r="99" spans="1:3" x14ac:dyDescent="0.3">
      <c r="A99" s="24" t="s">
        <v>62</v>
      </c>
      <c r="B99" s="24" t="e">
        <v>#NUM!</v>
      </c>
      <c r="C99" s="24"/>
    </row>
    <row r="100" spans="1:3" x14ac:dyDescent="0.3">
      <c r="A100" s="24" t="s">
        <v>63</v>
      </c>
      <c r="B100" s="24" t="e">
        <v>#NUM!</v>
      </c>
      <c r="C100" s="24"/>
    </row>
    <row r="101" spans="1:3" ht="15" thickBot="1" x14ac:dyDescent="0.35">
      <c r="A101" s="25" t="s">
        <v>64</v>
      </c>
      <c r="B101" s="25" t="e">
        <v>#NUM!</v>
      </c>
      <c r="C101" s="25"/>
    </row>
    <row r="102" spans="1:3" x14ac:dyDescent="0.3">
      <c r="A102" t="s">
        <v>52</v>
      </c>
    </row>
    <row r="103" spans="1:3" ht="15" thickBot="1" x14ac:dyDescent="0.35"/>
    <row r="104" spans="1:3" x14ac:dyDescent="0.3">
      <c r="A104" s="26"/>
      <c r="B104" s="26" t="s">
        <v>53</v>
      </c>
      <c r="C104" s="26" t="s">
        <v>54</v>
      </c>
    </row>
    <row r="105" spans="1:3" x14ac:dyDescent="0.3">
      <c r="A105" s="24" t="s">
        <v>55</v>
      </c>
      <c r="B105" s="24">
        <v>4.0100000000000004E-2</v>
      </c>
      <c r="C105" s="24">
        <v>1.5699999999999995E-2</v>
      </c>
    </row>
    <row r="106" spans="1:3" x14ac:dyDescent="0.3">
      <c r="A106" s="24" t="s">
        <v>56</v>
      </c>
      <c r="B106" s="24">
        <v>5.3498054010756554E-35</v>
      </c>
      <c r="C106" s="24">
        <v>1.3374513502689138E-35</v>
      </c>
    </row>
    <row r="107" spans="1:3" x14ac:dyDescent="0.3">
      <c r="A107" s="24" t="s">
        <v>57</v>
      </c>
      <c r="B107" s="24">
        <v>10</v>
      </c>
      <c r="C107" s="24">
        <v>10</v>
      </c>
    </row>
    <row r="108" spans="1:3" x14ac:dyDescent="0.3">
      <c r="A108" s="24" t="s">
        <v>58</v>
      </c>
      <c r="B108" s="24">
        <v>0</v>
      </c>
      <c r="C108" s="24"/>
    </row>
    <row r="109" spans="1:3" x14ac:dyDescent="0.3">
      <c r="A109" s="24" t="s">
        <v>59</v>
      </c>
      <c r="B109" s="24">
        <v>13</v>
      </c>
      <c r="C109" s="24"/>
    </row>
    <row r="110" spans="1:3" x14ac:dyDescent="0.3">
      <c r="A110" s="24" t="s">
        <v>60</v>
      </c>
      <c r="B110" s="24">
        <v>9435519736701426</v>
      </c>
      <c r="C110" s="24"/>
    </row>
    <row r="111" spans="1:3" x14ac:dyDescent="0.3">
      <c r="A111" s="24" t="s">
        <v>61</v>
      </c>
      <c r="B111" s="24">
        <v>4.0204140823265631E-202</v>
      </c>
      <c r="C111" s="24"/>
    </row>
    <row r="112" spans="1:3" x14ac:dyDescent="0.3">
      <c r="A112" s="24" t="s">
        <v>62</v>
      </c>
      <c r="B112" s="24">
        <v>1.7709333959868729</v>
      </c>
      <c r="C112" s="24"/>
    </row>
    <row r="113" spans="1:3" x14ac:dyDescent="0.3">
      <c r="A113" s="24" t="s">
        <v>63</v>
      </c>
      <c r="B113" s="24">
        <v>8.0408281646531263E-202</v>
      </c>
      <c r="C113" s="24"/>
    </row>
    <row r="114" spans="1:3" ht="15" thickBot="1" x14ac:dyDescent="0.35">
      <c r="A114" s="25" t="s">
        <v>64</v>
      </c>
      <c r="B114" s="25">
        <v>2.1603686564627926</v>
      </c>
      <c r="C114" s="25"/>
    </row>
    <row r="115" spans="1:3" x14ac:dyDescent="0.3">
      <c r="A115" t="s">
        <v>52</v>
      </c>
    </row>
    <row r="116" spans="1:3" ht="15" thickBot="1" x14ac:dyDescent="0.35"/>
    <row r="117" spans="1:3" x14ac:dyDescent="0.3">
      <c r="A117" s="26"/>
      <c r="B117" s="26" t="s">
        <v>53</v>
      </c>
      <c r="C117" s="26" t="s">
        <v>54</v>
      </c>
    </row>
    <row r="118" spans="1:3" x14ac:dyDescent="0.3">
      <c r="A118" s="24" t="s">
        <v>55</v>
      </c>
      <c r="B118" s="24">
        <v>6.7799999999999999E-2</v>
      </c>
      <c r="C118" s="24">
        <v>0</v>
      </c>
    </row>
    <row r="119" spans="1:3" x14ac:dyDescent="0.3">
      <c r="A119" s="24" t="s">
        <v>56</v>
      </c>
      <c r="B119" s="24">
        <v>2.2646449999999999E-2</v>
      </c>
      <c r="C119" s="24">
        <v>0</v>
      </c>
    </row>
    <row r="120" spans="1:3" x14ac:dyDescent="0.3">
      <c r="A120" s="24" t="s">
        <v>57</v>
      </c>
      <c r="B120" s="24">
        <v>5</v>
      </c>
      <c r="C120" s="24">
        <v>2</v>
      </c>
    </row>
    <row r="121" spans="1:3" x14ac:dyDescent="0.3">
      <c r="A121" s="24" t="s">
        <v>58</v>
      </c>
      <c r="B121" s="24">
        <v>0</v>
      </c>
      <c r="C121" s="24"/>
    </row>
    <row r="122" spans="1:3" x14ac:dyDescent="0.3">
      <c r="A122" s="24" t="s">
        <v>59</v>
      </c>
      <c r="B122" s="24">
        <v>4</v>
      </c>
      <c r="C122" s="24"/>
    </row>
    <row r="123" spans="1:3" x14ac:dyDescent="0.3">
      <c r="A123" s="24" t="s">
        <v>60</v>
      </c>
      <c r="B123" s="24">
        <v>1.0074294205052006</v>
      </c>
      <c r="C123" s="24"/>
    </row>
    <row r="124" spans="1:3" x14ac:dyDescent="0.3">
      <c r="A124" s="24" t="s">
        <v>61</v>
      </c>
      <c r="B124" s="24">
        <v>0.18536158335216862</v>
      </c>
      <c r="C124" s="24"/>
    </row>
    <row r="125" spans="1:3" x14ac:dyDescent="0.3">
      <c r="A125" s="24" t="s">
        <v>62</v>
      </c>
      <c r="B125" s="24">
        <v>2.1318467863266499</v>
      </c>
      <c r="C125" s="24"/>
    </row>
    <row r="126" spans="1:3" x14ac:dyDescent="0.3">
      <c r="A126" s="24" t="s">
        <v>63</v>
      </c>
      <c r="B126" s="24">
        <v>0.37072316670433725</v>
      </c>
      <c r="C126" s="24"/>
    </row>
    <row r="127" spans="1:3" ht="15" thickBot="1" x14ac:dyDescent="0.35">
      <c r="A127" s="25" t="s">
        <v>64</v>
      </c>
      <c r="B127" s="25">
        <v>2.7764451051977934</v>
      </c>
      <c r="C127" s="25"/>
    </row>
    <row r="128" spans="1:3" x14ac:dyDescent="0.3">
      <c r="A128" t="s">
        <v>52</v>
      </c>
    </row>
    <row r="129" spans="1:3" ht="15" thickBot="1" x14ac:dyDescent="0.35"/>
    <row r="130" spans="1:3" x14ac:dyDescent="0.3">
      <c r="A130" s="26"/>
      <c r="B130" s="26" t="s">
        <v>53</v>
      </c>
      <c r="C130" s="26" t="s">
        <v>54</v>
      </c>
    </row>
    <row r="131" spans="1:3" x14ac:dyDescent="0.3">
      <c r="A131" s="24" t="s">
        <v>55</v>
      </c>
      <c r="B131" s="24">
        <v>3.4360000000000002E-2</v>
      </c>
      <c r="C131" s="24">
        <v>8.4486000000000006E-2</v>
      </c>
    </row>
    <row r="132" spans="1:3" x14ac:dyDescent="0.3">
      <c r="A132" s="24" t="s">
        <v>56</v>
      </c>
      <c r="B132" s="24">
        <v>7.8625799999999997E-4</v>
      </c>
      <c r="C132" s="24">
        <v>1.0716480000000103E-6</v>
      </c>
    </row>
    <row r="133" spans="1:3" x14ac:dyDescent="0.3">
      <c r="A133" s="24" t="s">
        <v>57</v>
      </c>
      <c r="B133" s="24">
        <v>5</v>
      </c>
      <c r="C133" s="24">
        <v>2</v>
      </c>
    </row>
    <row r="134" spans="1:3" x14ac:dyDescent="0.3">
      <c r="A134" s="24" t="s">
        <v>58</v>
      </c>
      <c r="B134" s="24">
        <v>0</v>
      </c>
      <c r="C134" s="24"/>
    </row>
    <row r="135" spans="1:3" x14ac:dyDescent="0.3">
      <c r="A135" s="24" t="s">
        <v>59</v>
      </c>
      <c r="B135" s="24">
        <v>4</v>
      </c>
      <c r="C135" s="24"/>
    </row>
    <row r="136" spans="1:3" x14ac:dyDescent="0.3">
      <c r="A136" s="24" t="s">
        <v>60</v>
      </c>
      <c r="B136" s="24">
        <v>-3.9904957880665544</v>
      </c>
      <c r="C136" s="24"/>
    </row>
    <row r="137" spans="1:3" x14ac:dyDescent="0.3">
      <c r="A137" s="24" t="s">
        <v>61</v>
      </c>
      <c r="B137" s="24">
        <v>8.1291052252820978E-3</v>
      </c>
      <c r="C137" s="24"/>
    </row>
    <row r="138" spans="1:3" x14ac:dyDescent="0.3">
      <c r="A138" s="24" t="s">
        <v>62</v>
      </c>
      <c r="B138" s="24">
        <v>2.1318467863266499</v>
      </c>
      <c r="C138" s="24"/>
    </row>
    <row r="139" spans="1:3" x14ac:dyDescent="0.3">
      <c r="A139" s="24" t="s">
        <v>63</v>
      </c>
      <c r="B139" s="24">
        <v>1.6258210450564196E-2</v>
      </c>
      <c r="C139" s="24"/>
    </row>
    <row r="140" spans="1:3" ht="15" thickBot="1" x14ac:dyDescent="0.35">
      <c r="A140" s="25" t="s">
        <v>64</v>
      </c>
      <c r="B140" s="25">
        <v>2.7764451051977934</v>
      </c>
      <c r="C140" s="25"/>
    </row>
    <row r="141" spans="1:3" x14ac:dyDescent="0.3">
      <c r="A141" t="s">
        <v>52</v>
      </c>
    </row>
    <row r="142" spans="1:3" ht="15" thickBot="1" x14ac:dyDescent="0.35"/>
    <row r="143" spans="1:3" x14ac:dyDescent="0.3">
      <c r="A143" s="26"/>
      <c r="B143" s="26" t="s">
        <v>53</v>
      </c>
      <c r="C143" s="26" t="s">
        <v>54</v>
      </c>
    </row>
    <row r="144" spans="1:3" x14ac:dyDescent="0.3">
      <c r="A144" s="24" t="s">
        <v>55</v>
      </c>
      <c r="B144" s="24">
        <v>6.7799999999999999E-2</v>
      </c>
      <c r="C144" s="24">
        <v>0</v>
      </c>
    </row>
    <row r="145" spans="1:3" x14ac:dyDescent="0.3">
      <c r="A145" s="24" t="s">
        <v>56</v>
      </c>
      <c r="B145" s="24">
        <v>2.2646449999999999E-2</v>
      </c>
      <c r="C145" s="24">
        <v>0</v>
      </c>
    </row>
    <row r="146" spans="1:3" x14ac:dyDescent="0.3">
      <c r="A146" s="24" t="s">
        <v>57</v>
      </c>
      <c r="B146" s="24">
        <v>5</v>
      </c>
      <c r="C146" s="24">
        <v>2</v>
      </c>
    </row>
    <row r="147" spans="1:3" x14ac:dyDescent="0.3">
      <c r="A147" s="24" t="s">
        <v>58</v>
      </c>
      <c r="B147" s="24">
        <v>0</v>
      </c>
      <c r="C147" s="24"/>
    </row>
    <row r="148" spans="1:3" x14ac:dyDescent="0.3">
      <c r="A148" s="24" t="s">
        <v>59</v>
      </c>
      <c r="B148" s="24">
        <v>4</v>
      </c>
      <c r="C148" s="24"/>
    </row>
    <row r="149" spans="1:3" x14ac:dyDescent="0.3">
      <c r="A149" s="24" t="s">
        <v>60</v>
      </c>
      <c r="B149" s="24">
        <v>1.0074294205052006</v>
      </c>
      <c r="C149" s="24"/>
    </row>
    <row r="150" spans="1:3" x14ac:dyDescent="0.3">
      <c r="A150" s="24" t="s">
        <v>61</v>
      </c>
      <c r="B150" s="24">
        <v>0.18536158335216862</v>
      </c>
      <c r="C150" s="24"/>
    </row>
    <row r="151" spans="1:3" x14ac:dyDescent="0.3">
      <c r="A151" s="24" t="s">
        <v>62</v>
      </c>
      <c r="B151" s="24">
        <v>2.1318467863266499</v>
      </c>
      <c r="C151" s="24"/>
    </row>
    <row r="152" spans="1:3" x14ac:dyDescent="0.3">
      <c r="A152" s="24" t="s">
        <v>63</v>
      </c>
      <c r="B152" s="24">
        <v>0.37072316670433725</v>
      </c>
      <c r="C152" s="24"/>
    </row>
    <row r="153" spans="1:3" ht="15" thickBot="1" x14ac:dyDescent="0.35">
      <c r="A153" s="25" t="s">
        <v>64</v>
      </c>
      <c r="B153" s="25">
        <v>2.7764451051977934</v>
      </c>
      <c r="C15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T28" sqref="T28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 s="1">
        <v>5.3483710000000002</v>
      </c>
      <c r="B2" s="1">
        <v>6.017817</v>
      </c>
      <c r="C2" s="1">
        <v>6.2690250000000001</v>
      </c>
      <c r="D2" s="1">
        <v>8.1558630000000001</v>
      </c>
      <c r="E2" s="1">
        <v>3.7983999999999997E-2</v>
      </c>
      <c r="F2" s="1">
        <v>7.8081999999999999E-2</v>
      </c>
      <c r="G2" s="1">
        <v>5.2136259999999996</v>
      </c>
      <c r="H2" s="1">
        <v>8.4088460000000005</v>
      </c>
      <c r="I2" s="1">
        <v>12.437493999999999</v>
      </c>
      <c r="J2" s="1">
        <v>13.164546</v>
      </c>
      <c r="K2" s="1">
        <v>0.33208300000000002</v>
      </c>
      <c r="L2" s="1">
        <v>0.33415800000000001</v>
      </c>
      <c r="M2" s="1">
        <v>0</v>
      </c>
      <c r="N2" s="1">
        <v>0.224222</v>
      </c>
      <c r="O2" s="1">
        <v>1.200383</v>
      </c>
      <c r="P2" s="1">
        <v>1.1986019999999999</v>
      </c>
      <c r="Q2" s="1">
        <v>0.62942699999999996</v>
      </c>
      <c r="R2" s="1">
        <v>0.62735700000000005</v>
      </c>
      <c r="S2" s="1">
        <v>8.6925209999999993</v>
      </c>
      <c r="T2" s="1"/>
    </row>
    <row r="3" spans="1:21" x14ac:dyDescent="0.3">
      <c r="A3" s="1">
        <v>4.6224189999999998</v>
      </c>
      <c r="B3" s="1">
        <v>6.2600749999999996</v>
      </c>
      <c r="C3" s="1">
        <v>5.9603039999999998</v>
      </c>
      <c r="D3" s="1">
        <v>8.0061440000000008</v>
      </c>
      <c r="E3" s="1">
        <v>3.7983999999999997E-2</v>
      </c>
      <c r="F3" s="1">
        <v>0.137271</v>
      </c>
      <c r="G3" s="1">
        <v>6.7692310000000004</v>
      </c>
      <c r="H3" s="1">
        <v>8.3585039999999999</v>
      </c>
      <c r="I3" s="1">
        <v>13.319478</v>
      </c>
      <c r="J3" s="1">
        <v>13.276101000000001</v>
      </c>
      <c r="K3" s="1">
        <v>0.33208300000000002</v>
      </c>
      <c r="L3" s="1">
        <v>0.34672599999999998</v>
      </c>
      <c r="M3" s="1">
        <v>0</v>
      </c>
      <c r="N3" s="1">
        <v>2.1026E-2</v>
      </c>
      <c r="O3" s="1">
        <v>1.1986810000000001</v>
      </c>
      <c r="P3" s="1">
        <v>1.198688</v>
      </c>
      <c r="Q3" s="1">
        <v>0.62937699999999996</v>
      </c>
      <c r="R3" s="1">
        <v>0.62762399999999996</v>
      </c>
      <c r="S3" s="1">
        <v>8.550395</v>
      </c>
      <c r="T3" s="1"/>
    </row>
    <row r="4" spans="1:21" x14ac:dyDescent="0.3">
      <c r="A4" s="1">
        <v>5.4733409999999996</v>
      </c>
      <c r="B4" s="1">
        <v>7.019317</v>
      </c>
      <c r="C4" s="1">
        <v>6.4411560000000003</v>
      </c>
      <c r="D4" s="1">
        <v>7.2875350000000001</v>
      </c>
      <c r="E4" s="1">
        <v>3.7983999999999997E-2</v>
      </c>
      <c r="F4" s="1">
        <v>5.7708000000000002E-2</v>
      </c>
      <c r="G4" s="1">
        <v>6.3587999999999996</v>
      </c>
      <c r="H4" s="1">
        <v>7.7808869999999999</v>
      </c>
      <c r="I4" s="1">
        <v>12.341613000000001</v>
      </c>
      <c r="J4" s="1">
        <v>14.496717</v>
      </c>
      <c r="K4" s="1">
        <v>0.33208300000000002</v>
      </c>
      <c r="L4" s="1">
        <v>0.382961</v>
      </c>
      <c r="M4" s="1">
        <v>0</v>
      </c>
      <c r="N4" s="1">
        <v>0.11472499999999999</v>
      </c>
      <c r="O4" s="1">
        <v>1.895324</v>
      </c>
      <c r="P4" s="1">
        <v>1.198661</v>
      </c>
      <c r="Q4" s="1">
        <v>0.628965</v>
      </c>
      <c r="R4" s="1">
        <v>0.62775800000000004</v>
      </c>
      <c r="S4" s="1">
        <v>12.202498</v>
      </c>
      <c r="T4" s="1"/>
    </row>
    <row r="5" spans="1:21" x14ac:dyDescent="0.3">
      <c r="A5" s="1">
        <v>4.9443650000000003</v>
      </c>
      <c r="B5" s="1">
        <v>6.7472580000000004</v>
      </c>
      <c r="C5" s="1">
        <v>5.9635699999999998</v>
      </c>
      <c r="D5" s="1">
        <v>8.2200500000000005</v>
      </c>
      <c r="E5" s="1">
        <v>3.7983999999999997E-2</v>
      </c>
      <c r="F5" s="1">
        <v>7.9107999999999998E-2</v>
      </c>
      <c r="G5" s="1">
        <v>5.4428049999999999</v>
      </c>
      <c r="H5" s="1">
        <v>7.2751770000000002</v>
      </c>
      <c r="I5" s="1">
        <v>12.479566</v>
      </c>
      <c r="J5" s="1"/>
      <c r="K5" s="1">
        <v>0.33208300000000002</v>
      </c>
      <c r="L5" s="1">
        <v>0.390627</v>
      </c>
      <c r="M5" s="1">
        <v>0</v>
      </c>
      <c r="N5" s="1">
        <v>3.9544000000000003E-2</v>
      </c>
      <c r="O5" s="1">
        <v>2.3686850000000002</v>
      </c>
      <c r="P5" s="1"/>
      <c r="Q5" s="1">
        <v>0.651447</v>
      </c>
      <c r="R5" s="1">
        <v>0.62745799999999996</v>
      </c>
      <c r="S5" s="1">
        <v>8.5914549999999998</v>
      </c>
      <c r="T5" s="1"/>
    </row>
    <row r="6" spans="1:21" x14ac:dyDescent="0.3">
      <c r="A6" s="1">
        <v>5.1848910000000004</v>
      </c>
      <c r="B6" s="1"/>
      <c r="C6" s="1">
        <v>12.026839000000001</v>
      </c>
      <c r="D6" s="1"/>
      <c r="E6" s="1">
        <v>3.7983999999999997E-2</v>
      </c>
      <c r="F6" s="1">
        <v>0.12645000000000001</v>
      </c>
      <c r="G6" s="1">
        <v>5.5065619999999997</v>
      </c>
      <c r="H6" s="1"/>
      <c r="I6" s="1">
        <v>13.348559</v>
      </c>
      <c r="J6" s="1"/>
      <c r="K6" s="1">
        <v>0.33208300000000002</v>
      </c>
      <c r="L6" s="1">
        <v>0.35446899999999998</v>
      </c>
      <c r="M6" s="1">
        <v>0</v>
      </c>
      <c r="N6" s="1">
        <v>5.6569000000000001E-2</v>
      </c>
      <c r="O6" s="1">
        <v>1.2016119999999999</v>
      </c>
      <c r="P6" s="1"/>
      <c r="Q6" s="1">
        <v>0.63153099999999995</v>
      </c>
      <c r="R6" s="1">
        <v>0.62726199999999999</v>
      </c>
      <c r="S6" s="1">
        <v>8.5559220000000007</v>
      </c>
      <c r="T6" s="1"/>
    </row>
    <row r="7" spans="1:21" x14ac:dyDescent="0.3">
      <c r="A7" s="1">
        <v>5.0092109999999996</v>
      </c>
      <c r="B7" s="1"/>
      <c r="C7" s="1">
        <v>7.2281659999999999</v>
      </c>
      <c r="D7" s="1"/>
      <c r="E7" s="1">
        <v>3.7983999999999997E-2</v>
      </c>
      <c r="F7" s="1"/>
      <c r="G7" s="1">
        <v>7.6454700000000004</v>
      </c>
      <c r="H7" s="1"/>
      <c r="I7" s="1">
        <v>12.983122</v>
      </c>
      <c r="J7" s="1"/>
      <c r="K7" s="1">
        <v>0.33208300000000002</v>
      </c>
      <c r="L7" s="1">
        <v>0.34025</v>
      </c>
      <c r="M7" s="1">
        <v>0</v>
      </c>
      <c r="N7" s="1">
        <v>0.27597100000000002</v>
      </c>
      <c r="O7" s="1"/>
      <c r="P7" s="1"/>
      <c r="Q7" s="1"/>
      <c r="R7" s="1">
        <v>0.62833300000000003</v>
      </c>
      <c r="S7" s="1"/>
      <c r="T7" s="1"/>
    </row>
    <row r="8" spans="1:21" x14ac:dyDescent="0.3">
      <c r="A8" s="1">
        <v>4.8536960000000002</v>
      </c>
      <c r="B8" s="1"/>
      <c r="C8" s="1">
        <v>6.0091739999999998</v>
      </c>
      <c r="D8" s="1"/>
      <c r="E8" s="1">
        <v>3.7983999999999997E-2</v>
      </c>
      <c r="F8" s="1"/>
      <c r="G8" s="1">
        <v>5.2628919999999999</v>
      </c>
      <c r="H8" s="1"/>
      <c r="I8" s="1">
        <v>12.508046</v>
      </c>
      <c r="J8" s="1"/>
      <c r="K8" s="1">
        <v>0.33208300000000002</v>
      </c>
      <c r="L8" s="1">
        <v>0.346327</v>
      </c>
      <c r="M8" s="1">
        <v>0</v>
      </c>
      <c r="N8" s="1">
        <v>6.1200000000000002E-4</v>
      </c>
      <c r="O8" s="1"/>
      <c r="P8" s="1"/>
      <c r="Q8" s="1"/>
      <c r="R8" s="1"/>
      <c r="S8" s="1"/>
      <c r="T8" s="1"/>
    </row>
    <row r="9" spans="1:21" x14ac:dyDescent="0.3">
      <c r="A9" s="1">
        <v>4.9634390000000002</v>
      </c>
      <c r="B9" s="1"/>
      <c r="C9" s="1">
        <v>5.9291809999999998</v>
      </c>
      <c r="D9" s="1"/>
      <c r="E9" s="1">
        <v>3.7983999999999997E-2</v>
      </c>
      <c r="F9" s="1"/>
      <c r="G9" s="1">
        <v>4.335852</v>
      </c>
      <c r="H9" s="1"/>
      <c r="I9" s="1">
        <v>12.21368</v>
      </c>
      <c r="J9" s="1"/>
      <c r="K9" s="1">
        <v>0.33208300000000002</v>
      </c>
      <c r="L9" s="1">
        <v>0.34182099999999999</v>
      </c>
      <c r="M9" s="1">
        <v>0</v>
      </c>
      <c r="N9" s="1">
        <v>1.0768E-2</v>
      </c>
      <c r="O9" s="1"/>
      <c r="P9" s="1"/>
      <c r="Q9" s="1"/>
      <c r="R9" s="1"/>
      <c r="S9" s="1"/>
      <c r="T9" s="1"/>
    </row>
    <row r="10" spans="1:21" x14ac:dyDescent="0.3">
      <c r="A10" s="1">
        <v>4.9908450000000002</v>
      </c>
      <c r="B10" s="1"/>
      <c r="C10" s="1">
        <v>6.2870210000000002</v>
      </c>
      <c r="D10" s="1"/>
      <c r="E10" s="1">
        <v>3.7983999999999997E-2</v>
      </c>
      <c r="F10" s="1"/>
      <c r="G10" s="1">
        <v>5.6762990000000002</v>
      </c>
      <c r="H10" s="1"/>
      <c r="I10" s="1">
        <v>12.744401999999999</v>
      </c>
      <c r="J10" s="1"/>
      <c r="K10" s="1">
        <v>0.33208300000000002</v>
      </c>
      <c r="L10" s="1">
        <v>0.37776199999999999</v>
      </c>
      <c r="M10" s="1">
        <v>0</v>
      </c>
      <c r="N10" s="1">
        <v>0.239592</v>
      </c>
      <c r="O10" s="1"/>
      <c r="P10" s="1"/>
      <c r="Q10" s="1"/>
      <c r="R10" s="1"/>
      <c r="S10" s="1"/>
      <c r="T10" s="1"/>
    </row>
    <row r="11" spans="1:21" x14ac:dyDescent="0.3">
      <c r="A11" s="1">
        <v>4.4804940000000002</v>
      </c>
      <c r="B11" s="1"/>
      <c r="C11" s="1">
        <v>5.5116569999999996</v>
      </c>
      <c r="D11" s="1"/>
      <c r="E11" s="1">
        <v>3.7983999999999997E-2</v>
      </c>
      <c r="F11" s="1"/>
      <c r="G11" s="1">
        <v>4.2200800000000003</v>
      </c>
      <c r="H11" s="1"/>
      <c r="I11" s="1">
        <v>12.035114</v>
      </c>
      <c r="J11" s="1"/>
      <c r="K11" s="1">
        <v>0.33208300000000002</v>
      </c>
      <c r="L11" s="1">
        <v>0.336233</v>
      </c>
      <c r="M11" s="1">
        <v>0</v>
      </c>
      <c r="N11" s="1"/>
      <c r="O11" s="1"/>
      <c r="P11" s="1"/>
      <c r="Q11" s="1"/>
      <c r="R11" s="1"/>
      <c r="S11" s="1"/>
      <c r="T11" s="1"/>
    </row>
    <row r="12" spans="1:2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1" x14ac:dyDescent="0.3">
      <c r="A13" s="1">
        <f>SUM(A2:A11)/COUNT(A2:A11)</f>
        <v>4.9871072000000005</v>
      </c>
      <c r="B13" s="1">
        <f t="shared" ref="B13:T13" si="0">SUM(B2:B11)/COUNT(B2:B11)</f>
        <v>6.5111167499999993</v>
      </c>
      <c r="C13" s="1">
        <f t="shared" si="0"/>
        <v>6.7626092999999994</v>
      </c>
      <c r="D13" s="1">
        <f t="shared" si="0"/>
        <v>7.9173980000000004</v>
      </c>
      <c r="E13" s="1">
        <f t="shared" si="0"/>
        <v>3.7984000000000004E-2</v>
      </c>
      <c r="F13" s="1">
        <f t="shared" si="0"/>
        <v>9.5723799999999998E-2</v>
      </c>
      <c r="G13" s="1">
        <f t="shared" si="0"/>
        <v>5.6431617000000003</v>
      </c>
      <c r="H13" s="1">
        <f t="shared" si="0"/>
        <v>7.9558534999999999</v>
      </c>
      <c r="I13" s="1">
        <f t="shared" si="0"/>
        <v>12.641107399999999</v>
      </c>
      <c r="J13" s="1">
        <f t="shared" si="0"/>
        <v>13.645788000000001</v>
      </c>
      <c r="K13" s="1">
        <f t="shared" si="0"/>
        <v>0.33208299999999996</v>
      </c>
      <c r="L13" s="1">
        <f t="shared" si="0"/>
        <v>0.35513340000000004</v>
      </c>
      <c r="M13" s="1">
        <f t="shared" si="0"/>
        <v>0</v>
      </c>
      <c r="N13" s="1">
        <f t="shared" si="0"/>
        <v>0.10922544444444443</v>
      </c>
      <c r="O13" s="1">
        <f t="shared" si="0"/>
        <v>1.572937</v>
      </c>
      <c r="P13" s="1">
        <f t="shared" si="0"/>
        <v>1.1986503333333334</v>
      </c>
      <c r="Q13" s="1">
        <f t="shared" si="0"/>
        <v>0.63414939999999997</v>
      </c>
      <c r="R13" s="1">
        <f t="shared" si="0"/>
        <v>0.62763199999999997</v>
      </c>
      <c r="S13" s="1">
        <f t="shared" si="0"/>
        <v>9.3185582</v>
      </c>
      <c r="T13" s="1" t="e">
        <f t="shared" si="0"/>
        <v>#DIV/0!</v>
      </c>
      <c r="U13" s="61" t="s">
        <v>82</v>
      </c>
    </row>
    <row r="14" spans="1:21" x14ac:dyDescent="0.3">
      <c r="A14" s="1">
        <v>23.514572999999999</v>
      </c>
      <c r="B14" s="1">
        <v>23.514572999999999</v>
      </c>
      <c r="C14" s="1">
        <v>22.532806000000001</v>
      </c>
      <c r="D14" s="1">
        <v>22.532806000000001</v>
      </c>
      <c r="E14" s="1">
        <v>2.1663000000000002E-2</v>
      </c>
      <c r="F14" s="1">
        <v>2.1663000000000002E-2</v>
      </c>
      <c r="G14" s="1">
        <v>22.307200999999999</v>
      </c>
      <c r="H14" s="1">
        <v>22.307200999999999</v>
      </c>
      <c r="I14" s="1">
        <v>35.817960999999997</v>
      </c>
      <c r="J14" s="1">
        <v>35.817960999999997</v>
      </c>
      <c r="K14" s="1">
        <v>0.30018800000000001</v>
      </c>
      <c r="L14" s="1">
        <v>0.30018800000000001</v>
      </c>
      <c r="M14" s="1">
        <v>124.835943</v>
      </c>
      <c r="N14" s="1">
        <v>124.835943</v>
      </c>
      <c r="O14" s="1">
        <v>4.184094</v>
      </c>
      <c r="P14" s="1">
        <v>4.184094</v>
      </c>
      <c r="Q14" s="1">
        <v>5.8779089999999998</v>
      </c>
      <c r="R14" s="1">
        <v>5.8779089999999998</v>
      </c>
      <c r="S14" s="1">
        <v>29.018941999999999</v>
      </c>
      <c r="T14" s="1">
        <v>29.018941999999999</v>
      </c>
      <c r="U14" s="61" t="s">
        <v>83</v>
      </c>
    </row>
    <row r="15" spans="1:21" x14ac:dyDescent="0.3">
      <c r="A15">
        <f>A13/A14*100</f>
        <v>21.208580738421237</v>
      </c>
      <c r="B15">
        <f t="shared" ref="B15:T15" si="1">B13/B14*100</f>
        <v>27.689708633025145</v>
      </c>
      <c r="C15">
        <f t="shared" si="1"/>
        <v>30.012282092163751</v>
      </c>
      <c r="D15">
        <f t="shared" si="1"/>
        <v>35.137203950542158</v>
      </c>
      <c r="E15">
        <f t="shared" si="1"/>
        <v>175.34044222868485</v>
      </c>
      <c r="F15">
        <f t="shared" si="1"/>
        <v>441.87693301943403</v>
      </c>
      <c r="G15">
        <f t="shared" si="1"/>
        <v>25.297488914005843</v>
      </c>
      <c r="H15">
        <f t="shared" si="1"/>
        <v>35.664956351986966</v>
      </c>
      <c r="I15">
        <f t="shared" si="1"/>
        <v>35.292649405699002</v>
      </c>
      <c r="J15">
        <f t="shared" si="1"/>
        <v>38.097612535788969</v>
      </c>
      <c r="K15">
        <f t="shared" si="1"/>
        <v>110.62500832811438</v>
      </c>
      <c r="L15">
        <f t="shared" si="1"/>
        <v>118.30366303782964</v>
      </c>
      <c r="M15">
        <f t="shared" si="1"/>
        <v>0</v>
      </c>
      <c r="N15">
        <f t="shared" si="1"/>
        <v>8.7495189141515453E-2</v>
      </c>
      <c r="O15">
        <f t="shared" si="1"/>
        <v>37.59325196804852</v>
      </c>
      <c r="P15">
        <f t="shared" si="1"/>
        <v>28.647786912371792</v>
      </c>
      <c r="Q15">
        <f t="shared" si="1"/>
        <v>10.788690331885029</v>
      </c>
      <c r="R15">
        <f t="shared" si="1"/>
        <v>10.677810765699162</v>
      </c>
      <c r="S15">
        <f t="shared" si="1"/>
        <v>32.111984647820726</v>
      </c>
      <c r="T15" t="e">
        <f t="shared" si="1"/>
        <v>#DIV/0!</v>
      </c>
      <c r="U15" s="61" t="s">
        <v>84</v>
      </c>
    </row>
    <row r="16" spans="1:21" x14ac:dyDescent="0.3">
      <c r="A16">
        <f>A15-B15</f>
        <v>-6.4811278946039081</v>
      </c>
      <c r="C16">
        <f t="shared" ref="C16:S16" si="2">C15-D15</f>
        <v>-5.1249218583784071</v>
      </c>
      <c r="E16">
        <f t="shared" si="2"/>
        <v>-266.53649079074921</v>
      </c>
      <c r="G16">
        <f t="shared" si="2"/>
        <v>-10.367467437981123</v>
      </c>
      <c r="I16">
        <f t="shared" si="2"/>
        <v>-2.8049631300899662</v>
      </c>
      <c r="K16">
        <f t="shared" si="2"/>
        <v>-7.6786547097152607</v>
      </c>
      <c r="M16">
        <f t="shared" si="2"/>
        <v>-8.7495189141515453E-2</v>
      </c>
      <c r="O16">
        <f t="shared" si="2"/>
        <v>8.9454650556767277</v>
      </c>
      <c r="Q16">
        <f t="shared" si="2"/>
        <v>0.11087956618586681</v>
      </c>
      <c r="S16" t="e">
        <f t="shared" si="2"/>
        <v>#DIV/0!</v>
      </c>
      <c r="U16" s="61" t="s">
        <v>106</v>
      </c>
    </row>
    <row r="17" spans="1:22" x14ac:dyDescent="0.3">
      <c r="U17" s="61"/>
    </row>
    <row r="18" spans="1:22" x14ac:dyDescent="0.3">
      <c r="U18" s="61"/>
    </row>
    <row r="19" spans="1:22" ht="15" thickBot="1" x14ac:dyDescent="0.35">
      <c r="A19" t="s">
        <v>52</v>
      </c>
      <c r="R19" t="s">
        <v>101</v>
      </c>
      <c r="S19" t="s">
        <v>102</v>
      </c>
      <c r="V19" s="24"/>
    </row>
    <row r="20" spans="1:22" ht="15.6" thickTop="1" thickBot="1" x14ac:dyDescent="0.35">
      <c r="R20" s="29">
        <v>1</v>
      </c>
      <c r="S20" s="31">
        <f>B31+B29</f>
        <v>4.9082918915244438</v>
      </c>
      <c r="T20" s="31">
        <v>5.2177594516195783E-3</v>
      </c>
      <c r="U20" s="24"/>
      <c r="V20" s="24"/>
    </row>
    <row r="21" spans="1:22" ht="15.6" thickTop="1" thickBot="1" x14ac:dyDescent="0.35">
      <c r="A21" s="26"/>
      <c r="B21" s="26" t="s">
        <v>53</v>
      </c>
      <c r="C21" s="26" t="s">
        <v>54</v>
      </c>
      <c r="R21" s="27">
        <v>2</v>
      </c>
      <c r="S21" s="28">
        <f>B31+B29</f>
        <v>4.9082918915244438</v>
      </c>
      <c r="T21" s="24">
        <v>0.14726143670921538</v>
      </c>
      <c r="U21" s="24"/>
      <c r="V21" s="24"/>
    </row>
    <row r="22" spans="1:22" ht="15.6" thickTop="1" thickBot="1" x14ac:dyDescent="0.35">
      <c r="A22" s="24" t="s">
        <v>55</v>
      </c>
      <c r="B22" s="24">
        <v>0.63414939999999997</v>
      </c>
      <c r="C22" s="24">
        <v>0.62763199999999997</v>
      </c>
      <c r="R22" s="29">
        <v>3</v>
      </c>
      <c r="S22" s="31">
        <f>B30+B28</f>
        <v>0.31269441823821098</v>
      </c>
      <c r="T22" s="31">
        <v>2.9523641854973526E-2</v>
      </c>
      <c r="U22" s="24"/>
      <c r="V22" s="24"/>
    </row>
    <row r="23" spans="1:22" ht="15.6" thickTop="1" thickBot="1" x14ac:dyDescent="0.35">
      <c r="A23" s="24" t="s">
        <v>56</v>
      </c>
      <c r="B23" s="24">
        <v>9.4504462800000242E-5</v>
      </c>
      <c r="C23" s="24">
        <v>1.500284000000095E-7</v>
      </c>
      <c r="R23" s="27">
        <v>4</v>
      </c>
      <c r="S23" s="28">
        <f>B30+B28</f>
        <v>0.31269441823821098</v>
      </c>
      <c r="T23" s="28">
        <v>3.141495555087924E-4</v>
      </c>
      <c r="U23" s="24"/>
      <c r="V23" s="24"/>
    </row>
    <row r="24" spans="1:22" ht="15.6" thickTop="1" thickBot="1" x14ac:dyDescent="0.35">
      <c r="A24" s="24" t="s">
        <v>57</v>
      </c>
      <c r="B24" s="24">
        <v>5</v>
      </c>
      <c r="C24" s="24">
        <v>6</v>
      </c>
      <c r="R24" s="29">
        <v>5</v>
      </c>
      <c r="S24" s="31">
        <f>B30+B28</f>
        <v>0.31269441823821098</v>
      </c>
      <c r="T24" s="31">
        <v>0.23256195169604471</v>
      </c>
      <c r="U24" s="24"/>
      <c r="V24" s="24"/>
    </row>
    <row r="25" spans="1:22" ht="15.6" thickTop="1" thickBot="1" x14ac:dyDescent="0.35">
      <c r="A25" s="24" t="s">
        <v>58</v>
      </c>
      <c r="B25" s="24">
        <v>0</v>
      </c>
      <c r="C25" s="24"/>
      <c r="R25" s="27">
        <v>6</v>
      </c>
      <c r="S25" s="28"/>
      <c r="T25" s="28">
        <v>9.9947926105983624E-3</v>
      </c>
      <c r="U25" s="24"/>
    </row>
    <row r="26" spans="1:22" ht="15.6" thickTop="1" thickBot="1" x14ac:dyDescent="0.35">
      <c r="A26" s="24" t="s">
        <v>59</v>
      </c>
      <c r="B26" s="24">
        <v>4</v>
      </c>
      <c r="C26" s="24"/>
      <c r="R26" s="29">
        <v>7</v>
      </c>
      <c r="S26" s="31"/>
      <c r="T26" s="31">
        <v>2.5307942500515768E-2</v>
      </c>
    </row>
    <row r="27" spans="1:22" ht="15.6" thickTop="1" thickBot="1" x14ac:dyDescent="0.35">
      <c r="A27" s="24" t="s">
        <v>60</v>
      </c>
      <c r="B27" s="24">
        <v>1.4981183955815156</v>
      </c>
      <c r="C27" s="24"/>
      <c r="R27" s="27">
        <v>9</v>
      </c>
      <c r="S27" s="28"/>
      <c r="T27" s="28">
        <v>0.29126354976685431</v>
      </c>
    </row>
    <row r="28" spans="1:22" ht="15.6" thickTop="1" thickBot="1" x14ac:dyDescent="0.35">
      <c r="A28" s="24" t="s">
        <v>61</v>
      </c>
      <c r="B28" s="24">
        <v>0.10423147274607032</v>
      </c>
      <c r="C28" s="24"/>
      <c r="R28" s="29">
        <v>10</v>
      </c>
      <c r="S28" s="31"/>
      <c r="T28" s="31">
        <v>0.31269441823821098</v>
      </c>
    </row>
    <row r="29" spans="1:22" ht="15.6" thickTop="1" thickBot="1" x14ac:dyDescent="0.35">
      <c r="A29" s="24" t="s">
        <v>62</v>
      </c>
      <c r="B29" s="24">
        <v>2.1318467863266499</v>
      </c>
      <c r="C29" s="24"/>
      <c r="R29" s="27">
        <v>11</v>
      </c>
      <c r="S29" s="28"/>
      <c r="T29" s="28"/>
    </row>
    <row r="30" spans="1:22" ht="15" thickTop="1" x14ac:dyDescent="0.3">
      <c r="A30" s="24" t="s">
        <v>63</v>
      </c>
      <c r="B30" s="24">
        <v>0.20846294549214064</v>
      </c>
      <c r="C30" s="24"/>
    </row>
    <row r="31" spans="1:22" ht="15" thickBot="1" x14ac:dyDescent="0.35">
      <c r="A31" s="25" t="s">
        <v>64</v>
      </c>
      <c r="B31" s="25">
        <v>2.7764451051977934</v>
      </c>
      <c r="C31" s="25"/>
    </row>
    <row r="32" spans="1:22" ht="15" thickBot="1" x14ac:dyDescent="0.35">
      <c r="A32" s="25"/>
      <c r="B32" s="25"/>
      <c r="C32" s="2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T28" sqref="T28:T36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1.4309000000000001</v>
      </c>
      <c r="B2">
        <v>0.701345</v>
      </c>
      <c r="C2">
        <v>9.3200000000000005E-2</v>
      </c>
      <c r="D2">
        <v>0.31222800000000001</v>
      </c>
      <c r="E2">
        <v>0.11119999999999999</v>
      </c>
      <c r="F2">
        <v>0.11119999999999999</v>
      </c>
      <c r="G2">
        <v>0.8639</v>
      </c>
      <c r="H2">
        <v>0.46192299999999997</v>
      </c>
      <c r="I2">
        <v>0.36720000000000003</v>
      </c>
      <c r="J2">
        <v>0.31518000000000002</v>
      </c>
      <c r="K2">
        <v>0</v>
      </c>
      <c r="L2">
        <v>0</v>
      </c>
      <c r="M2">
        <v>4.0099999999999997E-2</v>
      </c>
      <c r="N2">
        <v>1.5699999999999999E-2</v>
      </c>
      <c r="O2">
        <v>5.0000000000000001E-4</v>
      </c>
      <c r="P2" s="63">
        <v>0</v>
      </c>
      <c r="Q2">
        <v>1E-4</v>
      </c>
      <c r="R2">
        <v>0</v>
      </c>
      <c r="S2">
        <v>3.7000000000000002E-3</v>
      </c>
    </row>
    <row r="3" spans="1:21" x14ac:dyDescent="0.3">
      <c r="A3">
        <v>2.4277000000000002</v>
      </c>
      <c r="B3">
        <v>0.77450699999999995</v>
      </c>
      <c r="C3">
        <v>0.59209999999999996</v>
      </c>
      <c r="D3">
        <v>0.33072099999999999</v>
      </c>
      <c r="E3">
        <v>0.11119999999999999</v>
      </c>
      <c r="F3">
        <v>0.11119999999999999</v>
      </c>
      <c r="G3">
        <v>1.2586999999999999</v>
      </c>
      <c r="H3">
        <v>0.47449799999999998</v>
      </c>
      <c r="I3">
        <v>0.25900000000000001</v>
      </c>
      <c r="J3">
        <v>0.25548500000000002</v>
      </c>
      <c r="K3">
        <v>0</v>
      </c>
      <c r="L3">
        <v>0</v>
      </c>
      <c r="M3">
        <v>4.0099999999999997E-2</v>
      </c>
      <c r="N3">
        <v>1.5699999999999999E-2</v>
      </c>
      <c r="O3">
        <v>5.0000000000000001E-4</v>
      </c>
      <c r="P3" s="63">
        <v>0</v>
      </c>
      <c r="Q3">
        <v>1E-4</v>
      </c>
      <c r="R3">
        <v>0</v>
      </c>
      <c r="S3">
        <v>5.7299999999999997E-2</v>
      </c>
    </row>
    <row r="4" spans="1:21" x14ac:dyDescent="0.3">
      <c r="A4">
        <v>1.4309000000000001</v>
      </c>
      <c r="B4">
        <v>0.60987599999999997</v>
      </c>
      <c r="C4">
        <v>0.51419999999999999</v>
      </c>
      <c r="D4">
        <v>0.32328499999999999</v>
      </c>
      <c r="E4">
        <v>0.11119999999999999</v>
      </c>
      <c r="F4">
        <v>0.11119999999999999</v>
      </c>
      <c r="G4">
        <v>1.2586999999999999</v>
      </c>
      <c r="H4">
        <v>0.57058699999999996</v>
      </c>
      <c r="I4">
        <v>0.2772</v>
      </c>
      <c r="J4">
        <v>0.260019</v>
      </c>
      <c r="K4">
        <v>0</v>
      </c>
      <c r="L4">
        <v>0</v>
      </c>
      <c r="M4">
        <v>4.0099999999999997E-2</v>
      </c>
      <c r="N4">
        <v>1.5699999999999999E-2</v>
      </c>
      <c r="O4">
        <v>0.33700000000000002</v>
      </c>
      <c r="P4" s="63">
        <v>0</v>
      </c>
      <c r="Q4">
        <v>1E-4</v>
      </c>
      <c r="R4">
        <v>0</v>
      </c>
      <c r="S4">
        <v>5.4600000000000003E-2</v>
      </c>
    </row>
    <row r="5" spans="1:21" x14ac:dyDescent="0.3">
      <c r="A5">
        <v>0.49409999999999998</v>
      </c>
      <c r="B5">
        <v>1.0696669999999999</v>
      </c>
      <c r="C5">
        <v>0.51419999999999999</v>
      </c>
      <c r="D5">
        <v>0.30122300000000002</v>
      </c>
      <c r="E5">
        <v>0.11119999999999999</v>
      </c>
      <c r="F5">
        <v>0.11119999999999999</v>
      </c>
      <c r="G5">
        <v>1.2586999999999999</v>
      </c>
      <c r="H5">
        <v>0.646949</v>
      </c>
      <c r="I5">
        <v>0.39300000000000002</v>
      </c>
      <c r="K5">
        <v>0</v>
      </c>
      <c r="L5">
        <v>0</v>
      </c>
      <c r="M5">
        <v>4.0099999999999997E-2</v>
      </c>
      <c r="N5">
        <v>1.5699999999999999E-2</v>
      </c>
      <c r="O5">
        <v>5.0000000000000001E-4</v>
      </c>
      <c r="P5" s="63">
        <v>0</v>
      </c>
      <c r="Q5">
        <v>1E-4</v>
      </c>
      <c r="R5">
        <v>0</v>
      </c>
      <c r="S5">
        <v>3.7000000000000002E-3</v>
      </c>
    </row>
    <row r="6" spans="1:21" x14ac:dyDescent="0.3">
      <c r="A6">
        <v>2.1682000000000001</v>
      </c>
      <c r="C6">
        <v>1.3858999999999999</v>
      </c>
      <c r="E6">
        <v>0.11119999999999999</v>
      </c>
      <c r="F6">
        <v>0.11119999999999999</v>
      </c>
      <c r="G6">
        <v>0.79869999999999997</v>
      </c>
      <c r="I6">
        <v>0.47689999999999999</v>
      </c>
      <c r="K6">
        <v>0</v>
      </c>
      <c r="L6">
        <v>0</v>
      </c>
      <c r="M6">
        <v>4.0099999999999997E-2</v>
      </c>
      <c r="N6">
        <v>1.5699999999999999E-2</v>
      </c>
      <c r="O6">
        <v>5.0000000000000001E-4</v>
      </c>
      <c r="P6" s="63">
        <v>0</v>
      </c>
      <c r="Q6">
        <v>1E-4</v>
      </c>
      <c r="R6">
        <v>0</v>
      </c>
      <c r="S6">
        <v>5.2499999999999998E-2</v>
      </c>
    </row>
    <row r="7" spans="1:21" x14ac:dyDescent="0.3">
      <c r="A7">
        <v>0.49409999999999998</v>
      </c>
      <c r="C7">
        <v>0.96440000000000003</v>
      </c>
      <c r="E7">
        <v>0.11119999999999999</v>
      </c>
      <c r="F7">
        <v>0.11119999999999999</v>
      </c>
      <c r="G7">
        <v>2.4268999999999998</v>
      </c>
      <c r="I7">
        <v>0.25900000000000001</v>
      </c>
      <c r="K7">
        <v>0</v>
      </c>
      <c r="L7">
        <v>0</v>
      </c>
      <c r="M7">
        <v>4.0099999999999997E-2</v>
      </c>
      <c r="N7">
        <v>1.5699999999999999E-2</v>
      </c>
      <c r="O7">
        <v>5.0000000000000001E-4</v>
      </c>
      <c r="P7" s="63">
        <v>0</v>
      </c>
      <c r="Q7">
        <v>1E-4</v>
      </c>
      <c r="R7">
        <v>0</v>
      </c>
    </row>
    <row r="8" spans="1:21" x14ac:dyDescent="0.3">
      <c r="A8">
        <v>1.4763999999999999</v>
      </c>
      <c r="C8">
        <v>0.51419999999999999</v>
      </c>
      <c r="E8">
        <v>0.11119999999999999</v>
      </c>
      <c r="F8">
        <v>0.11119999999999999</v>
      </c>
      <c r="G8">
        <v>2.0396999999999998</v>
      </c>
      <c r="I8">
        <v>0.2772</v>
      </c>
      <c r="K8">
        <v>0</v>
      </c>
      <c r="L8">
        <v>0</v>
      </c>
      <c r="M8">
        <v>4.0099999999999997E-2</v>
      </c>
      <c r="N8">
        <v>1.5699999999999999E-2</v>
      </c>
      <c r="O8">
        <v>5.0000000000000001E-4</v>
      </c>
      <c r="P8" s="63">
        <v>0</v>
      </c>
      <c r="Q8">
        <v>1E-4</v>
      </c>
      <c r="R8">
        <v>0</v>
      </c>
    </row>
    <row r="9" spans="1:21" x14ac:dyDescent="0.3">
      <c r="A9">
        <v>0.49409999999999998</v>
      </c>
      <c r="C9">
        <v>0.88319999999999999</v>
      </c>
      <c r="E9">
        <v>0.11119999999999999</v>
      </c>
      <c r="F9">
        <v>0.11119999999999999</v>
      </c>
      <c r="G9">
        <v>2.4268999999999998</v>
      </c>
      <c r="I9">
        <v>0.2772</v>
      </c>
      <c r="K9">
        <v>0</v>
      </c>
      <c r="L9">
        <v>0</v>
      </c>
      <c r="M9">
        <v>4.0099999999999997E-2</v>
      </c>
      <c r="N9">
        <v>1.5699999999999999E-2</v>
      </c>
      <c r="O9">
        <v>0.33700000000000002</v>
      </c>
      <c r="P9" s="63">
        <v>0</v>
      </c>
      <c r="Q9">
        <v>1E-4</v>
      </c>
      <c r="R9">
        <v>0</v>
      </c>
    </row>
    <row r="10" spans="1:21" x14ac:dyDescent="0.3">
      <c r="A10">
        <v>1.5150999999999999</v>
      </c>
      <c r="C10">
        <v>0.18149999999999999</v>
      </c>
      <c r="E10">
        <v>0.11119999999999999</v>
      </c>
      <c r="F10">
        <v>0.11119999999999999</v>
      </c>
      <c r="G10">
        <v>1.2511000000000001</v>
      </c>
      <c r="I10">
        <v>0.55640000000000001</v>
      </c>
      <c r="K10">
        <v>0</v>
      </c>
      <c r="L10">
        <v>0</v>
      </c>
      <c r="M10">
        <v>4.0099999999999997E-2</v>
      </c>
      <c r="N10">
        <v>1.5699999999999999E-2</v>
      </c>
      <c r="O10">
        <v>5.0000000000000001E-4</v>
      </c>
      <c r="P10" s="63">
        <v>0</v>
      </c>
      <c r="Q10">
        <v>1E-4</v>
      </c>
      <c r="R10">
        <v>0</v>
      </c>
    </row>
    <row r="11" spans="1:21" x14ac:dyDescent="0.3">
      <c r="A11">
        <v>2.4338000000000002</v>
      </c>
      <c r="C11">
        <v>1.2408999999999999</v>
      </c>
      <c r="E11">
        <v>0.11119999999999999</v>
      </c>
      <c r="F11">
        <v>0.11119999999999999</v>
      </c>
      <c r="G11">
        <v>1.9938</v>
      </c>
      <c r="I11">
        <v>0.38829999999999998</v>
      </c>
      <c r="K11">
        <v>0</v>
      </c>
      <c r="L11">
        <v>0</v>
      </c>
      <c r="M11">
        <v>4.0099999999999997E-2</v>
      </c>
      <c r="O11">
        <v>5.0000000000000001E-4</v>
      </c>
      <c r="P11" s="63">
        <v>0</v>
      </c>
      <c r="Q11">
        <v>1E-4</v>
      </c>
      <c r="R11">
        <v>0</v>
      </c>
    </row>
    <row r="13" spans="1:21" x14ac:dyDescent="0.3">
      <c r="A13">
        <f>SUM(A2:A11)/COUNT(A2:A11)</f>
        <v>1.4365299999999999</v>
      </c>
      <c r="B13">
        <f t="shared" ref="B13:T13" si="0">SUM(B2:B11)/COUNT(B2:B11)</f>
        <v>0.78884874999999999</v>
      </c>
      <c r="C13">
        <f t="shared" si="0"/>
        <v>0.68837999999999988</v>
      </c>
      <c r="D13">
        <f t="shared" si="0"/>
        <v>0.31686425000000001</v>
      </c>
      <c r="E13">
        <f t="shared" si="0"/>
        <v>0.11119999999999999</v>
      </c>
      <c r="F13">
        <f t="shared" si="0"/>
        <v>0.11119999999999999</v>
      </c>
      <c r="G13">
        <f t="shared" si="0"/>
        <v>1.5577100000000002</v>
      </c>
      <c r="H13">
        <f t="shared" si="0"/>
        <v>0.53848925000000003</v>
      </c>
      <c r="I13">
        <f t="shared" si="0"/>
        <v>0.35314000000000006</v>
      </c>
      <c r="J13">
        <f t="shared" si="0"/>
        <v>0.27689466666666668</v>
      </c>
      <c r="K13">
        <f t="shared" si="0"/>
        <v>0</v>
      </c>
      <c r="L13">
        <f t="shared" si="0"/>
        <v>0</v>
      </c>
      <c r="M13">
        <f t="shared" si="0"/>
        <v>4.0100000000000004E-2</v>
      </c>
      <c r="N13">
        <f t="shared" si="0"/>
        <v>1.5699999999999995E-2</v>
      </c>
      <c r="O13">
        <f t="shared" si="0"/>
        <v>6.7799999999999999E-2</v>
      </c>
      <c r="P13">
        <f t="shared" si="0"/>
        <v>0</v>
      </c>
      <c r="Q13">
        <f t="shared" si="0"/>
        <v>1.0000000000000002E-4</v>
      </c>
      <c r="R13">
        <f t="shared" si="0"/>
        <v>0</v>
      </c>
      <c r="S13">
        <f t="shared" si="0"/>
        <v>3.4360000000000002E-2</v>
      </c>
      <c r="T13" t="e">
        <f t="shared" si="0"/>
        <v>#DIV/0!</v>
      </c>
      <c r="U13" s="61" t="s">
        <v>104</v>
      </c>
    </row>
    <row r="14" spans="1:21" x14ac:dyDescent="0.3">
      <c r="A14">
        <f>A13-B13</f>
        <v>0.64768124999999988</v>
      </c>
      <c r="C14">
        <f t="shared" ref="C14:S14" si="1">C13-D13</f>
        <v>0.37151574999999987</v>
      </c>
      <c r="E14">
        <f t="shared" si="1"/>
        <v>0</v>
      </c>
      <c r="G14">
        <f t="shared" si="1"/>
        <v>1.0192207500000001</v>
      </c>
      <c r="I14">
        <f t="shared" si="1"/>
        <v>7.6245333333333387E-2</v>
      </c>
      <c r="K14">
        <f t="shared" si="1"/>
        <v>0</v>
      </c>
      <c r="M14">
        <f t="shared" si="1"/>
        <v>2.4400000000000008E-2</v>
      </c>
      <c r="O14">
        <f t="shared" si="1"/>
        <v>6.7799999999999999E-2</v>
      </c>
      <c r="Q14">
        <f t="shared" si="1"/>
        <v>1.0000000000000002E-4</v>
      </c>
      <c r="S14" t="e">
        <f t="shared" si="1"/>
        <v>#DIV/0!</v>
      </c>
      <c r="U14" s="61" t="s">
        <v>106</v>
      </c>
    </row>
    <row r="16" spans="1:21" x14ac:dyDescent="0.3">
      <c r="A16">
        <v>3.3644999999999996</v>
      </c>
      <c r="B16">
        <v>3.3644999999999996</v>
      </c>
      <c r="C16">
        <v>2.6943000000000006</v>
      </c>
      <c r="D16">
        <v>2.6943000000000006</v>
      </c>
      <c r="E16">
        <v>0.70337999999999989</v>
      </c>
      <c r="F16">
        <v>0.70337999999999989</v>
      </c>
      <c r="G16">
        <v>2.6421000000000001</v>
      </c>
      <c r="H16">
        <v>2.6421000000000001</v>
      </c>
      <c r="I16">
        <v>0.65850000000000009</v>
      </c>
      <c r="J16">
        <v>0.65850000000000009</v>
      </c>
      <c r="K16">
        <v>0.33</v>
      </c>
      <c r="L16">
        <v>0.33</v>
      </c>
      <c r="M16">
        <v>0.34639999999999999</v>
      </c>
      <c r="N16">
        <v>0.34639999999999999</v>
      </c>
      <c r="O16">
        <v>2.658100000000001</v>
      </c>
      <c r="P16">
        <v>2.658100000000001</v>
      </c>
      <c r="Q16">
        <v>0.43190000000000012</v>
      </c>
      <c r="R16">
        <v>0.43190000000000012</v>
      </c>
      <c r="S16">
        <v>0.16660000000000003</v>
      </c>
      <c r="T16">
        <v>0.16660000000000003</v>
      </c>
    </row>
    <row r="17" spans="1:20" x14ac:dyDescent="0.3">
      <c r="A17">
        <f>A13/A16*100</f>
        <v>42.696685986030616</v>
      </c>
      <c r="B17">
        <f t="shared" ref="B17:T17" si="2">B13/B16*100</f>
        <v>23.446240154554914</v>
      </c>
      <c r="C17">
        <f t="shared" si="2"/>
        <v>25.549493374902561</v>
      </c>
      <c r="D17">
        <f t="shared" si="2"/>
        <v>11.760540771257839</v>
      </c>
      <c r="E17">
        <f t="shared" si="2"/>
        <v>15.809377576843245</v>
      </c>
      <c r="F17">
        <f t="shared" si="2"/>
        <v>15.809377576843245</v>
      </c>
      <c r="G17">
        <f t="shared" si="2"/>
        <v>58.957268839180955</v>
      </c>
      <c r="H17">
        <f t="shared" si="2"/>
        <v>20.381107830892091</v>
      </c>
      <c r="I17">
        <f t="shared" si="2"/>
        <v>53.627942293090356</v>
      </c>
      <c r="J17">
        <f t="shared" si="2"/>
        <v>42.049303973677546</v>
      </c>
      <c r="K17">
        <f t="shared" si="2"/>
        <v>0</v>
      </c>
      <c r="L17">
        <f t="shared" si="2"/>
        <v>0</v>
      </c>
      <c r="M17">
        <f t="shared" si="2"/>
        <v>11.576212471131642</v>
      </c>
      <c r="N17">
        <f t="shared" si="2"/>
        <v>4.5323325635103915</v>
      </c>
      <c r="O17">
        <f t="shared" si="2"/>
        <v>2.5506941048117069</v>
      </c>
      <c r="P17">
        <f t="shared" si="2"/>
        <v>0</v>
      </c>
      <c r="Q17">
        <f t="shared" si="2"/>
        <v>2.3153507756425096E-2</v>
      </c>
      <c r="R17">
        <f t="shared" si="2"/>
        <v>0</v>
      </c>
      <c r="S17">
        <f t="shared" si="2"/>
        <v>20.624249699879947</v>
      </c>
      <c r="T17" t="e">
        <f t="shared" si="2"/>
        <v>#DIV/0!</v>
      </c>
    </row>
    <row r="18" spans="1:20" x14ac:dyDescent="0.3">
      <c r="A18">
        <f>A17-B17</f>
        <v>19.250445831475702</v>
      </c>
      <c r="C18">
        <f t="shared" ref="C18:S18" si="3">C17-D17</f>
        <v>13.788952603644722</v>
      </c>
      <c r="E18">
        <f t="shared" si="3"/>
        <v>0</v>
      </c>
      <c r="G18">
        <f t="shared" si="3"/>
        <v>38.576161008288864</v>
      </c>
      <c r="I18">
        <f t="shared" si="3"/>
        <v>11.578638319412811</v>
      </c>
      <c r="K18">
        <f t="shared" si="3"/>
        <v>0</v>
      </c>
      <c r="M18">
        <f t="shared" si="3"/>
        <v>7.0438799076212506</v>
      </c>
      <c r="O18">
        <f t="shared" si="3"/>
        <v>2.5506941048117069</v>
      </c>
      <c r="Q18">
        <f t="shared" si="3"/>
        <v>2.3153507756425096E-2</v>
      </c>
      <c r="S18" t="e">
        <f t="shared" si="3"/>
        <v>#DIV/0!</v>
      </c>
    </row>
    <row r="19" spans="1:20" x14ac:dyDescent="0.3">
      <c r="A19" t="s">
        <v>52</v>
      </c>
    </row>
    <row r="20" spans="1:20" ht="15" thickBot="1" x14ac:dyDescent="0.35"/>
    <row r="21" spans="1:20" x14ac:dyDescent="0.3">
      <c r="A21" s="26"/>
      <c r="B21" s="26" t="s">
        <v>53</v>
      </c>
      <c r="C21" s="26" t="s">
        <v>54</v>
      </c>
    </row>
    <row r="22" spans="1:20" x14ac:dyDescent="0.3">
      <c r="A22" s="24" t="s">
        <v>55</v>
      </c>
      <c r="B22" s="24">
        <v>0.11119999999999999</v>
      </c>
      <c r="C22" s="24">
        <v>0.11119999999999999</v>
      </c>
      <c r="Q22" s="24">
        <v>2.9882925292891799E-2</v>
      </c>
    </row>
    <row r="23" spans="1:20" x14ac:dyDescent="0.3">
      <c r="A23" s="24" t="s">
        <v>56</v>
      </c>
      <c r="B23" s="24">
        <v>0</v>
      </c>
      <c r="C23" s="24">
        <v>0</v>
      </c>
      <c r="Q23" s="24">
        <v>2.1820097424857469E-2</v>
      </c>
    </row>
    <row r="24" spans="1:20" x14ac:dyDescent="0.3">
      <c r="A24" s="24" t="s">
        <v>57</v>
      </c>
      <c r="B24" s="24">
        <v>10</v>
      </c>
      <c r="C24" s="24">
        <v>10</v>
      </c>
    </row>
    <row r="25" spans="1:20" x14ac:dyDescent="0.3">
      <c r="A25" s="24" t="s">
        <v>58</v>
      </c>
      <c r="B25" s="24">
        <v>0</v>
      </c>
      <c r="C25" s="24"/>
    </row>
    <row r="26" spans="1:20" x14ac:dyDescent="0.3">
      <c r="A26" s="24" t="s">
        <v>59</v>
      </c>
      <c r="B26" s="24">
        <v>65535</v>
      </c>
      <c r="C26" s="24"/>
    </row>
    <row r="27" spans="1:20" x14ac:dyDescent="0.3">
      <c r="A27" s="24" t="s">
        <v>60</v>
      </c>
      <c r="B27" s="24">
        <v>65535</v>
      </c>
      <c r="C27" s="24"/>
    </row>
    <row r="28" spans="1:20" x14ac:dyDescent="0.3">
      <c r="A28" s="24" t="s">
        <v>61</v>
      </c>
      <c r="B28" s="24" t="e">
        <v>#NUM!</v>
      </c>
      <c r="C28" s="24"/>
      <c r="R28">
        <v>1</v>
      </c>
      <c r="S28" t="s">
        <v>109</v>
      </c>
      <c r="T28" s="24">
        <v>2.9882925292891774E-2</v>
      </c>
    </row>
    <row r="29" spans="1:20" x14ac:dyDescent="0.3">
      <c r="A29" s="24" t="s">
        <v>62</v>
      </c>
      <c r="B29" s="24" t="e">
        <v>#NUM!</v>
      </c>
      <c r="C29" s="24"/>
      <c r="R29">
        <v>2</v>
      </c>
      <c r="S29" t="s">
        <v>109</v>
      </c>
      <c r="T29" s="24">
        <v>2.1820097424857469E-2</v>
      </c>
    </row>
    <row r="30" spans="1:20" x14ac:dyDescent="0.3">
      <c r="A30" s="24" t="s">
        <v>63</v>
      </c>
      <c r="B30" s="24" t="e">
        <v>#NUM!</v>
      </c>
      <c r="C30" s="24"/>
      <c r="R30">
        <v>3</v>
      </c>
      <c r="S30" t="s">
        <v>109</v>
      </c>
      <c r="T30" s="24" t="e">
        <v>#NUM!</v>
      </c>
    </row>
    <row r="31" spans="1:20" ht="15" thickBot="1" x14ac:dyDescent="0.35">
      <c r="A31" s="25" t="s">
        <v>64</v>
      </c>
      <c r="B31" s="25" t="e">
        <v>#NUM!</v>
      </c>
      <c r="C31" s="25"/>
      <c r="R31">
        <v>4</v>
      </c>
      <c r="S31" t="s">
        <v>109</v>
      </c>
      <c r="T31" s="24">
        <v>4.3087827622902434E-4</v>
      </c>
    </row>
    <row r="32" spans="1:20" x14ac:dyDescent="0.3">
      <c r="R32">
        <v>5</v>
      </c>
      <c r="S32" t="s">
        <v>109</v>
      </c>
      <c r="T32" s="24">
        <v>6.8036962657141931E-2</v>
      </c>
    </row>
    <row r="33" spans="18:20" x14ac:dyDescent="0.3">
      <c r="R33">
        <v>6</v>
      </c>
      <c r="S33" t="s">
        <v>109</v>
      </c>
      <c r="T33" s="24" t="e">
        <v>#NUM!</v>
      </c>
    </row>
    <row r="34" spans="18:20" x14ac:dyDescent="0.3">
      <c r="R34">
        <v>7</v>
      </c>
      <c r="S34" t="s">
        <v>109</v>
      </c>
      <c r="T34" s="24">
        <v>3.1469027805306623E-141</v>
      </c>
    </row>
    <row r="35" spans="18:20" x14ac:dyDescent="0.3">
      <c r="R35">
        <v>9</v>
      </c>
      <c r="S35" t="s">
        <v>109</v>
      </c>
      <c r="T35" s="24">
        <v>0.16503765689300864</v>
      </c>
    </row>
    <row r="36" spans="18:20" x14ac:dyDescent="0.3">
      <c r="R36">
        <v>10</v>
      </c>
      <c r="S36" t="s">
        <v>109</v>
      </c>
      <c r="T36" s="24">
        <v>2.25896834261839E-284</v>
      </c>
    </row>
    <row r="37" spans="18:20" x14ac:dyDescent="0.3">
      <c r="R37">
        <v>11</v>
      </c>
      <c r="S37" t="s">
        <v>109</v>
      </c>
      <c r="T37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K20" sqref="K20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5.3483710000000002</v>
      </c>
      <c r="B2" s="63">
        <v>6.017817</v>
      </c>
      <c r="C2">
        <v>6.2690250000000001</v>
      </c>
      <c r="D2" s="63">
        <v>8.1558630000000001</v>
      </c>
      <c r="E2">
        <v>3.7983999999999997E-2</v>
      </c>
      <c r="F2" s="63">
        <v>7.8081999999999999E-2</v>
      </c>
      <c r="G2">
        <v>5.2136259999999996</v>
      </c>
      <c r="H2" s="63">
        <v>8.4088460000000005</v>
      </c>
      <c r="I2" s="1">
        <v>12.437493999999999</v>
      </c>
      <c r="J2" s="63">
        <v>13.164546</v>
      </c>
      <c r="K2" s="1">
        <v>0.33208300000000002</v>
      </c>
      <c r="L2" s="63">
        <v>0.33415800000000001</v>
      </c>
      <c r="M2" s="1">
        <v>0</v>
      </c>
      <c r="N2" s="63">
        <v>0.224222</v>
      </c>
      <c r="O2" s="1">
        <v>1.200383</v>
      </c>
      <c r="Q2" s="1">
        <v>0.62942699999999996</v>
      </c>
      <c r="R2" s="63">
        <v>0.62720799999999999</v>
      </c>
      <c r="S2" s="1">
        <v>8.6925209999999993</v>
      </c>
    </row>
    <row r="3" spans="1:21" x14ac:dyDescent="0.3">
      <c r="A3">
        <v>4.6224189999999998</v>
      </c>
      <c r="B3" s="63">
        <v>6.2600749999999996</v>
      </c>
      <c r="C3">
        <v>5.9603039999999998</v>
      </c>
      <c r="D3" s="63">
        <v>8.0061440000000008</v>
      </c>
      <c r="E3">
        <v>3.7983999999999997E-2</v>
      </c>
      <c r="F3" s="63">
        <v>0.137271</v>
      </c>
      <c r="G3">
        <v>6.7692310000000004</v>
      </c>
      <c r="H3" s="63">
        <v>8.3585039999999999</v>
      </c>
      <c r="I3" s="1">
        <v>13.319478</v>
      </c>
      <c r="J3" s="63">
        <v>13.276101000000001</v>
      </c>
      <c r="K3" s="1">
        <v>0.33208300000000002</v>
      </c>
      <c r="L3" s="63">
        <v>0.34672599999999998</v>
      </c>
      <c r="M3" s="1">
        <v>0</v>
      </c>
      <c r="N3" s="63">
        <v>2.1026E-2</v>
      </c>
      <c r="O3" s="1">
        <v>1.1986810000000001</v>
      </c>
      <c r="Q3" s="1">
        <v>0.62937699999999996</v>
      </c>
      <c r="R3" s="63">
        <v>0.62738499999999997</v>
      </c>
      <c r="S3" s="1">
        <v>8.550395</v>
      </c>
    </row>
    <row r="4" spans="1:21" x14ac:dyDescent="0.3">
      <c r="A4">
        <v>5.4733409999999996</v>
      </c>
      <c r="B4" s="63">
        <v>7.019317</v>
      </c>
      <c r="C4">
        <v>6.4411560000000003</v>
      </c>
      <c r="D4" s="63">
        <v>7.2875350000000001</v>
      </c>
      <c r="E4">
        <v>3.7983999999999997E-2</v>
      </c>
      <c r="F4" s="63">
        <v>5.7708000000000002E-2</v>
      </c>
      <c r="G4">
        <v>6.3587999999999996</v>
      </c>
      <c r="H4" s="63">
        <v>7.7808869999999999</v>
      </c>
      <c r="I4" s="1">
        <v>12.341613000000001</v>
      </c>
      <c r="J4" s="63">
        <v>14.496717</v>
      </c>
      <c r="K4" s="1">
        <v>0.33208300000000002</v>
      </c>
      <c r="L4" s="63">
        <v>0.382961</v>
      </c>
      <c r="M4" s="1">
        <v>0</v>
      </c>
      <c r="N4" s="63">
        <v>0.11472499999999999</v>
      </c>
      <c r="O4" s="1">
        <v>1.895324</v>
      </c>
      <c r="Q4" s="1">
        <v>0.628965</v>
      </c>
      <c r="R4" s="63">
        <v>0.62745799999999996</v>
      </c>
      <c r="S4" s="1">
        <v>12.202498</v>
      </c>
    </row>
    <row r="5" spans="1:21" x14ac:dyDescent="0.3">
      <c r="A5">
        <v>4.9443650000000003</v>
      </c>
      <c r="B5" s="63">
        <v>6.7472580000000004</v>
      </c>
      <c r="C5">
        <v>5.9635699999999998</v>
      </c>
      <c r="D5" s="63">
        <v>8.2200500000000005</v>
      </c>
      <c r="E5">
        <v>3.7983999999999997E-2</v>
      </c>
      <c r="F5" s="63">
        <v>7.9107999999999998E-2</v>
      </c>
      <c r="G5">
        <v>5.4428049999999999</v>
      </c>
      <c r="H5" s="63">
        <v>7.2751770000000002</v>
      </c>
      <c r="I5" s="1">
        <v>12.479566</v>
      </c>
      <c r="J5" s="63">
        <v>15.193718000000001</v>
      </c>
      <c r="K5" s="1">
        <v>0.33208300000000002</v>
      </c>
      <c r="L5" s="63">
        <v>0.390627</v>
      </c>
      <c r="M5" s="1">
        <v>0</v>
      </c>
      <c r="N5" s="63">
        <v>3.9544000000000003E-2</v>
      </c>
      <c r="O5" s="1">
        <v>2.3686850000000002</v>
      </c>
      <c r="Q5" s="1">
        <v>0.651447</v>
      </c>
      <c r="R5" s="63">
        <v>0.62728300000000004</v>
      </c>
      <c r="S5" s="1">
        <v>8.5914549999999998</v>
      </c>
    </row>
    <row r="6" spans="1:21" x14ac:dyDescent="0.3">
      <c r="A6">
        <v>5.1848910000000004</v>
      </c>
      <c r="B6" s="63">
        <v>6.8099590000000001</v>
      </c>
      <c r="C6">
        <v>12.026839000000001</v>
      </c>
      <c r="E6">
        <v>3.7983999999999997E-2</v>
      </c>
      <c r="F6" s="63">
        <v>0.12645000000000001</v>
      </c>
      <c r="G6">
        <v>5.5065619999999997</v>
      </c>
      <c r="H6" s="63">
        <v>7.8153899999999998</v>
      </c>
      <c r="I6" s="1">
        <v>13.348559</v>
      </c>
      <c r="J6" s="63">
        <v>13.123155000000001</v>
      </c>
      <c r="K6" s="1">
        <v>0.33208300000000002</v>
      </c>
      <c r="L6" s="63">
        <v>0.35446899999999998</v>
      </c>
      <c r="M6" s="1">
        <v>0</v>
      </c>
      <c r="N6" s="63">
        <v>5.6569000000000001E-2</v>
      </c>
      <c r="O6" s="1">
        <v>1.2016119999999999</v>
      </c>
      <c r="Q6" s="1">
        <v>0.63153099999999995</v>
      </c>
      <c r="R6" s="63">
        <v>0.62731499999999996</v>
      </c>
      <c r="S6" s="1">
        <v>8.5559220000000007</v>
      </c>
    </row>
    <row r="7" spans="1:21" x14ac:dyDescent="0.3">
      <c r="A7">
        <v>5.0092109999999996</v>
      </c>
      <c r="B7" s="63">
        <v>6.3661969999999997</v>
      </c>
      <c r="C7">
        <v>7.2281659999999999</v>
      </c>
      <c r="E7">
        <v>3.7983999999999997E-2</v>
      </c>
      <c r="F7" s="63">
        <v>0.111599</v>
      </c>
      <c r="G7">
        <v>7.6454700000000004</v>
      </c>
      <c r="I7" s="1">
        <v>12.983122</v>
      </c>
      <c r="J7" s="63">
        <v>15.038959999999999</v>
      </c>
      <c r="K7" s="1">
        <v>0.33208300000000002</v>
      </c>
      <c r="L7" s="63">
        <v>0.35759000000000002</v>
      </c>
      <c r="M7" s="1">
        <v>0</v>
      </c>
      <c r="N7" s="63">
        <v>1.5613999999999999E-2</v>
      </c>
    </row>
    <row r="8" spans="1:21" x14ac:dyDescent="0.3">
      <c r="A8">
        <v>4.8536960000000002</v>
      </c>
      <c r="C8">
        <v>6.0091739999999998</v>
      </c>
      <c r="E8">
        <v>3.7983999999999997E-2</v>
      </c>
      <c r="F8" s="63">
        <v>4.2925999999999999E-2</v>
      </c>
      <c r="G8">
        <v>5.2628919999999999</v>
      </c>
      <c r="I8" s="1">
        <v>12.508046</v>
      </c>
      <c r="K8" s="1">
        <v>0.33208300000000002</v>
      </c>
      <c r="L8" s="63">
        <v>0.35129300000000002</v>
      </c>
      <c r="M8" s="1">
        <v>0</v>
      </c>
      <c r="N8" s="63">
        <v>9.5091999999999996E-2</v>
      </c>
    </row>
    <row r="9" spans="1:21" x14ac:dyDescent="0.3">
      <c r="A9">
        <v>4.9634390000000002</v>
      </c>
      <c r="C9">
        <v>5.9291809999999998</v>
      </c>
      <c r="E9">
        <v>3.7983999999999997E-2</v>
      </c>
      <c r="F9" s="63">
        <v>3.9114999999999997E-2</v>
      </c>
      <c r="G9">
        <v>4.335852</v>
      </c>
      <c r="I9" s="1">
        <v>12.21368</v>
      </c>
      <c r="K9" s="1">
        <v>0.33208300000000002</v>
      </c>
      <c r="L9" s="63">
        <v>0.34767199999999998</v>
      </c>
      <c r="M9" s="1">
        <v>0</v>
      </c>
      <c r="N9" s="63">
        <v>0.184753</v>
      </c>
    </row>
    <row r="10" spans="1:21" x14ac:dyDescent="0.3">
      <c r="A10">
        <v>4.9908450000000002</v>
      </c>
      <c r="C10">
        <v>6.2870210000000002</v>
      </c>
      <c r="E10">
        <v>3.7983999999999997E-2</v>
      </c>
      <c r="F10" s="63">
        <v>4.2944999999999997E-2</v>
      </c>
      <c r="G10">
        <v>5.6762990000000002</v>
      </c>
      <c r="I10" s="1">
        <v>12.744401999999999</v>
      </c>
      <c r="K10" s="1">
        <v>0.33208300000000002</v>
      </c>
      <c r="L10" s="63">
        <v>0.353632</v>
      </c>
      <c r="M10" s="1">
        <v>0</v>
      </c>
      <c r="N10" s="63">
        <v>2.3576E-2</v>
      </c>
    </row>
    <row r="11" spans="1:21" x14ac:dyDescent="0.3">
      <c r="A11">
        <v>4.4804940000000002</v>
      </c>
      <c r="C11">
        <v>5.5116569999999996</v>
      </c>
      <c r="E11">
        <v>3.7983999999999997E-2</v>
      </c>
      <c r="F11" s="63">
        <v>4.4506999999999998E-2</v>
      </c>
      <c r="G11">
        <v>4.2200800000000003</v>
      </c>
      <c r="I11" s="1">
        <v>12.035114</v>
      </c>
      <c r="K11" s="1">
        <v>0.33208300000000002</v>
      </c>
      <c r="L11" s="63">
        <v>0.479543</v>
      </c>
      <c r="M11" s="1">
        <v>0</v>
      </c>
      <c r="N11" s="63">
        <v>8.3862000000000006E-2</v>
      </c>
    </row>
    <row r="13" spans="1:21" x14ac:dyDescent="0.3">
      <c r="A13">
        <f>SUM(A2:A11)/COUNT(A2:A11)</f>
        <v>4.9871072000000005</v>
      </c>
      <c r="B13">
        <f t="shared" ref="B13:T13" si="0">SUM(B2:B11)/COUNT(B2:B11)</f>
        <v>6.5367704999999994</v>
      </c>
      <c r="C13">
        <f t="shared" si="0"/>
        <v>6.7626092999999994</v>
      </c>
      <c r="D13">
        <f t="shared" si="0"/>
        <v>7.9173980000000004</v>
      </c>
      <c r="E13">
        <f t="shared" si="0"/>
        <v>3.7984000000000004E-2</v>
      </c>
      <c r="F13">
        <f t="shared" si="0"/>
        <v>7.59711E-2</v>
      </c>
      <c r="G13">
        <f t="shared" si="0"/>
        <v>5.6431617000000003</v>
      </c>
      <c r="H13">
        <f t="shared" si="0"/>
        <v>7.9277607999999997</v>
      </c>
      <c r="I13">
        <f t="shared" si="0"/>
        <v>12.641107399999999</v>
      </c>
      <c r="J13">
        <f t="shared" si="0"/>
        <v>14.048866166666668</v>
      </c>
      <c r="K13">
        <f t="shared" si="0"/>
        <v>0.33208299999999996</v>
      </c>
      <c r="L13">
        <f t="shared" si="0"/>
        <v>0.36986710000000006</v>
      </c>
      <c r="M13">
        <f t="shared" si="0"/>
        <v>0</v>
      </c>
      <c r="N13">
        <f t="shared" si="0"/>
        <v>8.5898299999999997E-2</v>
      </c>
      <c r="O13">
        <f t="shared" si="0"/>
        <v>1.572937</v>
      </c>
      <c r="P13" t="e">
        <f t="shared" si="0"/>
        <v>#DIV/0!</v>
      </c>
      <c r="Q13">
        <f t="shared" si="0"/>
        <v>0.63414939999999997</v>
      </c>
      <c r="R13">
        <f t="shared" si="0"/>
        <v>0.62732979999999994</v>
      </c>
      <c r="S13">
        <f t="shared" si="0"/>
        <v>9.3185582</v>
      </c>
      <c r="T13" t="e">
        <f t="shared" si="0"/>
        <v>#DIV/0!</v>
      </c>
      <c r="U13" s="61" t="s">
        <v>82</v>
      </c>
    </row>
    <row r="14" spans="1:21" x14ac:dyDescent="0.3">
      <c r="A14">
        <v>23.514572999999999</v>
      </c>
      <c r="B14">
        <v>23.514572999999999</v>
      </c>
      <c r="C14">
        <v>22.532806000000001</v>
      </c>
      <c r="D14">
        <v>22.532806000000001</v>
      </c>
      <c r="E14">
        <v>2.1663000000000002E-2</v>
      </c>
      <c r="F14">
        <v>2.1663000000000002E-2</v>
      </c>
      <c r="G14">
        <v>22.307200999999999</v>
      </c>
      <c r="H14">
        <v>22.307200999999999</v>
      </c>
      <c r="I14">
        <v>35.817960999999997</v>
      </c>
      <c r="J14">
        <v>35.817960999999997</v>
      </c>
      <c r="K14">
        <v>0.30018800000000001</v>
      </c>
      <c r="L14">
        <v>0.30018800000000001</v>
      </c>
      <c r="M14">
        <v>124.835943</v>
      </c>
      <c r="N14">
        <v>124.835943</v>
      </c>
      <c r="O14">
        <v>4.184094</v>
      </c>
      <c r="P14">
        <v>4.184094</v>
      </c>
      <c r="Q14">
        <v>5.8779089999999998</v>
      </c>
      <c r="R14">
        <v>5.8779089999999998</v>
      </c>
      <c r="S14">
        <v>29.018941999999999</v>
      </c>
      <c r="T14">
        <v>29.018941999999999</v>
      </c>
      <c r="U14" s="61" t="s">
        <v>83</v>
      </c>
    </row>
    <row r="15" spans="1:21" x14ac:dyDescent="0.3">
      <c r="A15">
        <f>A13/A14*100</f>
        <v>21.208580738421237</v>
      </c>
      <c r="B15">
        <f t="shared" ref="B15:T15" si="1">B13/B14*100</f>
        <v>27.798805872426431</v>
      </c>
      <c r="C15">
        <f t="shared" si="1"/>
        <v>30.012282092163751</v>
      </c>
      <c r="D15">
        <f t="shared" si="1"/>
        <v>35.137203950542158</v>
      </c>
      <c r="E15">
        <f t="shared" si="1"/>
        <v>175.34044222868485</v>
      </c>
      <c r="F15">
        <f t="shared" si="1"/>
        <v>350.69519457138898</v>
      </c>
      <c r="G15">
        <f t="shared" si="1"/>
        <v>25.297488914005843</v>
      </c>
      <c r="H15">
        <f t="shared" si="1"/>
        <v>35.539020785261229</v>
      </c>
      <c r="I15">
        <f t="shared" si="1"/>
        <v>35.292649405699002</v>
      </c>
      <c r="J15">
        <f t="shared" si="1"/>
        <v>39.222964608919725</v>
      </c>
      <c r="K15">
        <f t="shared" si="1"/>
        <v>110.62500832811438</v>
      </c>
      <c r="L15">
        <f t="shared" si="1"/>
        <v>123.21182059242877</v>
      </c>
      <c r="M15">
        <f t="shared" si="1"/>
        <v>0</v>
      </c>
      <c r="N15">
        <f t="shared" si="1"/>
        <v>6.8808948717598101E-2</v>
      </c>
      <c r="O15">
        <f t="shared" si="1"/>
        <v>37.59325196804852</v>
      </c>
      <c r="P15" t="e">
        <f t="shared" si="1"/>
        <v>#DIV/0!</v>
      </c>
      <c r="Q15">
        <f t="shared" si="1"/>
        <v>10.788690331885029</v>
      </c>
      <c r="R15">
        <f t="shared" si="1"/>
        <v>10.672669481613275</v>
      </c>
      <c r="S15">
        <f t="shared" si="1"/>
        <v>32.111984647820726</v>
      </c>
      <c r="T15" t="e">
        <f t="shared" si="1"/>
        <v>#DIV/0!</v>
      </c>
      <c r="U15" s="61" t="s">
        <v>84</v>
      </c>
    </row>
    <row r="16" spans="1:21" x14ac:dyDescent="0.3">
      <c r="A16">
        <f>A15-B15</f>
        <v>-6.5902251340051947</v>
      </c>
      <c r="C16">
        <f t="shared" ref="C16:S16" si="2">C15-D15</f>
        <v>-5.1249218583784071</v>
      </c>
      <c r="E16">
        <f t="shared" si="2"/>
        <v>-175.35475234270413</v>
      </c>
      <c r="G16">
        <f t="shared" si="2"/>
        <v>-10.241531871255386</v>
      </c>
      <c r="I16">
        <f t="shared" si="2"/>
        <v>-3.9303152032207223</v>
      </c>
      <c r="K16">
        <f t="shared" si="2"/>
        <v>-12.586812264314389</v>
      </c>
      <c r="M16">
        <f t="shared" si="2"/>
        <v>-6.8808948717598101E-2</v>
      </c>
      <c r="O16" t="e">
        <f t="shared" si="2"/>
        <v>#DIV/0!</v>
      </c>
      <c r="Q16">
        <f t="shared" si="2"/>
        <v>0.11602085027175413</v>
      </c>
      <c r="S16" t="e">
        <f t="shared" si="2"/>
        <v>#DIV/0!</v>
      </c>
      <c r="U16" s="61" t="s">
        <v>106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C1" workbookViewId="0">
      <selection activeCell="A16" sqref="A16:U18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1.4309000000000001</v>
      </c>
      <c r="B2" s="63">
        <v>0.701345</v>
      </c>
      <c r="C2">
        <v>9.3200000000000005E-2</v>
      </c>
      <c r="D2" s="63">
        <v>0.31222800000000001</v>
      </c>
      <c r="E2">
        <v>0.11119999999999999</v>
      </c>
      <c r="F2" s="63">
        <v>0.11119999999999999</v>
      </c>
      <c r="G2">
        <v>0.8639</v>
      </c>
      <c r="H2" s="63">
        <v>0.46192299999999997</v>
      </c>
      <c r="I2">
        <v>0.36720000000000003</v>
      </c>
      <c r="J2" s="63">
        <v>0.31518000000000002</v>
      </c>
      <c r="K2">
        <v>0</v>
      </c>
      <c r="L2" s="63">
        <v>0</v>
      </c>
      <c r="M2">
        <v>4.0099999999999997E-2</v>
      </c>
      <c r="N2" s="63">
        <v>1.5699999999999999E-2</v>
      </c>
      <c r="O2">
        <v>5.0000000000000001E-4</v>
      </c>
      <c r="Q2">
        <v>1E-4</v>
      </c>
      <c r="R2" s="63">
        <v>0</v>
      </c>
      <c r="S2">
        <v>3.7000000000000002E-3</v>
      </c>
    </row>
    <row r="3" spans="1:21" x14ac:dyDescent="0.3">
      <c r="A3">
        <v>2.4277000000000002</v>
      </c>
      <c r="B3" s="63">
        <v>0.77450699999999995</v>
      </c>
      <c r="C3">
        <v>0.59209999999999996</v>
      </c>
      <c r="D3" s="63">
        <v>0.33072099999999999</v>
      </c>
      <c r="E3">
        <v>0.11119999999999999</v>
      </c>
      <c r="F3" s="63">
        <v>0.11119999999999999</v>
      </c>
      <c r="G3">
        <v>1.2586999999999999</v>
      </c>
      <c r="H3" s="63">
        <v>0.47449799999999998</v>
      </c>
      <c r="I3">
        <v>0.25900000000000001</v>
      </c>
      <c r="J3" s="63">
        <v>0.25548500000000002</v>
      </c>
      <c r="K3">
        <v>0</v>
      </c>
      <c r="L3" s="63">
        <v>0</v>
      </c>
      <c r="M3">
        <v>4.0099999999999997E-2</v>
      </c>
      <c r="N3" s="63">
        <v>1.5699999999999999E-2</v>
      </c>
      <c r="O3">
        <v>5.0000000000000001E-4</v>
      </c>
      <c r="Q3">
        <v>1E-4</v>
      </c>
      <c r="R3" s="63">
        <v>0</v>
      </c>
      <c r="S3">
        <v>5.7299999999999997E-2</v>
      </c>
    </row>
    <row r="4" spans="1:21" x14ac:dyDescent="0.3">
      <c r="A4">
        <v>1.4309000000000001</v>
      </c>
      <c r="B4" s="63">
        <v>0.60987599999999997</v>
      </c>
      <c r="C4">
        <v>0.51419999999999999</v>
      </c>
      <c r="D4" s="63">
        <v>0.32328499999999999</v>
      </c>
      <c r="E4">
        <v>0.11119999999999999</v>
      </c>
      <c r="F4" s="63">
        <v>0.11119999999999999</v>
      </c>
      <c r="G4">
        <v>1.2586999999999999</v>
      </c>
      <c r="H4" s="63">
        <v>0.57058699999999996</v>
      </c>
      <c r="I4">
        <v>0.2772</v>
      </c>
      <c r="J4" s="63">
        <v>0.260019</v>
      </c>
      <c r="K4">
        <v>0</v>
      </c>
      <c r="L4" s="63">
        <v>0</v>
      </c>
      <c r="M4">
        <v>4.0099999999999997E-2</v>
      </c>
      <c r="N4" s="63">
        <v>1.5699999999999999E-2</v>
      </c>
      <c r="O4">
        <v>0.33700000000000002</v>
      </c>
      <c r="Q4">
        <v>1E-4</v>
      </c>
      <c r="R4" s="63">
        <v>0</v>
      </c>
      <c r="S4">
        <v>5.4600000000000003E-2</v>
      </c>
    </row>
    <row r="5" spans="1:21" x14ac:dyDescent="0.3">
      <c r="A5">
        <v>0.49409999999999998</v>
      </c>
      <c r="B5" s="63">
        <v>1.0696669999999999</v>
      </c>
      <c r="C5">
        <v>0.51419999999999999</v>
      </c>
      <c r="D5" s="63">
        <v>0.30122300000000002</v>
      </c>
      <c r="E5">
        <v>0.11119999999999999</v>
      </c>
      <c r="F5" s="63">
        <v>0.11119999999999999</v>
      </c>
      <c r="G5">
        <v>1.2586999999999999</v>
      </c>
      <c r="H5" s="63">
        <v>0.646949</v>
      </c>
      <c r="I5">
        <v>0.39300000000000002</v>
      </c>
      <c r="J5" s="63">
        <v>0.15562400000000001</v>
      </c>
      <c r="K5">
        <v>0</v>
      </c>
      <c r="L5" s="63">
        <v>0</v>
      </c>
      <c r="M5">
        <v>4.0099999999999997E-2</v>
      </c>
      <c r="N5" s="63">
        <v>1.5699999999999999E-2</v>
      </c>
      <c r="O5">
        <v>5.0000000000000001E-4</v>
      </c>
      <c r="Q5">
        <v>1E-4</v>
      </c>
      <c r="R5" s="63">
        <v>0</v>
      </c>
      <c r="S5">
        <v>3.7000000000000002E-3</v>
      </c>
    </row>
    <row r="6" spans="1:21" x14ac:dyDescent="0.3">
      <c r="A6">
        <v>2.1682000000000001</v>
      </c>
      <c r="B6" s="63">
        <v>0.83050299999999999</v>
      </c>
      <c r="C6">
        <v>1.3858999999999999</v>
      </c>
      <c r="E6">
        <v>0.11119999999999999</v>
      </c>
      <c r="F6" s="63">
        <v>0.11119999999999999</v>
      </c>
      <c r="G6">
        <v>0.79869999999999997</v>
      </c>
      <c r="H6" s="63">
        <v>0.71585500000000002</v>
      </c>
      <c r="I6">
        <v>0.47689999999999999</v>
      </c>
      <c r="J6" s="63">
        <v>0.18771399999999999</v>
      </c>
      <c r="K6">
        <v>0</v>
      </c>
      <c r="L6" s="63">
        <v>0</v>
      </c>
      <c r="M6">
        <v>4.0099999999999997E-2</v>
      </c>
      <c r="N6" s="63">
        <v>1.5699999999999999E-2</v>
      </c>
      <c r="O6">
        <v>5.0000000000000001E-4</v>
      </c>
      <c r="Q6">
        <v>1E-4</v>
      </c>
      <c r="R6" s="63">
        <v>0</v>
      </c>
      <c r="S6">
        <v>5.2499999999999998E-2</v>
      </c>
    </row>
    <row r="7" spans="1:21" x14ac:dyDescent="0.3">
      <c r="A7">
        <v>0.49409999999999998</v>
      </c>
      <c r="B7" s="63">
        <v>0.86852700000000005</v>
      </c>
      <c r="C7">
        <v>0.96440000000000003</v>
      </c>
      <c r="E7">
        <v>0.11119999999999999</v>
      </c>
      <c r="F7" s="63">
        <v>0.11119999999999999</v>
      </c>
      <c r="G7">
        <v>2.4268999999999998</v>
      </c>
      <c r="I7">
        <v>0.25900000000000001</v>
      </c>
      <c r="J7" s="63">
        <v>0.17996999999999999</v>
      </c>
      <c r="K7">
        <v>0</v>
      </c>
      <c r="L7" s="63">
        <v>0</v>
      </c>
      <c r="M7">
        <v>4.0099999999999997E-2</v>
      </c>
      <c r="N7" s="63">
        <v>1.5699999999999999E-2</v>
      </c>
    </row>
    <row r="8" spans="1:21" x14ac:dyDescent="0.3">
      <c r="A8">
        <v>1.4763999999999999</v>
      </c>
      <c r="C8">
        <v>0.51419999999999999</v>
      </c>
      <c r="E8">
        <v>0.11119999999999999</v>
      </c>
      <c r="F8" s="63">
        <v>0.11119999999999999</v>
      </c>
      <c r="G8">
        <v>2.0396999999999998</v>
      </c>
      <c r="I8">
        <v>0.2772</v>
      </c>
      <c r="K8">
        <v>0</v>
      </c>
      <c r="L8" s="63">
        <v>0</v>
      </c>
      <c r="M8">
        <v>4.0099999999999997E-2</v>
      </c>
      <c r="N8" s="63">
        <v>1.5699999999999999E-2</v>
      </c>
    </row>
    <row r="9" spans="1:21" x14ac:dyDescent="0.3">
      <c r="A9">
        <v>0.49409999999999998</v>
      </c>
      <c r="C9">
        <v>0.88319999999999999</v>
      </c>
      <c r="E9">
        <v>0.11119999999999999</v>
      </c>
      <c r="F9" s="63">
        <v>0.11119999999999999</v>
      </c>
      <c r="G9">
        <v>2.4268999999999998</v>
      </c>
      <c r="I9">
        <v>0.2772</v>
      </c>
      <c r="K9">
        <v>0</v>
      </c>
      <c r="L9" s="63">
        <v>0</v>
      </c>
      <c r="M9">
        <v>4.0099999999999997E-2</v>
      </c>
      <c r="N9" s="63">
        <v>1.5699999999999999E-2</v>
      </c>
    </row>
    <row r="10" spans="1:21" x14ac:dyDescent="0.3">
      <c r="A10">
        <v>1.5150999999999999</v>
      </c>
      <c r="C10">
        <v>0.18149999999999999</v>
      </c>
      <c r="E10">
        <v>0.11119999999999999</v>
      </c>
      <c r="F10" s="63">
        <v>0.11119999999999999</v>
      </c>
      <c r="G10">
        <v>1.2511000000000001</v>
      </c>
      <c r="I10">
        <v>0.55640000000000001</v>
      </c>
      <c r="K10">
        <v>0</v>
      </c>
      <c r="L10" s="63">
        <v>0</v>
      </c>
      <c r="M10">
        <v>4.0099999999999997E-2</v>
      </c>
      <c r="N10" s="63">
        <v>1.5699999999999999E-2</v>
      </c>
    </row>
    <row r="11" spans="1:21" x14ac:dyDescent="0.3">
      <c r="A11">
        <v>2.4338000000000002</v>
      </c>
      <c r="C11">
        <v>1.2408999999999999</v>
      </c>
      <c r="E11">
        <v>0.11119999999999999</v>
      </c>
      <c r="F11" s="63">
        <v>0.11119999999999999</v>
      </c>
      <c r="G11">
        <v>1.9938</v>
      </c>
      <c r="I11">
        <v>0.38829999999999998</v>
      </c>
      <c r="K11">
        <v>0</v>
      </c>
      <c r="L11" s="63">
        <v>0</v>
      </c>
      <c r="M11">
        <v>4.0099999999999997E-2</v>
      </c>
      <c r="N11" s="63">
        <v>1.5699999999999999E-2</v>
      </c>
    </row>
    <row r="13" spans="1:21" x14ac:dyDescent="0.3">
      <c r="A13">
        <f>SUM(A2:A11)/COUNT(A2:A11)</f>
        <v>1.4365299999999999</v>
      </c>
      <c r="B13">
        <f t="shared" ref="B13:T13" si="0">SUM(B2:B11)/COUNT(B2:B11)</f>
        <v>0.80907083333333329</v>
      </c>
      <c r="C13">
        <f t="shared" si="0"/>
        <v>0.68837999999999988</v>
      </c>
      <c r="D13">
        <f t="shared" si="0"/>
        <v>0.31686425000000001</v>
      </c>
      <c r="E13">
        <f t="shared" si="0"/>
        <v>0.11119999999999999</v>
      </c>
      <c r="F13">
        <f t="shared" si="0"/>
        <v>0.11119999999999999</v>
      </c>
      <c r="G13">
        <f t="shared" si="0"/>
        <v>1.5577100000000002</v>
      </c>
      <c r="H13">
        <f t="shared" si="0"/>
        <v>0.57396239999999998</v>
      </c>
      <c r="I13">
        <f t="shared" si="0"/>
        <v>0.35314000000000006</v>
      </c>
      <c r="J13">
        <f t="shared" si="0"/>
        <v>0.2256653333333333</v>
      </c>
      <c r="K13">
        <f t="shared" si="0"/>
        <v>0</v>
      </c>
      <c r="L13">
        <f t="shared" si="0"/>
        <v>0</v>
      </c>
      <c r="M13">
        <f t="shared" si="0"/>
        <v>4.0100000000000004E-2</v>
      </c>
      <c r="N13">
        <f t="shared" si="0"/>
        <v>1.5699999999999995E-2</v>
      </c>
      <c r="O13">
        <f t="shared" si="0"/>
        <v>6.7799999999999999E-2</v>
      </c>
      <c r="P13" t="e">
        <f t="shared" si="0"/>
        <v>#DIV/0!</v>
      </c>
      <c r="Q13">
        <f t="shared" si="0"/>
        <v>1E-4</v>
      </c>
      <c r="R13">
        <f t="shared" si="0"/>
        <v>0</v>
      </c>
      <c r="S13">
        <f t="shared" si="0"/>
        <v>3.4360000000000002E-2</v>
      </c>
      <c r="T13" t="e">
        <f t="shared" si="0"/>
        <v>#DIV/0!</v>
      </c>
      <c r="U13" s="61" t="s">
        <v>104</v>
      </c>
    </row>
    <row r="14" spans="1:21" x14ac:dyDescent="0.3">
      <c r="A14">
        <f>A13-B13</f>
        <v>0.62745916666666657</v>
      </c>
      <c r="C14">
        <f t="shared" ref="C14:S14" si="1">C13-D13</f>
        <v>0.37151574999999987</v>
      </c>
      <c r="E14">
        <f t="shared" si="1"/>
        <v>0</v>
      </c>
      <c r="G14">
        <f t="shared" si="1"/>
        <v>0.98374760000000017</v>
      </c>
      <c r="I14">
        <f t="shared" si="1"/>
        <v>0.12747466666666676</v>
      </c>
      <c r="K14">
        <f t="shared" si="1"/>
        <v>0</v>
      </c>
      <c r="M14">
        <f t="shared" si="1"/>
        <v>2.4400000000000008E-2</v>
      </c>
      <c r="O14" t="e">
        <f t="shared" si="1"/>
        <v>#DIV/0!</v>
      </c>
      <c r="Q14">
        <f t="shared" si="1"/>
        <v>1E-4</v>
      </c>
      <c r="S14" t="e">
        <f t="shared" si="1"/>
        <v>#DIV/0!</v>
      </c>
      <c r="U14" s="61" t="s">
        <v>106</v>
      </c>
    </row>
    <row r="16" spans="1:21" x14ac:dyDescent="0.3">
      <c r="A16">
        <v>3.3644999999999996</v>
      </c>
      <c r="B16">
        <v>3.3644999999999996</v>
      </c>
      <c r="C16">
        <v>2.6943000000000006</v>
      </c>
      <c r="D16">
        <v>2.6943000000000006</v>
      </c>
      <c r="E16">
        <v>0.70337999999999989</v>
      </c>
      <c r="F16">
        <v>0.70337999999999989</v>
      </c>
      <c r="G16">
        <v>2.6421000000000001</v>
      </c>
      <c r="H16">
        <v>2.6421000000000001</v>
      </c>
      <c r="I16">
        <v>0.65850000000000009</v>
      </c>
      <c r="J16">
        <v>0.65850000000000009</v>
      </c>
      <c r="K16">
        <v>0.33</v>
      </c>
      <c r="L16">
        <v>0.33</v>
      </c>
      <c r="M16">
        <v>0.34639999999999999</v>
      </c>
      <c r="N16">
        <v>0.34639999999999999</v>
      </c>
      <c r="O16">
        <v>2.658100000000001</v>
      </c>
      <c r="P16">
        <v>2.658100000000001</v>
      </c>
      <c r="Q16">
        <v>0.43190000000000012</v>
      </c>
      <c r="R16">
        <v>0.43190000000000012</v>
      </c>
      <c r="S16">
        <v>0.16660000000000003</v>
      </c>
      <c r="T16">
        <v>0.16660000000000003</v>
      </c>
    </row>
    <row r="17" spans="1:20" x14ac:dyDescent="0.3">
      <c r="A17">
        <f>A13/A16*100</f>
        <v>42.696685986030616</v>
      </c>
      <c r="B17">
        <f t="shared" ref="B17:T17" si="2">B13/B16*100</f>
        <v>24.047282904839751</v>
      </c>
      <c r="C17">
        <f t="shared" si="2"/>
        <v>25.549493374902561</v>
      </c>
      <c r="D17">
        <f t="shared" si="2"/>
        <v>11.760540771257839</v>
      </c>
      <c r="E17">
        <f t="shared" si="2"/>
        <v>15.809377576843245</v>
      </c>
      <c r="F17">
        <f t="shared" si="2"/>
        <v>15.809377576843245</v>
      </c>
      <c r="G17">
        <f t="shared" si="2"/>
        <v>58.957268839180955</v>
      </c>
      <c r="H17">
        <f t="shared" si="2"/>
        <v>21.72371976836607</v>
      </c>
      <c r="I17">
        <f t="shared" si="2"/>
        <v>53.627942293090356</v>
      </c>
      <c r="J17">
        <f t="shared" si="2"/>
        <v>34.269602632244997</v>
      </c>
      <c r="K17">
        <f t="shared" si="2"/>
        <v>0</v>
      </c>
      <c r="L17">
        <f t="shared" si="2"/>
        <v>0</v>
      </c>
      <c r="M17">
        <f t="shared" si="2"/>
        <v>11.576212471131642</v>
      </c>
      <c r="N17">
        <f t="shared" si="2"/>
        <v>4.5323325635103915</v>
      </c>
      <c r="O17">
        <f t="shared" si="2"/>
        <v>2.5506941048117069</v>
      </c>
      <c r="P17" t="e">
        <f t="shared" si="2"/>
        <v>#DIV/0!</v>
      </c>
      <c r="Q17">
        <f t="shared" si="2"/>
        <v>2.3153507756425093E-2</v>
      </c>
      <c r="R17">
        <f t="shared" si="2"/>
        <v>0</v>
      </c>
      <c r="S17">
        <f t="shared" si="2"/>
        <v>20.624249699879947</v>
      </c>
      <c r="T17" t="e">
        <f t="shared" si="2"/>
        <v>#DIV/0!</v>
      </c>
    </row>
    <row r="18" spans="1:20" x14ac:dyDescent="0.3">
      <c r="A18">
        <f>A17-B17</f>
        <v>18.649403081190865</v>
      </c>
      <c r="C18">
        <f t="shared" ref="C18:S18" si="3">C17-D17</f>
        <v>13.788952603644722</v>
      </c>
      <c r="E18">
        <f t="shared" si="3"/>
        <v>0</v>
      </c>
      <c r="G18">
        <f t="shared" si="3"/>
        <v>37.233549070814888</v>
      </c>
      <c r="I18">
        <f t="shared" si="3"/>
        <v>19.35833966084536</v>
      </c>
      <c r="K18">
        <f t="shared" si="3"/>
        <v>0</v>
      </c>
      <c r="M18">
        <f t="shared" si="3"/>
        <v>7.0438799076212506</v>
      </c>
      <c r="O18" t="e">
        <f t="shared" si="3"/>
        <v>#DIV/0!</v>
      </c>
      <c r="Q18">
        <f t="shared" si="3"/>
        <v>2.3153507756425093E-2</v>
      </c>
      <c r="S18" t="e">
        <f t="shared" si="3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J32" sqref="J32"/>
    </sheetView>
  </sheetViews>
  <sheetFormatPr defaultRowHeight="14.4" x14ac:dyDescent="0.3"/>
  <cols>
    <col min="15" max="15" width="12" bestFit="1" customWidth="1"/>
  </cols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5.3483710000000002</v>
      </c>
      <c r="B2" s="63">
        <v>7.4027989999999999</v>
      </c>
      <c r="C2">
        <v>6.2690250000000001</v>
      </c>
      <c r="D2" s="63">
        <v>7.6887670000000004</v>
      </c>
      <c r="E2">
        <v>3.7983999999999997E-2</v>
      </c>
      <c r="F2" s="63">
        <v>8.9038000000000006E-2</v>
      </c>
      <c r="G2">
        <v>5.2136259999999996</v>
      </c>
      <c r="H2" s="63">
        <v>8.9992850000000004</v>
      </c>
      <c r="I2" s="1">
        <v>12.437493999999999</v>
      </c>
      <c r="J2" s="63">
        <v>20.017212000000001</v>
      </c>
      <c r="K2" s="1">
        <v>0.33208300000000002</v>
      </c>
      <c r="L2" s="63">
        <v>0.337198</v>
      </c>
      <c r="M2" s="1">
        <v>0</v>
      </c>
      <c r="N2" s="63">
        <v>0</v>
      </c>
      <c r="O2" s="1">
        <v>1.200383</v>
      </c>
      <c r="P2" s="63">
        <v>1.19963</v>
      </c>
      <c r="Q2" s="1">
        <v>0.62942699999999996</v>
      </c>
      <c r="R2" s="63">
        <v>0.62813200000000002</v>
      </c>
      <c r="S2" s="1">
        <v>8.6925209999999993</v>
      </c>
      <c r="T2" s="63">
        <v>10.231655</v>
      </c>
    </row>
    <row r="3" spans="1:21" x14ac:dyDescent="0.3">
      <c r="A3">
        <v>4.6224189999999998</v>
      </c>
      <c r="B3" s="63">
        <v>7.9855359999999997</v>
      </c>
      <c r="C3">
        <v>5.9603039999999998</v>
      </c>
      <c r="D3" s="63">
        <v>7.6972329999999998</v>
      </c>
      <c r="E3">
        <v>3.7983999999999997E-2</v>
      </c>
      <c r="F3" s="63">
        <v>4.8764000000000002E-2</v>
      </c>
      <c r="G3">
        <v>6.7692310000000004</v>
      </c>
      <c r="H3" s="63">
        <v>7.964855</v>
      </c>
      <c r="I3" s="1">
        <v>13.319478</v>
      </c>
      <c r="J3" s="63">
        <v>17.648769000000001</v>
      </c>
      <c r="K3" s="1">
        <v>0.33208300000000002</v>
      </c>
      <c r="L3" s="63">
        <v>0.33974799999999999</v>
      </c>
      <c r="M3" s="1">
        <v>0</v>
      </c>
      <c r="N3" s="63">
        <v>0</v>
      </c>
      <c r="O3" s="1">
        <v>1.1986810000000001</v>
      </c>
      <c r="P3" s="63">
        <v>1.1987319999999999</v>
      </c>
      <c r="Q3" s="1">
        <v>0.62937699999999996</v>
      </c>
      <c r="R3" s="63">
        <v>0.62759500000000001</v>
      </c>
      <c r="S3" s="1">
        <v>8.550395</v>
      </c>
      <c r="T3" s="63">
        <v>10.090812</v>
      </c>
    </row>
    <row r="4" spans="1:21" x14ac:dyDescent="0.3">
      <c r="A4">
        <v>5.4733409999999996</v>
      </c>
      <c r="B4" s="63">
        <v>6.9839989999999998</v>
      </c>
      <c r="C4">
        <v>6.4411560000000003</v>
      </c>
      <c r="D4" s="63">
        <v>7.5745069999999997</v>
      </c>
      <c r="E4">
        <v>3.7983999999999997E-2</v>
      </c>
      <c r="F4" s="63">
        <v>5.7627999999999999E-2</v>
      </c>
      <c r="G4">
        <v>6.3587999999999996</v>
      </c>
      <c r="H4" s="63">
        <v>8.9777579999999997</v>
      </c>
      <c r="I4" s="1">
        <v>12.341613000000001</v>
      </c>
      <c r="J4" s="63">
        <v>19.82207</v>
      </c>
      <c r="K4" s="1">
        <v>0.33208300000000002</v>
      </c>
      <c r="L4" s="63">
        <v>0.33168999999999998</v>
      </c>
      <c r="M4" s="1">
        <v>0</v>
      </c>
      <c r="N4" s="63">
        <v>3.6470000000000001E-3</v>
      </c>
      <c r="O4" s="1">
        <v>1.895324</v>
      </c>
      <c r="P4" s="63">
        <v>1.1991259999999999</v>
      </c>
      <c r="Q4" s="1">
        <v>0.628965</v>
      </c>
      <c r="R4" s="63">
        <v>0.62850099999999998</v>
      </c>
      <c r="S4" s="1">
        <v>12.202498</v>
      </c>
      <c r="T4" s="63">
        <v>10.146439000000001</v>
      </c>
    </row>
    <row r="5" spans="1:21" x14ac:dyDescent="0.3">
      <c r="A5">
        <v>4.9443650000000003</v>
      </c>
      <c r="B5" s="63">
        <v>7.6640540000000001</v>
      </c>
      <c r="C5">
        <v>5.9635699999999998</v>
      </c>
      <c r="D5" s="63">
        <v>7.843909</v>
      </c>
      <c r="E5">
        <v>3.7983999999999997E-2</v>
      </c>
      <c r="F5" s="63">
        <v>7.0391999999999996E-2</v>
      </c>
      <c r="G5">
        <v>5.4428049999999999</v>
      </c>
      <c r="H5" s="63">
        <v>8.977779</v>
      </c>
      <c r="I5" s="1">
        <v>12.479566</v>
      </c>
      <c r="J5" s="63">
        <v>17.387511</v>
      </c>
      <c r="K5" s="1">
        <v>0.33208300000000002</v>
      </c>
      <c r="L5" s="63">
        <v>0.34408300000000003</v>
      </c>
      <c r="M5" s="1">
        <v>0</v>
      </c>
      <c r="N5" s="63">
        <v>3.3107999999999999E-2</v>
      </c>
      <c r="O5" s="1">
        <v>2.3686850000000002</v>
      </c>
      <c r="P5" s="63">
        <v>1.198734</v>
      </c>
      <c r="Q5" s="1">
        <v>0.651447</v>
      </c>
      <c r="R5" s="63">
        <v>0.62881799999999999</v>
      </c>
      <c r="S5" s="1">
        <v>8.5914549999999998</v>
      </c>
      <c r="T5" s="63">
        <v>9.8674099999999996</v>
      </c>
    </row>
    <row r="6" spans="1:21" x14ac:dyDescent="0.3">
      <c r="A6">
        <v>5.1848910000000004</v>
      </c>
      <c r="B6" s="63">
        <v>7.3017260000000004</v>
      </c>
      <c r="C6">
        <v>12.026839000000001</v>
      </c>
      <c r="D6" s="63">
        <v>7.693918</v>
      </c>
      <c r="E6">
        <v>3.7983999999999997E-2</v>
      </c>
      <c r="F6" s="63">
        <v>4.8277E-2</v>
      </c>
      <c r="G6">
        <v>5.5065619999999997</v>
      </c>
      <c r="H6" s="63">
        <v>8.9537440000000004</v>
      </c>
      <c r="I6" s="1">
        <v>13.348559</v>
      </c>
      <c r="J6" s="63">
        <v>17.182307999999999</v>
      </c>
      <c r="K6" s="1">
        <v>0.33208300000000002</v>
      </c>
      <c r="L6" s="63">
        <v>0.33932200000000001</v>
      </c>
      <c r="M6" s="1">
        <v>0</v>
      </c>
      <c r="N6" s="63">
        <v>0</v>
      </c>
      <c r="O6" s="1">
        <v>1.2016119999999999</v>
      </c>
      <c r="P6" s="63">
        <v>1.1986790000000001</v>
      </c>
      <c r="Q6" s="1">
        <v>0.63153099999999995</v>
      </c>
      <c r="R6" s="63">
        <v>0.62988900000000003</v>
      </c>
      <c r="S6" s="1">
        <v>8.5559220000000007</v>
      </c>
      <c r="T6" s="63">
        <v>10.740776</v>
      </c>
    </row>
    <row r="7" spans="1:21" x14ac:dyDescent="0.3">
      <c r="A7">
        <v>5.0092109999999996</v>
      </c>
      <c r="B7" s="63">
        <v>7.2724060000000001</v>
      </c>
      <c r="C7">
        <v>7.2281659999999999</v>
      </c>
      <c r="D7" s="63">
        <v>7.452839</v>
      </c>
      <c r="E7">
        <v>3.7983999999999997E-2</v>
      </c>
      <c r="F7" s="63">
        <v>5.7396000000000003E-2</v>
      </c>
      <c r="G7">
        <v>7.6454700000000004</v>
      </c>
      <c r="H7" s="63">
        <v>7.754461</v>
      </c>
      <c r="I7" s="1">
        <v>12.983122</v>
      </c>
      <c r="J7" s="63">
        <v>19.809604</v>
      </c>
      <c r="K7" s="1">
        <v>0.33208300000000002</v>
      </c>
      <c r="L7" s="63">
        <v>0.33530199999999999</v>
      </c>
      <c r="M7" s="1">
        <v>0</v>
      </c>
      <c r="N7" s="63">
        <v>9.6360000000000005E-3</v>
      </c>
      <c r="P7" s="63">
        <v>1.1988799999999999</v>
      </c>
      <c r="R7" s="63">
        <v>0.62949699999999997</v>
      </c>
      <c r="T7" s="63">
        <v>10.014495999999999</v>
      </c>
    </row>
    <row r="8" spans="1:21" x14ac:dyDescent="0.3">
      <c r="A8">
        <v>4.8536960000000002</v>
      </c>
      <c r="B8" s="63">
        <v>6.9368780000000001</v>
      </c>
      <c r="C8">
        <v>6.0091739999999998</v>
      </c>
      <c r="D8" s="63">
        <v>7.5211079999999999</v>
      </c>
      <c r="E8">
        <v>3.7983999999999997E-2</v>
      </c>
      <c r="F8" s="63">
        <v>7.1264999999999995E-2</v>
      </c>
      <c r="G8">
        <v>5.2628919999999999</v>
      </c>
      <c r="H8" s="63">
        <v>6.9080539999999999</v>
      </c>
      <c r="I8" s="1">
        <v>12.508046</v>
      </c>
      <c r="J8" s="63">
        <v>15.857703000000001</v>
      </c>
      <c r="K8" s="1">
        <v>0.33208300000000002</v>
      </c>
      <c r="L8" s="63">
        <v>0.33230999999999999</v>
      </c>
      <c r="M8" s="1">
        <v>0</v>
      </c>
      <c r="N8" s="63">
        <v>1.5685999999999999E-2</v>
      </c>
      <c r="P8" s="63">
        <v>1.1985969999999999</v>
      </c>
      <c r="R8" s="63">
        <v>0.62722500000000003</v>
      </c>
      <c r="T8" s="63">
        <v>9.5899789999999996</v>
      </c>
    </row>
    <row r="9" spans="1:21" x14ac:dyDescent="0.3">
      <c r="A9">
        <v>4.9634390000000002</v>
      </c>
      <c r="B9" s="63">
        <v>6.9741809999999997</v>
      </c>
      <c r="C9">
        <v>5.9291809999999998</v>
      </c>
      <c r="D9" s="63">
        <v>7.579027</v>
      </c>
      <c r="E9">
        <v>3.7983999999999997E-2</v>
      </c>
      <c r="F9" s="63">
        <v>3.9713999999999999E-2</v>
      </c>
      <c r="G9">
        <v>4.335852</v>
      </c>
      <c r="H9" s="63">
        <v>9.6374300000000002</v>
      </c>
      <c r="I9" s="1">
        <v>12.21368</v>
      </c>
      <c r="J9" s="63">
        <v>17.444319</v>
      </c>
      <c r="K9" s="1">
        <v>0.33208300000000002</v>
      </c>
      <c r="L9" s="63">
        <v>0.33788299999999999</v>
      </c>
      <c r="M9" s="1">
        <v>0</v>
      </c>
      <c r="N9" s="63">
        <v>4.0786000000000003E-2</v>
      </c>
      <c r="P9" s="63">
        <v>1.198874</v>
      </c>
      <c r="R9" s="63">
        <v>0.62753199999999998</v>
      </c>
      <c r="T9" s="63">
        <v>10.513277</v>
      </c>
    </row>
    <row r="10" spans="1:21" x14ac:dyDescent="0.3">
      <c r="A10">
        <v>4.9908450000000002</v>
      </c>
      <c r="B10" s="63">
        <v>7.712008</v>
      </c>
      <c r="C10">
        <v>6.2870210000000002</v>
      </c>
      <c r="D10" s="63">
        <v>7.7972799999999998</v>
      </c>
      <c r="E10">
        <v>3.7983999999999997E-2</v>
      </c>
      <c r="F10" s="63">
        <v>6.8524000000000002E-2</v>
      </c>
      <c r="G10">
        <v>5.6762990000000002</v>
      </c>
      <c r="H10" s="63">
        <v>6.9899889999999996</v>
      </c>
      <c r="I10" s="1">
        <v>12.744401999999999</v>
      </c>
      <c r="J10" s="63">
        <v>17.515076000000001</v>
      </c>
      <c r="K10" s="1">
        <v>0.33208300000000002</v>
      </c>
      <c r="L10" s="63">
        <v>0.34778300000000001</v>
      </c>
      <c r="M10" s="1">
        <v>0</v>
      </c>
      <c r="N10" s="63">
        <v>2.1610000000000002E-3</v>
      </c>
      <c r="P10" s="63">
        <v>1.198923</v>
      </c>
      <c r="R10" s="63">
        <v>0.62880999999999998</v>
      </c>
    </row>
    <row r="11" spans="1:21" x14ac:dyDescent="0.3">
      <c r="A11">
        <v>4.4804940000000002</v>
      </c>
      <c r="B11" s="63">
        <v>7.290667</v>
      </c>
      <c r="C11">
        <v>5.5116569999999996</v>
      </c>
      <c r="D11" s="63">
        <v>7.4056639999999998</v>
      </c>
      <c r="E11">
        <v>3.7983999999999997E-2</v>
      </c>
      <c r="F11" s="63">
        <v>4.7614999999999998E-2</v>
      </c>
      <c r="G11">
        <v>4.2200800000000003</v>
      </c>
      <c r="H11" s="63">
        <v>8.0875369999999993</v>
      </c>
      <c r="I11" s="1">
        <v>12.035114</v>
      </c>
      <c r="J11" s="63">
        <v>19.708501999999999</v>
      </c>
      <c r="K11" s="1">
        <v>0.33208300000000002</v>
      </c>
      <c r="L11" s="63">
        <v>0.33265400000000001</v>
      </c>
      <c r="M11" s="1">
        <v>0</v>
      </c>
      <c r="N11" s="63">
        <v>3.2648000000000003E-2</v>
      </c>
      <c r="P11" s="63">
        <v>1.1986749999999999</v>
      </c>
      <c r="R11" s="63">
        <v>0.62741899999999995</v>
      </c>
    </row>
    <row r="13" spans="1:21" x14ac:dyDescent="0.3">
      <c r="A13">
        <f>SUM(A2:A11)/COUNT(A2:A11)</f>
        <v>4.9871072000000005</v>
      </c>
      <c r="B13">
        <f t="shared" ref="B13:T13" si="0">SUM(B2:B11)/COUNT(B2:B11)</f>
        <v>7.3524253999999996</v>
      </c>
      <c r="C13">
        <f t="shared" si="0"/>
        <v>6.7626092999999994</v>
      </c>
      <c r="D13">
        <f t="shared" si="0"/>
        <v>7.6254251999999996</v>
      </c>
      <c r="E13">
        <f t="shared" si="0"/>
        <v>3.7984000000000004E-2</v>
      </c>
      <c r="F13">
        <f t="shared" si="0"/>
        <v>5.9861300000000006E-2</v>
      </c>
      <c r="G13">
        <f t="shared" si="0"/>
        <v>5.6431617000000003</v>
      </c>
      <c r="H13">
        <f t="shared" si="0"/>
        <v>8.325089199999999</v>
      </c>
      <c r="I13">
        <f t="shared" si="0"/>
        <v>12.641107399999999</v>
      </c>
      <c r="J13">
        <f t="shared" si="0"/>
        <v>18.239307400000001</v>
      </c>
      <c r="K13">
        <f t="shared" si="0"/>
        <v>0.33208299999999996</v>
      </c>
      <c r="L13">
        <f t="shared" si="0"/>
        <v>0.33779730000000008</v>
      </c>
      <c r="M13">
        <f t="shared" si="0"/>
        <v>0</v>
      </c>
      <c r="N13">
        <f t="shared" si="0"/>
        <v>1.3767199999999999E-2</v>
      </c>
      <c r="O13">
        <f t="shared" si="0"/>
        <v>1.572937</v>
      </c>
      <c r="P13">
        <f t="shared" si="0"/>
        <v>1.198885</v>
      </c>
      <c r="Q13">
        <f t="shared" si="0"/>
        <v>0.63414939999999997</v>
      </c>
      <c r="R13">
        <f t="shared" si="0"/>
        <v>0.62834179999999995</v>
      </c>
      <c r="S13">
        <f t="shared" si="0"/>
        <v>9.3185582</v>
      </c>
      <c r="T13">
        <f t="shared" si="0"/>
        <v>10.1493555</v>
      </c>
      <c r="U13" s="61" t="s">
        <v>82</v>
      </c>
    </row>
    <row r="14" spans="1:21" x14ac:dyDescent="0.3">
      <c r="A14">
        <v>23.514572999999999</v>
      </c>
      <c r="B14">
        <v>23.514572999999999</v>
      </c>
      <c r="C14">
        <v>22.532806000000001</v>
      </c>
      <c r="D14">
        <v>22.532806000000001</v>
      </c>
      <c r="E14">
        <v>2.1663000000000002E-2</v>
      </c>
      <c r="F14">
        <v>2.1663000000000002E-2</v>
      </c>
      <c r="G14">
        <v>22.307200999999999</v>
      </c>
      <c r="H14">
        <v>22.307200999999999</v>
      </c>
      <c r="I14">
        <v>35.817960999999997</v>
      </c>
      <c r="J14">
        <v>35.817960999999997</v>
      </c>
      <c r="K14">
        <v>0.30018800000000001</v>
      </c>
      <c r="L14">
        <v>0.30018800000000001</v>
      </c>
      <c r="M14">
        <v>124.835943</v>
      </c>
      <c r="N14">
        <v>124.835943</v>
      </c>
      <c r="O14">
        <v>4.184094</v>
      </c>
      <c r="P14">
        <v>4.184094</v>
      </c>
      <c r="Q14">
        <v>5.8779089999999998</v>
      </c>
      <c r="R14">
        <v>5.8779089999999998</v>
      </c>
      <c r="S14">
        <v>29.018941999999999</v>
      </c>
      <c r="T14">
        <v>29.018941999999999</v>
      </c>
      <c r="U14" s="61" t="s">
        <v>83</v>
      </c>
    </row>
    <row r="15" spans="1:21" x14ac:dyDescent="0.3">
      <c r="A15">
        <f>A13/A14*100</f>
        <v>21.208580738421237</v>
      </c>
      <c r="B15">
        <f t="shared" ref="B15:T15" si="1">B13/B14*100</f>
        <v>31.267526737568229</v>
      </c>
      <c r="C15">
        <f t="shared" si="1"/>
        <v>30.012282092163751</v>
      </c>
      <c r="D15">
        <f t="shared" si="1"/>
        <v>33.841436348406852</v>
      </c>
      <c r="E15">
        <f t="shared" si="1"/>
        <v>175.34044222868485</v>
      </c>
      <c r="F15">
        <f t="shared" si="1"/>
        <v>276.32968656234135</v>
      </c>
      <c r="G15">
        <f t="shared" si="1"/>
        <v>25.297488914005843</v>
      </c>
      <c r="H15">
        <f t="shared" si="1"/>
        <v>37.320187324263578</v>
      </c>
      <c r="I15">
        <f t="shared" si="1"/>
        <v>35.292649405699002</v>
      </c>
      <c r="J15">
        <f t="shared" si="1"/>
        <v>50.92223814750372</v>
      </c>
      <c r="K15">
        <f t="shared" si="1"/>
        <v>110.62500832811438</v>
      </c>
      <c r="L15">
        <f t="shared" si="1"/>
        <v>112.52858208855785</v>
      </c>
      <c r="M15">
        <f t="shared" si="1"/>
        <v>0</v>
      </c>
      <c r="N15">
        <f t="shared" si="1"/>
        <v>1.1028234071977169E-2</v>
      </c>
      <c r="O15">
        <f t="shared" si="1"/>
        <v>37.59325196804852</v>
      </c>
      <c r="P15">
        <f t="shared" si="1"/>
        <v>28.65339545430863</v>
      </c>
      <c r="Q15">
        <f t="shared" si="1"/>
        <v>10.788690331885029</v>
      </c>
      <c r="R15">
        <f t="shared" si="1"/>
        <v>10.6898864885455</v>
      </c>
      <c r="S15">
        <f t="shared" si="1"/>
        <v>32.111984647820726</v>
      </c>
      <c r="T15">
        <f t="shared" si="1"/>
        <v>34.974932924846122</v>
      </c>
      <c r="U15" s="61" t="s">
        <v>84</v>
      </c>
    </row>
    <row r="16" spans="1:21" x14ac:dyDescent="0.3">
      <c r="A16">
        <f>A15-B15</f>
        <v>-10.058945999146992</v>
      </c>
      <c r="C16">
        <f t="shared" ref="C16:S16" si="2">C15-D15</f>
        <v>-3.8291542562431005</v>
      </c>
      <c r="E16">
        <f t="shared" si="2"/>
        <v>-100.9892443336565</v>
      </c>
      <c r="G16">
        <f t="shared" si="2"/>
        <v>-12.022698410257735</v>
      </c>
      <c r="I16">
        <f t="shared" si="2"/>
        <v>-15.629588741804717</v>
      </c>
      <c r="K16">
        <f t="shared" si="2"/>
        <v>-1.9035737604434786</v>
      </c>
      <c r="M16">
        <f t="shared" si="2"/>
        <v>-1.1028234071977169E-2</v>
      </c>
      <c r="O16">
        <f t="shared" si="2"/>
        <v>8.9398565137398904</v>
      </c>
      <c r="Q16">
        <f t="shared" si="2"/>
        <v>9.8803843339528186E-2</v>
      </c>
      <c r="S16">
        <f t="shared" si="2"/>
        <v>-2.8629482770253958</v>
      </c>
      <c r="U16" s="61" t="s">
        <v>106</v>
      </c>
    </row>
    <row r="19" spans="1:16" x14ac:dyDescent="0.3">
      <c r="A19" t="s">
        <v>52</v>
      </c>
    </row>
    <row r="20" spans="1:16" ht="15" thickBot="1" x14ac:dyDescent="0.35">
      <c r="O20">
        <f>B30+B28</f>
        <v>0.48013638101322231</v>
      </c>
      <c r="P20">
        <v>5.1108892767267559E-12</v>
      </c>
    </row>
    <row r="21" spans="1:16" x14ac:dyDescent="0.3">
      <c r="A21" s="26"/>
      <c r="B21" s="26" t="s">
        <v>53</v>
      </c>
      <c r="C21" s="26" t="s">
        <v>54</v>
      </c>
      <c r="P21">
        <v>0.28003736669755552</v>
      </c>
    </row>
    <row r="22" spans="1:16" x14ac:dyDescent="0.3">
      <c r="A22" s="24" t="s">
        <v>55</v>
      </c>
      <c r="B22" s="24">
        <v>9.3185582</v>
      </c>
      <c r="C22" s="24">
        <v>10.1493555</v>
      </c>
      <c r="P22">
        <v>1.801385788779497E-3</v>
      </c>
    </row>
    <row r="23" spans="1:16" x14ac:dyDescent="0.3">
      <c r="A23" s="24" t="s">
        <v>56</v>
      </c>
      <c r="B23" s="24">
        <v>2.6023497711607035</v>
      </c>
      <c r="C23" s="24">
        <v>0.12900121993000022</v>
      </c>
      <c r="P23">
        <v>1.5013432595908321E-5</v>
      </c>
    </row>
    <row r="24" spans="1:16" x14ac:dyDescent="0.3">
      <c r="A24" s="24" t="s">
        <v>57</v>
      </c>
      <c r="B24" s="24">
        <v>5</v>
      </c>
      <c r="C24" s="24">
        <v>8</v>
      </c>
      <c r="P24">
        <v>2.5697750616658345E-7</v>
      </c>
    </row>
    <row r="25" spans="1:16" x14ac:dyDescent="0.3">
      <c r="A25" s="24" t="s">
        <v>58</v>
      </c>
      <c r="B25" s="24">
        <v>0</v>
      </c>
      <c r="C25" s="24"/>
      <c r="P25">
        <v>1.0780674605829706E-2</v>
      </c>
    </row>
    <row r="26" spans="1:16" x14ac:dyDescent="0.3">
      <c r="A26" s="24" t="s">
        <v>59</v>
      </c>
      <c r="B26" s="24">
        <v>4</v>
      </c>
      <c r="C26" s="24"/>
      <c r="P26">
        <v>3.4777044296775077E-2</v>
      </c>
    </row>
    <row r="27" spans="1:16" x14ac:dyDescent="0.3">
      <c r="A27" s="24" t="s">
        <v>60</v>
      </c>
      <c r="B27" s="24">
        <v>-1.1341531999866381</v>
      </c>
      <c r="C27" s="24"/>
      <c r="P27">
        <v>0.29159950565591408</v>
      </c>
    </row>
    <row r="28" spans="1:16" x14ac:dyDescent="0.3">
      <c r="A28" s="24" t="s">
        <v>61</v>
      </c>
      <c r="B28" s="24">
        <v>0.16004546033774078</v>
      </c>
      <c r="C28" s="24"/>
      <c r="P28">
        <v>0.38013285584721002</v>
      </c>
    </row>
    <row r="29" spans="1:16" x14ac:dyDescent="0.3">
      <c r="A29" s="24" t="s">
        <v>62</v>
      </c>
      <c r="B29" s="24">
        <v>2.1318467863266499</v>
      </c>
      <c r="C29" s="24"/>
      <c r="P29">
        <v>0.48013638101322231</v>
      </c>
    </row>
    <row r="30" spans="1:16" x14ac:dyDescent="0.3">
      <c r="A30" s="24" t="s">
        <v>63</v>
      </c>
      <c r="B30" s="24">
        <v>0.32009092067548156</v>
      </c>
      <c r="C30" s="24"/>
    </row>
    <row r="31" spans="1:16" ht="15" thickBot="1" x14ac:dyDescent="0.35">
      <c r="A31" s="25" t="s">
        <v>64</v>
      </c>
      <c r="B31" s="25">
        <v>2.7764451051977934</v>
      </c>
      <c r="C31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P25" sqref="P25"/>
    </sheetView>
  </sheetViews>
  <sheetFormatPr defaultRowHeight="14.4" x14ac:dyDescent="0.3"/>
  <sheetData>
    <row r="1" spans="1:2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1" x14ac:dyDescent="0.3">
      <c r="A2">
        <v>1.4309000000000001</v>
      </c>
      <c r="B2" s="63">
        <v>0.81380799999999998</v>
      </c>
      <c r="C2">
        <v>9.3200000000000005E-2</v>
      </c>
      <c r="D2" s="63">
        <v>0.37971300000000002</v>
      </c>
      <c r="E2">
        <v>0.11119999999999999</v>
      </c>
      <c r="F2" s="63">
        <v>0.111703</v>
      </c>
      <c r="G2">
        <v>0.8639</v>
      </c>
      <c r="H2" s="63">
        <v>0.59515700000000005</v>
      </c>
      <c r="I2">
        <v>0.36720000000000003</v>
      </c>
      <c r="J2" s="63">
        <v>0</v>
      </c>
      <c r="K2">
        <v>0</v>
      </c>
      <c r="L2" s="63">
        <v>1E-4</v>
      </c>
      <c r="M2">
        <v>4.0099999999999997E-2</v>
      </c>
      <c r="N2" s="63">
        <v>4.0099999999999997E-2</v>
      </c>
      <c r="O2">
        <v>5.0000000000000001E-4</v>
      </c>
      <c r="P2" s="63">
        <v>0</v>
      </c>
      <c r="Q2">
        <v>1E-4</v>
      </c>
      <c r="R2" s="63">
        <v>0</v>
      </c>
      <c r="S2">
        <v>3.7000000000000002E-3</v>
      </c>
      <c r="T2" s="63">
        <v>4.2594E-2</v>
      </c>
    </row>
    <row r="3" spans="1:21" x14ac:dyDescent="0.3">
      <c r="A3">
        <v>2.4277000000000002</v>
      </c>
      <c r="B3" s="63">
        <v>0.80537499999999995</v>
      </c>
      <c r="C3">
        <v>0.59209999999999996</v>
      </c>
      <c r="D3" s="63">
        <v>0.41987799999999997</v>
      </c>
      <c r="E3">
        <v>0.11119999999999999</v>
      </c>
      <c r="F3" s="63">
        <v>0.11119999999999999</v>
      </c>
      <c r="G3">
        <v>1.2586999999999999</v>
      </c>
      <c r="H3" s="63">
        <v>0.43633300000000003</v>
      </c>
      <c r="I3">
        <v>0.25900000000000001</v>
      </c>
      <c r="J3" s="63">
        <v>0.188691</v>
      </c>
      <c r="K3">
        <v>0</v>
      </c>
      <c r="L3" s="63">
        <v>9.7E-5</v>
      </c>
      <c r="M3">
        <v>4.0099999999999997E-2</v>
      </c>
      <c r="N3" s="63">
        <v>4.0099999999999997E-2</v>
      </c>
      <c r="O3">
        <v>5.0000000000000001E-4</v>
      </c>
      <c r="P3" s="63">
        <v>0</v>
      </c>
      <c r="Q3">
        <v>1E-4</v>
      </c>
      <c r="R3" s="63">
        <v>0</v>
      </c>
      <c r="S3">
        <v>5.7299999999999997E-2</v>
      </c>
      <c r="T3" s="63">
        <v>8.3205000000000001E-2</v>
      </c>
    </row>
    <row r="4" spans="1:21" x14ac:dyDescent="0.3">
      <c r="A4">
        <v>1.4309000000000001</v>
      </c>
      <c r="B4" s="63">
        <v>0.71443699999999999</v>
      </c>
      <c r="C4">
        <v>0.51419999999999999</v>
      </c>
      <c r="D4" s="63">
        <v>0.38281900000000002</v>
      </c>
      <c r="E4">
        <v>0.11119999999999999</v>
      </c>
      <c r="F4" s="63">
        <v>0.111703</v>
      </c>
      <c r="G4">
        <v>1.2586999999999999</v>
      </c>
      <c r="H4" s="63">
        <v>1.1640760000000001</v>
      </c>
      <c r="I4">
        <v>0.2772</v>
      </c>
      <c r="J4" s="63">
        <v>0.16215299999999999</v>
      </c>
      <c r="K4">
        <v>0</v>
      </c>
      <c r="L4" s="63">
        <v>3.356E-3</v>
      </c>
      <c r="M4">
        <v>4.0099999999999997E-2</v>
      </c>
      <c r="N4" s="63">
        <v>1.5699999999999999E-2</v>
      </c>
      <c r="O4">
        <v>0.33700000000000002</v>
      </c>
      <c r="P4" s="63">
        <v>0</v>
      </c>
      <c r="Q4">
        <v>1E-4</v>
      </c>
      <c r="R4" s="63">
        <v>0</v>
      </c>
      <c r="S4">
        <v>5.4600000000000003E-2</v>
      </c>
      <c r="T4" s="63">
        <v>6.0299999999999999E-2</v>
      </c>
    </row>
    <row r="5" spans="1:21" x14ac:dyDescent="0.3">
      <c r="A5">
        <v>0.49409999999999998</v>
      </c>
      <c r="B5" s="63">
        <v>0.943712</v>
      </c>
      <c r="C5">
        <v>0.51419999999999999</v>
      </c>
      <c r="D5" s="63">
        <v>0.34830299999999997</v>
      </c>
      <c r="E5">
        <v>0.11119999999999999</v>
      </c>
      <c r="F5" s="63">
        <v>0.24059700000000001</v>
      </c>
      <c r="G5">
        <v>1.2586999999999999</v>
      </c>
      <c r="H5" s="63">
        <v>0.60444200000000003</v>
      </c>
      <c r="I5">
        <v>0.39300000000000002</v>
      </c>
      <c r="J5" s="63">
        <v>0.16215299999999999</v>
      </c>
      <c r="K5">
        <v>0</v>
      </c>
      <c r="L5" s="63">
        <v>9.9999999999999995E-7</v>
      </c>
      <c r="M5">
        <v>4.0099999999999997E-2</v>
      </c>
      <c r="N5" s="63">
        <v>1.5699999999999999E-2</v>
      </c>
      <c r="O5">
        <v>5.0000000000000001E-4</v>
      </c>
      <c r="P5" s="63">
        <v>0</v>
      </c>
      <c r="Q5">
        <v>1E-4</v>
      </c>
      <c r="R5" s="63">
        <v>0</v>
      </c>
      <c r="S5">
        <v>3.7000000000000002E-3</v>
      </c>
      <c r="T5" s="63">
        <v>4.4433E-2</v>
      </c>
    </row>
    <row r="6" spans="1:21" x14ac:dyDescent="0.3">
      <c r="A6">
        <v>2.1682000000000001</v>
      </c>
      <c r="B6" s="63">
        <v>0.71764499999999998</v>
      </c>
      <c r="C6">
        <v>1.3858999999999999</v>
      </c>
      <c r="D6" s="63">
        <v>0.34584700000000002</v>
      </c>
      <c r="E6">
        <v>0.11119999999999999</v>
      </c>
      <c r="F6" s="63">
        <v>0.111703</v>
      </c>
      <c r="G6">
        <v>0.79869999999999997</v>
      </c>
      <c r="H6" s="63">
        <v>0.603433</v>
      </c>
      <c r="I6">
        <v>0.47689999999999999</v>
      </c>
      <c r="J6" s="63">
        <v>0.17302899999999999</v>
      </c>
      <c r="K6">
        <v>0</v>
      </c>
      <c r="L6" s="63">
        <v>4.5000000000000003E-5</v>
      </c>
      <c r="M6">
        <v>4.0099999999999997E-2</v>
      </c>
      <c r="N6" s="63">
        <v>4.0099999999999997E-2</v>
      </c>
      <c r="O6">
        <v>5.0000000000000001E-4</v>
      </c>
      <c r="P6" s="63">
        <v>0</v>
      </c>
      <c r="Q6">
        <v>1E-4</v>
      </c>
      <c r="R6" s="63">
        <v>0</v>
      </c>
      <c r="S6">
        <v>5.2499999999999998E-2</v>
      </c>
      <c r="T6" s="63">
        <v>6.4586000000000005E-2</v>
      </c>
    </row>
    <row r="7" spans="1:21" x14ac:dyDescent="0.3">
      <c r="A7">
        <v>0.49409999999999998</v>
      </c>
      <c r="B7" s="63">
        <v>0.75708200000000003</v>
      </c>
      <c r="C7">
        <v>0.96440000000000003</v>
      </c>
      <c r="D7" s="63">
        <v>0.589889</v>
      </c>
      <c r="E7">
        <v>0.11119999999999999</v>
      </c>
      <c r="F7" s="63">
        <v>0.112758</v>
      </c>
      <c r="G7">
        <v>2.4268999999999998</v>
      </c>
      <c r="H7" s="63">
        <v>0.52285800000000004</v>
      </c>
      <c r="I7">
        <v>0.25900000000000001</v>
      </c>
      <c r="J7" s="63">
        <v>0.16215299999999999</v>
      </c>
      <c r="K7">
        <v>0</v>
      </c>
      <c r="L7" s="63">
        <v>4.5000000000000003E-5</v>
      </c>
      <c r="M7">
        <v>4.0099999999999997E-2</v>
      </c>
      <c r="N7" s="63">
        <v>1.5699999999999999E-2</v>
      </c>
      <c r="O7">
        <v>5.0000000000000001E-4</v>
      </c>
      <c r="P7" s="63">
        <v>0</v>
      </c>
      <c r="Q7">
        <v>1E-4</v>
      </c>
      <c r="R7" s="63">
        <v>0</v>
      </c>
      <c r="T7" s="63">
        <v>6.7794999999999994E-2</v>
      </c>
    </row>
    <row r="8" spans="1:21" x14ac:dyDescent="0.3">
      <c r="A8">
        <v>1.4763999999999999</v>
      </c>
      <c r="B8" s="63">
        <v>0.87320600000000004</v>
      </c>
      <c r="C8">
        <v>0.51419999999999999</v>
      </c>
      <c r="D8" s="63">
        <v>0.41411399999999998</v>
      </c>
      <c r="E8">
        <v>0.11119999999999999</v>
      </c>
      <c r="F8" s="63">
        <v>0.113717</v>
      </c>
      <c r="G8">
        <v>2.0396999999999998</v>
      </c>
      <c r="H8" s="63">
        <v>0.68228</v>
      </c>
      <c r="I8">
        <v>0.2772</v>
      </c>
      <c r="J8" s="63">
        <v>0.17406199999999999</v>
      </c>
      <c r="K8">
        <v>0</v>
      </c>
      <c r="L8" s="63">
        <v>4.0999999999999999E-4</v>
      </c>
      <c r="M8">
        <v>4.0099999999999997E-2</v>
      </c>
      <c r="N8" s="63">
        <v>1.5699999999999999E-2</v>
      </c>
      <c r="O8">
        <v>5.0000000000000001E-4</v>
      </c>
      <c r="P8" s="63">
        <v>0</v>
      </c>
      <c r="Q8">
        <v>1E-4</v>
      </c>
      <c r="R8" s="63">
        <v>0</v>
      </c>
      <c r="T8" s="63">
        <v>5.8347000000000003E-2</v>
      </c>
    </row>
    <row r="9" spans="1:21" x14ac:dyDescent="0.3">
      <c r="A9">
        <v>0.49409999999999998</v>
      </c>
      <c r="B9" s="63">
        <v>0.62864600000000004</v>
      </c>
      <c r="C9">
        <v>0.88319999999999999</v>
      </c>
      <c r="D9" s="63">
        <v>0.54257</v>
      </c>
      <c r="E9">
        <v>0.11119999999999999</v>
      </c>
      <c r="F9" s="63">
        <v>0.24251600000000001</v>
      </c>
      <c r="G9">
        <v>2.4268999999999998</v>
      </c>
      <c r="H9" s="63">
        <v>0.51953400000000005</v>
      </c>
      <c r="I9">
        <v>0.2772</v>
      </c>
      <c r="J9" s="63">
        <v>0.24835499999999999</v>
      </c>
      <c r="K9">
        <v>0</v>
      </c>
      <c r="L9" s="63">
        <v>6.0599999999999998E-4</v>
      </c>
      <c r="M9">
        <v>4.0099999999999997E-2</v>
      </c>
      <c r="N9" s="63">
        <v>1.5699999999999999E-2</v>
      </c>
      <c r="O9">
        <v>0.33700000000000002</v>
      </c>
      <c r="P9" s="63">
        <v>0</v>
      </c>
      <c r="Q9">
        <v>1E-4</v>
      </c>
      <c r="R9" s="63">
        <v>0</v>
      </c>
      <c r="T9" s="63">
        <v>6.9258E-2</v>
      </c>
    </row>
    <row r="10" spans="1:21" x14ac:dyDescent="0.3">
      <c r="A10">
        <v>1.5150999999999999</v>
      </c>
      <c r="B10" s="63">
        <v>0.58580500000000002</v>
      </c>
      <c r="C10">
        <v>0.18149999999999999</v>
      </c>
      <c r="D10" s="63">
        <v>0.35447200000000001</v>
      </c>
      <c r="E10">
        <v>0.11119999999999999</v>
      </c>
      <c r="F10" s="63">
        <v>0.111703</v>
      </c>
      <c r="G10">
        <v>1.2511000000000001</v>
      </c>
      <c r="H10" s="63">
        <v>0.64114800000000005</v>
      </c>
      <c r="I10">
        <v>0.55640000000000001</v>
      </c>
      <c r="J10" s="63">
        <v>0.271092</v>
      </c>
      <c r="K10">
        <v>0</v>
      </c>
      <c r="L10" s="63">
        <v>3.2659999999999998E-3</v>
      </c>
      <c r="M10">
        <v>4.0099999999999997E-2</v>
      </c>
      <c r="N10" s="63">
        <v>1.5699999999999999E-2</v>
      </c>
      <c r="O10">
        <v>5.0000000000000001E-4</v>
      </c>
      <c r="P10" s="63">
        <v>0</v>
      </c>
      <c r="Q10">
        <v>1E-4</v>
      </c>
      <c r="R10" s="63">
        <v>0</v>
      </c>
    </row>
    <row r="11" spans="1:21" x14ac:dyDescent="0.3">
      <c r="A11">
        <v>2.4338000000000002</v>
      </c>
      <c r="B11" s="63">
        <v>0.58808000000000005</v>
      </c>
      <c r="C11">
        <v>1.2408999999999999</v>
      </c>
      <c r="D11" s="63">
        <v>0.49104199999999998</v>
      </c>
      <c r="E11">
        <v>0.11119999999999999</v>
      </c>
      <c r="F11" s="63">
        <v>0.24059700000000001</v>
      </c>
      <c r="G11">
        <v>1.9938</v>
      </c>
      <c r="H11" s="63">
        <v>0.50852799999999998</v>
      </c>
      <c r="I11">
        <v>0.38829999999999998</v>
      </c>
      <c r="J11" s="63">
        <v>0.16070899999999999</v>
      </c>
      <c r="K11">
        <v>0</v>
      </c>
      <c r="L11" s="63">
        <v>1.817E-3</v>
      </c>
      <c r="M11">
        <v>4.0099999999999997E-2</v>
      </c>
      <c r="N11" s="63">
        <v>1.5699999999999999E-2</v>
      </c>
      <c r="O11">
        <v>5.0000000000000001E-4</v>
      </c>
      <c r="P11" s="63">
        <v>0</v>
      </c>
      <c r="Q11">
        <v>1E-4</v>
      </c>
      <c r="R11" s="63">
        <v>0</v>
      </c>
    </row>
    <row r="13" spans="1:21" x14ac:dyDescent="0.3">
      <c r="A13">
        <f>SUM(A2:A11)/COUNT(A2:A11)</f>
        <v>1.4365299999999999</v>
      </c>
      <c r="B13">
        <f t="shared" ref="B13:T13" si="0">SUM(B2:B11)/COUNT(B2:B11)</f>
        <v>0.74277959999999987</v>
      </c>
      <c r="C13">
        <f t="shared" si="0"/>
        <v>0.68837999999999988</v>
      </c>
      <c r="D13">
        <f t="shared" si="0"/>
        <v>0.42686469999999999</v>
      </c>
      <c r="E13">
        <f t="shared" si="0"/>
        <v>0.11119999999999999</v>
      </c>
      <c r="F13">
        <f t="shared" si="0"/>
        <v>0.15081969999999997</v>
      </c>
      <c r="G13">
        <f t="shared" si="0"/>
        <v>1.5577100000000002</v>
      </c>
      <c r="H13">
        <f t="shared" si="0"/>
        <v>0.62777890000000014</v>
      </c>
      <c r="I13">
        <f t="shared" si="0"/>
        <v>0.35314000000000006</v>
      </c>
      <c r="J13">
        <f t="shared" si="0"/>
        <v>0.17023969999999997</v>
      </c>
      <c r="K13">
        <f t="shared" si="0"/>
        <v>0</v>
      </c>
      <c r="L13">
        <f t="shared" si="0"/>
        <v>9.7429999999999978E-4</v>
      </c>
      <c r="M13">
        <f t="shared" si="0"/>
        <v>4.0100000000000004E-2</v>
      </c>
      <c r="N13">
        <f t="shared" si="0"/>
        <v>2.3019999999999992E-2</v>
      </c>
      <c r="O13">
        <f t="shared" si="0"/>
        <v>6.7799999999999999E-2</v>
      </c>
      <c r="P13">
        <f t="shared" si="0"/>
        <v>0</v>
      </c>
      <c r="Q13">
        <f t="shared" si="0"/>
        <v>1.0000000000000002E-4</v>
      </c>
      <c r="R13">
        <f t="shared" si="0"/>
        <v>0</v>
      </c>
      <c r="S13">
        <f t="shared" si="0"/>
        <v>3.4360000000000002E-2</v>
      </c>
      <c r="T13">
        <f t="shared" si="0"/>
        <v>6.1314749999999994E-2</v>
      </c>
      <c r="U13" s="61" t="s">
        <v>104</v>
      </c>
    </row>
    <row r="14" spans="1:21" x14ac:dyDescent="0.3">
      <c r="A14">
        <f>A13-B13</f>
        <v>0.69375039999999999</v>
      </c>
      <c r="C14">
        <f t="shared" ref="C14:S14" si="1">C13-D13</f>
        <v>0.2615152999999999</v>
      </c>
      <c r="E14">
        <f t="shared" si="1"/>
        <v>-3.961969999999998E-2</v>
      </c>
      <c r="G14">
        <f t="shared" si="1"/>
        <v>0.92993110000000001</v>
      </c>
      <c r="I14">
        <f t="shared" si="1"/>
        <v>0.1829003000000001</v>
      </c>
      <c r="K14">
        <f t="shared" si="1"/>
        <v>-9.7429999999999978E-4</v>
      </c>
      <c r="M14">
        <f t="shared" si="1"/>
        <v>1.7080000000000012E-2</v>
      </c>
      <c r="O14">
        <f t="shared" si="1"/>
        <v>6.7799999999999999E-2</v>
      </c>
      <c r="Q14">
        <f t="shared" si="1"/>
        <v>1.0000000000000002E-4</v>
      </c>
      <c r="S14">
        <f t="shared" si="1"/>
        <v>-2.6954749999999993E-2</v>
      </c>
      <c r="U14" s="61" t="s">
        <v>106</v>
      </c>
    </row>
    <row r="16" spans="1:21" x14ac:dyDescent="0.3">
      <c r="A16">
        <v>3.3644999999999996</v>
      </c>
      <c r="B16">
        <v>3.3644999999999996</v>
      </c>
      <c r="C16">
        <v>2.6943000000000006</v>
      </c>
      <c r="D16">
        <v>2.6943000000000006</v>
      </c>
      <c r="E16">
        <v>0.70337999999999989</v>
      </c>
      <c r="F16">
        <v>0.70337999999999989</v>
      </c>
      <c r="G16">
        <v>2.6421000000000001</v>
      </c>
      <c r="H16">
        <v>2.6421000000000001</v>
      </c>
      <c r="I16">
        <v>0.65850000000000009</v>
      </c>
      <c r="J16">
        <v>0.65850000000000009</v>
      </c>
      <c r="K16">
        <v>0.33</v>
      </c>
      <c r="L16">
        <v>0.33</v>
      </c>
      <c r="M16">
        <v>0.34639999999999999</v>
      </c>
      <c r="N16">
        <v>0.34639999999999999</v>
      </c>
      <c r="O16">
        <v>2.658100000000001</v>
      </c>
      <c r="P16">
        <v>2.658100000000001</v>
      </c>
      <c r="Q16">
        <v>0.43190000000000012</v>
      </c>
      <c r="R16">
        <v>0.43190000000000012</v>
      </c>
      <c r="S16">
        <v>0.16660000000000003</v>
      </c>
      <c r="T16">
        <v>0.16660000000000003</v>
      </c>
    </row>
    <row r="17" spans="1:20" x14ac:dyDescent="0.3">
      <c r="A17">
        <f>A13/A16*100</f>
        <v>42.696685986030616</v>
      </c>
      <c r="B17">
        <f t="shared" ref="B17:T17" si="2">B13/B16*100</f>
        <v>22.076968345965224</v>
      </c>
      <c r="C17">
        <f t="shared" si="2"/>
        <v>25.549493374902561</v>
      </c>
      <c r="D17">
        <f t="shared" si="2"/>
        <v>15.84325056600972</v>
      </c>
      <c r="E17">
        <f t="shared" si="2"/>
        <v>15.809377576843245</v>
      </c>
      <c r="F17">
        <f t="shared" si="2"/>
        <v>21.442136540703459</v>
      </c>
      <c r="G17">
        <f t="shared" si="2"/>
        <v>58.957268839180955</v>
      </c>
      <c r="H17">
        <f t="shared" si="2"/>
        <v>23.760603307974719</v>
      </c>
      <c r="I17">
        <f t="shared" si="2"/>
        <v>53.627942293090356</v>
      </c>
      <c r="J17">
        <f t="shared" si="2"/>
        <v>25.852649962034917</v>
      </c>
      <c r="K17">
        <f t="shared" si="2"/>
        <v>0</v>
      </c>
      <c r="L17">
        <f t="shared" si="2"/>
        <v>0.29524242424242414</v>
      </c>
      <c r="M17">
        <f t="shared" si="2"/>
        <v>11.576212471131642</v>
      </c>
      <c r="N17">
        <f t="shared" si="2"/>
        <v>6.6454965357967648</v>
      </c>
      <c r="O17">
        <f t="shared" si="2"/>
        <v>2.5506941048117069</v>
      </c>
      <c r="P17">
        <f t="shared" si="2"/>
        <v>0</v>
      </c>
      <c r="Q17">
        <f t="shared" si="2"/>
        <v>2.3153507756425096E-2</v>
      </c>
      <c r="R17">
        <f t="shared" si="2"/>
        <v>0</v>
      </c>
      <c r="S17">
        <f t="shared" si="2"/>
        <v>20.624249699879947</v>
      </c>
      <c r="T17">
        <f t="shared" si="2"/>
        <v>36.803571428571416</v>
      </c>
    </row>
    <row r="18" spans="1:20" x14ac:dyDescent="0.3">
      <c r="A18">
        <f>A17-B17</f>
        <v>20.619717640065392</v>
      </c>
      <c r="C18">
        <f t="shared" ref="C18:S18" si="3">C17-D17</f>
        <v>9.7062428088928403</v>
      </c>
      <c r="E18">
        <f t="shared" si="3"/>
        <v>-5.6327589638602138</v>
      </c>
      <c r="G18">
        <f t="shared" si="3"/>
        <v>35.196665531206236</v>
      </c>
      <c r="I18">
        <f t="shared" si="3"/>
        <v>27.775292331055439</v>
      </c>
      <c r="K18">
        <f t="shared" si="3"/>
        <v>-0.29524242424242414</v>
      </c>
      <c r="M18">
        <f t="shared" si="3"/>
        <v>4.9307159353348773</v>
      </c>
      <c r="O18">
        <f t="shared" si="3"/>
        <v>2.5506941048117069</v>
      </c>
      <c r="Q18">
        <f t="shared" si="3"/>
        <v>2.3153507756425096E-2</v>
      </c>
      <c r="S18">
        <f t="shared" si="3"/>
        <v>-16.17932172869147</v>
      </c>
    </row>
    <row r="21" spans="1:20" x14ac:dyDescent="0.3">
      <c r="A21" t="s">
        <v>107</v>
      </c>
    </row>
    <row r="22" spans="1:20" ht="15" thickBot="1" x14ac:dyDescent="0.35">
      <c r="L22">
        <f>B32</f>
        <v>1.7709333959868729</v>
      </c>
      <c r="M22">
        <v>1.8934615061678924E-2</v>
      </c>
    </row>
    <row r="23" spans="1:20" x14ac:dyDescent="0.3">
      <c r="A23" s="26"/>
      <c r="B23" s="26" t="s">
        <v>53</v>
      </c>
      <c r="C23" s="26" t="s">
        <v>54</v>
      </c>
      <c r="M23">
        <v>8.4936390107498289E-2</v>
      </c>
    </row>
    <row r="24" spans="1:20" x14ac:dyDescent="0.3">
      <c r="A24" s="24" t="s">
        <v>55</v>
      </c>
      <c r="B24" s="24">
        <v>1E-4</v>
      </c>
      <c r="C24" s="24">
        <v>0</v>
      </c>
      <c r="M24">
        <v>7.559167351694647E-2</v>
      </c>
    </row>
    <row r="25" spans="1:20" x14ac:dyDescent="0.3">
      <c r="A25" s="24" t="s">
        <v>56</v>
      </c>
      <c r="B25" s="24">
        <v>0</v>
      </c>
      <c r="C25" s="24">
        <v>0</v>
      </c>
      <c r="M25">
        <v>7.9786178715981885E-4</v>
      </c>
    </row>
    <row r="26" spans="1:20" x14ac:dyDescent="0.3">
      <c r="A26" s="24" t="s">
        <v>57</v>
      </c>
      <c r="B26" s="24">
        <v>5</v>
      </c>
      <c r="C26" s="24">
        <v>10</v>
      </c>
      <c r="M26">
        <v>2.7936248903064634E-4</v>
      </c>
    </row>
    <row r="27" spans="1:20" x14ac:dyDescent="0.3">
      <c r="A27" s="24" t="s">
        <v>108</v>
      </c>
      <c r="B27" s="24">
        <v>0</v>
      </c>
      <c r="C27" s="24"/>
      <c r="M27">
        <v>4.7806661299865341E-2</v>
      </c>
    </row>
    <row r="28" spans="1:20" x14ac:dyDescent="0.3">
      <c r="A28" s="24" t="s">
        <v>58</v>
      </c>
      <c r="B28" s="24">
        <v>0</v>
      </c>
      <c r="C28" s="24"/>
      <c r="M28">
        <v>1.3229505842675003E-3</v>
      </c>
    </row>
    <row r="29" spans="1:20" x14ac:dyDescent="0.3">
      <c r="A29" s="24" t="s">
        <v>59</v>
      </c>
      <c r="B29" s="24">
        <v>13</v>
      </c>
      <c r="C29" s="24"/>
      <c r="M29">
        <v>0.16503765689300864</v>
      </c>
    </row>
    <row r="30" spans="1:20" x14ac:dyDescent="0.3">
      <c r="A30" s="24" t="s">
        <v>60</v>
      </c>
      <c r="B30" s="24">
        <v>65535</v>
      </c>
      <c r="C30" s="24"/>
      <c r="M30" s="24" t="e">
        <v>#NUM!</v>
      </c>
    </row>
    <row r="31" spans="1:20" x14ac:dyDescent="0.3">
      <c r="A31" s="24" t="s">
        <v>61</v>
      </c>
      <c r="B31" s="24" t="e">
        <v>#NUM!</v>
      </c>
      <c r="C31" s="24"/>
      <c r="M31">
        <v>0.10033219505217691</v>
      </c>
    </row>
    <row r="32" spans="1:20" x14ac:dyDescent="0.3">
      <c r="A32" s="24" t="s">
        <v>62</v>
      </c>
      <c r="B32" s="24">
        <v>1.7709333959868729</v>
      </c>
      <c r="C32" s="24"/>
    </row>
    <row r="33" spans="1:3" x14ac:dyDescent="0.3">
      <c r="A33" s="24" t="s">
        <v>63</v>
      </c>
      <c r="B33" s="24" t="e">
        <v>#NUM!</v>
      </c>
      <c r="C33" s="24"/>
    </row>
    <row r="34" spans="1:3" ht="15" thickBot="1" x14ac:dyDescent="0.35">
      <c r="A34" s="25" t="s">
        <v>64</v>
      </c>
      <c r="B34" s="25">
        <v>2.1603686564627926</v>
      </c>
      <c r="C34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attribute costs</vt:lpstr>
      <vt:lpstr>a - si</vt:lpstr>
      <vt:lpstr>c - si</vt:lpstr>
      <vt:lpstr>a - 1si 0.8</vt:lpstr>
      <vt:lpstr>c - 1si 0.8</vt:lpstr>
      <vt:lpstr>a - 1si 0.8 X2</vt:lpstr>
      <vt:lpstr>c - 1si 0.8 X2</vt:lpstr>
      <vt:lpstr>a - 1si 1 </vt:lpstr>
      <vt:lpstr>c - 1si 1</vt:lpstr>
      <vt:lpstr>a - 1si 1 X2</vt:lpstr>
      <vt:lpstr>c - 1si 1 X2</vt:lpstr>
      <vt:lpstr>a - 1si 1 2%</vt:lpstr>
      <vt:lpstr>c - 1si 1 2%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2015-02-09T05:34:15Z</dcterms:modified>
</cp:coreProperties>
</file>