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Stern\Dropbox (SSD)\Roger\IDEMS\Review\"/>
    </mc:Choice>
  </mc:AlternateContent>
  <xr:revisionPtr revIDLastSave="0" documentId="8_{602B701A-1CD6-4EC6-95CD-F8B07782D6C1}" xr6:coauthVersionLast="47" xr6:coauthVersionMax="47" xr10:uidLastSave="{00000000-0000-0000-0000-000000000000}"/>
  <bookViews>
    <workbookView xWindow="-110" yWindow="-110" windowWidth="19420" windowHeight="10420" xr2:uid="{C75B3EC4-FA40-4607-93B8-9C61255002BE}"/>
  </bookViews>
  <sheets>
    <sheet name="Scores" sheetId="11" r:id="rId1"/>
    <sheet name="Scores45" sheetId="1" r:id="rId2"/>
    <sheet name="Scores_Rank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2" l="1"/>
  <c r="J46" i="12"/>
  <c r="H46" i="12"/>
  <c r="G46" i="12"/>
  <c r="E46" i="12"/>
  <c r="D46" i="12"/>
  <c r="T45" i="12"/>
  <c r="S45" i="12"/>
  <c r="R45" i="12"/>
  <c r="Q45" i="12"/>
  <c r="P45" i="12"/>
  <c r="O45" i="12"/>
  <c r="N45" i="12"/>
  <c r="M45" i="12"/>
  <c r="L45" i="12"/>
  <c r="T44" i="12"/>
  <c r="S44" i="12"/>
  <c r="R44" i="12"/>
  <c r="Q44" i="12"/>
  <c r="P44" i="12"/>
  <c r="O44" i="12"/>
  <c r="N44" i="12"/>
  <c r="M44" i="12"/>
  <c r="L44" i="12"/>
  <c r="T43" i="12"/>
  <c r="S43" i="12"/>
  <c r="R43" i="12"/>
  <c r="Q43" i="12"/>
  <c r="P43" i="12"/>
  <c r="O43" i="12"/>
  <c r="N43" i="12"/>
  <c r="M43" i="12"/>
  <c r="L43" i="12"/>
  <c r="R42" i="12"/>
  <c r="M42" i="12"/>
  <c r="E42" i="12"/>
  <c r="Q42" i="12" s="1"/>
  <c r="T41" i="12"/>
  <c r="O41" i="12"/>
  <c r="M41" i="12"/>
  <c r="L41" i="12"/>
  <c r="I41" i="12"/>
  <c r="R41" i="12" s="1"/>
  <c r="F41" i="12"/>
  <c r="F46" i="12" s="1"/>
  <c r="E41" i="12"/>
  <c r="N41" i="12" s="1"/>
  <c r="C41" i="12"/>
  <c r="S41" i="12" s="1"/>
  <c r="T40" i="12"/>
  <c r="S40" i="12"/>
  <c r="R40" i="12"/>
  <c r="Q40" i="12"/>
  <c r="P40" i="12"/>
  <c r="O40" i="12"/>
  <c r="N40" i="12"/>
  <c r="M40" i="12"/>
  <c r="L40" i="12"/>
  <c r="T39" i="12"/>
  <c r="S39" i="12"/>
  <c r="R39" i="12"/>
  <c r="Q39" i="12"/>
  <c r="P39" i="12"/>
  <c r="O39" i="12"/>
  <c r="N39" i="12"/>
  <c r="M39" i="12"/>
  <c r="L39" i="12"/>
  <c r="T38" i="12"/>
  <c r="S38" i="12"/>
  <c r="R38" i="12"/>
  <c r="Q38" i="12"/>
  <c r="P38" i="12"/>
  <c r="O38" i="12"/>
  <c r="N38" i="12"/>
  <c r="M38" i="12"/>
  <c r="L38" i="12"/>
  <c r="T37" i="12"/>
  <c r="S37" i="12"/>
  <c r="R37" i="12"/>
  <c r="Q37" i="12"/>
  <c r="P37" i="12"/>
  <c r="O37" i="12"/>
  <c r="N37" i="12"/>
  <c r="M37" i="12"/>
  <c r="L37" i="12"/>
  <c r="T36" i="12"/>
  <c r="S36" i="12"/>
  <c r="R36" i="12"/>
  <c r="Q36" i="12"/>
  <c r="P36" i="12"/>
  <c r="O36" i="12"/>
  <c r="N36" i="12"/>
  <c r="M36" i="12"/>
  <c r="L36" i="12"/>
  <c r="T35" i="12"/>
  <c r="S35" i="12"/>
  <c r="R35" i="12"/>
  <c r="Q35" i="12"/>
  <c r="P35" i="12"/>
  <c r="O35" i="12"/>
  <c r="N35" i="12"/>
  <c r="M35" i="12"/>
  <c r="L35" i="12"/>
  <c r="T34" i="12"/>
  <c r="S34" i="12"/>
  <c r="R34" i="12"/>
  <c r="Q34" i="12"/>
  <c r="P34" i="12"/>
  <c r="O34" i="12"/>
  <c r="N34" i="12"/>
  <c r="M34" i="12"/>
  <c r="L34" i="12"/>
  <c r="T33" i="12"/>
  <c r="S33" i="12"/>
  <c r="R33" i="12"/>
  <c r="Q33" i="12"/>
  <c r="P33" i="12"/>
  <c r="O33" i="12"/>
  <c r="N33" i="12"/>
  <c r="M33" i="12"/>
  <c r="L33" i="12"/>
  <c r="T32" i="12"/>
  <c r="R32" i="12"/>
  <c r="Q32" i="12"/>
  <c r="O32" i="12"/>
  <c r="N32" i="12"/>
  <c r="M32" i="12"/>
  <c r="L32" i="12"/>
  <c r="I32" i="12"/>
  <c r="P32" i="12" s="1"/>
  <c r="T31" i="12"/>
  <c r="S31" i="12"/>
  <c r="R31" i="12"/>
  <c r="Q31" i="12"/>
  <c r="P31" i="12"/>
  <c r="O31" i="12"/>
  <c r="N31" i="12"/>
  <c r="M31" i="12"/>
  <c r="L31" i="12"/>
  <c r="T30" i="12"/>
  <c r="S30" i="12"/>
  <c r="R30" i="12"/>
  <c r="Q30" i="12"/>
  <c r="P30" i="12"/>
  <c r="O30" i="12"/>
  <c r="N30" i="12"/>
  <c r="M30" i="12"/>
  <c r="L30" i="12"/>
  <c r="T29" i="12"/>
  <c r="S29" i="12"/>
  <c r="R29" i="12"/>
  <c r="Q29" i="12"/>
  <c r="P29" i="12"/>
  <c r="O29" i="12"/>
  <c r="N29" i="12"/>
  <c r="M29" i="12"/>
  <c r="L29" i="12"/>
  <c r="T28" i="12"/>
  <c r="S28" i="12"/>
  <c r="R28" i="12"/>
  <c r="Q28" i="12"/>
  <c r="P28" i="12"/>
  <c r="O28" i="12"/>
  <c r="N28" i="12"/>
  <c r="M28" i="12"/>
  <c r="L28" i="12"/>
  <c r="T27" i="12"/>
  <c r="S27" i="12"/>
  <c r="R27" i="12"/>
  <c r="Q27" i="12"/>
  <c r="P27" i="12"/>
  <c r="O27" i="12"/>
  <c r="N27" i="12"/>
  <c r="M27" i="12"/>
  <c r="L27" i="12"/>
  <c r="T26" i="12"/>
  <c r="S26" i="12"/>
  <c r="R26" i="12"/>
  <c r="Q26" i="12"/>
  <c r="P26" i="12"/>
  <c r="O26" i="12"/>
  <c r="N26" i="12"/>
  <c r="M26" i="12"/>
  <c r="L26" i="12"/>
  <c r="T25" i="12"/>
  <c r="S25" i="12"/>
  <c r="R25" i="12"/>
  <c r="Q25" i="12"/>
  <c r="P25" i="12"/>
  <c r="O25" i="12"/>
  <c r="N25" i="12"/>
  <c r="M25" i="12"/>
  <c r="L25" i="12"/>
  <c r="T24" i="12"/>
  <c r="S24" i="12"/>
  <c r="R24" i="12"/>
  <c r="Q24" i="12"/>
  <c r="P24" i="12"/>
  <c r="O24" i="12"/>
  <c r="N24" i="12"/>
  <c r="M24" i="12"/>
  <c r="L24" i="12"/>
  <c r="T23" i="12"/>
  <c r="S23" i="12"/>
  <c r="R23" i="12"/>
  <c r="Q23" i="12"/>
  <c r="P23" i="12"/>
  <c r="O23" i="12"/>
  <c r="N23" i="12"/>
  <c r="M23" i="12"/>
  <c r="L23" i="12"/>
  <c r="T22" i="12"/>
  <c r="S22" i="12"/>
  <c r="R22" i="12"/>
  <c r="Q22" i="12"/>
  <c r="P22" i="12"/>
  <c r="O22" i="12"/>
  <c r="N22" i="12"/>
  <c r="M22" i="12"/>
  <c r="L22" i="12"/>
  <c r="T21" i="12"/>
  <c r="S21" i="12"/>
  <c r="R21" i="12"/>
  <c r="Q21" i="12"/>
  <c r="P21" i="12"/>
  <c r="O21" i="12"/>
  <c r="N21" i="12"/>
  <c r="M21" i="12"/>
  <c r="L21" i="12"/>
  <c r="T20" i="12"/>
  <c r="S20" i="12"/>
  <c r="R20" i="12"/>
  <c r="Q20" i="12"/>
  <c r="P20" i="12"/>
  <c r="O20" i="12"/>
  <c r="N20" i="12"/>
  <c r="M20" i="12"/>
  <c r="L20" i="12"/>
  <c r="T19" i="12"/>
  <c r="S19" i="12"/>
  <c r="R19" i="12"/>
  <c r="Q19" i="12"/>
  <c r="P19" i="12"/>
  <c r="O19" i="12"/>
  <c r="N19" i="12"/>
  <c r="M19" i="12"/>
  <c r="L19" i="12"/>
  <c r="T18" i="12"/>
  <c r="S18" i="12"/>
  <c r="R18" i="12"/>
  <c r="Q18" i="12"/>
  <c r="P18" i="12"/>
  <c r="O18" i="12"/>
  <c r="N18" i="12"/>
  <c r="M18" i="12"/>
  <c r="L18" i="12"/>
  <c r="T17" i="12"/>
  <c r="S17" i="12"/>
  <c r="R17" i="12"/>
  <c r="Q17" i="12"/>
  <c r="P17" i="12"/>
  <c r="O17" i="12"/>
  <c r="N17" i="12"/>
  <c r="M17" i="12"/>
  <c r="L17" i="12"/>
  <c r="T16" i="12"/>
  <c r="S16" i="12"/>
  <c r="R16" i="12"/>
  <c r="Q16" i="12"/>
  <c r="P16" i="12"/>
  <c r="O16" i="12"/>
  <c r="N16" i="12"/>
  <c r="M16" i="12"/>
  <c r="L16" i="12"/>
  <c r="T15" i="12"/>
  <c r="S15" i="12"/>
  <c r="R15" i="12"/>
  <c r="Q15" i="12"/>
  <c r="P15" i="12"/>
  <c r="O15" i="12"/>
  <c r="N15" i="12"/>
  <c r="M15" i="12"/>
  <c r="L15" i="12"/>
  <c r="T14" i="12"/>
  <c r="S14" i="12"/>
  <c r="R14" i="12"/>
  <c r="Q14" i="12"/>
  <c r="P14" i="12"/>
  <c r="O14" i="12"/>
  <c r="N14" i="12"/>
  <c r="M14" i="12"/>
  <c r="L14" i="12"/>
  <c r="T13" i="12"/>
  <c r="S13" i="12"/>
  <c r="R13" i="12"/>
  <c r="Q13" i="12"/>
  <c r="P13" i="12"/>
  <c r="O13" i="12"/>
  <c r="N13" i="12"/>
  <c r="M13" i="12"/>
  <c r="L13" i="12"/>
  <c r="T12" i="12"/>
  <c r="S12" i="12"/>
  <c r="R12" i="12"/>
  <c r="Q12" i="12"/>
  <c r="P12" i="12"/>
  <c r="O12" i="12"/>
  <c r="N12" i="12"/>
  <c r="M12" i="12"/>
  <c r="L12" i="12"/>
  <c r="T11" i="12"/>
  <c r="S11" i="12"/>
  <c r="R11" i="12"/>
  <c r="Q11" i="12"/>
  <c r="P11" i="12"/>
  <c r="O11" i="12"/>
  <c r="N11" i="12"/>
  <c r="M11" i="12"/>
  <c r="L11" i="12"/>
  <c r="T10" i="12"/>
  <c r="S10" i="12"/>
  <c r="R10" i="12"/>
  <c r="Q10" i="12"/>
  <c r="P10" i="12"/>
  <c r="O10" i="12"/>
  <c r="N10" i="12"/>
  <c r="M10" i="12"/>
  <c r="L10" i="12"/>
  <c r="T9" i="12"/>
  <c r="S9" i="12"/>
  <c r="R9" i="12"/>
  <c r="Q9" i="12"/>
  <c r="P9" i="12"/>
  <c r="O9" i="12"/>
  <c r="N9" i="12"/>
  <c r="M9" i="12"/>
  <c r="L9" i="12"/>
  <c r="T8" i="12"/>
  <c r="S8" i="12"/>
  <c r="R8" i="12"/>
  <c r="Q8" i="12"/>
  <c r="P8" i="12"/>
  <c r="O8" i="12"/>
  <c r="N8" i="12"/>
  <c r="M8" i="12"/>
  <c r="L8" i="12"/>
  <c r="T7" i="12"/>
  <c r="S7" i="12"/>
  <c r="R7" i="12"/>
  <c r="Q7" i="12"/>
  <c r="P7" i="12"/>
  <c r="O7" i="12"/>
  <c r="N7" i="12"/>
  <c r="M7" i="12"/>
  <c r="L7" i="12"/>
  <c r="T6" i="12"/>
  <c r="S6" i="12"/>
  <c r="R6" i="12"/>
  <c r="Q6" i="12"/>
  <c r="P6" i="12"/>
  <c r="O6" i="12"/>
  <c r="N6" i="12"/>
  <c r="M6" i="12"/>
  <c r="L6" i="12"/>
  <c r="T5" i="12"/>
  <c r="S5" i="12"/>
  <c r="R5" i="12"/>
  <c r="Q5" i="12"/>
  <c r="P5" i="12"/>
  <c r="O5" i="12"/>
  <c r="N5" i="12"/>
  <c r="M5" i="12"/>
  <c r="M46" i="12" s="1"/>
  <c r="L5" i="12"/>
  <c r="T4" i="12"/>
  <c r="S4" i="12"/>
  <c r="R4" i="12"/>
  <c r="Q4" i="12"/>
  <c r="P4" i="12"/>
  <c r="O4" i="12"/>
  <c r="N4" i="12"/>
  <c r="M4" i="12"/>
  <c r="L4" i="12"/>
  <c r="T3" i="12"/>
  <c r="S3" i="12"/>
  <c r="R3" i="12"/>
  <c r="Q3" i="12"/>
  <c r="P3" i="12"/>
  <c r="O3" i="12"/>
  <c r="N3" i="12"/>
  <c r="M3" i="12"/>
  <c r="L3" i="12"/>
  <c r="T2" i="12"/>
  <c r="S2" i="12"/>
  <c r="R2" i="12"/>
  <c r="R46" i="12" s="1"/>
  <c r="Q2" i="12"/>
  <c r="P2" i="12"/>
  <c r="O2" i="12"/>
  <c r="N2" i="12"/>
  <c r="M2" i="12"/>
  <c r="L2" i="12"/>
  <c r="K46" i="11"/>
  <c r="J46" i="11"/>
  <c r="H46" i="11"/>
  <c r="G46" i="11"/>
  <c r="F46" i="11"/>
  <c r="D46" i="11"/>
  <c r="E42" i="11"/>
  <c r="I41" i="11"/>
  <c r="F41" i="11"/>
  <c r="E41" i="11"/>
  <c r="C41" i="11"/>
  <c r="I32" i="11"/>
  <c r="I41" i="1"/>
  <c r="E42" i="1"/>
  <c r="E41" i="1"/>
  <c r="F41" i="1"/>
  <c r="C41" i="1"/>
  <c r="I32" i="1"/>
  <c r="N46" i="12" l="1"/>
  <c r="T46" i="12"/>
  <c r="L46" i="12"/>
  <c r="S42" i="12"/>
  <c r="S46" i="12" s="1"/>
  <c r="S32" i="12"/>
  <c r="L42" i="12"/>
  <c r="T42" i="12"/>
  <c r="P41" i="12"/>
  <c r="P46" i="12" s="1"/>
  <c r="N42" i="12"/>
  <c r="I46" i="12"/>
  <c r="Q41" i="12"/>
  <c r="Q46" i="12" s="1"/>
  <c r="O42" i="12"/>
  <c r="O46" i="12" s="1"/>
  <c r="P42" i="12"/>
  <c r="C46" i="12"/>
  <c r="E46" i="11"/>
  <c r="I46" i="11"/>
  <c r="C46" i="11"/>
</calcChain>
</file>

<file path=xl/sharedStrings.xml><?xml version="1.0" encoding="utf-8"?>
<sst xmlns="http://schemas.openxmlformats.org/spreadsheetml/2006/main" count="310" uniqueCount="69">
  <si>
    <t>BlueSky</t>
  </si>
  <si>
    <t>JASP</t>
  </si>
  <si>
    <t>jamovi</t>
  </si>
  <si>
    <t>Deducer</t>
  </si>
  <si>
    <t>Rcmdr</t>
  </si>
  <si>
    <t>RKWard</t>
  </si>
  <si>
    <t>Graphics</t>
  </si>
  <si>
    <t>Model Objects</t>
  </si>
  <si>
    <t>Rattle</t>
  </si>
  <si>
    <t>Data Editor</t>
  </si>
  <si>
    <t>Output: R Markdown</t>
  </si>
  <si>
    <t>Package Management</t>
  </si>
  <si>
    <t>Feature</t>
  </si>
  <si>
    <t>Small Multiples</t>
  </si>
  <si>
    <t>Category</t>
  </si>
  <si>
    <t>Analytics</t>
  </si>
  <si>
    <t>Total</t>
  </si>
  <si>
    <t>Reuse work via Code</t>
  </si>
  <si>
    <t>RAF</t>
  </si>
  <si>
    <t>Multiple Output Windows</t>
  </si>
  <si>
    <t>Multiple Code Windows</t>
  </si>
  <si>
    <t>Variable Metadata View</t>
  </si>
  <si>
    <t>Large Multiples</t>
  </si>
  <si>
    <t>Statistics - Frequentist</t>
  </si>
  <si>
    <t>Statistics - Bayesian</t>
  </si>
  <si>
    <t>Statistics - Distributions</t>
  </si>
  <si>
    <t>Output: LaTeX</t>
  </si>
  <si>
    <t>Machine Learning / AI</t>
  </si>
  <si>
    <t>Variable Search in Dialogs</t>
  </si>
  <si>
    <t>R_Instat</t>
  </si>
  <si>
    <t>Ease_of_Use</t>
  </si>
  <si>
    <t>Magnify GUI for teaching</t>
  </si>
  <si>
    <t>R Code Editor</t>
  </si>
  <si>
    <t>Output: Word Processing Featues</t>
  </si>
  <si>
    <t>Installs without use of R</t>
  </si>
  <si>
    <t>Starts without use of R</t>
  </si>
  <si>
    <t>Easy to repeat any step by groups</t>
  </si>
  <si>
    <t xml:space="preserve">Hides R code by default </t>
  </si>
  <si>
    <t>Reuse entire workflow without using R</t>
  </si>
  <si>
    <t>Pub-quality tables w/out R code steps</t>
  </si>
  <si>
    <t>Table of Contents to ease navigation</t>
  </si>
  <si>
    <t>Easy to move blocks of output</t>
  </si>
  <si>
    <t>Hides field-specific menus initially</t>
  </si>
  <si>
    <t>Use its full capability without using R</t>
  </si>
  <si>
    <t>Multiple Data Files Open at Once</t>
  </si>
  <si>
    <t>Remembers recent files</t>
  </si>
  <si>
    <t>General_Features</t>
  </si>
  <si>
    <t>Operating Systems (how many)</t>
  </si>
  <si>
    <t>Import Data File Types (how many)</t>
  </si>
  <si>
    <t>Import Database (how many)</t>
  </si>
  <si>
    <t>Export Data File Types (how many)</t>
  </si>
  <si>
    <t>Variable Filtering (limit vars shown in data and dialogs)</t>
  </si>
  <si>
    <t>Model Builder adds N-way interactions</t>
  </si>
  <si>
    <t>Data_Wrangling (how many)</t>
  </si>
  <si>
    <t>Label Across Many Variables at Once</t>
  </si>
  <si>
    <t>Transform Across Variables at Once</t>
  </si>
  <si>
    <t>Transform Down Many Variables at Once</t>
  </si>
  <si>
    <t>Types of Graphs (how many)</t>
  </si>
  <si>
    <t>Export Graphics Formats (how many)</t>
  </si>
  <si>
    <t>Model Validation Methods (how many)</t>
  </si>
  <si>
    <t>Rbluesky</t>
  </si>
  <si>
    <t>RDeducer</t>
  </si>
  <si>
    <t>RJASP</t>
  </si>
  <si>
    <t>Rjamovi</t>
  </si>
  <si>
    <t>RRAF</t>
  </si>
  <si>
    <t>RRattle</t>
  </si>
  <si>
    <t>RRcmdr</t>
  </si>
  <si>
    <t>RR_Instat</t>
  </si>
  <si>
    <t>RRKWard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</si>
</sst>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F400-8438-41EA-B53F-25D83EA9820C}">
  <dimension ref="A1:K49"/>
  <sheetViews>
    <sheetView tabSelected="1" workbookViewId="0">
      <selection activeCell="B4" sqref="B4"/>
    </sheetView>
  </sheetViews>
  <sheetFormatPr defaultRowHeight="14.5" x14ac:dyDescent="0.35"/>
  <cols>
    <col min="1" max="1" width="26.26953125" customWidth="1"/>
    <col min="2" max="2" width="51.26953125" customWidth="1"/>
    <col min="3" max="3" width="8.1796875" customWidth="1"/>
    <col min="5" max="5" width="7.1796875" customWidth="1"/>
    <col min="6" max="6" width="8.26953125" customWidth="1"/>
    <col min="7" max="7" width="7.7265625" customWidth="1"/>
    <col min="8" max="8" width="7.81640625" customWidth="1"/>
    <col min="9" max="10" width="8.1796875" customWidth="1"/>
    <col min="11" max="11" width="8.54296875" customWidth="1"/>
  </cols>
  <sheetData>
    <row r="1" spans="1:11" x14ac:dyDescent="0.35">
      <c r="A1" s="1" t="s">
        <v>14</v>
      </c>
      <c r="B1" s="1" t="s">
        <v>12</v>
      </c>
      <c r="C1" s="4" t="s">
        <v>0</v>
      </c>
      <c r="D1" s="4" t="s">
        <v>3</v>
      </c>
      <c r="E1" s="4" t="s">
        <v>1</v>
      </c>
      <c r="F1" s="4" t="s">
        <v>2</v>
      </c>
      <c r="G1" s="4" t="s">
        <v>18</v>
      </c>
      <c r="H1" s="4" t="s">
        <v>8</v>
      </c>
      <c r="I1" s="4" t="s">
        <v>4</v>
      </c>
      <c r="J1" s="4" t="s">
        <v>29</v>
      </c>
      <c r="K1" s="4" t="s">
        <v>5</v>
      </c>
    </row>
    <row r="2" spans="1:11" x14ac:dyDescent="0.35">
      <c r="A2" t="s">
        <v>30</v>
      </c>
      <c r="B2" t="s">
        <v>34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</row>
    <row r="3" spans="1:11" x14ac:dyDescent="0.35">
      <c r="A3" t="s">
        <v>30</v>
      </c>
      <c r="B3" t="s">
        <v>35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1</v>
      </c>
      <c r="K3" s="2">
        <v>1</v>
      </c>
    </row>
    <row r="4" spans="1:11" x14ac:dyDescent="0.35">
      <c r="A4" t="s">
        <v>30</v>
      </c>
      <c r="B4" t="s">
        <v>45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1</v>
      </c>
      <c r="K4" s="2">
        <v>1</v>
      </c>
    </row>
    <row r="5" spans="1:11" x14ac:dyDescent="0.35">
      <c r="A5" t="s">
        <v>30</v>
      </c>
      <c r="B5" t="s">
        <v>37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1</v>
      </c>
    </row>
    <row r="6" spans="1:11" x14ac:dyDescent="0.35">
      <c r="A6" t="s">
        <v>30</v>
      </c>
      <c r="B6" t="s">
        <v>43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</row>
    <row r="7" spans="1:11" x14ac:dyDescent="0.35">
      <c r="A7" t="s">
        <v>30</v>
      </c>
      <c r="B7" t="s">
        <v>9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1</v>
      </c>
      <c r="K7" s="2">
        <v>1</v>
      </c>
    </row>
    <row r="8" spans="1:11" x14ac:dyDescent="0.35">
      <c r="A8" t="s">
        <v>30</v>
      </c>
      <c r="B8" t="s">
        <v>38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</row>
    <row r="9" spans="1:11" x14ac:dyDescent="0.35">
      <c r="A9" t="s">
        <v>30</v>
      </c>
      <c r="B9" t="s">
        <v>39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30</v>
      </c>
      <c r="B10" t="s">
        <v>42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x14ac:dyDescent="0.35">
      <c r="A11" t="s">
        <v>30</v>
      </c>
      <c r="B11" t="s">
        <v>40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</row>
    <row r="12" spans="1:11" x14ac:dyDescent="0.35">
      <c r="A12" t="s">
        <v>30</v>
      </c>
      <c r="B12" t="s">
        <v>41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5">
      <c r="A13" t="s">
        <v>30</v>
      </c>
      <c r="B13" t="s">
        <v>36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5">
      <c r="A14" t="s">
        <v>46</v>
      </c>
      <c r="B14" t="s">
        <v>47</v>
      </c>
      <c r="C14" s="2">
        <v>2</v>
      </c>
      <c r="D14" s="2">
        <v>3</v>
      </c>
      <c r="E14" s="2">
        <v>4</v>
      </c>
      <c r="F14" s="2">
        <v>4</v>
      </c>
      <c r="G14" s="2">
        <v>3</v>
      </c>
      <c r="H14" s="2">
        <v>3</v>
      </c>
      <c r="I14" s="2">
        <v>3</v>
      </c>
      <c r="J14" s="2">
        <v>1</v>
      </c>
      <c r="K14" s="2">
        <v>3</v>
      </c>
    </row>
    <row r="15" spans="1:11" x14ac:dyDescent="0.35">
      <c r="A15" t="s">
        <v>46</v>
      </c>
      <c r="B15" t="s">
        <v>48</v>
      </c>
      <c r="C15" s="2">
        <v>7</v>
      </c>
      <c r="D15" s="2">
        <v>15</v>
      </c>
      <c r="E15" s="2">
        <v>6</v>
      </c>
      <c r="F15" s="2">
        <v>6</v>
      </c>
      <c r="G15" s="2">
        <v>1</v>
      </c>
      <c r="H15" s="2">
        <v>9</v>
      </c>
      <c r="I15" s="2">
        <v>7</v>
      </c>
      <c r="J15" s="2">
        <v>31</v>
      </c>
      <c r="K15" s="2">
        <v>5</v>
      </c>
    </row>
    <row r="16" spans="1:11" x14ac:dyDescent="0.35">
      <c r="A16" t="s">
        <v>46</v>
      </c>
      <c r="B16" t="s">
        <v>49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</row>
    <row r="17" spans="1:11" x14ac:dyDescent="0.35">
      <c r="A17" t="s">
        <v>46</v>
      </c>
      <c r="B17" t="s">
        <v>50</v>
      </c>
      <c r="C17" s="2">
        <v>5</v>
      </c>
      <c r="D17" s="2">
        <v>7</v>
      </c>
      <c r="E17" s="2">
        <v>1</v>
      </c>
      <c r="F17" s="2">
        <v>5</v>
      </c>
      <c r="G17" s="2">
        <v>1</v>
      </c>
      <c r="H17" s="2">
        <v>1</v>
      </c>
      <c r="I17" s="2">
        <v>3</v>
      </c>
      <c r="J17" s="2">
        <v>20</v>
      </c>
      <c r="K17" s="2">
        <v>3</v>
      </c>
    </row>
    <row r="18" spans="1:11" x14ac:dyDescent="0.35">
      <c r="A18" t="s">
        <v>46</v>
      </c>
      <c r="B18" t="s">
        <v>44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</row>
    <row r="19" spans="1:11" x14ac:dyDescent="0.35">
      <c r="A19" t="s">
        <v>46</v>
      </c>
      <c r="B19" t="s">
        <v>19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5">
      <c r="A20" t="s">
        <v>46</v>
      </c>
      <c r="B20" t="s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5">
      <c r="A21" t="s">
        <v>46</v>
      </c>
      <c r="B21" t="s">
        <v>21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</row>
    <row r="22" spans="1:11" x14ac:dyDescent="0.35">
      <c r="A22" t="s">
        <v>46</v>
      </c>
      <c r="B22" t="s">
        <v>28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5">
      <c r="A23" t="s">
        <v>46</v>
      </c>
      <c r="B23" t="s">
        <v>51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</row>
    <row r="24" spans="1:11" x14ac:dyDescent="0.35">
      <c r="A24" t="s">
        <v>46</v>
      </c>
      <c r="B24" t="s">
        <v>52</v>
      </c>
      <c r="C24" s="2">
        <v>1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5">
      <c r="A25" t="s">
        <v>46</v>
      </c>
      <c r="B25" t="s">
        <v>31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</row>
    <row r="26" spans="1:11" x14ac:dyDescent="0.35">
      <c r="A26" t="s">
        <v>46</v>
      </c>
      <c r="B26" t="s">
        <v>32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</row>
    <row r="27" spans="1:11" x14ac:dyDescent="0.35">
      <c r="A27" t="s">
        <v>46</v>
      </c>
      <c r="B27" t="s">
        <v>17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</row>
    <row r="28" spans="1:11" x14ac:dyDescent="0.35">
      <c r="A28" t="s">
        <v>46</v>
      </c>
      <c r="B28" t="s">
        <v>11</v>
      </c>
      <c r="C28" s="2">
        <v>1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</row>
    <row r="29" spans="1:11" x14ac:dyDescent="0.35">
      <c r="A29" t="s">
        <v>46</v>
      </c>
      <c r="B29" t="s">
        <v>33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</row>
    <row r="30" spans="1:11" x14ac:dyDescent="0.35">
      <c r="A30" t="s">
        <v>46</v>
      </c>
      <c r="B30" t="s">
        <v>10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</row>
    <row r="31" spans="1:11" x14ac:dyDescent="0.35">
      <c r="A31" t="s">
        <v>46</v>
      </c>
      <c r="B31" t="s">
        <v>26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35">
      <c r="A32" t="s">
        <v>46</v>
      </c>
      <c r="B32" t="s">
        <v>53</v>
      </c>
      <c r="C32" s="2">
        <v>68</v>
      </c>
      <c r="D32" s="2">
        <v>8</v>
      </c>
      <c r="E32" s="2">
        <v>2</v>
      </c>
      <c r="F32" s="2">
        <v>3</v>
      </c>
      <c r="G32" s="2">
        <v>12</v>
      </c>
      <c r="H32" s="2">
        <v>26</v>
      </c>
      <c r="I32" s="2">
        <f>17+12</f>
        <v>29</v>
      </c>
      <c r="J32" s="2">
        <v>75</v>
      </c>
      <c r="K32" s="2">
        <v>4</v>
      </c>
    </row>
    <row r="33" spans="1:11" x14ac:dyDescent="0.35">
      <c r="A33" t="s">
        <v>46</v>
      </c>
      <c r="B33" t="s">
        <v>55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</row>
    <row r="34" spans="1:11" x14ac:dyDescent="0.35">
      <c r="A34" t="s">
        <v>46</v>
      </c>
      <c r="B34" t="s">
        <v>56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</row>
    <row r="35" spans="1:11" x14ac:dyDescent="0.35">
      <c r="A35" t="s">
        <v>46</v>
      </c>
      <c r="B35" t="s">
        <v>54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</row>
    <row r="36" spans="1:11" x14ac:dyDescent="0.35">
      <c r="A36" t="s">
        <v>6</v>
      </c>
      <c r="B36" t="s">
        <v>57</v>
      </c>
      <c r="C36" s="2">
        <v>29</v>
      </c>
      <c r="D36" s="2">
        <v>16</v>
      </c>
      <c r="E36" s="2">
        <v>20</v>
      </c>
      <c r="F36" s="2">
        <v>14</v>
      </c>
      <c r="G36" s="2">
        <v>11</v>
      </c>
      <c r="H36" s="2">
        <v>24</v>
      </c>
      <c r="I36" s="2">
        <v>19</v>
      </c>
      <c r="J36" s="2">
        <v>35</v>
      </c>
      <c r="K36" s="2">
        <v>19</v>
      </c>
    </row>
    <row r="37" spans="1:11" x14ac:dyDescent="0.35">
      <c r="A37" t="s">
        <v>6</v>
      </c>
      <c r="B37" t="s">
        <v>13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</row>
    <row r="38" spans="1:11" x14ac:dyDescent="0.35">
      <c r="A38" t="s">
        <v>6</v>
      </c>
      <c r="B38" t="s">
        <v>22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</row>
    <row r="39" spans="1:11" x14ac:dyDescent="0.35">
      <c r="A39" t="s">
        <v>6</v>
      </c>
      <c r="B39" t="s">
        <v>58</v>
      </c>
      <c r="C39" s="2">
        <v>2</v>
      </c>
      <c r="D39" s="2">
        <v>6</v>
      </c>
      <c r="E39" s="2">
        <v>6</v>
      </c>
      <c r="F39" s="2">
        <v>4</v>
      </c>
      <c r="G39" s="2">
        <v>5</v>
      </c>
      <c r="H39" s="2">
        <v>7</v>
      </c>
      <c r="I39" s="2">
        <v>7</v>
      </c>
      <c r="J39" s="2">
        <v>8</v>
      </c>
      <c r="K39" s="2">
        <v>3</v>
      </c>
    </row>
    <row r="40" spans="1:11" x14ac:dyDescent="0.35">
      <c r="A40" t="s">
        <v>15</v>
      </c>
      <c r="B40" t="s">
        <v>7</v>
      </c>
      <c r="C40" s="2">
        <v>1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>
        <v>1</v>
      </c>
      <c r="J40" s="2">
        <v>1</v>
      </c>
      <c r="K40" s="2">
        <v>1</v>
      </c>
    </row>
    <row r="41" spans="1:11" x14ac:dyDescent="0.35">
      <c r="A41" t="s">
        <v>15</v>
      </c>
      <c r="B41" t="s">
        <v>23</v>
      </c>
      <c r="C41" s="2">
        <f>231-(18*4)</f>
        <v>159</v>
      </c>
      <c r="D41" s="2">
        <v>35</v>
      </c>
      <c r="E41" s="2">
        <f>23+48</f>
        <v>71</v>
      </c>
      <c r="F41" s="2">
        <f>42+126</f>
        <v>168</v>
      </c>
      <c r="G41" s="2">
        <v>17</v>
      </c>
      <c r="H41" s="2">
        <v>8</v>
      </c>
      <c r="I41" s="2">
        <f>82+509</f>
        <v>591</v>
      </c>
      <c r="J41" s="2">
        <v>209</v>
      </c>
      <c r="K41" s="2">
        <v>55</v>
      </c>
    </row>
    <row r="42" spans="1:11" x14ac:dyDescent="0.35">
      <c r="A42" t="s">
        <v>15</v>
      </c>
      <c r="B42" t="s">
        <v>24</v>
      </c>
      <c r="C42" s="2">
        <v>0</v>
      </c>
      <c r="D42" s="2">
        <v>0</v>
      </c>
      <c r="E42" s="2">
        <f>20+16+7</f>
        <v>43</v>
      </c>
      <c r="F42" s="2">
        <v>12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35">
      <c r="A43" t="s">
        <v>15</v>
      </c>
      <c r="B43" t="s">
        <v>25</v>
      </c>
      <c r="C43" s="2">
        <v>18</v>
      </c>
      <c r="D43" s="2">
        <v>0</v>
      </c>
      <c r="E43" s="2">
        <v>40</v>
      </c>
      <c r="F43" s="2">
        <v>0</v>
      </c>
      <c r="G43" s="2">
        <v>0</v>
      </c>
      <c r="H43" s="2">
        <v>0</v>
      </c>
      <c r="I43" s="2">
        <v>17</v>
      </c>
      <c r="J43" s="2">
        <v>20</v>
      </c>
      <c r="K43" s="2">
        <v>0</v>
      </c>
    </row>
    <row r="44" spans="1:11" x14ac:dyDescent="0.35">
      <c r="A44" t="s">
        <v>15</v>
      </c>
      <c r="B44" t="s">
        <v>27</v>
      </c>
      <c r="C44" s="2">
        <v>35</v>
      </c>
      <c r="D44" s="2">
        <v>0</v>
      </c>
      <c r="E44" s="2">
        <v>16</v>
      </c>
      <c r="F44" s="2">
        <v>0</v>
      </c>
      <c r="G44" s="2">
        <v>4</v>
      </c>
      <c r="H44" s="2">
        <v>27</v>
      </c>
      <c r="I44" s="2">
        <v>1</v>
      </c>
      <c r="J44" s="2">
        <v>0</v>
      </c>
      <c r="K44" s="2">
        <v>0</v>
      </c>
    </row>
    <row r="45" spans="1:11" x14ac:dyDescent="0.35">
      <c r="A45" t="s">
        <v>15</v>
      </c>
      <c r="B45" t="s">
        <v>59</v>
      </c>
      <c r="C45" s="2">
        <v>4</v>
      </c>
      <c r="D45" s="2">
        <v>0</v>
      </c>
      <c r="E45" s="2">
        <v>4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</row>
    <row r="46" spans="1:11" x14ac:dyDescent="0.35">
      <c r="A46" s="1" t="s">
        <v>16</v>
      </c>
      <c r="B46" s="1" t="s">
        <v>16</v>
      </c>
      <c r="C46" s="3">
        <f t="shared" ref="C46:K46" si="0">SUM(C2:C45)</f>
        <v>359</v>
      </c>
      <c r="D46" s="3">
        <f t="shared" si="0"/>
        <v>106</v>
      </c>
      <c r="E46" s="3">
        <f t="shared" si="0"/>
        <v>226</v>
      </c>
      <c r="F46" s="3">
        <f t="shared" si="0"/>
        <v>237</v>
      </c>
      <c r="G46" s="3">
        <f t="shared" si="0"/>
        <v>62</v>
      </c>
      <c r="H46" s="3">
        <f t="shared" si="0"/>
        <v>110</v>
      </c>
      <c r="I46" s="3">
        <f t="shared" si="0"/>
        <v>688</v>
      </c>
      <c r="J46" s="3">
        <f t="shared" si="0"/>
        <v>413</v>
      </c>
      <c r="K46" s="3">
        <f t="shared" si="0"/>
        <v>106</v>
      </c>
    </row>
    <row r="49" spans="3:11" x14ac:dyDescent="0.35">
      <c r="C49" s="5"/>
      <c r="D49" s="5"/>
      <c r="E49" s="5"/>
      <c r="F49" s="5"/>
      <c r="G49" s="5"/>
      <c r="H49" s="5"/>
      <c r="I49" s="5"/>
      <c r="J49" s="5"/>
      <c r="K4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765D-B21C-417B-BCC5-AFE6ABE9F1E3}">
  <dimension ref="A1:K48"/>
  <sheetViews>
    <sheetView topLeftCell="A29" workbookViewId="0">
      <selection activeCell="A46" sqref="A46"/>
    </sheetView>
  </sheetViews>
  <sheetFormatPr defaultRowHeight="14.5" x14ac:dyDescent="0.35"/>
  <cols>
    <col min="1" max="1" width="26.26953125" customWidth="1"/>
    <col min="2" max="2" width="51.26953125" customWidth="1"/>
    <col min="3" max="3" width="8.1796875" customWidth="1"/>
    <col min="5" max="5" width="7.1796875" customWidth="1"/>
    <col min="6" max="6" width="8.26953125" customWidth="1"/>
    <col min="7" max="7" width="7.7265625" customWidth="1"/>
    <col min="8" max="8" width="7.81640625" customWidth="1"/>
    <col min="9" max="10" width="8.1796875" customWidth="1"/>
    <col min="11" max="11" width="8.54296875" customWidth="1"/>
  </cols>
  <sheetData>
    <row r="1" spans="1:11" x14ac:dyDescent="0.35">
      <c r="A1" s="1" t="s">
        <v>14</v>
      </c>
      <c r="B1" s="1" t="s">
        <v>12</v>
      </c>
      <c r="C1" s="4" t="s">
        <v>0</v>
      </c>
      <c r="D1" s="4" t="s">
        <v>3</v>
      </c>
      <c r="E1" s="4" t="s">
        <v>1</v>
      </c>
      <c r="F1" s="4" t="s">
        <v>2</v>
      </c>
      <c r="G1" s="4" t="s">
        <v>18</v>
      </c>
      <c r="H1" s="4" t="s">
        <v>8</v>
      </c>
      <c r="I1" s="4" t="s">
        <v>4</v>
      </c>
      <c r="J1" s="4" t="s">
        <v>29</v>
      </c>
      <c r="K1" s="4" t="s">
        <v>5</v>
      </c>
    </row>
    <row r="2" spans="1:11" x14ac:dyDescent="0.35">
      <c r="A2" t="s">
        <v>30</v>
      </c>
      <c r="B2" t="s">
        <v>34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</row>
    <row r="3" spans="1:11" x14ac:dyDescent="0.35">
      <c r="A3" t="s">
        <v>30</v>
      </c>
      <c r="B3" t="s">
        <v>35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1</v>
      </c>
      <c r="K3" s="2">
        <v>1</v>
      </c>
    </row>
    <row r="4" spans="1:11" x14ac:dyDescent="0.35">
      <c r="A4" t="s">
        <v>30</v>
      </c>
      <c r="B4" t="s">
        <v>45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1</v>
      </c>
      <c r="K4" s="2">
        <v>1</v>
      </c>
    </row>
    <row r="5" spans="1:11" x14ac:dyDescent="0.35">
      <c r="A5" t="s">
        <v>30</v>
      </c>
      <c r="B5" t="s">
        <v>37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1</v>
      </c>
    </row>
    <row r="6" spans="1:11" x14ac:dyDescent="0.35">
      <c r="A6" t="s">
        <v>30</v>
      </c>
      <c r="B6" t="s">
        <v>43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</row>
    <row r="7" spans="1:11" x14ac:dyDescent="0.35">
      <c r="A7" t="s">
        <v>30</v>
      </c>
      <c r="B7" t="s">
        <v>9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1</v>
      </c>
      <c r="K7" s="2">
        <v>1</v>
      </c>
    </row>
    <row r="8" spans="1:11" x14ac:dyDescent="0.35">
      <c r="A8" t="s">
        <v>30</v>
      </c>
      <c r="B8" t="s">
        <v>38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</row>
    <row r="9" spans="1:11" x14ac:dyDescent="0.35">
      <c r="A9" t="s">
        <v>30</v>
      </c>
      <c r="B9" t="s">
        <v>39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30</v>
      </c>
      <c r="B10" t="s">
        <v>42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x14ac:dyDescent="0.35">
      <c r="A11" t="s">
        <v>30</v>
      </c>
      <c r="B11" t="s">
        <v>40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</row>
    <row r="12" spans="1:11" x14ac:dyDescent="0.35">
      <c r="A12" t="s">
        <v>30</v>
      </c>
      <c r="B12" t="s">
        <v>41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5">
      <c r="A13" t="s">
        <v>30</v>
      </c>
      <c r="B13" t="s">
        <v>36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5">
      <c r="A14" t="s">
        <v>46</v>
      </c>
      <c r="B14" t="s">
        <v>47</v>
      </c>
      <c r="C14" s="2">
        <v>2</v>
      </c>
      <c r="D14" s="2">
        <v>3</v>
      </c>
      <c r="E14" s="2">
        <v>4</v>
      </c>
      <c r="F14" s="2">
        <v>4</v>
      </c>
      <c r="G14" s="2">
        <v>3</v>
      </c>
      <c r="H14" s="2">
        <v>3</v>
      </c>
      <c r="I14" s="2">
        <v>3</v>
      </c>
      <c r="J14" s="2">
        <v>1</v>
      </c>
      <c r="K14" s="2">
        <v>3</v>
      </c>
    </row>
    <row r="15" spans="1:11" x14ac:dyDescent="0.35">
      <c r="A15" t="s">
        <v>46</v>
      </c>
      <c r="B15" t="s">
        <v>48</v>
      </c>
      <c r="C15" s="2">
        <v>7</v>
      </c>
      <c r="D15" s="2">
        <v>15</v>
      </c>
      <c r="E15" s="2">
        <v>6</v>
      </c>
      <c r="F15" s="2">
        <v>6</v>
      </c>
      <c r="G15" s="2">
        <v>1</v>
      </c>
      <c r="H15" s="2">
        <v>9</v>
      </c>
      <c r="I15" s="2">
        <v>7</v>
      </c>
      <c r="J15" s="2">
        <v>31</v>
      </c>
      <c r="K15" s="2">
        <v>5</v>
      </c>
    </row>
    <row r="16" spans="1:11" x14ac:dyDescent="0.35">
      <c r="A16" t="s">
        <v>46</v>
      </c>
      <c r="B16" t="s">
        <v>49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</row>
    <row r="17" spans="1:11" x14ac:dyDescent="0.35">
      <c r="A17" t="s">
        <v>46</v>
      </c>
      <c r="B17" t="s">
        <v>50</v>
      </c>
      <c r="C17" s="2">
        <v>5</v>
      </c>
      <c r="D17" s="2">
        <v>7</v>
      </c>
      <c r="E17" s="2">
        <v>1</v>
      </c>
      <c r="F17" s="2">
        <v>5</v>
      </c>
      <c r="G17" s="2">
        <v>1</v>
      </c>
      <c r="H17" s="2">
        <v>1</v>
      </c>
      <c r="I17" s="2">
        <v>3</v>
      </c>
      <c r="J17" s="2">
        <v>20</v>
      </c>
      <c r="K17" s="2">
        <v>3</v>
      </c>
    </row>
    <row r="18" spans="1:11" x14ac:dyDescent="0.35">
      <c r="A18" t="s">
        <v>46</v>
      </c>
      <c r="B18" t="s">
        <v>44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</row>
    <row r="19" spans="1:11" x14ac:dyDescent="0.35">
      <c r="A19" t="s">
        <v>46</v>
      </c>
      <c r="B19" t="s">
        <v>19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5">
      <c r="A20" t="s">
        <v>46</v>
      </c>
      <c r="B20" t="s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5">
      <c r="A21" t="s">
        <v>46</v>
      </c>
      <c r="B21" t="s">
        <v>21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</row>
    <row r="22" spans="1:11" x14ac:dyDescent="0.35">
      <c r="A22" t="s">
        <v>46</v>
      </c>
      <c r="B22" t="s">
        <v>28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5">
      <c r="A23" t="s">
        <v>46</v>
      </c>
      <c r="B23" t="s">
        <v>51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</row>
    <row r="24" spans="1:11" x14ac:dyDescent="0.35">
      <c r="A24" t="s">
        <v>46</v>
      </c>
      <c r="B24" t="s">
        <v>52</v>
      </c>
      <c r="C24" s="2">
        <v>1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5">
      <c r="A25" t="s">
        <v>46</v>
      </c>
      <c r="B25" t="s">
        <v>31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</row>
    <row r="26" spans="1:11" x14ac:dyDescent="0.35">
      <c r="A26" t="s">
        <v>46</v>
      </c>
      <c r="B26" t="s">
        <v>32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</row>
    <row r="27" spans="1:11" x14ac:dyDescent="0.35">
      <c r="A27" t="s">
        <v>46</v>
      </c>
      <c r="B27" t="s">
        <v>17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</row>
    <row r="28" spans="1:11" x14ac:dyDescent="0.35">
      <c r="A28" t="s">
        <v>46</v>
      </c>
      <c r="B28" t="s">
        <v>11</v>
      </c>
      <c r="C28" s="2">
        <v>1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</row>
    <row r="29" spans="1:11" x14ac:dyDescent="0.35">
      <c r="A29" t="s">
        <v>46</v>
      </c>
      <c r="B29" t="s">
        <v>33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</row>
    <row r="30" spans="1:11" x14ac:dyDescent="0.35">
      <c r="A30" t="s">
        <v>46</v>
      </c>
      <c r="B30" t="s">
        <v>10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</row>
    <row r="31" spans="1:11" x14ac:dyDescent="0.35">
      <c r="A31" t="s">
        <v>46</v>
      </c>
      <c r="B31" t="s">
        <v>26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35">
      <c r="A32" t="s">
        <v>46</v>
      </c>
      <c r="B32" t="s">
        <v>53</v>
      </c>
      <c r="C32" s="2">
        <v>68</v>
      </c>
      <c r="D32" s="2">
        <v>8</v>
      </c>
      <c r="E32" s="2">
        <v>2</v>
      </c>
      <c r="F32" s="2">
        <v>3</v>
      </c>
      <c r="G32" s="2">
        <v>12</v>
      </c>
      <c r="H32" s="2">
        <v>26</v>
      </c>
      <c r="I32" s="2">
        <f>17+12</f>
        <v>29</v>
      </c>
      <c r="J32" s="2">
        <v>75</v>
      </c>
      <c r="K32" s="2">
        <v>4</v>
      </c>
    </row>
    <row r="33" spans="1:11" x14ac:dyDescent="0.35">
      <c r="A33" t="s">
        <v>46</v>
      </c>
      <c r="B33" t="s">
        <v>55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</row>
    <row r="34" spans="1:11" x14ac:dyDescent="0.35">
      <c r="A34" t="s">
        <v>46</v>
      </c>
      <c r="B34" t="s">
        <v>56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</row>
    <row r="35" spans="1:11" x14ac:dyDescent="0.35">
      <c r="A35" t="s">
        <v>46</v>
      </c>
      <c r="B35" t="s">
        <v>54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</row>
    <row r="36" spans="1:11" x14ac:dyDescent="0.35">
      <c r="A36" t="s">
        <v>6</v>
      </c>
      <c r="B36" t="s">
        <v>57</v>
      </c>
      <c r="C36" s="2">
        <v>29</v>
      </c>
      <c r="D36" s="2">
        <v>16</v>
      </c>
      <c r="E36" s="2">
        <v>20</v>
      </c>
      <c r="F36" s="2">
        <v>14</v>
      </c>
      <c r="G36" s="2">
        <v>11</v>
      </c>
      <c r="H36" s="2">
        <v>24</v>
      </c>
      <c r="I36" s="2">
        <v>19</v>
      </c>
      <c r="J36" s="2">
        <v>35</v>
      </c>
      <c r="K36" s="2">
        <v>19</v>
      </c>
    </row>
    <row r="37" spans="1:11" x14ac:dyDescent="0.35">
      <c r="A37" t="s">
        <v>6</v>
      </c>
      <c r="B37" t="s">
        <v>13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</row>
    <row r="38" spans="1:11" x14ac:dyDescent="0.35">
      <c r="A38" t="s">
        <v>6</v>
      </c>
      <c r="B38" t="s">
        <v>22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</row>
    <row r="39" spans="1:11" x14ac:dyDescent="0.35">
      <c r="A39" t="s">
        <v>6</v>
      </c>
      <c r="B39" t="s">
        <v>58</v>
      </c>
      <c r="C39" s="2">
        <v>2</v>
      </c>
      <c r="D39" s="2">
        <v>6</v>
      </c>
      <c r="E39" s="2">
        <v>6</v>
      </c>
      <c r="F39" s="2">
        <v>4</v>
      </c>
      <c r="G39" s="2">
        <v>5</v>
      </c>
      <c r="H39" s="2">
        <v>7</v>
      </c>
      <c r="I39" s="2">
        <v>7</v>
      </c>
      <c r="J39" s="2">
        <v>8</v>
      </c>
      <c r="K39" s="2">
        <v>3</v>
      </c>
    </row>
    <row r="40" spans="1:11" x14ac:dyDescent="0.35">
      <c r="A40" t="s">
        <v>15</v>
      </c>
      <c r="B40" t="s">
        <v>7</v>
      </c>
      <c r="C40" s="2">
        <v>1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>
        <v>1</v>
      </c>
      <c r="J40" s="2">
        <v>1</v>
      </c>
      <c r="K40" s="2">
        <v>1</v>
      </c>
    </row>
    <row r="41" spans="1:11" x14ac:dyDescent="0.35">
      <c r="A41" t="s">
        <v>15</v>
      </c>
      <c r="B41" t="s">
        <v>23</v>
      </c>
      <c r="C41" s="2">
        <f>231-(18*4)</f>
        <v>159</v>
      </c>
      <c r="D41" s="2">
        <v>35</v>
      </c>
      <c r="E41" s="2">
        <f>23+48</f>
        <v>71</v>
      </c>
      <c r="F41" s="2">
        <f>42+126</f>
        <v>168</v>
      </c>
      <c r="G41" s="2">
        <v>17</v>
      </c>
      <c r="H41" s="2">
        <v>8</v>
      </c>
      <c r="I41" s="2">
        <f>82+509</f>
        <v>591</v>
      </c>
      <c r="J41" s="2">
        <v>209</v>
      </c>
      <c r="K41" s="2">
        <v>55</v>
      </c>
    </row>
    <row r="42" spans="1:11" x14ac:dyDescent="0.35">
      <c r="A42" t="s">
        <v>15</v>
      </c>
      <c r="B42" t="s">
        <v>24</v>
      </c>
      <c r="C42" s="2">
        <v>0</v>
      </c>
      <c r="D42" s="2">
        <v>0</v>
      </c>
      <c r="E42" s="2">
        <f>20+16+7</f>
        <v>43</v>
      </c>
      <c r="F42" s="2">
        <v>12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35">
      <c r="A43" t="s">
        <v>15</v>
      </c>
      <c r="B43" t="s">
        <v>25</v>
      </c>
      <c r="C43" s="2">
        <v>18</v>
      </c>
      <c r="D43" s="2">
        <v>0</v>
      </c>
      <c r="E43" s="2">
        <v>40</v>
      </c>
      <c r="F43" s="2">
        <v>0</v>
      </c>
      <c r="G43" s="2">
        <v>0</v>
      </c>
      <c r="H43" s="2">
        <v>0</v>
      </c>
      <c r="I43" s="2">
        <v>17</v>
      </c>
      <c r="J43" s="2">
        <v>20</v>
      </c>
      <c r="K43" s="2">
        <v>0</v>
      </c>
    </row>
    <row r="44" spans="1:11" x14ac:dyDescent="0.35">
      <c r="A44" t="s">
        <v>15</v>
      </c>
      <c r="B44" t="s">
        <v>27</v>
      </c>
      <c r="C44" s="2">
        <v>35</v>
      </c>
      <c r="D44" s="2">
        <v>0</v>
      </c>
      <c r="E44" s="2">
        <v>16</v>
      </c>
      <c r="F44" s="2">
        <v>0</v>
      </c>
      <c r="G44" s="2">
        <v>4</v>
      </c>
      <c r="H44" s="2">
        <v>27</v>
      </c>
      <c r="I44" s="2">
        <v>1</v>
      </c>
      <c r="J44" s="2">
        <v>0</v>
      </c>
      <c r="K44" s="2">
        <v>0</v>
      </c>
    </row>
    <row r="45" spans="1:11" x14ac:dyDescent="0.35">
      <c r="A45" t="s">
        <v>15</v>
      </c>
      <c r="B45" t="s">
        <v>59</v>
      </c>
      <c r="C45" s="2">
        <v>4</v>
      </c>
      <c r="D45" s="2">
        <v>0</v>
      </c>
      <c r="E45" s="2">
        <v>4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</row>
    <row r="48" spans="1:11" x14ac:dyDescent="0.35">
      <c r="C48" s="5"/>
      <c r="D48" s="5"/>
      <c r="E48" s="5"/>
      <c r="F48" s="5"/>
      <c r="G48" s="5"/>
      <c r="H48" s="5"/>
      <c r="I48" s="5"/>
      <c r="J48" s="5"/>
      <c r="K4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2F78-C5E7-4A61-8D68-FCD7716BB126}">
  <dimension ref="A1:T49"/>
  <sheetViews>
    <sheetView topLeftCell="A26" workbookViewId="0">
      <selection activeCell="R32" sqref="R32"/>
    </sheetView>
  </sheetViews>
  <sheetFormatPr defaultRowHeight="14.5" x14ac:dyDescent="0.35"/>
  <cols>
    <col min="1" max="1" width="26.26953125" customWidth="1"/>
    <col min="2" max="2" width="51.26953125" customWidth="1"/>
    <col min="3" max="3" width="8.1796875" customWidth="1"/>
    <col min="5" max="5" width="7.1796875" customWidth="1"/>
    <col min="6" max="6" width="8.26953125" customWidth="1"/>
    <col min="7" max="7" width="7.7265625" customWidth="1"/>
    <col min="8" max="8" width="7.81640625" customWidth="1"/>
    <col min="9" max="10" width="8.1796875" customWidth="1"/>
    <col min="11" max="11" width="8.54296875" customWidth="1"/>
  </cols>
  <sheetData>
    <row r="1" spans="1:20" x14ac:dyDescent="0.35">
      <c r="A1" s="1" t="s">
        <v>14</v>
      </c>
      <c r="B1" s="1" t="s">
        <v>12</v>
      </c>
      <c r="C1" s="4" t="s">
        <v>0</v>
      </c>
      <c r="D1" s="4" t="s">
        <v>3</v>
      </c>
      <c r="E1" s="4" t="s">
        <v>1</v>
      </c>
      <c r="F1" s="4" t="s">
        <v>2</v>
      </c>
      <c r="G1" s="4" t="s">
        <v>18</v>
      </c>
      <c r="H1" s="4" t="s">
        <v>8</v>
      </c>
      <c r="I1" s="4" t="s">
        <v>4</v>
      </c>
      <c r="J1" s="4" t="s">
        <v>29</v>
      </c>
      <c r="K1" s="4" t="s">
        <v>5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</row>
    <row r="2" spans="1:20" x14ac:dyDescent="0.35">
      <c r="A2" t="s">
        <v>30</v>
      </c>
      <c r="B2" t="s">
        <v>34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>
        <f>_xlfn.RANK.AVG(C2,$C2:$K2,1)</f>
        <v>7</v>
      </c>
      <c r="M2">
        <f t="shared" ref="M2:T17" si="0">_xlfn.RANK.AVG(D2,$C2:$K2,1)</f>
        <v>2.5</v>
      </c>
      <c r="N2">
        <f t="shared" si="0"/>
        <v>7</v>
      </c>
      <c r="O2">
        <f t="shared" si="0"/>
        <v>7</v>
      </c>
      <c r="P2">
        <f t="shared" si="0"/>
        <v>2.5</v>
      </c>
      <c r="Q2">
        <f t="shared" si="0"/>
        <v>2.5</v>
      </c>
      <c r="R2">
        <f t="shared" si="0"/>
        <v>2.5</v>
      </c>
      <c r="S2">
        <f t="shared" si="0"/>
        <v>7</v>
      </c>
      <c r="T2">
        <f t="shared" si="0"/>
        <v>7</v>
      </c>
    </row>
    <row r="3" spans="1:20" x14ac:dyDescent="0.35">
      <c r="A3" t="s">
        <v>30</v>
      </c>
      <c r="B3" t="s">
        <v>35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1</v>
      </c>
      <c r="K3" s="2">
        <v>1</v>
      </c>
      <c r="L3">
        <f t="shared" ref="L3:T45" si="1">_xlfn.RANK.AVG(C3,$C3:$K3,1)</f>
        <v>6</v>
      </c>
      <c r="M3">
        <f t="shared" si="0"/>
        <v>6</v>
      </c>
      <c r="N3">
        <f t="shared" si="0"/>
        <v>6</v>
      </c>
      <c r="O3">
        <f t="shared" si="0"/>
        <v>6</v>
      </c>
      <c r="P3">
        <f t="shared" si="0"/>
        <v>6</v>
      </c>
      <c r="Q3">
        <f t="shared" si="0"/>
        <v>1.5</v>
      </c>
      <c r="R3">
        <f t="shared" si="0"/>
        <v>1.5</v>
      </c>
      <c r="S3">
        <f t="shared" si="0"/>
        <v>6</v>
      </c>
      <c r="T3">
        <f t="shared" si="0"/>
        <v>6</v>
      </c>
    </row>
    <row r="4" spans="1:20" x14ac:dyDescent="0.35">
      <c r="A4" t="s">
        <v>30</v>
      </c>
      <c r="B4" t="s">
        <v>45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1</v>
      </c>
      <c r="K4" s="2">
        <v>1</v>
      </c>
      <c r="L4">
        <f t="shared" si="1"/>
        <v>2</v>
      </c>
      <c r="M4">
        <f t="shared" si="0"/>
        <v>6.5</v>
      </c>
      <c r="N4">
        <f t="shared" si="0"/>
        <v>6.5</v>
      </c>
      <c r="O4">
        <f t="shared" si="0"/>
        <v>6.5</v>
      </c>
      <c r="P4">
        <f t="shared" si="0"/>
        <v>6.5</v>
      </c>
      <c r="Q4">
        <f t="shared" si="0"/>
        <v>2</v>
      </c>
      <c r="R4">
        <f t="shared" si="0"/>
        <v>2</v>
      </c>
      <c r="S4">
        <f t="shared" si="0"/>
        <v>6.5</v>
      </c>
      <c r="T4">
        <f t="shared" si="0"/>
        <v>6.5</v>
      </c>
    </row>
    <row r="5" spans="1:20" x14ac:dyDescent="0.35">
      <c r="A5" t="s">
        <v>30</v>
      </c>
      <c r="B5" t="s">
        <v>37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>
        <f t="shared" si="1"/>
        <v>7</v>
      </c>
      <c r="M5">
        <f t="shared" si="0"/>
        <v>7</v>
      </c>
      <c r="N5">
        <f t="shared" si="0"/>
        <v>7</v>
      </c>
      <c r="O5">
        <f t="shared" si="0"/>
        <v>7</v>
      </c>
      <c r="P5">
        <f t="shared" si="0"/>
        <v>2.5</v>
      </c>
      <c r="Q5">
        <f t="shared" si="0"/>
        <v>2.5</v>
      </c>
      <c r="R5">
        <f t="shared" si="0"/>
        <v>2.5</v>
      </c>
      <c r="S5">
        <f t="shared" si="0"/>
        <v>2.5</v>
      </c>
      <c r="T5">
        <f t="shared" si="0"/>
        <v>7</v>
      </c>
    </row>
    <row r="6" spans="1:20" x14ac:dyDescent="0.35">
      <c r="A6" t="s">
        <v>30</v>
      </c>
      <c r="B6" t="s">
        <v>43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  <c r="L6">
        <f t="shared" si="1"/>
        <v>6</v>
      </c>
      <c r="M6">
        <f t="shared" si="0"/>
        <v>6</v>
      </c>
      <c r="N6">
        <f t="shared" si="0"/>
        <v>6</v>
      </c>
      <c r="O6">
        <f t="shared" si="0"/>
        <v>6</v>
      </c>
      <c r="P6">
        <f t="shared" si="0"/>
        <v>1.5</v>
      </c>
      <c r="Q6">
        <f t="shared" si="0"/>
        <v>6</v>
      </c>
      <c r="R6">
        <f t="shared" si="0"/>
        <v>6</v>
      </c>
      <c r="S6">
        <f t="shared" si="0"/>
        <v>1.5</v>
      </c>
      <c r="T6">
        <f t="shared" si="0"/>
        <v>6</v>
      </c>
    </row>
    <row r="7" spans="1:20" x14ac:dyDescent="0.35">
      <c r="A7" t="s">
        <v>30</v>
      </c>
      <c r="B7" t="s">
        <v>9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1</v>
      </c>
      <c r="K7" s="2">
        <v>1</v>
      </c>
      <c r="L7">
        <f t="shared" si="1"/>
        <v>6</v>
      </c>
      <c r="M7">
        <f t="shared" si="0"/>
        <v>6</v>
      </c>
      <c r="N7">
        <f t="shared" si="0"/>
        <v>1.5</v>
      </c>
      <c r="O7">
        <f t="shared" si="0"/>
        <v>6</v>
      </c>
      <c r="P7">
        <f t="shared" si="0"/>
        <v>6</v>
      </c>
      <c r="Q7">
        <f t="shared" si="0"/>
        <v>1.5</v>
      </c>
      <c r="R7">
        <f t="shared" si="0"/>
        <v>6</v>
      </c>
      <c r="S7">
        <f t="shared" si="0"/>
        <v>6</v>
      </c>
      <c r="T7">
        <f t="shared" si="0"/>
        <v>6</v>
      </c>
    </row>
    <row r="8" spans="1:20" x14ac:dyDescent="0.35">
      <c r="A8" t="s">
        <v>30</v>
      </c>
      <c r="B8" t="s">
        <v>38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>
        <f t="shared" si="1"/>
        <v>7.5</v>
      </c>
      <c r="M8">
        <f t="shared" si="0"/>
        <v>3</v>
      </c>
      <c r="N8">
        <f t="shared" si="0"/>
        <v>7.5</v>
      </c>
      <c r="O8">
        <f t="shared" si="0"/>
        <v>7.5</v>
      </c>
      <c r="P8">
        <f t="shared" si="0"/>
        <v>3</v>
      </c>
      <c r="Q8">
        <f t="shared" si="0"/>
        <v>3</v>
      </c>
      <c r="R8">
        <f t="shared" si="0"/>
        <v>3</v>
      </c>
      <c r="S8">
        <f t="shared" si="0"/>
        <v>3</v>
      </c>
      <c r="T8">
        <f t="shared" si="0"/>
        <v>7.5</v>
      </c>
    </row>
    <row r="9" spans="1:20" x14ac:dyDescent="0.35">
      <c r="A9" t="s">
        <v>30</v>
      </c>
      <c r="B9" t="s">
        <v>39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>
        <f t="shared" si="1"/>
        <v>7.5</v>
      </c>
      <c r="M9">
        <f t="shared" si="0"/>
        <v>7.5</v>
      </c>
      <c r="N9">
        <f t="shared" si="0"/>
        <v>7.5</v>
      </c>
      <c r="O9">
        <f t="shared" si="0"/>
        <v>7.5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x14ac:dyDescent="0.35">
      <c r="A10" t="s">
        <v>30</v>
      </c>
      <c r="B10" t="s">
        <v>42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>
        <f t="shared" si="1"/>
        <v>3</v>
      </c>
      <c r="M10">
        <f t="shared" si="0"/>
        <v>7.5</v>
      </c>
      <c r="N10">
        <f t="shared" si="0"/>
        <v>7.5</v>
      </c>
      <c r="O10">
        <f t="shared" si="0"/>
        <v>7.5</v>
      </c>
      <c r="P10">
        <f t="shared" si="0"/>
        <v>3</v>
      </c>
      <c r="Q10">
        <f t="shared" si="0"/>
        <v>3</v>
      </c>
      <c r="R10">
        <f t="shared" si="0"/>
        <v>7.5</v>
      </c>
      <c r="S10">
        <f t="shared" si="0"/>
        <v>3</v>
      </c>
      <c r="T10">
        <f t="shared" si="0"/>
        <v>3</v>
      </c>
    </row>
    <row r="11" spans="1:20" x14ac:dyDescent="0.35">
      <c r="A11" t="s">
        <v>30</v>
      </c>
      <c r="B11" t="s">
        <v>40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>
        <f t="shared" si="1"/>
        <v>4</v>
      </c>
      <c r="M11">
        <f t="shared" si="0"/>
        <v>4</v>
      </c>
      <c r="N11">
        <f t="shared" si="0"/>
        <v>8.5</v>
      </c>
      <c r="O11">
        <f t="shared" si="0"/>
        <v>4</v>
      </c>
      <c r="P11">
        <f t="shared" si="0"/>
        <v>4</v>
      </c>
      <c r="Q11">
        <f t="shared" si="0"/>
        <v>4</v>
      </c>
      <c r="R11">
        <f t="shared" si="0"/>
        <v>4</v>
      </c>
      <c r="S11">
        <f t="shared" si="0"/>
        <v>4</v>
      </c>
      <c r="T11">
        <f t="shared" si="0"/>
        <v>8.5</v>
      </c>
    </row>
    <row r="12" spans="1:20" x14ac:dyDescent="0.35">
      <c r="A12" t="s">
        <v>30</v>
      </c>
      <c r="B12" t="s">
        <v>41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>
        <f t="shared" si="1"/>
        <v>8.5</v>
      </c>
      <c r="M12">
        <f t="shared" si="0"/>
        <v>4</v>
      </c>
      <c r="N12">
        <f t="shared" si="0"/>
        <v>8.5</v>
      </c>
      <c r="O12">
        <f t="shared" si="0"/>
        <v>4</v>
      </c>
      <c r="P12">
        <f t="shared" si="0"/>
        <v>4</v>
      </c>
      <c r="Q12">
        <f t="shared" si="0"/>
        <v>4</v>
      </c>
      <c r="R12">
        <f t="shared" si="0"/>
        <v>4</v>
      </c>
      <c r="S12">
        <f t="shared" si="0"/>
        <v>4</v>
      </c>
      <c r="T12">
        <f t="shared" si="0"/>
        <v>4</v>
      </c>
    </row>
    <row r="13" spans="1:20" x14ac:dyDescent="0.35">
      <c r="A13" t="s">
        <v>30</v>
      </c>
      <c r="B13" t="s">
        <v>36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>
        <f t="shared" si="1"/>
        <v>9</v>
      </c>
      <c r="M13">
        <f t="shared" si="0"/>
        <v>4.5</v>
      </c>
      <c r="N13">
        <f t="shared" si="0"/>
        <v>4.5</v>
      </c>
      <c r="O13">
        <f t="shared" si="0"/>
        <v>4.5</v>
      </c>
      <c r="P13">
        <f t="shared" si="0"/>
        <v>4.5</v>
      </c>
      <c r="Q13">
        <f t="shared" si="0"/>
        <v>4.5</v>
      </c>
      <c r="R13">
        <f t="shared" si="0"/>
        <v>4.5</v>
      </c>
      <c r="S13">
        <f t="shared" si="0"/>
        <v>4.5</v>
      </c>
      <c r="T13">
        <f t="shared" si="0"/>
        <v>4.5</v>
      </c>
    </row>
    <row r="14" spans="1:20" x14ac:dyDescent="0.35">
      <c r="A14" t="s">
        <v>46</v>
      </c>
      <c r="B14" t="s">
        <v>47</v>
      </c>
      <c r="C14" s="2">
        <v>2</v>
      </c>
      <c r="D14" s="2">
        <v>3</v>
      </c>
      <c r="E14" s="2">
        <v>4</v>
      </c>
      <c r="F14" s="2">
        <v>4</v>
      </c>
      <c r="G14" s="2">
        <v>3</v>
      </c>
      <c r="H14" s="2">
        <v>3</v>
      </c>
      <c r="I14" s="2">
        <v>3</v>
      </c>
      <c r="J14" s="2">
        <v>1</v>
      </c>
      <c r="K14" s="2">
        <v>3</v>
      </c>
      <c r="L14">
        <f t="shared" si="1"/>
        <v>2</v>
      </c>
      <c r="M14">
        <f t="shared" si="0"/>
        <v>5</v>
      </c>
      <c r="N14">
        <f t="shared" si="0"/>
        <v>8.5</v>
      </c>
      <c r="O14">
        <f t="shared" si="0"/>
        <v>8.5</v>
      </c>
      <c r="P14">
        <f t="shared" si="0"/>
        <v>5</v>
      </c>
      <c r="Q14">
        <f t="shared" si="0"/>
        <v>5</v>
      </c>
      <c r="R14">
        <f t="shared" si="0"/>
        <v>5</v>
      </c>
      <c r="S14">
        <f t="shared" si="0"/>
        <v>1</v>
      </c>
      <c r="T14">
        <f t="shared" si="0"/>
        <v>5</v>
      </c>
    </row>
    <row r="15" spans="1:20" x14ac:dyDescent="0.35">
      <c r="A15" t="s">
        <v>46</v>
      </c>
      <c r="B15" t="s">
        <v>48</v>
      </c>
      <c r="C15" s="2">
        <v>7</v>
      </c>
      <c r="D15" s="2">
        <v>15</v>
      </c>
      <c r="E15" s="2">
        <v>6</v>
      </c>
      <c r="F15" s="2">
        <v>6</v>
      </c>
      <c r="G15" s="2">
        <v>1</v>
      </c>
      <c r="H15" s="2">
        <v>9</v>
      </c>
      <c r="I15" s="2">
        <v>7</v>
      </c>
      <c r="J15" s="2">
        <v>31</v>
      </c>
      <c r="K15" s="2">
        <v>5</v>
      </c>
      <c r="L15">
        <f t="shared" si="1"/>
        <v>5.5</v>
      </c>
      <c r="M15">
        <f t="shared" si="0"/>
        <v>8</v>
      </c>
      <c r="N15">
        <f t="shared" si="0"/>
        <v>3.5</v>
      </c>
      <c r="O15">
        <f t="shared" si="0"/>
        <v>3.5</v>
      </c>
      <c r="P15">
        <f t="shared" si="0"/>
        <v>1</v>
      </c>
      <c r="Q15">
        <f t="shared" si="0"/>
        <v>7</v>
      </c>
      <c r="R15">
        <f t="shared" si="0"/>
        <v>5.5</v>
      </c>
      <c r="S15">
        <f t="shared" si="0"/>
        <v>9</v>
      </c>
      <c r="T15">
        <f t="shared" si="0"/>
        <v>2</v>
      </c>
    </row>
    <row r="16" spans="1:20" x14ac:dyDescent="0.35">
      <c r="A16" t="s">
        <v>46</v>
      </c>
      <c r="B16" t="s">
        <v>49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>
        <f t="shared" si="1"/>
        <v>9</v>
      </c>
      <c r="M16">
        <f t="shared" si="0"/>
        <v>3.5</v>
      </c>
      <c r="N16">
        <f t="shared" si="0"/>
        <v>3.5</v>
      </c>
      <c r="O16">
        <f t="shared" si="0"/>
        <v>3.5</v>
      </c>
      <c r="P16">
        <f t="shared" si="0"/>
        <v>3.5</v>
      </c>
      <c r="Q16">
        <f t="shared" si="0"/>
        <v>7.5</v>
      </c>
      <c r="R16">
        <f t="shared" si="0"/>
        <v>3.5</v>
      </c>
      <c r="S16">
        <f t="shared" si="0"/>
        <v>7.5</v>
      </c>
      <c r="T16">
        <f t="shared" si="0"/>
        <v>3.5</v>
      </c>
    </row>
    <row r="17" spans="1:20" x14ac:dyDescent="0.35">
      <c r="A17" t="s">
        <v>46</v>
      </c>
      <c r="B17" t="s">
        <v>50</v>
      </c>
      <c r="C17" s="2">
        <v>5</v>
      </c>
      <c r="D17" s="2">
        <v>7</v>
      </c>
      <c r="E17" s="2">
        <v>1</v>
      </c>
      <c r="F17" s="2">
        <v>5</v>
      </c>
      <c r="G17" s="2">
        <v>1</v>
      </c>
      <c r="H17" s="2">
        <v>1</v>
      </c>
      <c r="I17" s="2">
        <v>3</v>
      </c>
      <c r="J17" s="2">
        <v>20</v>
      </c>
      <c r="K17" s="2">
        <v>3</v>
      </c>
      <c r="L17">
        <f t="shared" si="1"/>
        <v>6.5</v>
      </c>
      <c r="M17">
        <f t="shared" si="0"/>
        <v>8</v>
      </c>
      <c r="N17">
        <f t="shared" si="0"/>
        <v>2</v>
      </c>
      <c r="O17">
        <f t="shared" si="0"/>
        <v>6.5</v>
      </c>
      <c r="P17">
        <f t="shared" si="0"/>
        <v>2</v>
      </c>
      <c r="Q17">
        <f t="shared" si="0"/>
        <v>2</v>
      </c>
      <c r="R17">
        <f t="shared" si="0"/>
        <v>4.5</v>
      </c>
      <c r="S17">
        <f t="shared" si="0"/>
        <v>9</v>
      </c>
      <c r="T17">
        <f t="shared" si="0"/>
        <v>4.5</v>
      </c>
    </row>
    <row r="18" spans="1:20" x14ac:dyDescent="0.35">
      <c r="A18" t="s">
        <v>46</v>
      </c>
      <c r="B18" t="s">
        <v>44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>
        <f t="shared" si="1"/>
        <v>8</v>
      </c>
      <c r="M18">
        <f t="shared" si="1"/>
        <v>8</v>
      </c>
      <c r="N18">
        <f t="shared" si="1"/>
        <v>3.5</v>
      </c>
      <c r="O18">
        <f t="shared" si="1"/>
        <v>3.5</v>
      </c>
      <c r="P18">
        <f t="shared" si="1"/>
        <v>3.5</v>
      </c>
      <c r="Q18">
        <f t="shared" si="1"/>
        <v>3.5</v>
      </c>
      <c r="R18">
        <f t="shared" si="1"/>
        <v>3.5</v>
      </c>
      <c r="S18">
        <f t="shared" si="1"/>
        <v>8</v>
      </c>
      <c r="T18">
        <f t="shared" si="1"/>
        <v>3.5</v>
      </c>
    </row>
    <row r="19" spans="1:20" x14ac:dyDescent="0.35">
      <c r="A19" t="s">
        <v>46</v>
      </c>
      <c r="B19" t="s">
        <v>19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>
        <f t="shared" si="1"/>
        <v>9</v>
      </c>
      <c r="M19">
        <f t="shared" si="1"/>
        <v>4.5</v>
      </c>
      <c r="N19">
        <f t="shared" si="1"/>
        <v>4.5</v>
      </c>
      <c r="O19">
        <f t="shared" si="1"/>
        <v>4.5</v>
      </c>
      <c r="P19">
        <f t="shared" si="1"/>
        <v>4.5</v>
      </c>
      <c r="Q19">
        <f t="shared" si="1"/>
        <v>4.5</v>
      </c>
      <c r="R19">
        <f t="shared" si="1"/>
        <v>4.5</v>
      </c>
      <c r="S19">
        <f t="shared" si="1"/>
        <v>4.5</v>
      </c>
      <c r="T19">
        <f t="shared" si="1"/>
        <v>4.5</v>
      </c>
    </row>
    <row r="20" spans="1:20" x14ac:dyDescent="0.35">
      <c r="A20" t="s">
        <v>46</v>
      </c>
      <c r="B20" t="s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>
        <f t="shared" si="1"/>
        <v>5</v>
      </c>
      <c r="M20">
        <f t="shared" si="1"/>
        <v>5</v>
      </c>
      <c r="N20">
        <f t="shared" si="1"/>
        <v>5</v>
      </c>
      <c r="O20">
        <f t="shared" si="1"/>
        <v>5</v>
      </c>
      <c r="P20">
        <f t="shared" si="1"/>
        <v>5</v>
      </c>
      <c r="Q20">
        <f t="shared" si="1"/>
        <v>5</v>
      </c>
      <c r="R20">
        <f t="shared" si="1"/>
        <v>5</v>
      </c>
      <c r="S20">
        <f t="shared" si="1"/>
        <v>5</v>
      </c>
      <c r="T20">
        <f t="shared" si="1"/>
        <v>5</v>
      </c>
    </row>
    <row r="21" spans="1:20" x14ac:dyDescent="0.35">
      <c r="A21" t="s">
        <v>46</v>
      </c>
      <c r="B21" t="s">
        <v>21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>
        <f t="shared" si="1"/>
        <v>7</v>
      </c>
      <c r="M21">
        <f t="shared" si="1"/>
        <v>7</v>
      </c>
      <c r="N21">
        <f t="shared" si="1"/>
        <v>2.5</v>
      </c>
      <c r="O21">
        <f t="shared" si="1"/>
        <v>7</v>
      </c>
      <c r="P21">
        <f t="shared" si="1"/>
        <v>2.5</v>
      </c>
      <c r="Q21">
        <f t="shared" si="1"/>
        <v>2.5</v>
      </c>
      <c r="R21">
        <f t="shared" si="1"/>
        <v>2.5</v>
      </c>
      <c r="S21">
        <f t="shared" si="1"/>
        <v>7</v>
      </c>
      <c r="T21">
        <f t="shared" si="1"/>
        <v>7</v>
      </c>
    </row>
    <row r="22" spans="1:20" x14ac:dyDescent="0.35">
      <c r="A22" t="s">
        <v>46</v>
      </c>
      <c r="B22" t="s">
        <v>28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>
        <f t="shared" si="1"/>
        <v>4</v>
      </c>
      <c r="M22">
        <f t="shared" si="1"/>
        <v>8.5</v>
      </c>
      <c r="N22">
        <f t="shared" si="1"/>
        <v>4</v>
      </c>
      <c r="O22">
        <f t="shared" si="1"/>
        <v>8.5</v>
      </c>
      <c r="P22">
        <f t="shared" si="1"/>
        <v>4</v>
      </c>
      <c r="Q22">
        <f t="shared" si="1"/>
        <v>4</v>
      </c>
      <c r="R22">
        <f t="shared" si="1"/>
        <v>4</v>
      </c>
      <c r="S22">
        <f t="shared" si="1"/>
        <v>4</v>
      </c>
      <c r="T22">
        <f t="shared" si="1"/>
        <v>4</v>
      </c>
    </row>
    <row r="23" spans="1:20" x14ac:dyDescent="0.35">
      <c r="A23" t="s">
        <v>46</v>
      </c>
      <c r="B23" t="s">
        <v>51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>
        <f t="shared" si="1"/>
        <v>4.5</v>
      </c>
      <c r="M23">
        <f t="shared" si="1"/>
        <v>4.5</v>
      </c>
      <c r="N23">
        <f t="shared" si="1"/>
        <v>4.5</v>
      </c>
      <c r="O23">
        <f t="shared" si="1"/>
        <v>4.5</v>
      </c>
      <c r="P23">
        <f t="shared" si="1"/>
        <v>4.5</v>
      </c>
      <c r="Q23">
        <f t="shared" si="1"/>
        <v>4.5</v>
      </c>
      <c r="R23">
        <f t="shared" si="1"/>
        <v>4.5</v>
      </c>
      <c r="S23">
        <f t="shared" si="1"/>
        <v>9</v>
      </c>
      <c r="T23">
        <f t="shared" si="1"/>
        <v>4.5</v>
      </c>
    </row>
    <row r="24" spans="1:20" x14ac:dyDescent="0.35">
      <c r="A24" t="s">
        <v>46</v>
      </c>
      <c r="B24" t="s">
        <v>52</v>
      </c>
      <c r="C24" s="2">
        <v>1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>
        <f t="shared" si="1"/>
        <v>8</v>
      </c>
      <c r="M24">
        <f t="shared" si="1"/>
        <v>8</v>
      </c>
      <c r="N24">
        <f t="shared" si="1"/>
        <v>3.5</v>
      </c>
      <c r="O24">
        <f t="shared" si="1"/>
        <v>8</v>
      </c>
      <c r="P24">
        <f t="shared" si="1"/>
        <v>3.5</v>
      </c>
      <c r="Q24">
        <f t="shared" si="1"/>
        <v>3.5</v>
      </c>
      <c r="R24">
        <f t="shared" si="1"/>
        <v>3.5</v>
      </c>
      <c r="S24">
        <f t="shared" si="1"/>
        <v>3.5</v>
      </c>
      <c r="T24">
        <f t="shared" si="1"/>
        <v>3.5</v>
      </c>
    </row>
    <row r="25" spans="1:20" x14ac:dyDescent="0.35">
      <c r="A25" t="s">
        <v>46</v>
      </c>
      <c r="B25" t="s">
        <v>31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>
        <f t="shared" si="1"/>
        <v>7.5</v>
      </c>
      <c r="M25">
        <f t="shared" si="1"/>
        <v>3</v>
      </c>
      <c r="N25">
        <f t="shared" si="1"/>
        <v>7.5</v>
      </c>
      <c r="O25">
        <f t="shared" si="1"/>
        <v>7.5</v>
      </c>
      <c r="P25">
        <f t="shared" si="1"/>
        <v>3</v>
      </c>
      <c r="Q25">
        <f t="shared" si="1"/>
        <v>3</v>
      </c>
      <c r="R25">
        <f t="shared" si="1"/>
        <v>7.5</v>
      </c>
      <c r="S25">
        <f t="shared" si="1"/>
        <v>3</v>
      </c>
      <c r="T25">
        <f t="shared" si="1"/>
        <v>3</v>
      </c>
    </row>
    <row r="26" spans="1:20" x14ac:dyDescent="0.35">
      <c r="A26" t="s">
        <v>46</v>
      </c>
      <c r="B26" t="s">
        <v>32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>
        <f t="shared" si="1"/>
        <v>6</v>
      </c>
      <c r="M26">
        <f t="shared" si="1"/>
        <v>6</v>
      </c>
      <c r="N26">
        <f t="shared" si="1"/>
        <v>1.5</v>
      </c>
      <c r="O26">
        <f t="shared" si="1"/>
        <v>6</v>
      </c>
      <c r="P26">
        <f t="shared" si="1"/>
        <v>6</v>
      </c>
      <c r="Q26">
        <f t="shared" si="1"/>
        <v>1.5</v>
      </c>
      <c r="R26">
        <f t="shared" si="1"/>
        <v>6</v>
      </c>
      <c r="S26">
        <f t="shared" si="1"/>
        <v>6</v>
      </c>
      <c r="T26">
        <f t="shared" si="1"/>
        <v>6</v>
      </c>
    </row>
    <row r="27" spans="1:20" x14ac:dyDescent="0.35">
      <c r="A27" t="s">
        <v>46</v>
      </c>
      <c r="B27" t="s">
        <v>17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  <c r="L27">
        <f t="shared" si="1"/>
        <v>6</v>
      </c>
      <c r="M27">
        <f t="shared" si="1"/>
        <v>6</v>
      </c>
      <c r="N27">
        <f t="shared" si="1"/>
        <v>1.5</v>
      </c>
      <c r="O27">
        <f t="shared" si="1"/>
        <v>6</v>
      </c>
      <c r="P27">
        <f t="shared" si="1"/>
        <v>1.5</v>
      </c>
      <c r="Q27">
        <f t="shared" si="1"/>
        <v>6</v>
      </c>
      <c r="R27">
        <f t="shared" si="1"/>
        <v>6</v>
      </c>
      <c r="S27">
        <f t="shared" si="1"/>
        <v>6</v>
      </c>
      <c r="T27">
        <f t="shared" si="1"/>
        <v>6</v>
      </c>
    </row>
    <row r="28" spans="1:20" x14ac:dyDescent="0.35">
      <c r="A28" t="s">
        <v>46</v>
      </c>
      <c r="B28" t="s">
        <v>11</v>
      </c>
      <c r="C28" s="2">
        <v>1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>
        <f t="shared" si="1"/>
        <v>7.5</v>
      </c>
      <c r="M28">
        <f t="shared" si="1"/>
        <v>3</v>
      </c>
      <c r="N28">
        <f t="shared" si="1"/>
        <v>7.5</v>
      </c>
      <c r="O28">
        <f t="shared" si="1"/>
        <v>7.5</v>
      </c>
      <c r="P28">
        <f t="shared" si="1"/>
        <v>3</v>
      </c>
      <c r="Q28">
        <f t="shared" si="1"/>
        <v>3</v>
      </c>
      <c r="R28">
        <f t="shared" si="1"/>
        <v>3</v>
      </c>
      <c r="S28">
        <f t="shared" si="1"/>
        <v>7.5</v>
      </c>
      <c r="T28">
        <f t="shared" si="1"/>
        <v>3</v>
      </c>
    </row>
    <row r="29" spans="1:20" x14ac:dyDescent="0.35">
      <c r="A29" t="s">
        <v>46</v>
      </c>
      <c r="B29" t="s">
        <v>33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  <c r="L29">
        <f t="shared" si="1"/>
        <v>7</v>
      </c>
      <c r="M29">
        <f t="shared" si="1"/>
        <v>2.5</v>
      </c>
      <c r="N29">
        <f t="shared" si="1"/>
        <v>7</v>
      </c>
      <c r="O29">
        <f t="shared" si="1"/>
        <v>7</v>
      </c>
      <c r="P29">
        <f t="shared" si="1"/>
        <v>2.5</v>
      </c>
      <c r="Q29">
        <f t="shared" si="1"/>
        <v>2.5</v>
      </c>
      <c r="R29">
        <f t="shared" si="1"/>
        <v>7</v>
      </c>
      <c r="S29">
        <f t="shared" si="1"/>
        <v>2.5</v>
      </c>
      <c r="T29">
        <f t="shared" si="1"/>
        <v>7</v>
      </c>
    </row>
    <row r="30" spans="1:20" x14ac:dyDescent="0.35">
      <c r="A30" t="s">
        <v>46</v>
      </c>
      <c r="B30" t="s">
        <v>10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  <c r="L30">
        <f t="shared" si="1"/>
        <v>8</v>
      </c>
      <c r="M30">
        <f t="shared" si="1"/>
        <v>3.5</v>
      </c>
      <c r="N30">
        <f t="shared" si="1"/>
        <v>3.5</v>
      </c>
      <c r="O30">
        <f t="shared" si="1"/>
        <v>3.5</v>
      </c>
      <c r="P30">
        <f t="shared" si="1"/>
        <v>3.5</v>
      </c>
      <c r="Q30">
        <f t="shared" si="1"/>
        <v>3.5</v>
      </c>
      <c r="R30">
        <f t="shared" si="1"/>
        <v>8</v>
      </c>
      <c r="S30">
        <f t="shared" si="1"/>
        <v>3.5</v>
      </c>
      <c r="T30">
        <f t="shared" si="1"/>
        <v>8</v>
      </c>
    </row>
    <row r="31" spans="1:20" x14ac:dyDescent="0.35">
      <c r="A31" t="s">
        <v>46</v>
      </c>
      <c r="B31" t="s">
        <v>26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>
        <f t="shared" si="1"/>
        <v>8.5</v>
      </c>
      <c r="M31">
        <f t="shared" si="1"/>
        <v>4</v>
      </c>
      <c r="N31">
        <f t="shared" si="1"/>
        <v>4</v>
      </c>
      <c r="O31">
        <f t="shared" si="1"/>
        <v>8.5</v>
      </c>
      <c r="P31">
        <f t="shared" si="1"/>
        <v>4</v>
      </c>
      <c r="Q31">
        <f t="shared" si="1"/>
        <v>4</v>
      </c>
      <c r="R31">
        <f t="shared" si="1"/>
        <v>4</v>
      </c>
      <c r="S31">
        <f t="shared" si="1"/>
        <v>4</v>
      </c>
      <c r="T31">
        <f t="shared" si="1"/>
        <v>4</v>
      </c>
    </row>
    <row r="32" spans="1:20" x14ac:dyDescent="0.35">
      <c r="A32" t="s">
        <v>46</v>
      </c>
      <c r="B32" t="s">
        <v>53</v>
      </c>
      <c r="C32" s="2">
        <v>68</v>
      </c>
      <c r="D32" s="2">
        <v>8</v>
      </c>
      <c r="E32" s="2">
        <v>2</v>
      </c>
      <c r="F32" s="2">
        <v>3</v>
      </c>
      <c r="G32" s="2">
        <v>12</v>
      </c>
      <c r="H32" s="2">
        <v>26</v>
      </c>
      <c r="I32" s="2">
        <f>17+12</f>
        <v>29</v>
      </c>
      <c r="J32" s="2">
        <v>75</v>
      </c>
      <c r="K32" s="2">
        <v>4</v>
      </c>
      <c r="L32">
        <f t="shared" si="1"/>
        <v>8</v>
      </c>
      <c r="M32">
        <f t="shared" si="1"/>
        <v>4</v>
      </c>
      <c r="N32">
        <f t="shared" si="1"/>
        <v>1</v>
      </c>
      <c r="O32">
        <f t="shared" si="1"/>
        <v>2</v>
      </c>
      <c r="P32">
        <f t="shared" si="1"/>
        <v>5</v>
      </c>
      <c r="Q32">
        <f t="shared" si="1"/>
        <v>6</v>
      </c>
      <c r="R32">
        <f t="shared" si="1"/>
        <v>7</v>
      </c>
      <c r="S32">
        <f t="shared" si="1"/>
        <v>9</v>
      </c>
      <c r="T32">
        <f t="shared" si="1"/>
        <v>3</v>
      </c>
    </row>
    <row r="33" spans="1:20" x14ac:dyDescent="0.35">
      <c r="A33" t="s">
        <v>46</v>
      </c>
      <c r="B33" t="s">
        <v>55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>
        <f t="shared" si="1"/>
        <v>8</v>
      </c>
      <c r="M33">
        <f t="shared" si="1"/>
        <v>3.5</v>
      </c>
      <c r="N33">
        <f t="shared" si="1"/>
        <v>3.5</v>
      </c>
      <c r="O33">
        <f t="shared" si="1"/>
        <v>8</v>
      </c>
      <c r="P33">
        <f t="shared" si="1"/>
        <v>3.5</v>
      </c>
      <c r="Q33">
        <f t="shared" si="1"/>
        <v>3.5</v>
      </c>
      <c r="R33">
        <f t="shared" si="1"/>
        <v>3.5</v>
      </c>
      <c r="S33">
        <f t="shared" si="1"/>
        <v>8</v>
      </c>
      <c r="T33">
        <f t="shared" si="1"/>
        <v>3.5</v>
      </c>
    </row>
    <row r="34" spans="1:20" x14ac:dyDescent="0.35">
      <c r="A34" t="s">
        <v>46</v>
      </c>
      <c r="B34" t="s">
        <v>56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>
        <f t="shared" si="1"/>
        <v>6.5</v>
      </c>
      <c r="M34">
        <f t="shared" si="1"/>
        <v>6.5</v>
      </c>
      <c r="N34">
        <f t="shared" si="1"/>
        <v>2</v>
      </c>
      <c r="O34">
        <f t="shared" si="1"/>
        <v>6.5</v>
      </c>
      <c r="P34">
        <f t="shared" si="1"/>
        <v>6.5</v>
      </c>
      <c r="Q34">
        <f t="shared" si="1"/>
        <v>6.5</v>
      </c>
      <c r="R34">
        <f t="shared" si="1"/>
        <v>6.5</v>
      </c>
      <c r="S34">
        <f t="shared" si="1"/>
        <v>2</v>
      </c>
      <c r="T34">
        <f t="shared" si="1"/>
        <v>2</v>
      </c>
    </row>
    <row r="35" spans="1:20" x14ac:dyDescent="0.35">
      <c r="A35" t="s">
        <v>46</v>
      </c>
      <c r="B35" t="s">
        <v>54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>
        <f t="shared" si="1"/>
        <v>4.5</v>
      </c>
      <c r="M35">
        <f t="shared" si="1"/>
        <v>4.5</v>
      </c>
      <c r="N35">
        <f t="shared" si="1"/>
        <v>4.5</v>
      </c>
      <c r="O35">
        <f t="shared" si="1"/>
        <v>9</v>
      </c>
      <c r="P35">
        <f t="shared" si="1"/>
        <v>4.5</v>
      </c>
      <c r="Q35">
        <f t="shared" si="1"/>
        <v>4.5</v>
      </c>
      <c r="R35">
        <f t="shared" si="1"/>
        <v>4.5</v>
      </c>
      <c r="S35">
        <f t="shared" si="1"/>
        <v>4.5</v>
      </c>
      <c r="T35">
        <f t="shared" si="1"/>
        <v>4.5</v>
      </c>
    </row>
    <row r="36" spans="1:20" x14ac:dyDescent="0.35">
      <c r="A36" t="s">
        <v>6</v>
      </c>
      <c r="B36" t="s">
        <v>57</v>
      </c>
      <c r="C36" s="2">
        <v>29</v>
      </c>
      <c r="D36" s="2">
        <v>16</v>
      </c>
      <c r="E36" s="2">
        <v>20</v>
      </c>
      <c r="F36" s="2">
        <v>14</v>
      </c>
      <c r="G36" s="2">
        <v>11</v>
      </c>
      <c r="H36" s="2">
        <v>24</v>
      </c>
      <c r="I36" s="2">
        <v>19</v>
      </c>
      <c r="J36" s="2">
        <v>35</v>
      </c>
      <c r="K36" s="2">
        <v>19</v>
      </c>
      <c r="L36">
        <f t="shared" si="1"/>
        <v>8</v>
      </c>
      <c r="M36">
        <f t="shared" si="1"/>
        <v>3</v>
      </c>
      <c r="N36">
        <f t="shared" si="1"/>
        <v>6</v>
      </c>
      <c r="O36">
        <f t="shared" si="1"/>
        <v>2</v>
      </c>
      <c r="P36">
        <f t="shared" si="1"/>
        <v>1</v>
      </c>
      <c r="Q36">
        <f t="shared" si="1"/>
        <v>7</v>
      </c>
      <c r="R36">
        <f t="shared" si="1"/>
        <v>4.5</v>
      </c>
      <c r="S36">
        <f t="shared" si="1"/>
        <v>9</v>
      </c>
      <c r="T36">
        <f t="shared" si="1"/>
        <v>4.5</v>
      </c>
    </row>
    <row r="37" spans="1:20" x14ac:dyDescent="0.35">
      <c r="A37" t="s">
        <v>6</v>
      </c>
      <c r="B37" t="s">
        <v>13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  <c r="L37">
        <f t="shared" si="1"/>
        <v>7</v>
      </c>
      <c r="M37">
        <f t="shared" si="1"/>
        <v>7</v>
      </c>
      <c r="N37">
        <f t="shared" si="1"/>
        <v>2.5</v>
      </c>
      <c r="O37">
        <f t="shared" si="1"/>
        <v>2.5</v>
      </c>
      <c r="P37">
        <f t="shared" si="1"/>
        <v>7</v>
      </c>
      <c r="Q37">
        <f t="shared" si="1"/>
        <v>2.5</v>
      </c>
      <c r="R37">
        <f t="shared" si="1"/>
        <v>7</v>
      </c>
      <c r="S37">
        <f t="shared" si="1"/>
        <v>7</v>
      </c>
      <c r="T37">
        <f t="shared" si="1"/>
        <v>2.5</v>
      </c>
    </row>
    <row r="38" spans="1:20" x14ac:dyDescent="0.35">
      <c r="A38" t="s">
        <v>6</v>
      </c>
      <c r="B38" t="s">
        <v>22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>
        <f t="shared" si="1"/>
        <v>9</v>
      </c>
      <c r="M38">
        <f t="shared" si="1"/>
        <v>4.5</v>
      </c>
      <c r="N38">
        <f t="shared" si="1"/>
        <v>4.5</v>
      </c>
      <c r="O38">
        <f t="shared" si="1"/>
        <v>4.5</v>
      </c>
      <c r="P38">
        <f t="shared" si="1"/>
        <v>4.5</v>
      </c>
      <c r="Q38">
        <f t="shared" si="1"/>
        <v>4.5</v>
      </c>
      <c r="R38">
        <f t="shared" si="1"/>
        <v>4.5</v>
      </c>
      <c r="S38">
        <f t="shared" si="1"/>
        <v>4.5</v>
      </c>
      <c r="T38">
        <f t="shared" si="1"/>
        <v>4.5</v>
      </c>
    </row>
    <row r="39" spans="1:20" x14ac:dyDescent="0.35">
      <c r="A39" t="s">
        <v>6</v>
      </c>
      <c r="B39" t="s">
        <v>58</v>
      </c>
      <c r="C39" s="2">
        <v>2</v>
      </c>
      <c r="D39" s="2">
        <v>6</v>
      </c>
      <c r="E39" s="2">
        <v>6</v>
      </c>
      <c r="F39" s="2">
        <v>4</v>
      </c>
      <c r="G39" s="2">
        <v>5</v>
      </c>
      <c r="H39" s="2">
        <v>7</v>
      </c>
      <c r="I39" s="2">
        <v>7</v>
      </c>
      <c r="J39" s="2">
        <v>8</v>
      </c>
      <c r="K39" s="2">
        <v>3</v>
      </c>
      <c r="L39">
        <f t="shared" si="1"/>
        <v>1</v>
      </c>
      <c r="M39">
        <f t="shared" si="1"/>
        <v>5.5</v>
      </c>
      <c r="N39">
        <f t="shared" si="1"/>
        <v>5.5</v>
      </c>
      <c r="O39">
        <f t="shared" si="1"/>
        <v>3</v>
      </c>
      <c r="P39">
        <f t="shared" si="1"/>
        <v>4</v>
      </c>
      <c r="Q39">
        <f t="shared" si="1"/>
        <v>7.5</v>
      </c>
      <c r="R39">
        <f t="shared" si="1"/>
        <v>7.5</v>
      </c>
      <c r="S39">
        <f t="shared" si="1"/>
        <v>9</v>
      </c>
      <c r="T39">
        <f t="shared" si="1"/>
        <v>2</v>
      </c>
    </row>
    <row r="40" spans="1:20" x14ac:dyDescent="0.35">
      <c r="A40" t="s">
        <v>15</v>
      </c>
      <c r="B40" t="s">
        <v>7</v>
      </c>
      <c r="C40" s="2">
        <v>1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>
        <v>1</v>
      </c>
      <c r="J40" s="2">
        <v>1</v>
      </c>
      <c r="K40" s="2">
        <v>1</v>
      </c>
      <c r="L40">
        <f t="shared" si="1"/>
        <v>6.5</v>
      </c>
      <c r="M40">
        <f t="shared" si="1"/>
        <v>6.5</v>
      </c>
      <c r="N40">
        <f t="shared" si="1"/>
        <v>2</v>
      </c>
      <c r="O40">
        <f t="shared" si="1"/>
        <v>2</v>
      </c>
      <c r="P40">
        <f t="shared" si="1"/>
        <v>6.5</v>
      </c>
      <c r="Q40">
        <f t="shared" si="1"/>
        <v>2</v>
      </c>
      <c r="R40">
        <f t="shared" si="1"/>
        <v>6.5</v>
      </c>
      <c r="S40">
        <f t="shared" si="1"/>
        <v>6.5</v>
      </c>
      <c r="T40">
        <f t="shared" si="1"/>
        <v>6.5</v>
      </c>
    </row>
    <row r="41" spans="1:20" x14ac:dyDescent="0.35">
      <c r="A41" t="s">
        <v>15</v>
      </c>
      <c r="B41" t="s">
        <v>23</v>
      </c>
      <c r="C41" s="2">
        <f>231-(18*4)</f>
        <v>159</v>
      </c>
      <c r="D41" s="2">
        <v>35</v>
      </c>
      <c r="E41" s="2">
        <f>23+48</f>
        <v>71</v>
      </c>
      <c r="F41" s="2">
        <f>42+126</f>
        <v>168</v>
      </c>
      <c r="G41" s="2">
        <v>17</v>
      </c>
      <c r="H41" s="2">
        <v>8</v>
      </c>
      <c r="I41" s="2">
        <f>82+509</f>
        <v>591</v>
      </c>
      <c r="J41" s="2">
        <v>209</v>
      </c>
      <c r="K41" s="2">
        <v>55</v>
      </c>
      <c r="L41">
        <f t="shared" si="1"/>
        <v>6</v>
      </c>
      <c r="M41">
        <f t="shared" si="1"/>
        <v>3</v>
      </c>
      <c r="N41">
        <f t="shared" si="1"/>
        <v>5</v>
      </c>
      <c r="O41">
        <f t="shared" si="1"/>
        <v>7</v>
      </c>
      <c r="P41">
        <f t="shared" si="1"/>
        <v>2</v>
      </c>
      <c r="Q41">
        <f t="shared" si="1"/>
        <v>1</v>
      </c>
      <c r="R41">
        <f t="shared" si="1"/>
        <v>9</v>
      </c>
      <c r="S41">
        <f t="shared" si="1"/>
        <v>8</v>
      </c>
      <c r="T41">
        <f t="shared" si="1"/>
        <v>4</v>
      </c>
    </row>
    <row r="42" spans="1:20" x14ac:dyDescent="0.35">
      <c r="A42" t="s">
        <v>15</v>
      </c>
      <c r="B42" t="s">
        <v>24</v>
      </c>
      <c r="C42" s="2">
        <v>0</v>
      </c>
      <c r="D42" s="2">
        <v>0</v>
      </c>
      <c r="E42" s="2">
        <f>20+16+7</f>
        <v>43</v>
      </c>
      <c r="F42" s="2">
        <v>12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>
        <f t="shared" si="1"/>
        <v>4</v>
      </c>
      <c r="M42">
        <f t="shared" si="1"/>
        <v>4</v>
      </c>
      <c r="N42">
        <f t="shared" si="1"/>
        <v>9</v>
      </c>
      <c r="O42">
        <f t="shared" si="1"/>
        <v>8</v>
      </c>
      <c r="P42">
        <f t="shared" si="1"/>
        <v>4</v>
      </c>
      <c r="Q42">
        <f t="shared" si="1"/>
        <v>4</v>
      </c>
      <c r="R42">
        <f t="shared" si="1"/>
        <v>4</v>
      </c>
      <c r="S42">
        <f t="shared" si="1"/>
        <v>4</v>
      </c>
      <c r="T42">
        <f t="shared" si="1"/>
        <v>4</v>
      </c>
    </row>
    <row r="43" spans="1:20" x14ac:dyDescent="0.35">
      <c r="A43" t="s">
        <v>15</v>
      </c>
      <c r="B43" t="s">
        <v>25</v>
      </c>
      <c r="C43" s="2">
        <v>18</v>
      </c>
      <c r="D43" s="2">
        <v>0</v>
      </c>
      <c r="E43" s="2">
        <v>40</v>
      </c>
      <c r="F43" s="2">
        <v>0</v>
      </c>
      <c r="G43" s="2">
        <v>0</v>
      </c>
      <c r="H43" s="2">
        <v>0</v>
      </c>
      <c r="I43" s="2">
        <v>17</v>
      </c>
      <c r="J43" s="2">
        <v>20</v>
      </c>
      <c r="K43" s="2">
        <v>0</v>
      </c>
      <c r="L43">
        <f t="shared" si="1"/>
        <v>7</v>
      </c>
      <c r="M43">
        <f t="shared" si="1"/>
        <v>3</v>
      </c>
      <c r="N43">
        <f t="shared" si="1"/>
        <v>9</v>
      </c>
      <c r="O43">
        <f t="shared" si="1"/>
        <v>3</v>
      </c>
      <c r="P43">
        <f t="shared" si="1"/>
        <v>3</v>
      </c>
      <c r="Q43">
        <f t="shared" si="1"/>
        <v>3</v>
      </c>
      <c r="R43">
        <f t="shared" si="1"/>
        <v>6</v>
      </c>
      <c r="S43">
        <f t="shared" si="1"/>
        <v>8</v>
      </c>
      <c r="T43">
        <f t="shared" si="1"/>
        <v>3</v>
      </c>
    </row>
    <row r="44" spans="1:20" x14ac:dyDescent="0.35">
      <c r="A44" t="s">
        <v>15</v>
      </c>
      <c r="B44" t="s">
        <v>27</v>
      </c>
      <c r="C44" s="2">
        <v>35</v>
      </c>
      <c r="D44" s="2">
        <v>0</v>
      </c>
      <c r="E44" s="2">
        <v>16</v>
      </c>
      <c r="F44" s="2">
        <v>0</v>
      </c>
      <c r="G44" s="2">
        <v>4</v>
      </c>
      <c r="H44" s="2">
        <v>27</v>
      </c>
      <c r="I44" s="2">
        <v>1</v>
      </c>
      <c r="J44" s="2">
        <v>0</v>
      </c>
      <c r="K44" s="2">
        <v>0</v>
      </c>
      <c r="L44">
        <f t="shared" si="1"/>
        <v>9</v>
      </c>
      <c r="M44">
        <f t="shared" si="1"/>
        <v>2.5</v>
      </c>
      <c r="N44">
        <f t="shared" si="1"/>
        <v>7</v>
      </c>
      <c r="O44">
        <f t="shared" si="1"/>
        <v>2.5</v>
      </c>
      <c r="P44">
        <f t="shared" si="1"/>
        <v>6</v>
      </c>
      <c r="Q44">
        <f t="shared" si="1"/>
        <v>8</v>
      </c>
      <c r="R44">
        <f t="shared" ref="R44:T86" si="2">_xlfn.RANK.AVG(I44,$C44:$K44,1)</f>
        <v>5</v>
      </c>
      <c r="S44">
        <f t="shared" si="2"/>
        <v>2.5</v>
      </c>
      <c r="T44">
        <f t="shared" si="2"/>
        <v>2.5</v>
      </c>
    </row>
    <row r="45" spans="1:20" x14ac:dyDescent="0.35">
      <c r="A45" t="s">
        <v>15</v>
      </c>
      <c r="B45" t="s">
        <v>59</v>
      </c>
      <c r="C45" s="2">
        <v>4</v>
      </c>
      <c r="D45" s="2">
        <v>0</v>
      </c>
      <c r="E45" s="2">
        <v>4</v>
      </c>
      <c r="F45" s="2">
        <v>0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  <c r="L45">
        <f t="shared" ref="L45:Q87" si="3">_xlfn.RANK.AVG(C45,$C45:$K45,1)</f>
        <v>8.5</v>
      </c>
      <c r="M45">
        <f t="shared" si="3"/>
        <v>3</v>
      </c>
      <c r="N45">
        <f t="shared" si="3"/>
        <v>8.5</v>
      </c>
      <c r="O45">
        <f t="shared" si="3"/>
        <v>3</v>
      </c>
      <c r="P45">
        <f t="shared" si="3"/>
        <v>6.5</v>
      </c>
      <c r="Q45">
        <f t="shared" si="3"/>
        <v>6.5</v>
      </c>
      <c r="R45">
        <f t="shared" si="2"/>
        <v>3</v>
      </c>
      <c r="S45">
        <f t="shared" si="2"/>
        <v>3</v>
      </c>
      <c r="T45">
        <f t="shared" si="2"/>
        <v>3</v>
      </c>
    </row>
    <row r="46" spans="1:20" x14ac:dyDescent="0.35">
      <c r="A46" s="1" t="s">
        <v>16</v>
      </c>
      <c r="B46" s="1" t="s">
        <v>16</v>
      </c>
      <c r="C46" s="3">
        <f t="shared" ref="C46:K46" si="4">SUM(C2:C45)</f>
        <v>359</v>
      </c>
      <c r="D46" s="3">
        <f t="shared" si="4"/>
        <v>106</v>
      </c>
      <c r="E46" s="3">
        <f t="shared" si="4"/>
        <v>226</v>
      </c>
      <c r="F46" s="3">
        <f t="shared" si="4"/>
        <v>237</v>
      </c>
      <c r="G46" s="3">
        <f t="shared" si="4"/>
        <v>62</v>
      </c>
      <c r="H46" s="3">
        <f t="shared" si="4"/>
        <v>110</v>
      </c>
      <c r="I46" s="3">
        <f t="shared" si="4"/>
        <v>688</v>
      </c>
      <c r="J46" s="3">
        <f t="shared" si="4"/>
        <v>413</v>
      </c>
      <c r="K46" s="3">
        <f t="shared" si="4"/>
        <v>106</v>
      </c>
      <c r="L46" s="6">
        <f>AVERAGE(L2:L45)</f>
        <v>6.4886363636363633</v>
      </c>
      <c r="M46" s="6">
        <f t="shared" ref="M46:T46" si="5">AVERAGE(M2:M45)</f>
        <v>5.0681818181818183</v>
      </c>
      <c r="N46" s="6">
        <f t="shared" si="5"/>
        <v>5.125</v>
      </c>
      <c r="O46" s="6">
        <f t="shared" si="5"/>
        <v>5.5795454545454541</v>
      </c>
      <c r="P46" s="6">
        <f t="shared" si="5"/>
        <v>3.9318181818181817</v>
      </c>
      <c r="Q46" s="6">
        <f t="shared" si="5"/>
        <v>4.0113636363636367</v>
      </c>
      <c r="R46" s="6">
        <f t="shared" si="5"/>
        <v>4.8295454545454541</v>
      </c>
      <c r="S46" s="6">
        <f t="shared" si="5"/>
        <v>5.3636363636363633</v>
      </c>
      <c r="T46" s="6">
        <f t="shared" si="5"/>
        <v>4.6022727272727275</v>
      </c>
    </row>
    <row r="49" spans="3:11" x14ac:dyDescent="0.35">
      <c r="C49" s="5"/>
      <c r="D49" s="5"/>
      <c r="E49" s="5"/>
      <c r="F49" s="5"/>
      <c r="G49" s="5"/>
      <c r="H49" s="5"/>
      <c r="I49" s="5"/>
      <c r="J49" s="5"/>
      <c r="K4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Scores45</vt:lpstr>
      <vt:lpstr>Scores_Ranks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Muenchen, Robert A (Bob)</dc:creator>
  <cp:lastModifiedBy>Roger Stern</cp:lastModifiedBy>
  <dcterms:created xsi:type="dcterms:W3CDTF">2019-04-18T13:57:08Z</dcterms:created>
  <dcterms:modified xsi:type="dcterms:W3CDTF">2022-03-12T09:25:26Z</dcterms:modified>
</cp:coreProperties>
</file>