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GeneralPhysicsLab\Mesuarements\"/>
    </mc:Choice>
  </mc:AlternateContent>
  <bookViews>
    <workbookView xWindow="0" yWindow="0" windowWidth="19200" windowHeight="8870"/>
  </bookViews>
  <sheets>
    <sheet name="球" sheetId="1" r:id="rId1"/>
    <sheet name="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L6" i="2" l="1"/>
  <c r="K6" i="2"/>
  <c r="J3" i="2"/>
  <c r="J4" i="2"/>
  <c r="J5" i="2"/>
  <c r="J2" i="2"/>
  <c r="I3" i="2"/>
  <c r="I4" i="2"/>
  <c r="I5" i="2"/>
  <c r="I2" i="2"/>
  <c r="H3" i="2"/>
  <c r="H4" i="2"/>
  <c r="H5" i="2"/>
  <c r="H2" i="2"/>
  <c r="C1" i="1"/>
  <c r="B8" i="1"/>
  <c r="B9" i="1" s="1"/>
  <c r="B7" i="1"/>
  <c r="C8" i="1" l="1"/>
  <c r="C9" i="1" s="1"/>
</calcChain>
</file>

<file path=xl/sharedStrings.xml><?xml version="1.0" encoding="utf-8"?>
<sst xmlns="http://schemas.openxmlformats.org/spreadsheetml/2006/main" count="13" uniqueCount="13">
  <si>
    <t>平均</t>
    <phoneticPr fontId="1" type="noConversion"/>
  </si>
  <si>
    <t>分布标准差</t>
    <phoneticPr fontId="1" type="noConversion"/>
  </si>
  <si>
    <t>平均值的标准差估计</t>
    <phoneticPr fontId="1" type="noConversion"/>
  </si>
  <si>
    <t>外径</t>
    <phoneticPr fontId="1" type="noConversion"/>
  </si>
  <si>
    <t>内径</t>
    <phoneticPr fontId="1" type="noConversion"/>
  </si>
  <si>
    <t>高</t>
    <phoneticPr fontId="1" type="noConversion"/>
  </si>
  <si>
    <t>深</t>
    <phoneticPr fontId="1" type="noConversion"/>
  </si>
  <si>
    <t>均值</t>
    <phoneticPr fontId="1" type="noConversion"/>
  </si>
  <si>
    <t>允差</t>
    <phoneticPr fontId="1" type="noConversion"/>
  </si>
  <si>
    <t>均值的不确定度</t>
    <phoneticPr fontId="1" type="noConversion"/>
  </si>
  <si>
    <t>均值的分布标准差</t>
    <phoneticPr fontId="1" type="noConversion"/>
  </si>
  <si>
    <t>体积</t>
    <phoneticPr fontId="1" type="noConversion"/>
  </si>
  <si>
    <t>不确定度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</si>
</sst>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CF5E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4" x14ac:dyDescent="0.3"/>
  <cols>
    <col min="2" max="2" width="12.5" bestFit="1" customWidth="1"/>
  </cols>
  <sheetData>
    <row r="1" spans="1:3" x14ac:dyDescent="0.3">
      <c r="B1">
        <v>12.728</v>
      </c>
      <c r="C1">
        <f>B1-0.019</f>
        <v>12.709</v>
      </c>
    </row>
    <row r="2" spans="1:3" x14ac:dyDescent="0.3">
      <c r="B2">
        <v>12.728999999999999</v>
      </c>
      <c r="C2">
        <f t="shared" ref="C2:C7" si="0">B2-0.019</f>
        <v>12.709999999999999</v>
      </c>
    </row>
    <row r="3" spans="1:3" x14ac:dyDescent="0.3">
      <c r="B3">
        <v>12.73</v>
      </c>
      <c r="C3">
        <f t="shared" si="0"/>
        <v>12.711</v>
      </c>
    </row>
    <row r="4" spans="1:3" x14ac:dyDescent="0.3">
      <c r="B4">
        <v>12.728999999999999</v>
      </c>
      <c r="C4">
        <f t="shared" si="0"/>
        <v>12.709999999999999</v>
      </c>
    </row>
    <row r="5" spans="1:3" x14ac:dyDescent="0.3">
      <c r="B5">
        <v>12.727</v>
      </c>
      <c r="C5">
        <f t="shared" si="0"/>
        <v>12.708</v>
      </c>
    </row>
    <row r="6" spans="1:3" x14ac:dyDescent="0.3">
      <c r="B6">
        <v>12.728</v>
      </c>
      <c r="C6">
        <f t="shared" si="0"/>
        <v>12.709</v>
      </c>
    </row>
    <row r="7" spans="1:3" x14ac:dyDescent="0.3">
      <c r="A7" t="s">
        <v>0</v>
      </c>
      <c r="B7">
        <f>AVERAGE(B1:B6)</f>
        <v>12.728499999999999</v>
      </c>
      <c r="C7">
        <f t="shared" si="0"/>
        <v>12.709499999999998</v>
      </c>
    </row>
    <row r="8" spans="1:3" x14ac:dyDescent="0.3">
      <c r="A8" t="s">
        <v>1</v>
      </c>
      <c r="B8">
        <f>_xlfn.STDEV.S(B1:B6)</f>
        <v>1.0488088481700785E-3</v>
      </c>
      <c r="C8">
        <f>_xlfn.STDEV.S(C1:C6)</f>
        <v>1.0488088481700785E-3</v>
      </c>
    </row>
    <row r="9" spans="1:3" x14ac:dyDescent="0.3">
      <c r="A9" t="s">
        <v>2</v>
      </c>
      <c r="B9">
        <f>B8/SQRT(6)</f>
        <v>4.2817441928880785E-4</v>
      </c>
      <c r="C9">
        <f>C8/SQRT(6)</f>
        <v>4.2817441928880785E-4</v>
      </c>
    </row>
    <row r="10" spans="1:3" x14ac:dyDescent="0.3">
      <c r="A10" t="s">
        <v>8</v>
      </c>
      <c r="B10">
        <v>4.0000000000000001E-3</v>
      </c>
      <c r="C10">
        <v>4.0000000000000001E-3</v>
      </c>
    </row>
    <row r="11" spans="1:3" x14ac:dyDescent="0.3">
      <c r="C11">
        <f>SQRT(C9^2+C10^2/3)</f>
        <v>2.3487585373270364E-3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B1" workbookViewId="0">
      <selection activeCell="I2" sqref="I2"/>
    </sheetView>
  </sheetViews>
  <sheetFormatPr defaultRowHeight="14" x14ac:dyDescent="0.3"/>
  <cols>
    <col min="11" max="11" width="13.5" bestFit="1" customWidth="1"/>
  </cols>
  <sheetData>
    <row r="1" spans="1:12" x14ac:dyDescent="0.3">
      <c r="H1" t="s">
        <v>7</v>
      </c>
      <c r="I1" t="s">
        <v>10</v>
      </c>
      <c r="J1" t="s">
        <v>9</v>
      </c>
      <c r="K1" t="s">
        <v>11</v>
      </c>
      <c r="L1" t="s">
        <v>12</v>
      </c>
    </row>
    <row r="2" spans="1:12" x14ac:dyDescent="0.3">
      <c r="A2" t="s">
        <v>3</v>
      </c>
      <c r="B2">
        <v>2.8</v>
      </c>
      <c r="C2">
        <v>2.8029999999999999</v>
      </c>
      <c r="D2">
        <v>2.8050000000000002</v>
      </c>
      <c r="E2">
        <v>2.8029999999999999</v>
      </c>
      <c r="F2">
        <v>2.8039999999999998</v>
      </c>
      <c r="G2">
        <v>2.8050000000000002</v>
      </c>
      <c r="H2">
        <f>AVERAGE(B2:G2)</f>
        <v>2.8033333333333332</v>
      </c>
      <c r="I2">
        <f>_xlfn.STDEV.S(B2:G2)/SQRT(6)</f>
        <v>7.601169500661382E-4</v>
      </c>
      <c r="J2">
        <f>SQRT(I2^2+0.005^2/3)</f>
        <v>2.9851484236317598E-3</v>
      </c>
    </row>
    <row r="3" spans="1:12" x14ac:dyDescent="0.3">
      <c r="A3" t="s">
        <v>4</v>
      </c>
      <c r="B3">
        <v>1.9950000000000001</v>
      </c>
      <c r="C3">
        <v>1.9990000000000001</v>
      </c>
      <c r="D3">
        <v>1.9850000000000001</v>
      </c>
      <c r="E3">
        <v>2</v>
      </c>
      <c r="F3">
        <v>1.9970000000000001</v>
      </c>
      <c r="G3">
        <v>1.9950000000000001</v>
      </c>
      <c r="H3">
        <f t="shared" ref="H3:H5" si="0">AVERAGE(B3:G3)</f>
        <v>1.9951666666666668</v>
      </c>
      <c r="I3">
        <f t="shared" ref="I3:I5" si="1">_xlfn.STDEV.S(B3:G3)/SQRT(6)</f>
        <v>2.1972204663569268E-3</v>
      </c>
      <c r="J3">
        <f t="shared" ref="J3:J5" si="2">SQRT(I3^2+0.005^2/3)</f>
        <v>3.6278245700572518E-3</v>
      </c>
    </row>
    <row r="4" spans="1:12" x14ac:dyDescent="0.3">
      <c r="A4" t="s">
        <v>5</v>
      </c>
      <c r="B4">
        <v>4.4690000000000003</v>
      </c>
      <c r="C4">
        <v>4.4740000000000002</v>
      </c>
      <c r="D4">
        <v>4.4710000000000001</v>
      </c>
      <c r="E4">
        <v>4.47</v>
      </c>
      <c r="F4">
        <v>4.4740000000000002</v>
      </c>
      <c r="G4">
        <v>4.4690000000000003</v>
      </c>
      <c r="H4">
        <f t="shared" si="0"/>
        <v>4.471166666666667</v>
      </c>
      <c r="I4">
        <f t="shared" si="1"/>
        <v>9.4575073060741005E-4</v>
      </c>
      <c r="J4">
        <f t="shared" si="2"/>
        <v>3.0377257574998083E-3</v>
      </c>
    </row>
    <row r="5" spans="1:12" x14ac:dyDescent="0.3">
      <c r="A5" t="s">
        <v>6</v>
      </c>
      <c r="B5">
        <v>4.2549999999999999</v>
      </c>
      <c r="C5">
        <v>4.2789999999999999</v>
      </c>
      <c r="D5">
        <v>4.2619999999999996</v>
      </c>
      <c r="E5">
        <v>4.258</v>
      </c>
      <c r="F5">
        <v>4.2640000000000002</v>
      </c>
      <c r="G5">
        <v>4.2679999999999998</v>
      </c>
      <c r="H5">
        <f t="shared" si="0"/>
        <v>4.2643333333333331</v>
      </c>
      <c r="I5">
        <f t="shared" si="1"/>
        <v>3.4705106892854313E-3</v>
      </c>
      <c r="J5">
        <f t="shared" si="2"/>
        <v>4.5141752045947192E-3</v>
      </c>
    </row>
    <row r="6" spans="1:12" x14ac:dyDescent="0.3">
      <c r="K6">
        <f>PI()*(H2^2*H4-H3^2*H5)/4</f>
        <v>14.26476975527142</v>
      </c>
      <c r="L6">
        <f>PI()*SQRT((2*H2*J2*H4)^2+(H2^2*J4)^2+(2*H3*J3*H5)^2+(H3^2*J5)^2)/4</f>
        <v>7.9722790596981827E-2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球</vt:lpstr>
      <vt:lpstr>杯</vt:lpstr>
    </vt:vector>
  </TitlesOfParts>
  <Company>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朱寅杰</dc:creator>
  <cp:lastModifiedBy>朱寅杰</cp:lastModifiedBy>
  <dcterms:created xsi:type="dcterms:W3CDTF">2017-10-20T07:29:42Z</dcterms:created>
  <dcterms:modified xsi:type="dcterms:W3CDTF">2017-10-22T14:18:52Z</dcterms:modified>
</cp:coreProperties>
</file>