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样品" sheetId="1" r:id="rId1"/>
    <sheet name="SiD" sheetId="2" r:id="rId2"/>
    <sheet name="温差电偶" sheetId="3" r:id="rId3"/>
    <sheet name="Sheet1" sheetId="4" r:id="rId4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" i="4"/>
  <c r="F21" i="4" l="1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3" i="4"/>
  <c r="F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C21" i="3" l="1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" i="2"/>
  <c r="P3" i="1"/>
  <c r="B3" i="1" s="1"/>
  <c r="P4" i="1"/>
  <c r="B4" i="1" s="1"/>
  <c r="P5" i="1"/>
  <c r="B5" i="1" s="1"/>
  <c r="P6" i="1"/>
  <c r="B6" i="1" s="1"/>
  <c r="P7" i="1"/>
  <c r="B7" i="1" s="1"/>
  <c r="P8" i="1"/>
  <c r="B8" i="1" s="1"/>
  <c r="P9" i="1"/>
  <c r="B9" i="1" s="1"/>
  <c r="P10" i="1"/>
  <c r="B10" i="1" s="1"/>
  <c r="P11" i="1"/>
  <c r="B11" i="1" s="1"/>
  <c r="P12" i="1"/>
  <c r="B12" i="1" s="1"/>
  <c r="P13" i="1"/>
  <c r="B13" i="1" s="1"/>
  <c r="P14" i="1"/>
  <c r="B14" i="1" s="1"/>
  <c r="P15" i="1"/>
  <c r="B15" i="1" s="1"/>
  <c r="P16" i="1"/>
  <c r="B16" i="1" s="1"/>
  <c r="P17" i="1"/>
  <c r="B17" i="1" s="1"/>
  <c r="P18" i="1"/>
  <c r="B18" i="1" s="1"/>
  <c r="P19" i="1"/>
  <c r="B19" i="1" s="1"/>
  <c r="P20" i="1"/>
  <c r="B20" i="1" s="1"/>
  <c r="P21" i="1"/>
  <c r="B21" i="1" s="1"/>
  <c r="P22" i="1"/>
  <c r="B22" i="1" s="1"/>
  <c r="P23" i="1"/>
  <c r="B23" i="1" s="1"/>
  <c r="P24" i="1"/>
  <c r="B24" i="1" s="1"/>
  <c r="P25" i="1"/>
  <c r="B25" i="1" s="1"/>
  <c r="P26" i="1"/>
  <c r="B26" i="1" s="1"/>
  <c r="P27" i="1"/>
  <c r="B27" i="1" s="1"/>
  <c r="P28" i="1"/>
  <c r="B28" i="1" s="1"/>
  <c r="P29" i="1"/>
  <c r="B29" i="1" s="1"/>
  <c r="P30" i="1"/>
  <c r="B30" i="1" s="1"/>
  <c r="P31" i="1"/>
  <c r="B31" i="1" s="1"/>
  <c r="P32" i="1"/>
  <c r="B32" i="1" s="1"/>
  <c r="P33" i="1"/>
  <c r="B33" i="1" s="1"/>
  <c r="P34" i="1"/>
  <c r="B34" i="1" s="1"/>
  <c r="P35" i="1"/>
  <c r="B35" i="1" s="1"/>
  <c r="P36" i="1"/>
  <c r="B36" i="1" s="1"/>
  <c r="P37" i="1"/>
  <c r="B37" i="1" s="1"/>
  <c r="P38" i="1"/>
  <c r="B38" i="1" s="1"/>
  <c r="P39" i="1"/>
  <c r="B39" i="1" s="1"/>
  <c r="P40" i="1"/>
  <c r="B40" i="1" s="1"/>
  <c r="P41" i="1"/>
  <c r="B41" i="1" s="1"/>
  <c r="P42" i="1"/>
  <c r="B42" i="1" s="1"/>
  <c r="P2" i="1"/>
  <c r="B2" i="1" s="1"/>
</calcChain>
</file>

<file path=xl/sharedStrings.xml><?xml version="1.0" encoding="utf-8"?>
<sst xmlns="http://schemas.openxmlformats.org/spreadsheetml/2006/main" count="9" uniqueCount="8">
  <si>
    <t>Pt</t>
    <phoneticPr fontId="1" type="noConversion"/>
  </si>
  <si>
    <t>样品</t>
    <phoneticPr fontId="1" type="noConversion"/>
  </si>
  <si>
    <t>SiD</t>
    <phoneticPr fontId="1" type="noConversion"/>
  </si>
  <si>
    <t>Pt</t>
    <phoneticPr fontId="1" type="noConversion"/>
  </si>
  <si>
    <t>温差电偶</t>
    <phoneticPr fontId="1" type="noConversion"/>
  </si>
  <si>
    <t>K</t>
    <phoneticPr fontId="1" type="noConversion"/>
  </si>
  <si>
    <t>K</t>
    <phoneticPr fontId="1" type="noConversion"/>
  </si>
  <si>
    <t>Pt电阻压降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</si>
</sst>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_ "/>
    <numFmt numFmtId="177" formatCode="0.000_ "/>
    <numFmt numFmtId="178" formatCode="0.00_);[Red]\(0.00\)"/>
    <numFmt numFmtId="179" formatCode="0.0000_ "/>
    <numFmt numFmtId="180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7" fontId="0" fillId="0" borderId="0" xfId="0" applyNumberFormat="1"/>
    <xf numFmtId="178" fontId="0" fillId="0" borderId="0" xfId="0" applyNumberFormat="1"/>
    <xf numFmtId="179" fontId="0" fillId="0" borderId="0" xfId="0" applyNumberFormat="1"/>
    <xf numFmtId="180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B8F5C2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2"/>
  <sheetViews>
    <sheetView tabSelected="1" workbookViewId="0">
      <selection activeCell="C19" sqref="C19"/>
    </sheetView>
  </sheetViews>
  <sheetFormatPr defaultRowHeight="14" x14ac:dyDescent="0.3"/>
  <cols>
    <col min="1" max="2" width="8.6640625" style="1"/>
    <col min="3" max="3" width="8.6640625" style="2"/>
    <col min="4" max="4" width="8.6640625" style="1"/>
  </cols>
  <sheetData>
    <row r="1" spans="1:16" x14ac:dyDescent="0.3">
      <c r="A1" s="1" t="s">
        <v>0</v>
      </c>
      <c r="C1" s="2" t="s">
        <v>1</v>
      </c>
    </row>
    <row r="2" spans="1:16" x14ac:dyDescent="0.3">
      <c r="A2" s="1">
        <v>108.44</v>
      </c>
      <c r="B2" s="1">
        <f>P2</f>
        <v>294.81441213433112</v>
      </c>
      <c r="C2" s="2">
        <v>0.224</v>
      </c>
      <c r="D2" s="1">
        <f>C2/10.0217*1000</f>
        <v>22.351497250965405</v>
      </c>
      <c r="P2">
        <f>30.04486+2.36122*A2-0.00255*A2^2+0.0000824669*A2^3-0.000000726114*A2^4+0.00000000226423*A2^5</f>
        <v>294.81441213433112</v>
      </c>
    </row>
    <row r="3" spans="1:16" x14ac:dyDescent="0.3">
      <c r="A3" s="1">
        <v>101.8</v>
      </c>
      <c r="B3" s="1">
        <f>P3</f>
        <v>277.76406698917788</v>
      </c>
      <c r="C3" s="2">
        <v>0.21299999999999999</v>
      </c>
      <c r="D3" s="1">
        <f t="shared" ref="D3:D42" si="0">C3/10.0217*1000</f>
        <v>21.253879082391212</v>
      </c>
      <c r="P3">
        <f>30.04486+2.36122*A3-0.00255*A3^2+0.0000824669*A3^3-0.000000726114*A3^4+0.00000000226423*A3^5</f>
        <v>277.76406698917788</v>
      </c>
    </row>
    <row r="4" spans="1:16" x14ac:dyDescent="0.3">
      <c r="A4" s="1">
        <v>95.75</v>
      </c>
      <c r="B4" s="1">
        <f>P4</f>
        <v>262.33646656728598</v>
      </c>
      <c r="C4" s="2">
        <v>0.20200000000000001</v>
      </c>
      <c r="D4" s="1">
        <f t="shared" si="0"/>
        <v>20.156260913817022</v>
      </c>
      <c r="P4">
        <f>30.04486+2.36122*A4-0.00255*A4^2+0.0000824669*A4^3-0.000000726114*A4^4+0.00000000226423*A4^5</f>
        <v>262.33646656728598</v>
      </c>
    </row>
    <row r="5" spans="1:16" x14ac:dyDescent="0.3">
      <c r="A5" s="1">
        <v>88.88</v>
      </c>
      <c r="B5" s="1">
        <f>P5</f>
        <v>244.91351737563878</v>
      </c>
      <c r="C5" s="2">
        <v>0.191</v>
      </c>
      <c r="D5" s="1">
        <f t="shared" si="0"/>
        <v>19.058642745242828</v>
      </c>
      <c r="P5">
        <f>30.04486+2.36122*A5-0.00255*A5^2+0.0000824669*A5^3-0.000000726114*A5^4+0.00000000226423*A5^5</f>
        <v>244.91351737563878</v>
      </c>
    </row>
    <row r="6" spans="1:16" x14ac:dyDescent="0.3">
      <c r="A6" s="1">
        <v>83.9</v>
      </c>
      <c r="B6" s="1">
        <f>P6</f>
        <v>232.33908997555784</v>
      </c>
      <c r="C6" s="2">
        <v>0.183</v>
      </c>
      <c r="D6" s="1">
        <f t="shared" si="0"/>
        <v>18.260374986279771</v>
      </c>
      <c r="P6">
        <f>30.04486+2.36122*A6-0.00255*A6^2+0.0000824669*A6^3-0.000000726114*A6^4+0.00000000226423*A6^5</f>
        <v>232.33908997555784</v>
      </c>
    </row>
    <row r="7" spans="1:16" x14ac:dyDescent="0.3">
      <c r="A7" s="1">
        <v>77.88</v>
      </c>
      <c r="B7" s="1">
        <f>P7</f>
        <v>217.19962177226151</v>
      </c>
      <c r="C7" s="2">
        <v>0.17399999999999999</v>
      </c>
      <c r="D7" s="1">
        <f t="shared" si="0"/>
        <v>17.36232375744634</v>
      </c>
      <c r="P7">
        <f>30.04486+2.36122*A7-0.00255*A7^2+0.0000824669*A7^3-0.000000726114*A7^4+0.00000000226423*A7^5</f>
        <v>217.19962177226151</v>
      </c>
    </row>
    <row r="8" spans="1:16" x14ac:dyDescent="0.3">
      <c r="A8" s="1">
        <v>69.48</v>
      </c>
      <c r="B8" s="1">
        <f>P8</f>
        <v>196.19734374239272</v>
      </c>
      <c r="C8" s="2">
        <v>0.16200000000000001</v>
      </c>
      <c r="D8" s="1">
        <f t="shared" si="0"/>
        <v>16.164922119001769</v>
      </c>
      <c r="P8">
        <f>30.04486+2.36122*A8-0.00255*A8^2+0.0000824669*A8^3-0.000000726114*A8^4+0.00000000226423*A8^5</f>
        <v>196.19734374239272</v>
      </c>
    </row>
    <row r="9" spans="1:16" x14ac:dyDescent="0.3">
      <c r="A9" s="1">
        <v>64.319999999999993</v>
      </c>
      <c r="B9" s="1">
        <f>P9</f>
        <v>183.37806241282314</v>
      </c>
      <c r="C9" s="2">
        <v>0.154</v>
      </c>
      <c r="D9" s="1">
        <f t="shared" si="0"/>
        <v>15.366654360038716</v>
      </c>
      <c r="P9">
        <f>30.04486+2.36122*A9-0.00255*A9^2+0.0000824669*A9^3-0.000000726114*A9^4+0.00000000226423*A9^5</f>
        <v>183.37806241282314</v>
      </c>
    </row>
    <row r="10" spans="1:16" x14ac:dyDescent="0.3">
      <c r="A10" s="1">
        <v>61.05</v>
      </c>
      <c r="B10" s="1">
        <f>P10</f>
        <v>175.29126401832602</v>
      </c>
      <c r="C10" s="2">
        <v>0.15</v>
      </c>
      <c r="D10" s="1">
        <f t="shared" si="0"/>
        <v>14.967520480557191</v>
      </c>
      <c r="P10">
        <f>30.04486+2.36122*A10-0.00255*A10^2+0.0000824669*A10^3-0.000000726114*A10^4+0.00000000226423*A10^5</f>
        <v>175.29126401832602</v>
      </c>
    </row>
    <row r="11" spans="1:16" x14ac:dyDescent="0.3">
      <c r="A11" s="1">
        <v>57.15</v>
      </c>
      <c r="B11" s="1">
        <f>P11</f>
        <v>165.68767935818425</v>
      </c>
      <c r="C11" s="2">
        <v>0.14599999999999999</v>
      </c>
      <c r="D11" s="1">
        <f t="shared" si="0"/>
        <v>14.568386601075666</v>
      </c>
      <c r="P11">
        <f>30.04486+2.36122*A11-0.00255*A11^2+0.0000824669*A11^3-0.000000726114*A11^4+0.00000000226423*A11^5</f>
        <v>165.68767935818425</v>
      </c>
    </row>
    <row r="12" spans="1:16" x14ac:dyDescent="0.3">
      <c r="A12" s="1">
        <v>53.55</v>
      </c>
      <c r="B12" s="1">
        <f>P12</f>
        <v>156.86554337233159</v>
      </c>
      <c r="C12" s="2">
        <v>0.14000000000000001</v>
      </c>
      <c r="D12" s="1">
        <f t="shared" si="0"/>
        <v>13.969685781853382</v>
      </c>
      <c r="P12">
        <f>30.04486+2.36122*A12-0.00255*A12^2+0.0000824669*A12^3-0.000000726114*A12^4+0.00000000226423*A12^5</f>
        <v>156.86554337233159</v>
      </c>
    </row>
    <row r="13" spans="1:16" x14ac:dyDescent="0.3">
      <c r="A13" s="1">
        <v>50.58</v>
      </c>
      <c r="B13" s="1">
        <f>P13</f>
        <v>149.61997697806277</v>
      </c>
      <c r="C13" s="2">
        <v>0.13800000000000001</v>
      </c>
      <c r="D13" s="1">
        <f t="shared" si="0"/>
        <v>13.770118842112618</v>
      </c>
      <c r="P13">
        <f>30.04486+2.36122*A13-0.00255*A13^2+0.0000824669*A13^3-0.000000726114*A13^4+0.00000000226423*A13^5</f>
        <v>149.61997697806277</v>
      </c>
    </row>
    <row r="14" spans="1:16" x14ac:dyDescent="0.3">
      <c r="A14" s="1">
        <v>47.18</v>
      </c>
      <c r="B14" s="1">
        <f>P14</f>
        <v>141.36326459725265</v>
      </c>
      <c r="C14" s="2">
        <v>0.13200000000000001</v>
      </c>
      <c r="D14" s="1">
        <f t="shared" si="0"/>
        <v>13.171418022890329</v>
      </c>
      <c r="P14">
        <f>30.04486+2.36122*A14-0.00255*A14^2+0.0000824669*A14^3-0.000000726114*A14^4+0.00000000226423*A14^5</f>
        <v>141.36326459725265</v>
      </c>
    </row>
    <row r="15" spans="1:16" x14ac:dyDescent="0.3">
      <c r="A15" s="1">
        <v>44.68</v>
      </c>
      <c r="B15" s="1">
        <f>P15</f>
        <v>135.31865828411529</v>
      </c>
      <c r="C15" s="2">
        <v>0.128</v>
      </c>
      <c r="D15" s="1">
        <f t="shared" si="0"/>
        <v>12.772284143408804</v>
      </c>
      <c r="P15">
        <f>30.04486+2.36122*A15-0.00255*A15^2+0.0000824669*A15^3-0.000000726114*A15^4+0.00000000226423*A15^5</f>
        <v>135.31865828411529</v>
      </c>
    </row>
    <row r="16" spans="1:16" x14ac:dyDescent="0.3">
      <c r="A16" s="1">
        <v>39.979999999999997</v>
      </c>
      <c r="B16" s="1">
        <f>P16</f>
        <v>124.01662448015614</v>
      </c>
      <c r="C16" s="2">
        <v>0.123</v>
      </c>
      <c r="D16" s="1">
        <f t="shared" si="0"/>
        <v>12.273366794056898</v>
      </c>
      <c r="P16">
        <f>30.04486+2.36122*A16-0.00255*A16^2+0.0000824669*A16^3-0.000000726114*A16^4+0.00000000226423*A16^5</f>
        <v>124.01662448015614</v>
      </c>
    </row>
    <row r="17" spans="1:16" x14ac:dyDescent="0.3">
      <c r="A17" s="1">
        <v>36.880000000000003</v>
      </c>
      <c r="B17" s="1">
        <f>P17</f>
        <v>116.60619055044637</v>
      </c>
      <c r="C17" s="2">
        <v>0.11600000000000001</v>
      </c>
      <c r="D17" s="1">
        <f t="shared" si="0"/>
        <v>11.574882504964229</v>
      </c>
      <c r="P17">
        <f>30.04486+2.36122*A17-0.00255*A17^2+0.0000824669*A17^3-0.000000726114*A17^4+0.00000000226423*A17^5</f>
        <v>116.60619055044637</v>
      </c>
    </row>
    <row r="18" spans="1:16" x14ac:dyDescent="0.3">
      <c r="A18" s="1">
        <v>33.68</v>
      </c>
      <c r="B18" s="1">
        <f>P18</f>
        <v>108.99260637539744</v>
      </c>
      <c r="C18" s="2">
        <v>0.111</v>
      </c>
      <c r="D18" s="1">
        <f t="shared" si="0"/>
        <v>11.075965155612321</v>
      </c>
      <c r="P18">
        <f>30.04486+2.36122*A18-0.00255*A18^2+0.0000824669*A18^3-0.000000726114*A18^4+0.00000000226423*A18^5</f>
        <v>108.99260637539744</v>
      </c>
    </row>
    <row r="19" spans="1:16" x14ac:dyDescent="0.3">
      <c r="A19" s="1">
        <v>31.03</v>
      </c>
      <c r="B19" s="1">
        <f>P19</f>
        <v>102.71408834223732</v>
      </c>
      <c r="C19" s="2">
        <v>0.105</v>
      </c>
      <c r="D19" s="1">
        <f t="shared" si="0"/>
        <v>10.477264336390034</v>
      </c>
      <c r="P19">
        <f>30.04486+2.36122*A19-0.00255*A19^2+0.0000824669*A19^3-0.000000726114*A19^4+0.00000000226423*A19^5</f>
        <v>102.71408834223732</v>
      </c>
    </row>
    <row r="20" spans="1:16" x14ac:dyDescent="0.3">
      <c r="A20" s="1">
        <v>30.37</v>
      </c>
      <c r="B20" s="1">
        <f>P20</f>
        <v>101.15395268928418</v>
      </c>
      <c r="C20" s="2">
        <v>0.108</v>
      </c>
      <c r="D20" s="1">
        <f t="shared" si="0"/>
        <v>10.776614746001178</v>
      </c>
      <c r="P20">
        <f>30.04486+2.36122*A20-0.00255*A20^2+0.0000824669*A20^3-0.000000726114*A20^4+0.00000000226423*A20^5</f>
        <v>101.15395268928418</v>
      </c>
    </row>
    <row r="21" spans="1:16" x14ac:dyDescent="0.3">
      <c r="A21" s="1">
        <v>29.87</v>
      </c>
      <c r="B21" s="1">
        <f>P21</f>
        <v>99.97294915960957</v>
      </c>
      <c r="C21" s="2">
        <v>0.111</v>
      </c>
      <c r="D21" s="1">
        <f t="shared" si="0"/>
        <v>11.075965155612321</v>
      </c>
      <c r="P21">
        <f>30.04486+2.36122*A21-0.00255*A21^2+0.0000824669*A21^3-0.000000726114*A21^4+0.00000000226423*A21^5</f>
        <v>99.97294915960957</v>
      </c>
    </row>
    <row r="22" spans="1:16" x14ac:dyDescent="0.3">
      <c r="A22" s="1">
        <v>29.47</v>
      </c>
      <c r="B22" s="1">
        <f>P22</f>
        <v>99.028707104538242</v>
      </c>
      <c r="C22" s="2">
        <v>0.1</v>
      </c>
      <c r="D22" s="1">
        <f t="shared" si="0"/>
        <v>9.9783469870381296</v>
      </c>
      <c r="P22">
        <f>30.04486+2.36122*A22-0.00255*A22^2+0.0000824669*A22^3-0.000000726114*A22^4+0.00000000226423*A22^5</f>
        <v>99.028707104538242</v>
      </c>
    </row>
    <row r="23" spans="1:16" x14ac:dyDescent="0.3">
      <c r="A23" s="1">
        <v>28.92</v>
      </c>
      <c r="B23" s="1">
        <f>P23</f>
        <v>97.731175864835464</v>
      </c>
      <c r="C23" s="2">
        <v>9.7000000000000003E-2</v>
      </c>
      <c r="D23" s="1">
        <f t="shared" si="0"/>
        <v>9.6789965774269859</v>
      </c>
      <c r="P23">
        <f>30.04486+2.36122*A23-0.00255*A23^2+0.0000824669*A23^3-0.000000726114*A23^4+0.00000000226423*A23^5</f>
        <v>97.731175864835464</v>
      </c>
    </row>
    <row r="24" spans="1:16" x14ac:dyDescent="0.3">
      <c r="A24" s="1">
        <v>28.48</v>
      </c>
      <c r="B24" s="1">
        <f>P24</f>
        <v>96.693808857011305</v>
      </c>
      <c r="C24" s="2">
        <v>9.6000000000000002E-2</v>
      </c>
      <c r="D24" s="1">
        <f t="shared" si="0"/>
        <v>9.5792131075566047</v>
      </c>
      <c r="P24">
        <f>30.04486+2.36122*A24-0.00255*A24^2+0.0000824669*A24^3-0.000000726114*A24^4+0.00000000226423*A24^5</f>
        <v>96.693808857011305</v>
      </c>
    </row>
    <row r="25" spans="1:16" x14ac:dyDescent="0.3">
      <c r="A25" s="1">
        <v>28.32</v>
      </c>
      <c r="B25" s="1">
        <f>P25</f>
        <v>96.316727557293689</v>
      </c>
      <c r="C25" s="2">
        <v>9.5000000000000001E-2</v>
      </c>
      <c r="D25" s="1">
        <f t="shared" si="0"/>
        <v>9.4794296376862217</v>
      </c>
      <c r="P25">
        <f>30.04486+2.36122*A25-0.00255*A25^2+0.0000824669*A25^3-0.000000726114*A25^4+0.00000000226423*A25^5</f>
        <v>96.316727557293689</v>
      </c>
    </row>
    <row r="26" spans="1:16" x14ac:dyDescent="0.3">
      <c r="A26" s="1">
        <v>27.95</v>
      </c>
      <c r="B26" s="1">
        <f>P26</f>
        <v>95.445015830573055</v>
      </c>
      <c r="C26" s="2">
        <v>9.4E-2</v>
      </c>
      <c r="D26" s="1">
        <f t="shared" si="0"/>
        <v>9.3796461678158405</v>
      </c>
      <c r="P26">
        <f>30.04486+2.36122*A26-0.00255*A26^2+0.0000824669*A26^3-0.000000726114*A26^4+0.00000000226423*A26^5</f>
        <v>95.445015830573055</v>
      </c>
    </row>
    <row r="27" spans="1:16" x14ac:dyDescent="0.3">
      <c r="A27" s="1">
        <v>27.82</v>
      </c>
      <c r="B27" s="1">
        <f>P27</f>
        <v>95.138833656500339</v>
      </c>
      <c r="C27" s="2">
        <v>9.2999999999999999E-2</v>
      </c>
      <c r="D27" s="1">
        <f t="shared" si="0"/>
        <v>9.2798626979454575</v>
      </c>
      <c r="P27">
        <f>30.04486+2.36122*A27-0.00255*A27^2+0.0000824669*A27^3-0.000000726114*A27^4+0.00000000226423*A27^5</f>
        <v>95.138833656500339</v>
      </c>
    </row>
    <row r="28" spans="1:16" x14ac:dyDescent="0.3">
      <c r="A28" s="1">
        <v>27.69</v>
      </c>
      <c r="B28" s="1">
        <f>P28</f>
        <v>94.832700436113612</v>
      </c>
      <c r="C28" s="2">
        <v>9.1999999999999998E-2</v>
      </c>
      <c r="D28" s="1">
        <f t="shared" si="0"/>
        <v>9.1800792280750763</v>
      </c>
      <c r="P28">
        <f>30.04486+2.36122*A28-0.00255*A28^2+0.0000824669*A28^3-0.000000726114*A28^4+0.00000000226423*A28^5</f>
        <v>94.832700436113612</v>
      </c>
    </row>
    <row r="29" spans="1:16" x14ac:dyDescent="0.3">
      <c r="A29" s="1">
        <v>27.35</v>
      </c>
      <c r="B29" s="1">
        <f>P29</f>
        <v>94.032273906593019</v>
      </c>
      <c r="C29" s="2">
        <v>0.09</v>
      </c>
      <c r="D29" s="1">
        <f t="shared" si="0"/>
        <v>8.9805122883343138</v>
      </c>
      <c r="P29">
        <f>30.04486+2.36122*A29-0.00255*A29^2+0.0000824669*A29^3-0.000000726114*A29^4+0.00000000226423*A29^5</f>
        <v>94.032273906593019</v>
      </c>
    </row>
    <row r="30" spans="1:16" x14ac:dyDescent="0.3">
      <c r="A30" s="1">
        <v>27.12</v>
      </c>
      <c r="B30" s="1">
        <f>P30</f>
        <v>93.490995442977308</v>
      </c>
      <c r="C30" s="2">
        <v>8.6999999999999994E-2</v>
      </c>
      <c r="D30" s="1">
        <f t="shared" si="0"/>
        <v>8.6811618787231701</v>
      </c>
      <c r="P30">
        <f>30.04486+2.36122*A30-0.00255*A30^2+0.0000824669*A30^3-0.000000726114*A30^4+0.00000000226423*A30^5</f>
        <v>93.490995442977308</v>
      </c>
    </row>
    <row r="31" spans="1:16" x14ac:dyDescent="0.3">
      <c r="A31" s="1">
        <v>26.92</v>
      </c>
      <c r="B31" s="1">
        <f>P31</f>
        <v>93.02043955606581</v>
      </c>
      <c r="C31" s="2">
        <v>8.4000000000000005E-2</v>
      </c>
      <c r="D31" s="1">
        <f t="shared" si="0"/>
        <v>8.3818114691120282</v>
      </c>
      <c r="P31">
        <f>30.04486+2.36122*A31-0.00255*A31^2+0.0000824669*A31^3-0.000000726114*A31^4+0.00000000226423*A31^5</f>
        <v>93.02043955606581</v>
      </c>
    </row>
    <row r="32" spans="1:16" x14ac:dyDescent="0.3">
      <c r="A32" s="1">
        <v>26.75</v>
      </c>
      <c r="B32" s="1">
        <f>P32</f>
        <v>92.620554805348789</v>
      </c>
      <c r="C32" s="2">
        <v>8.1000000000000003E-2</v>
      </c>
      <c r="D32" s="1">
        <f t="shared" si="0"/>
        <v>8.0824610595008846</v>
      </c>
      <c r="P32">
        <f>30.04486+2.36122*A32-0.00255*A32^2+0.0000824669*A32^3-0.000000726114*A32^4+0.00000000226423*A32^5</f>
        <v>92.620554805348789</v>
      </c>
    </row>
    <row r="33" spans="1:16" x14ac:dyDescent="0.3">
      <c r="A33" s="1">
        <v>26.6</v>
      </c>
      <c r="B33" s="1">
        <f>P33</f>
        <v>92.26778176584844</v>
      </c>
      <c r="C33" s="2">
        <v>7.5999999999999998E-2</v>
      </c>
      <c r="D33" s="1">
        <f t="shared" si="0"/>
        <v>7.5835437101489767</v>
      </c>
      <c r="P33">
        <f>30.04486+2.36122*A33-0.00255*A33^2+0.0000824669*A33^3-0.000000726114*A33^4+0.00000000226423*A33^5</f>
        <v>92.26778176584844</v>
      </c>
    </row>
    <row r="34" spans="1:16" x14ac:dyDescent="0.3">
      <c r="A34" s="1">
        <v>26.54</v>
      </c>
      <c r="B34" s="1">
        <f>P34</f>
        <v>92.126689891422657</v>
      </c>
      <c r="C34" s="2">
        <v>7.0000000000000007E-2</v>
      </c>
      <c r="D34" s="1">
        <f t="shared" si="0"/>
        <v>6.9848428909266911</v>
      </c>
      <c r="P34">
        <f>30.04486+2.36122*A34-0.00255*A34^2+0.0000824669*A34^3-0.000000726114*A34^4+0.00000000226423*A34^5</f>
        <v>92.126689891422657</v>
      </c>
    </row>
    <row r="35" spans="1:16" x14ac:dyDescent="0.3">
      <c r="A35" s="1">
        <v>26.5</v>
      </c>
      <c r="B35" s="1">
        <f>P35</f>
        <v>92.032634125770215</v>
      </c>
      <c r="C35" s="2">
        <v>6.5000000000000002E-2</v>
      </c>
      <c r="D35" s="1">
        <f t="shared" si="0"/>
        <v>6.4859255415747832</v>
      </c>
      <c r="P35">
        <f>30.04486+2.36122*A35-0.00255*A35^2+0.0000824669*A35^3-0.000000726114*A35^4+0.00000000226423*A35^5</f>
        <v>92.032634125770215</v>
      </c>
    </row>
    <row r="36" spans="1:16" x14ac:dyDescent="0.3">
      <c r="A36" s="1">
        <v>26.42</v>
      </c>
      <c r="B36" s="1">
        <f>P36</f>
        <v>91.84453571904686</v>
      </c>
      <c r="C36" s="2">
        <v>4.9000000000000002E-2</v>
      </c>
      <c r="D36" s="1">
        <f t="shared" si="0"/>
        <v>4.8893900236486836</v>
      </c>
      <c r="P36">
        <f>30.04486+2.36122*A36-0.00255*A36^2+0.0000824669*A36^3-0.000000726114*A36^4+0.00000000226423*A36^5</f>
        <v>91.84453571904686</v>
      </c>
    </row>
    <row r="37" spans="1:16" x14ac:dyDescent="0.3">
      <c r="A37" s="1">
        <v>26.37</v>
      </c>
      <c r="B37" s="1">
        <f>P37</f>
        <v>91.726983077553683</v>
      </c>
      <c r="C37" s="2">
        <v>2.9000000000000001E-2</v>
      </c>
      <c r="D37" s="1">
        <f t="shared" si="0"/>
        <v>2.8937206262410573</v>
      </c>
      <c r="P37">
        <f>30.04486+2.36122*A37-0.00255*A37^2+0.0000824669*A37^3-0.000000726114*A37^4+0.00000000226423*A37^5</f>
        <v>91.726983077553683</v>
      </c>
    </row>
    <row r="38" spans="1:16" x14ac:dyDescent="0.3">
      <c r="A38" s="1">
        <v>26.33</v>
      </c>
      <c r="B38" s="1">
        <f>P38</f>
        <v>91.632945859740758</v>
      </c>
      <c r="C38" s="2">
        <v>1.7000000000000001E-2</v>
      </c>
      <c r="D38" s="1">
        <f t="shared" si="0"/>
        <v>1.6963189877964817</v>
      </c>
      <c r="P38">
        <f>30.04486+2.36122*A38-0.00255*A38^2+0.0000824669*A38^3-0.000000726114*A38^4+0.00000000226423*A38^5</f>
        <v>91.632945859740758</v>
      </c>
    </row>
    <row r="39" spans="1:16" x14ac:dyDescent="0.3">
      <c r="A39" s="1">
        <v>26.2</v>
      </c>
      <c r="B39" s="1">
        <f>P39</f>
        <v>91.327354848596798</v>
      </c>
      <c r="C39" s="2">
        <v>1.4E-2</v>
      </c>
      <c r="D39" s="1">
        <f t="shared" si="0"/>
        <v>1.3969685781853378</v>
      </c>
      <c r="P39">
        <f>30.04486+2.36122*A39-0.00255*A39^2+0.0000824669*A39^3-0.000000726114*A39^4+0.00000000226423*A39^5</f>
        <v>91.327354848596798</v>
      </c>
    </row>
    <row r="40" spans="1:16" x14ac:dyDescent="0.3">
      <c r="A40" s="1">
        <v>25.97</v>
      </c>
      <c r="B40" s="1">
        <f>P40</f>
        <v>90.786805302798371</v>
      </c>
      <c r="C40" s="2">
        <v>1.2999999999999999E-2</v>
      </c>
      <c r="D40" s="1">
        <f t="shared" si="0"/>
        <v>1.2971851083149566</v>
      </c>
      <c r="P40">
        <f>30.04486+2.36122*A40-0.00255*A40^2+0.0000824669*A40^3-0.000000726114*A40^4+0.00000000226423*A40^5</f>
        <v>90.786805302798371</v>
      </c>
    </row>
    <row r="41" spans="1:16" x14ac:dyDescent="0.3">
      <c r="A41" s="1">
        <v>25.59</v>
      </c>
      <c r="B41" s="1">
        <f>P41</f>
        <v>89.894031706414111</v>
      </c>
      <c r="C41" s="2">
        <v>1.2E-2</v>
      </c>
      <c r="D41" s="1">
        <f t="shared" si="0"/>
        <v>1.1974016384445756</v>
      </c>
      <c r="P41">
        <f>30.04486+2.36122*A41-0.00255*A41^2+0.0000824669*A41^3-0.000000726114*A41^4+0.00000000226423*A41^5</f>
        <v>89.894031706414111</v>
      </c>
    </row>
    <row r="42" spans="1:16" x14ac:dyDescent="0.3">
      <c r="A42" s="1">
        <v>24.11</v>
      </c>
      <c r="B42" s="1">
        <f>P42</f>
        <v>86.420440932581442</v>
      </c>
      <c r="C42" s="2">
        <v>1.2E-2</v>
      </c>
      <c r="D42" s="1">
        <f t="shared" si="0"/>
        <v>1.1974016384445756</v>
      </c>
      <c r="P42">
        <f>30.04486+2.36122*A42-0.00255*A42^2+0.0000824669*A42^3-0.000000726114*A42^4+0.00000000226423*A42^5</f>
        <v>86.420440932581442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2" sqref="B2"/>
    </sheetView>
  </sheetViews>
  <sheetFormatPr defaultRowHeight="14" x14ac:dyDescent="0.3"/>
  <cols>
    <col min="1" max="1" width="11.25" style="3" customWidth="1"/>
    <col min="2" max="2" width="8.6640625" style="4"/>
    <col min="3" max="3" width="8.6640625" style="1"/>
    <col min="7" max="7" width="11.33203125" customWidth="1"/>
  </cols>
  <sheetData>
    <row r="1" spans="1:3" x14ac:dyDescent="0.3">
      <c r="A1" s="3" t="s">
        <v>0</v>
      </c>
      <c r="B1" s="4" t="s">
        <v>2</v>
      </c>
      <c r="C1" s="1" t="s">
        <v>5</v>
      </c>
    </row>
    <row r="2" spans="1:3" x14ac:dyDescent="0.3">
      <c r="A2" s="3">
        <v>108.94</v>
      </c>
      <c r="B2" s="4">
        <v>0.51219999999999999</v>
      </c>
      <c r="C2" s="1">
        <f t="shared" ref="C2:C21" si="0">30.07486+2.36122*A2-0.00255*A2^2+0.0000824669*A2^3-0.000000726114*A2^4+0.00000000226423*A2^5</f>
        <v>296.13450806779053</v>
      </c>
    </row>
    <row r="3" spans="1:3" x14ac:dyDescent="0.3">
      <c r="A3" s="3">
        <v>102.58</v>
      </c>
      <c r="B3" s="4">
        <v>0.54949999999999999</v>
      </c>
      <c r="C3" s="1">
        <f t="shared" si="0"/>
        <v>279.78986475508668</v>
      </c>
    </row>
    <row r="4" spans="1:3" x14ac:dyDescent="0.3">
      <c r="A4" s="3">
        <v>96.35</v>
      </c>
      <c r="B4" s="4">
        <v>0.58699999999999997</v>
      </c>
      <c r="C4" s="1">
        <f t="shared" si="0"/>
        <v>263.8926598240102</v>
      </c>
    </row>
    <row r="5" spans="1:3" x14ac:dyDescent="0.3">
      <c r="A5" s="3">
        <v>89.59</v>
      </c>
      <c r="B5" s="4">
        <v>0.62929999999999997</v>
      </c>
      <c r="C5" s="1">
        <f t="shared" si="0"/>
        <v>246.73994371337784</v>
      </c>
    </row>
    <row r="6" spans="1:3" x14ac:dyDescent="0.3">
      <c r="A6" s="3">
        <v>84.5</v>
      </c>
      <c r="B6" s="4">
        <v>0.66100000000000003</v>
      </c>
      <c r="C6" s="1">
        <f t="shared" si="0"/>
        <v>233.8816949997273</v>
      </c>
    </row>
    <row r="7" spans="1:3" x14ac:dyDescent="0.3">
      <c r="A7" s="3">
        <v>78.900000000000006</v>
      </c>
      <c r="B7" s="4">
        <v>0.69889999999999997</v>
      </c>
      <c r="C7" s="1">
        <f t="shared" si="0"/>
        <v>219.78993215149626</v>
      </c>
    </row>
    <row r="8" spans="1:3" x14ac:dyDescent="0.3">
      <c r="A8" s="3">
        <v>70.25</v>
      </c>
      <c r="B8" s="4">
        <v>0.74960000000000004</v>
      </c>
      <c r="C8" s="1">
        <f t="shared" si="0"/>
        <v>198.14599388787784</v>
      </c>
    </row>
    <row r="9" spans="1:3" x14ac:dyDescent="0.3">
      <c r="A9" s="3">
        <v>65.099999999999994</v>
      </c>
      <c r="B9" s="4">
        <v>0.7802</v>
      </c>
      <c r="C9" s="1">
        <f t="shared" si="0"/>
        <v>185.34141607757996</v>
      </c>
    </row>
    <row r="10" spans="1:3" x14ac:dyDescent="0.3">
      <c r="A10" s="3">
        <v>61.65</v>
      </c>
      <c r="B10" s="4">
        <v>0.80030000000000001</v>
      </c>
      <c r="C10" s="1">
        <f t="shared" si="0"/>
        <v>176.80279388428409</v>
      </c>
    </row>
    <row r="11" spans="1:3" x14ac:dyDescent="0.3">
      <c r="A11" s="3">
        <v>57.78</v>
      </c>
      <c r="B11" s="4">
        <v>0.82350000000000001</v>
      </c>
      <c r="C11" s="1">
        <f t="shared" si="0"/>
        <v>167.26585251810135</v>
      </c>
    </row>
    <row r="12" spans="1:3" x14ac:dyDescent="0.3">
      <c r="A12" s="3">
        <v>54.27</v>
      </c>
      <c r="B12" s="4">
        <v>0.84379999999999999</v>
      </c>
      <c r="C12" s="1">
        <f t="shared" si="0"/>
        <v>158.65655934236597</v>
      </c>
    </row>
    <row r="13" spans="1:3" x14ac:dyDescent="0.3">
      <c r="A13" s="3">
        <v>51.05</v>
      </c>
      <c r="B13" s="4">
        <v>0.8619</v>
      </c>
      <c r="C13" s="1">
        <f t="shared" si="0"/>
        <v>150.79455646842896</v>
      </c>
    </row>
    <row r="14" spans="1:3" x14ac:dyDescent="0.3">
      <c r="A14" s="3">
        <v>47.55</v>
      </c>
      <c r="B14" s="4">
        <v>0.88139999999999996</v>
      </c>
      <c r="C14" s="1">
        <f t="shared" si="0"/>
        <v>142.28978867782268</v>
      </c>
    </row>
    <row r="15" spans="1:3" x14ac:dyDescent="0.3">
      <c r="A15" s="3">
        <v>45.2</v>
      </c>
      <c r="B15" s="4">
        <v>0.89439999999999997</v>
      </c>
      <c r="C15" s="1">
        <f t="shared" si="0"/>
        <v>136.60406443039238</v>
      </c>
    </row>
    <row r="16" spans="1:3" x14ac:dyDescent="0.3">
      <c r="A16" s="3">
        <v>43.54</v>
      </c>
      <c r="B16" s="4">
        <v>0.90280000000000005</v>
      </c>
      <c r="C16" s="1">
        <f t="shared" si="0"/>
        <v>132.5998796515249</v>
      </c>
    </row>
    <row r="17" spans="1:3" x14ac:dyDescent="0.3">
      <c r="A17" s="3">
        <v>40.700000000000003</v>
      </c>
      <c r="B17" s="4">
        <v>0.91800000000000004</v>
      </c>
      <c r="C17" s="1">
        <f t="shared" si="0"/>
        <v>125.77275234186551</v>
      </c>
    </row>
    <row r="18" spans="1:3" x14ac:dyDescent="0.3">
      <c r="A18" s="3">
        <v>37.65</v>
      </c>
      <c r="B18" s="4">
        <v>0.93400000000000005</v>
      </c>
      <c r="C18" s="1">
        <f t="shared" si="0"/>
        <v>118.47360974516477</v>
      </c>
    </row>
    <row r="19" spans="1:3" x14ac:dyDescent="0.3">
      <c r="A19" s="3">
        <v>34.200000000000003</v>
      </c>
      <c r="B19" s="4">
        <v>0.95199999999999996</v>
      </c>
      <c r="C19" s="1">
        <f t="shared" si="0"/>
        <v>110.25738916333218</v>
      </c>
    </row>
    <row r="20" spans="1:3" x14ac:dyDescent="0.3">
      <c r="A20" s="3">
        <v>31.37</v>
      </c>
      <c r="B20" s="4">
        <v>0.96519999999999995</v>
      </c>
      <c r="C20" s="1">
        <f t="shared" si="0"/>
        <v>103.54833988356593</v>
      </c>
    </row>
    <row r="21" spans="1:3" x14ac:dyDescent="0.3">
      <c r="A21" s="3">
        <v>30.67</v>
      </c>
      <c r="B21" s="4">
        <v>0.96899999999999997</v>
      </c>
      <c r="C21" s="1">
        <f t="shared" si="0"/>
        <v>101.8929331357582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" sqref="A2:C21"/>
    </sheetView>
  </sheetViews>
  <sheetFormatPr defaultRowHeight="14" x14ac:dyDescent="0.3"/>
  <cols>
    <col min="1" max="1" width="8.6640625" style="1"/>
    <col min="2" max="2" width="8.6640625" style="2"/>
    <col min="3" max="3" width="8.6640625" style="1"/>
  </cols>
  <sheetData>
    <row r="1" spans="1:3" x14ac:dyDescent="0.3">
      <c r="A1" s="1" t="s">
        <v>3</v>
      </c>
      <c r="B1" s="2" t="s">
        <v>4</v>
      </c>
      <c r="C1" s="1" t="s">
        <v>6</v>
      </c>
    </row>
    <row r="2" spans="1:3" x14ac:dyDescent="0.3">
      <c r="A2" s="1">
        <v>108.67</v>
      </c>
      <c r="B2" s="2">
        <v>5.9720000000000004</v>
      </c>
      <c r="C2" s="1">
        <f t="shared" ref="C2:C21" si="0">30.07486+2.36122*A2-0.00255*A2^2+0.0000824669*A2^3-0.000000726114*A2^4+0.00000000226423*A2^5</f>
        <v>295.43773550805992</v>
      </c>
    </row>
    <row r="3" spans="1:3" x14ac:dyDescent="0.3">
      <c r="A3" s="1">
        <v>102.28</v>
      </c>
      <c r="B3" s="2">
        <v>5.3650000000000002</v>
      </c>
      <c r="C3" s="1">
        <f t="shared" si="0"/>
        <v>279.02204853050677</v>
      </c>
    </row>
    <row r="4" spans="1:3" x14ac:dyDescent="0.3">
      <c r="A4" s="1">
        <v>96.07</v>
      </c>
      <c r="B4" s="2">
        <v>4.7859999999999996</v>
      </c>
      <c r="C4" s="1">
        <f t="shared" si="0"/>
        <v>263.18033919055506</v>
      </c>
    </row>
    <row r="5" spans="1:3" x14ac:dyDescent="0.3">
      <c r="A5" s="1">
        <v>89.25</v>
      </c>
      <c r="B5" s="2">
        <v>4.1890000000000001</v>
      </c>
      <c r="C5" s="1">
        <f t="shared" si="0"/>
        <v>245.87956697294013</v>
      </c>
    </row>
    <row r="6" spans="1:3" x14ac:dyDescent="0.3">
      <c r="A6" s="1">
        <v>84.23</v>
      </c>
      <c r="B6" s="2">
        <v>3.7559999999999998</v>
      </c>
      <c r="C6" s="1">
        <f t="shared" si="0"/>
        <v>233.20094165248739</v>
      </c>
    </row>
    <row r="7" spans="1:3" x14ac:dyDescent="0.3">
      <c r="A7" s="1">
        <v>78.45</v>
      </c>
      <c r="B7" s="2">
        <v>3.2919999999999998</v>
      </c>
      <c r="C7" s="1">
        <f t="shared" si="0"/>
        <v>218.66013245406043</v>
      </c>
    </row>
    <row r="8" spans="1:3" x14ac:dyDescent="0.3">
      <c r="A8" s="1">
        <v>69.959999999999994</v>
      </c>
      <c r="B8" s="2">
        <v>2.6549999999999998</v>
      </c>
      <c r="C8" s="1">
        <f t="shared" si="0"/>
        <v>197.42321978686368</v>
      </c>
    </row>
    <row r="9" spans="1:3" x14ac:dyDescent="0.3">
      <c r="A9" s="1">
        <v>64.59</v>
      </c>
      <c r="B9" s="2">
        <v>2.2799999999999998</v>
      </c>
      <c r="C9" s="1">
        <f t="shared" si="0"/>
        <v>184.07711394532473</v>
      </c>
    </row>
    <row r="10" spans="1:3" x14ac:dyDescent="0.3">
      <c r="A10" s="1">
        <v>61.38</v>
      </c>
      <c r="B10" s="2">
        <v>2.0640000000000001</v>
      </c>
      <c r="C10" s="1">
        <f t="shared" si="0"/>
        <v>176.135975512312</v>
      </c>
    </row>
    <row r="11" spans="1:3" x14ac:dyDescent="0.3">
      <c r="A11" s="1">
        <v>57.54</v>
      </c>
      <c r="B11" s="2">
        <v>1.802</v>
      </c>
      <c r="C11" s="1">
        <f t="shared" si="0"/>
        <v>166.67592474842832</v>
      </c>
    </row>
    <row r="12" spans="1:3" x14ac:dyDescent="0.3">
      <c r="A12" s="1">
        <v>54.96</v>
      </c>
      <c r="B12" s="2">
        <v>1.5820000000000001</v>
      </c>
      <c r="C12" s="1">
        <f t="shared" si="0"/>
        <v>160.34581882556077</v>
      </c>
    </row>
    <row r="13" spans="1:3" x14ac:dyDescent="0.3">
      <c r="A13" s="1">
        <v>50.85</v>
      </c>
      <c r="B13" s="2">
        <v>1.401</v>
      </c>
      <c r="C13" s="1">
        <f t="shared" si="0"/>
        <v>150.30740725989952</v>
      </c>
    </row>
    <row r="14" spans="1:3" x14ac:dyDescent="0.3">
      <c r="A14" s="1">
        <v>47.36</v>
      </c>
      <c r="B14" s="2">
        <v>1.2070000000000001</v>
      </c>
      <c r="C14" s="1">
        <f t="shared" si="0"/>
        <v>141.82934988170692</v>
      </c>
    </row>
    <row r="15" spans="1:3" x14ac:dyDescent="0.3">
      <c r="A15" s="1">
        <v>44.95</v>
      </c>
      <c r="B15" s="2">
        <v>1.0740000000000001</v>
      </c>
      <c r="C15" s="1">
        <f t="shared" si="0"/>
        <v>136.00038063531929</v>
      </c>
    </row>
    <row r="16" spans="1:3" x14ac:dyDescent="0.3">
      <c r="A16" s="1">
        <v>43.37</v>
      </c>
      <c r="B16" s="2">
        <v>0.996</v>
      </c>
      <c r="C16" s="1">
        <f t="shared" si="0"/>
        <v>132.1903816788687</v>
      </c>
    </row>
    <row r="17" spans="1:3" x14ac:dyDescent="0.3">
      <c r="A17" s="1">
        <v>40.299999999999997</v>
      </c>
      <c r="B17" s="2">
        <v>0.82</v>
      </c>
      <c r="C17" s="1">
        <f t="shared" si="0"/>
        <v>124.81355860140521</v>
      </c>
    </row>
    <row r="18" spans="1:3" x14ac:dyDescent="0.3">
      <c r="A18" s="1">
        <v>37.32</v>
      </c>
      <c r="B18" s="2">
        <v>0.68</v>
      </c>
      <c r="C18" s="1">
        <f t="shared" si="0"/>
        <v>117.68588427451911</v>
      </c>
    </row>
    <row r="19" spans="1:3" x14ac:dyDescent="0.3">
      <c r="A19" s="1">
        <v>33.94</v>
      </c>
      <c r="B19" s="2">
        <v>0.52600000000000002</v>
      </c>
      <c r="C19" s="1">
        <f t="shared" si="0"/>
        <v>109.63988194221412</v>
      </c>
    </row>
    <row r="20" spans="1:3" x14ac:dyDescent="0.3">
      <c r="A20" s="1">
        <v>31.2</v>
      </c>
      <c r="B20" s="2">
        <v>0.41299999999999998</v>
      </c>
      <c r="C20" s="1">
        <f t="shared" si="0"/>
        <v>103.14616742213934</v>
      </c>
    </row>
    <row r="21" spans="1:3" x14ac:dyDescent="0.3">
      <c r="A21" s="1">
        <v>30.48</v>
      </c>
      <c r="B21" s="2">
        <v>0.38200000000000001</v>
      </c>
      <c r="C21" s="1">
        <f t="shared" si="0"/>
        <v>101.44387904670874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workbookViewId="0">
      <selection activeCell="E19" sqref="E19"/>
    </sheetView>
  </sheetViews>
  <sheetFormatPr defaultRowHeight="14" x14ac:dyDescent="0.3"/>
  <cols>
    <col min="4" max="4" width="8.6640625" style="5"/>
  </cols>
  <sheetData>
    <row r="1" spans="1:17" x14ac:dyDescent="0.3">
      <c r="A1" t="s">
        <v>7</v>
      </c>
    </row>
    <row r="2" spans="1:17" x14ac:dyDescent="0.3">
      <c r="A2" s="3">
        <v>108.94</v>
      </c>
      <c r="B2" s="1">
        <f t="shared" ref="B2:B21" si="0">30.07486+2.36122*A2-0.00255*A2^2+0.0000824669*A2^3-0.000000726114*A2^4+0.00000000226423*A2^5</f>
        <v>296.13450806779053</v>
      </c>
      <c r="C2" s="4">
        <v>0.51219999999999999</v>
      </c>
      <c r="D2" s="5">
        <f>C2*10</f>
        <v>5.1219999999999999</v>
      </c>
      <c r="E2" s="1">
        <v>108.67</v>
      </c>
      <c r="F2" s="1">
        <f t="shared" ref="F2:F21" si="1">30.07486+2.36122*E2-0.00255*E2^2+0.0000824669*E2^3-0.000000726114*E2^4+0.00000000226423*E2^5</f>
        <v>295.43773550805992</v>
      </c>
      <c r="G2" s="2">
        <v>5.9720000000000004</v>
      </c>
      <c r="J2" s="1">
        <v>108.44</v>
      </c>
      <c r="K2" s="1">
        <v>294.81441213433112</v>
      </c>
      <c r="L2" s="2">
        <v>0.224</v>
      </c>
      <c r="M2" s="1">
        <v>22.351497250965405</v>
      </c>
      <c r="N2" s="1">
        <v>28.92</v>
      </c>
      <c r="O2" s="1">
        <v>97.731175864835464</v>
      </c>
      <c r="P2" s="2">
        <v>9.7000000000000003E-2</v>
      </c>
      <c r="Q2" s="1">
        <v>9.6789965774269859</v>
      </c>
    </row>
    <row r="3" spans="1:17" x14ac:dyDescent="0.3">
      <c r="A3" s="3">
        <v>102.58</v>
      </c>
      <c r="B3" s="1">
        <f t="shared" si="0"/>
        <v>279.78986475508668</v>
      </c>
      <c r="C3" s="4">
        <v>0.54949999999999999</v>
      </c>
      <c r="D3" s="5">
        <f t="shared" ref="D3:D21" si="2">C3*10</f>
        <v>5.4950000000000001</v>
      </c>
      <c r="E3" s="1">
        <v>102.28</v>
      </c>
      <c r="F3" s="1">
        <f t="shared" si="1"/>
        <v>279.02204853050677</v>
      </c>
      <c r="G3" s="2">
        <v>5.3650000000000002</v>
      </c>
      <c r="J3" s="1">
        <v>101.8</v>
      </c>
      <c r="K3" s="1">
        <v>277.76406698917788</v>
      </c>
      <c r="L3" s="2">
        <v>0.21299999999999999</v>
      </c>
      <c r="M3" s="1">
        <v>21.253879082391212</v>
      </c>
      <c r="N3" s="1">
        <v>28.48</v>
      </c>
      <c r="O3" s="1">
        <v>96.693808857011305</v>
      </c>
      <c r="P3" s="2">
        <v>9.6000000000000002E-2</v>
      </c>
      <c r="Q3" s="1">
        <v>9.5792131075566047</v>
      </c>
    </row>
    <row r="4" spans="1:17" x14ac:dyDescent="0.3">
      <c r="A4" s="3">
        <v>96.35</v>
      </c>
      <c r="B4" s="1">
        <f t="shared" si="0"/>
        <v>263.8926598240102</v>
      </c>
      <c r="C4" s="4">
        <v>0.58699999999999997</v>
      </c>
      <c r="D4" s="5">
        <f t="shared" si="2"/>
        <v>5.8699999999999992</v>
      </c>
      <c r="E4" s="1">
        <v>96.07</v>
      </c>
      <c r="F4" s="1">
        <f t="shared" si="1"/>
        <v>263.18033919055506</v>
      </c>
      <c r="G4" s="2">
        <v>4.7859999999999996</v>
      </c>
      <c r="J4" s="1">
        <v>95.75</v>
      </c>
      <c r="K4" s="1">
        <v>262.33646656728598</v>
      </c>
      <c r="L4" s="2">
        <v>0.20200000000000001</v>
      </c>
      <c r="M4" s="1">
        <v>20.156260913817022</v>
      </c>
      <c r="N4" s="1">
        <v>28.32</v>
      </c>
      <c r="O4" s="1">
        <v>96.316727557293689</v>
      </c>
      <c r="P4" s="2">
        <v>9.5000000000000001E-2</v>
      </c>
      <c r="Q4" s="1">
        <v>9.4794296376862217</v>
      </c>
    </row>
    <row r="5" spans="1:17" x14ac:dyDescent="0.3">
      <c r="A5" s="3">
        <v>89.59</v>
      </c>
      <c r="B5" s="1">
        <f t="shared" si="0"/>
        <v>246.73994371337784</v>
      </c>
      <c r="C5" s="4">
        <v>0.62929999999999997</v>
      </c>
      <c r="D5" s="5">
        <f t="shared" si="2"/>
        <v>6.2929999999999993</v>
      </c>
      <c r="E5" s="1">
        <v>89.25</v>
      </c>
      <c r="F5" s="1">
        <f t="shared" si="1"/>
        <v>245.87956697294013</v>
      </c>
      <c r="G5" s="2">
        <v>4.1890000000000001</v>
      </c>
      <c r="J5" s="1">
        <v>88.88</v>
      </c>
      <c r="K5" s="1">
        <v>244.91351737563878</v>
      </c>
      <c r="L5" s="2">
        <v>0.191</v>
      </c>
      <c r="M5" s="1">
        <v>19.058642745242828</v>
      </c>
      <c r="N5" s="1">
        <v>27.95</v>
      </c>
      <c r="O5" s="1">
        <v>95.445015830573055</v>
      </c>
      <c r="P5" s="2">
        <v>9.4E-2</v>
      </c>
      <c r="Q5" s="1">
        <v>9.3796461678158405</v>
      </c>
    </row>
    <row r="6" spans="1:17" x14ac:dyDescent="0.3">
      <c r="A6" s="3">
        <v>84.5</v>
      </c>
      <c r="B6" s="1">
        <f t="shared" si="0"/>
        <v>233.8816949997273</v>
      </c>
      <c r="C6" s="4">
        <v>0.66100000000000003</v>
      </c>
      <c r="D6" s="5">
        <f t="shared" si="2"/>
        <v>6.61</v>
      </c>
      <c r="E6" s="1">
        <v>84.23</v>
      </c>
      <c r="F6" s="1">
        <f t="shared" si="1"/>
        <v>233.20094165248739</v>
      </c>
      <c r="G6" s="2">
        <v>3.7559999999999998</v>
      </c>
      <c r="J6" s="1">
        <v>83.9</v>
      </c>
      <c r="K6" s="1">
        <v>232.33908997555784</v>
      </c>
      <c r="L6" s="2">
        <v>0.183</v>
      </c>
      <c r="M6" s="1">
        <v>18.260374986279771</v>
      </c>
      <c r="N6" s="1">
        <v>27.82</v>
      </c>
      <c r="O6" s="1">
        <v>95.138833656500339</v>
      </c>
      <c r="P6" s="2">
        <v>9.2999999999999999E-2</v>
      </c>
      <c r="Q6" s="1">
        <v>9.2798626979454575</v>
      </c>
    </row>
    <row r="7" spans="1:17" x14ac:dyDescent="0.3">
      <c r="A7" s="3">
        <v>78.900000000000006</v>
      </c>
      <c r="B7" s="1">
        <f t="shared" si="0"/>
        <v>219.78993215149626</v>
      </c>
      <c r="C7" s="4">
        <v>0.69889999999999997</v>
      </c>
      <c r="D7" s="5">
        <f t="shared" si="2"/>
        <v>6.9889999999999999</v>
      </c>
      <c r="E7" s="1">
        <v>78.45</v>
      </c>
      <c r="F7" s="1">
        <f t="shared" si="1"/>
        <v>218.66013245406043</v>
      </c>
      <c r="G7" s="2">
        <v>3.2919999999999998</v>
      </c>
      <c r="J7" s="1">
        <v>77.88</v>
      </c>
      <c r="K7" s="1">
        <v>217.19962177226151</v>
      </c>
      <c r="L7" s="2">
        <v>0.17399999999999999</v>
      </c>
      <c r="M7" s="1">
        <v>17.36232375744634</v>
      </c>
      <c r="N7" s="1">
        <v>27.69</v>
      </c>
      <c r="O7" s="1">
        <v>94.832700436113612</v>
      </c>
      <c r="P7" s="2">
        <v>9.1999999999999998E-2</v>
      </c>
      <c r="Q7" s="1">
        <v>9.1800792280750763</v>
      </c>
    </row>
    <row r="8" spans="1:17" x14ac:dyDescent="0.3">
      <c r="A8" s="3">
        <v>70.25</v>
      </c>
      <c r="B8" s="1">
        <f t="shared" si="0"/>
        <v>198.14599388787784</v>
      </c>
      <c r="C8" s="4">
        <v>0.74960000000000004</v>
      </c>
      <c r="D8" s="5">
        <f t="shared" si="2"/>
        <v>7.4960000000000004</v>
      </c>
      <c r="E8" s="1">
        <v>69.959999999999994</v>
      </c>
      <c r="F8" s="1">
        <f t="shared" si="1"/>
        <v>197.42321978686368</v>
      </c>
      <c r="G8" s="2">
        <v>2.6549999999999998</v>
      </c>
      <c r="J8" s="1">
        <v>69.48</v>
      </c>
      <c r="K8" s="1">
        <v>196.19734374239272</v>
      </c>
      <c r="L8" s="2">
        <v>0.16200000000000001</v>
      </c>
      <c r="M8" s="1">
        <v>16.164922119001769</v>
      </c>
      <c r="N8" s="1">
        <v>27.35</v>
      </c>
      <c r="O8" s="1">
        <v>94.032273906593019</v>
      </c>
      <c r="P8" s="2">
        <v>0.09</v>
      </c>
      <c r="Q8" s="1">
        <v>8.9805122883343138</v>
      </c>
    </row>
    <row r="9" spans="1:17" x14ac:dyDescent="0.3">
      <c r="A9" s="3">
        <v>65.099999999999994</v>
      </c>
      <c r="B9" s="1">
        <f t="shared" si="0"/>
        <v>185.34141607757996</v>
      </c>
      <c r="C9" s="4">
        <v>0.7802</v>
      </c>
      <c r="D9" s="5">
        <f t="shared" si="2"/>
        <v>7.8019999999999996</v>
      </c>
      <c r="E9" s="1">
        <v>64.59</v>
      </c>
      <c r="F9" s="1">
        <f t="shared" si="1"/>
        <v>184.07711394532473</v>
      </c>
      <c r="G9" s="2">
        <v>2.2799999999999998</v>
      </c>
      <c r="J9" s="1">
        <v>64.319999999999993</v>
      </c>
      <c r="K9" s="1">
        <v>183.37806241282314</v>
      </c>
      <c r="L9" s="2">
        <v>0.154</v>
      </c>
      <c r="M9" s="1">
        <v>15.366654360038716</v>
      </c>
      <c r="N9" s="1">
        <v>27.12</v>
      </c>
      <c r="O9" s="1">
        <v>93.490995442977308</v>
      </c>
      <c r="P9" s="2">
        <v>8.6999999999999994E-2</v>
      </c>
      <c r="Q9" s="1">
        <v>8.6811618787231701</v>
      </c>
    </row>
    <row r="10" spans="1:17" x14ac:dyDescent="0.3">
      <c r="A10" s="3">
        <v>61.65</v>
      </c>
      <c r="B10" s="1">
        <f t="shared" si="0"/>
        <v>176.80279388428409</v>
      </c>
      <c r="C10" s="4">
        <v>0.80030000000000001</v>
      </c>
      <c r="D10" s="5">
        <f t="shared" si="2"/>
        <v>8.0030000000000001</v>
      </c>
      <c r="E10" s="1">
        <v>61.38</v>
      </c>
      <c r="F10" s="1">
        <f t="shared" si="1"/>
        <v>176.135975512312</v>
      </c>
      <c r="G10" s="2">
        <v>2.0640000000000001</v>
      </c>
      <c r="J10" s="1">
        <v>61.05</v>
      </c>
      <c r="K10" s="1">
        <v>175.29126401832602</v>
      </c>
      <c r="L10" s="2">
        <v>0.15</v>
      </c>
      <c r="M10" s="1">
        <v>14.967520480557191</v>
      </c>
      <c r="N10" s="1">
        <v>26.92</v>
      </c>
      <c r="O10" s="1">
        <v>93.02043955606581</v>
      </c>
      <c r="P10" s="2">
        <v>8.4000000000000005E-2</v>
      </c>
      <c r="Q10" s="1">
        <v>8.3818114691120282</v>
      </c>
    </row>
    <row r="11" spans="1:17" x14ac:dyDescent="0.3">
      <c r="A11" s="3">
        <v>57.78</v>
      </c>
      <c r="B11" s="1">
        <f t="shared" si="0"/>
        <v>167.26585251810135</v>
      </c>
      <c r="C11" s="4">
        <v>0.82350000000000001</v>
      </c>
      <c r="D11" s="5">
        <f t="shared" si="2"/>
        <v>8.2349999999999994</v>
      </c>
      <c r="E11" s="1">
        <v>57.54</v>
      </c>
      <c r="F11" s="1">
        <f t="shared" si="1"/>
        <v>166.67592474842832</v>
      </c>
      <c r="G11" s="2">
        <v>1.802</v>
      </c>
      <c r="J11" s="1">
        <v>57.15</v>
      </c>
      <c r="K11" s="1">
        <v>165.68767935818425</v>
      </c>
      <c r="L11" s="2">
        <v>0.14599999999999999</v>
      </c>
      <c r="M11" s="1">
        <v>14.568386601075666</v>
      </c>
      <c r="N11" s="1">
        <v>26.75</v>
      </c>
      <c r="O11" s="1">
        <v>92.620554805348789</v>
      </c>
      <c r="P11" s="2">
        <v>8.1000000000000003E-2</v>
      </c>
      <c r="Q11" s="1">
        <v>8.0824610595008846</v>
      </c>
    </row>
    <row r="12" spans="1:17" x14ac:dyDescent="0.3">
      <c r="A12" s="3">
        <v>54.27</v>
      </c>
      <c r="B12" s="1">
        <f t="shared" si="0"/>
        <v>158.65655934236597</v>
      </c>
      <c r="C12" s="4">
        <v>0.84379999999999999</v>
      </c>
      <c r="D12" s="5">
        <f t="shared" si="2"/>
        <v>8.4380000000000006</v>
      </c>
      <c r="E12" s="1">
        <v>54.96</v>
      </c>
      <c r="F12" s="1">
        <f t="shared" si="1"/>
        <v>160.34581882556077</v>
      </c>
      <c r="G12" s="2">
        <v>1.5820000000000001</v>
      </c>
      <c r="J12" s="1">
        <v>53.55</v>
      </c>
      <c r="K12" s="1">
        <v>156.86554337233159</v>
      </c>
      <c r="L12" s="2">
        <v>0.14000000000000001</v>
      </c>
      <c r="M12" s="1">
        <v>13.969685781853382</v>
      </c>
      <c r="N12" s="1">
        <v>26.6</v>
      </c>
      <c r="O12" s="1">
        <v>92.26778176584844</v>
      </c>
      <c r="P12" s="2">
        <v>7.5999999999999998E-2</v>
      </c>
      <c r="Q12" s="1">
        <v>7.5835437101489767</v>
      </c>
    </row>
    <row r="13" spans="1:17" x14ac:dyDescent="0.3">
      <c r="A13" s="3">
        <v>51.05</v>
      </c>
      <c r="B13" s="1">
        <f t="shared" si="0"/>
        <v>150.79455646842896</v>
      </c>
      <c r="C13" s="4">
        <v>0.8619</v>
      </c>
      <c r="D13" s="5">
        <f t="shared" si="2"/>
        <v>8.6189999999999998</v>
      </c>
      <c r="E13" s="1">
        <v>50.85</v>
      </c>
      <c r="F13" s="1">
        <f t="shared" si="1"/>
        <v>150.30740725989952</v>
      </c>
      <c r="G13" s="2">
        <v>1.401</v>
      </c>
      <c r="J13" s="1">
        <v>50.58</v>
      </c>
      <c r="K13" s="1">
        <v>149.61997697806277</v>
      </c>
      <c r="L13" s="2">
        <v>0.13800000000000001</v>
      </c>
      <c r="M13" s="1">
        <v>13.770118842112618</v>
      </c>
      <c r="N13" s="1">
        <v>26.54</v>
      </c>
      <c r="O13" s="1">
        <v>92.126689891422657</v>
      </c>
      <c r="P13" s="2">
        <v>7.0000000000000007E-2</v>
      </c>
      <c r="Q13" s="1">
        <v>6.9848428909266911</v>
      </c>
    </row>
    <row r="14" spans="1:17" x14ac:dyDescent="0.3">
      <c r="A14" s="3">
        <v>47.55</v>
      </c>
      <c r="B14" s="1">
        <f t="shared" si="0"/>
        <v>142.28978867782268</v>
      </c>
      <c r="C14" s="4">
        <v>0.88139999999999996</v>
      </c>
      <c r="D14" s="5">
        <f t="shared" si="2"/>
        <v>8.8140000000000001</v>
      </c>
      <c r="E14" s="1">
        <v>47.36</v>
      </c>
      <c r="F14" s="1">
        <f t="shared" si="1"/>
        <v>141.82934988170692</v>
      </c>
      <c r="G14" s="2">
        <v>1.2070000000000001</v>
      </c>
      <c r="J14" s="1">
        <v>47.18</v>
      </c>
      <c r="K14" s="1">
        <v>141.36326459725265</v>
      </c>
      <c r="L14" s="2">
        <v>0.13200000000000001</v>
      </c>
      <c r="M14" s="1">
        <v>13.171418022890329</v>
      </c>
      <c r="N14" s="1">
        <v>26.5</v>
      </c>
      <c r="O14" s="1">
        <v>92.032634125770215</v>
      </c>
      <c r="P14" s="2">
        <v>6.5000000000000002E-2</v>
      </c>
      <c r="Q14" s="1">
        <v>6.4859255415747832</v>
      </c>
    </row>
    <row r="15" spans="1:17" x14ac:dyDescent="0.3">
      <c r="A15" s="3">
        <v>45.2</v>
      </c>
      <c r="B15" s="1">
        <f t="shared" si="0"/>
        <v>136.60406443039238</v>
      </c>
      <c r="C15" s="4">
        <v>0.89439999999999997</v>
      </c>
      <c r="D15" s="5">
        <f t="shared" si="2"/>
        <v>8.9439999999999991</v>
      </c>
      <c r="E15" s="1">
        <v>44.95</v>
      </c>
      <c r="F15" s="1">
        <f t="shared" si="1"/>
        <v>136.00038063531929</v>
      </c>
      <c r="G15" s="2">
        <v>1.0740000000000001</v>
      </c>
      <c r="J15" s="1">
        <v>44.68</v>
      </c>
      <c r="K15" s="1">
        <v>135.31865828411529</v>
      </c>
      <c r="L15" s="2">
        <v>0.128</v>
      </c>
      <c r="M15" s="1">
        <v>12.772284143408804</v>
      </c>
      <c r="N15" s="1">
        <v>26.42</v>
      </c>
      <c r="O15" s="1">
        <v>91.84453571904686</v>
      </c>
      <c r="P15" s="2">
        <v>4.9000000000000002E-2</v>
      </c>
      <c r="Q15" s="1">
        <v>4.8893900236486836</v>
      </c>
    </row>
    <row r="16" spans="1:17" x14ac:dyDescent="0.3">
      <c r="A16" s="3">
        <v>43.54</v>
      </c>
      <c r="B16" s="1">
        <f t="shared" si="0"/>
        <v>132.5998796515249</v>
      </c>
      <c r="C16" s="4">
        <v>0.90280000000000005</v>
      </c>
      <c r="D16" s="5">
        <f t="shared" si="2"/>
        <v>9.0280000000000005</v>
      </c>
      <c r="E16" s="1">
        <v>43.37</v>
      </c>
      <c r="F16" s="1">
        <f t="shared" si="1"/>
        <v>132.1903816788687</v>
      </c>
      <c r="G16" s="2">
        <v>0.996</v>
      </c>
      <c r="J16" s="1">
        <v>39.979999999999997</v>
      </c>
      <c r="K16" s="1">
        <v>124.01662448015614</v>
      </c>
      <c r="L16" s="2">
        <v>0.123</v>
      </c>
      <c r="M16" s="1">
        <v>12.273366794056898</v>
      </c>
      <c r="N16" s="1">
        <v>26.37</v>
      </c>
      <c r="O16" s="1">
        <v>91.726983077553683</v>
      </c>
      <c r="P16" s="2">
        <v>2.9000000000000001E-2</v>
      </c>
      <c r="Q16" s="1">
        <v>2.8937206262410573</v>
      </c>
    </row>
    <row r="17" spans="1:17" x14ac:dyDescent="0.3">
      <c r="A17" s="3">
        <v>40.700000000000003</v>
      </c>
      <c r="B17" s="1">
        <f t="shared" si="0"/>
        <v>125.77275234186551</v>
      </c>
      <c r="C17" s="4">
        <v>0.91800000000000004</v>
      </c>
      <c r="D17" s="5">
        <f t="shared" si="2"/>
        <v>9.18</v>
      </c>
      <c r="E17" s="1">
        <v>40.299999999999997</v>
      </c>
      <c r="F17" s="1">
        <f t="shared" si="1"/>
        <v>124.81355860140521</v>
      </c>
      <c r="G17" s="2">
        <v>0.82</v>
      </c>
      <c r="J17" s="1">
        <v>36.880000000000003</v>
      </c>
      <c r="K17" s="1">
        <v>116.60619055044637</v>
      </c>
      <c r="L17" s="2">
        <v>0.11600000000000001</v>
      </c>
      <c r="M17" s="1">
        <v>11.574882504964229</v>
      </c>
      <c r="N17" s="1">
        <v>26.33</v>
      </c>
      <c r="O17" s="1">
        <v>91.632945859740758</v>
      </c>
      <c r="P17" s="2">
        <v>1.7000000000000001E-2</v>
      </c>
      <c r="Q17" s="1">
        <v>1.6963189877964817</v>
      </c>
    </row>
    <row r="18" spans="1:17" x14ac:dyDescent="0.3">
      <c r="A18" s="3">
        <v>37.65</v>
      </c>
      <c r="B18" s="1">
        <f t="shared" si="0"/>
        <v>118.47360974516477</v>
      </c>
      <c r="C18" s="4">
        <v>0.93400000000000005</v>
      </c>
      <c r="D18" s="5">
        <f t="shared" si="2"/>
        <v>9.34</v>
      </c>
      <c r="E18" s="1">
        <v>37.32</v>
      </c>
      <c r="F18" s="1">
        <f t="shared" si="1"/>
        <v>117.68588427451911</v>
      </c>
      <c r="G18" s="2">
        <v>0.68</v>
      </c>
      <c r="J18" s="1">
        <v>33.68</v>
      </c>
      <c r="K18" s="1">
        <v>108.99260637539744</v>
      </c>
      <c r="L18" s="2">
        <v>0.111</v>
      </c>
      <c r="M18" s="1">
        <v>11.075965155612321</v>
      </c>
      <c r="N18" s="1">
        <v>26.2</v>
      </c>
      <c r="O18" s="1">
        <v>91.327354848596798</v>
      </c>
      <c r="P18" s="2">
        <v>1.4E-2</v>
      </c>
      <c r="Q18" s="1">
        <v>1.3969685781853378</v>
      </c>
    </row>
    <row r="19" spans="1:17" x14ac:dyDescent="0.3">
      <c r="A19" s="3">
        <v>34.200000000000003</v>
      </c>
      <c r="B19" s="1">
        <f t="shared" si="0"/>
        <v>110.25738916333218</v>
      </c>
      <c r="C19" s="4">
        <v>0.95199999999999996</v>
      </c>
      <c r="D19" s="5">
        <f t="shared" si="2"/>
        <v>9.52</v>
      </c>
      <c r="E19" s="1">
        <v>33.94</v>
      </c>
      <c r="F19" s="1">
        <f t="shared" si="1"/>
        <v>109.63988194221412</v>
      </c>
      <c r="G19" s="2">
        <v>0.52600000000000002</v>
      </c>
      <c r="J19" s="1">
        <v>31.03</v>
      </c>
      <c r="K19" s="1">
        <v>102.71408834223732</v>
      </c>
      <c r="L19" s="2">
        <v>0.105</v>
      </c>
      <c r="M19" s="1">
        <v>10.477264336390034</v>
      </c>
      <c r="N19" s="1">
        <v>25.97</v>
      </c>
      <c r="O19" s="1">
        <v>90.786805302798371</v>
      </c>
      <c r="P19" s="2">
        <v>1.2999999999999999E-2</v>
      </c>
      <c r="Q19" s="1">
        <v>1.2971851083149566</v>
      </c>
    </row>
    <row r="20" spans="1:17" x14ac:dyDescent="0.3">
      <c r="A20" s="3">
        <v>31.37</v>
      </c>
      <c r="B20" s="1">
        <f t="shared" si="0"/>
        <v>103.54833988356593</v>
      </c>
      <c r="C20" s="4">
        <v>0.96519999999999995</v>
      </c>
      <c r="D20" s="5">
        <f t="shared" si="2"/>
        <v>9.6519999999999992</v>
      </c>
      <c r="E20" s="1">
        <v>31.2</v>
      </c>
      <c r="F20" s="1">
        <f t="shared" si="1"/>
        <v>103.14616742213934</v>
      </c>
      <c r="G20" s="2">
        <v>0.41299999999999998</v>
      </c>
      <c r="J20" s="1">
        <v>30.37</v>
      </c>
      <c r="K20" s="1">
        <v>101.15395268928418</v>
      </c>
      <c r="L20" s="2">
        <v>0.108</v>
      </c>
      <c r="M20" s="1">
        <v>10.776614746001178</v>
      </c>
      <c r="N20" s="1">
        <v>25.59</v>
      </c>
      <c r="O20" s="1">
        <v>89.894031706414111</v>
      </c>
      <c r="P20" s="2">
        <v>1.2E-2</v>
      </c>
      <c r="Q20" s="1">
        <v>1.1974016384445756</v>
      </c>
    </row>
    <row r="21" spans="1:17" x14ac:dyDescent="0.3">
      <c r="A21" s="3">
        <v>30.67</v>
      </c>
      <c r="B21" s="1">
        <f t="shared" si="0"/>
        <v>101.8929331357582</v>
      </c>
      <c r="C21" s="4">
        <v>0.96899999999999997</v>
      </c>
      <c r="D21" s="5">
        <f t="shared" si="2"/>
        <v>9.69</v>
      </c>
      <c r="E21" s="1">
        <v>30.48</v>
      </c>
      <c r="F21" s="1">
        <f t="shared" si="1"/>
        <v>101.44387904670874</v>
      </c>
      <c r="G21" s="2">
        <v>0.38200000000000001</v>
      </c>
      <c r="J21" s="1">
        <v>29.87</v>
      </c>
      <c r="K21" s="1">
        <v>99.97294915960957</v>
      </c>
      <c r="L21" s="2">
        <v>0.111</v>
      </c>
      <c r="M21" s="1">
        <v>11.075965155612321</v>
      </c>
      <c r="N21" s="1">
        <v>24.11</v>
      </c>
      <c r="O21" s="1">
        <v>86.420440932581442</v>
      </c>
      <c r="P21" s="2">
        <v>1.2E-2</v>
      </c>
      <c r="Q21" s="1">
        <v>1.1974016384445756</v>
      </c>
    </row>
    <row r="22" spans="1:17" x14ac:dyDescent="0.3">
      <c r="J22" s="1">
        <v>29.47</v>
      </c>
      <c r="K22" s="1">
        <v>99.028707104538242</v>
      </c>
      <c r="L22" s="2">
        <v>0.1</v>
      </c>
      <c r="M22" s="1">
        <v>9.9783469870381296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样品</vt:lpstr>
      <vt:lpstr>SiD</vt:lpstr>
      <vt:lpstr>温差电偶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2018-06-15T07:01:23Z</dcterms:modified>
</cp:coreProperties>
</file>