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hidePivotFieldList="1"/>
  <xr:revisionPtr revIDLastSave="0" documentId="13_ncr:1_{FD41AEE4-B73F-4FC0-9280-B40F8658C4D0}" xr6:coauthVersionLast="47" xr6:coauthVersionMax="47" xr10:uidLastSave="{00000000-0000-0000-0000-000000000000}"/>
  <bookViews>
    <workbookView xWindow="4155" yWindow="4155" windowWidth="21600" windowHeight="11835" firstSheet="1" activeTab="1" xr2:uid="{00000000-000D-0000-FFFF-FFFF00000000}"/>
  </bookViews>
  <sheets>
    <sheet name="PREGUNTAS" sheetId="9" r:id="rId1"/>
    <sheet name="BASE_DE_DATOS" sheetId="6" r:id="rId2"/>
    <sheet name="Hoja1" sheetId="15" r:id="rId3"/>
    <sheet name="Desarrollo" sheetId="13" r:id="rId4"/>
    <sheet name="Desarrollo clase" sheetId="14" r:id="rId5"/>
  </sheet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4" l="1"/>
  <c r="G68" i="14"/>
  <c r="G69" i="14"/>
  <c r="G66" i="14"/>
  <c r="C60" i="14" l="1"/>
  <c r="C57" i="14"/>
  <c r="C51" i="14"/>
  <c r="C54" i="14" s="1"/>
  <c r="B127" i="13"/>
  <c r="C46" i="14"/>
  <c r="C45" i="14"/>
  <c r="C44" i="14"/>
  <c r="I5" i="14" l="1"/>
  <c r="I6" i="14" s="1"/>
  <c r="I7" i="14" s="1"/>
  <c r="I4" i="14"/>
  <c r="I3" i="14"/>
  <c r="B136" i="13" l="1"/>
  <c r="B134" i="13"/>
  <c r="B130" i="13"/>
  <c r="F54" i="9" l="1"/>
  <c r="F55" i="9"/>
  <c r="F56" i="9"/>
  <c r="F53" i="9"/>
  <c r="I18" i="13" l="1"/>
  <c r="C20" i="9"/>
  <c r="C22" i="9"/>
  <c r="C26" i="9"/>
  <c r="C24" i="9"/>
</calcChain>
</file>

<file path=xl/sharedStrings.xml><?xml version="1.0" encoding="utf-8"?>
<sst xmlns="http://schemas.openxmlformats.org/spreadsheetml/2006/main" count="2438" uniqueCount="149">
  <si>
    <t>Valor</t>
  </si>
  <si>
    <t>Interpretación</t>
  </si>
  <si>
    <t>Frecuencia</t>
  </si>
  <si>
    <t>Femenino</t>
  </si>
  <si>
    <t>Masculino</t>
  </si>
  <si>
    <t>GÉNERO</t>
  </si>
  <si>
    <t>COMPAÑÍA</t>
  </si>
  <si>
    <t>ENTEL</t>
  </si>
  <si>
    <t>WOM</t>
  </si>
  <si>
    <t>CLARO</t>
  </si>
  <si>
    <t>MOVISTAR</t>
  </si>
  <si>
    <t>id CLIENTE</t>
  </si>
  <si>
    <r>
      <t>f</t>
    </r>
    <r>
      <rPr>
        <b/>
        <i/>
        <vertAlign val="subscript"/>
        <sz val="11"/>
        <color theme="1"/>
        <rFont val="Verdana"/>
        <family val="2"/>
      </rPr>
      <t>4</t>
    </r>
  </si>
  <si>
    <r>
      <t>h</t>
    </r>
    <r>
      <rPr>
        <b/>
        <i/>
        <vertAlign val="subscript"/>
        <sz val="11"/>
        <color theme="1"/>
        <rFont val="Verdana"/>
        <family val="2"/>
      </rPr>
      <t>6 (%)</t>
    </r>
  </si>
  <si>
    <r>
      <t>F</t>
    </r>
    <r>
      <rPr>
        <b/>
        <i/>
        <vertAlign val="subscript"/>
        <sz val="11"/>
        <color theme="1"/>
        <rFont val="Verdana"/>
        <family val="2"/>
      </rPr>
      <t>8</t>
    </r>
  </si>
  <si>
    <r>
      <t>H</t>
    </r>
    <r>
      <rPr>
        <b/>
        <i/>
        <vertAlign val="subscript"/>
        <sz val="11"/>
        <color theme="1"/>
        <rFont val="Verdana"/>
        <family val="2"/>
      </rPr>
      <t>5 (%)</t>
    </r>
  </si>
  <si>
    <t>PAGO_MENSUAL ($)</t>
  </si>
  <si>
    <t>PERMANENCIA EN LA COMPAÑIA (AÑOS)</t>
  </si>
  <si>
    <t>b) ¿Cuál es la población a la que hace referencia la información del estudio?</t>
  </si>
  <si>
    <t>c) Identifique la variables, y clasifiquelas.</t>
  </si>
  <si>
    <t>e) Complete la tabla adjunta con la información pedida:</t>
  </si>
  <si>
    <t>La información presentada en la hoja BASE_DE_DATOS, corresponde a datos obtenidos de clientes de telefonía móvil de Santiago, año 2018.</t>
  </si>
  <si>
    <t>d)</t>
  </si>
  <si>
    <t>Total general</t>
  </si>
  <si>
    <t>Cuenta de id CLIENTE</t>
  </si>
  <si>
    <t>10676-12830</t>
  </si>
  <si>
    <t>12831-14985</t>
  </si>
  <si>
    <t>14986-17140</t>
  </si>
  <si>
    <t>17141-19295</t>
  </si>
  <si>
    <t>19296-21450</t>
  </si>
  <si>
    <t>21451-23605</t>
  </si>
  <si>
    <t>23606-25760</t>
  </si>
  <si>
    <t>25761-27915</t>
  </si>
  <si>
    <t>27916-30070</t>
  </si>
  <si>
    <t>30071-32225</t>
  </si>
  <si>
    <t>Cuenta de id CLIENTE2</t>
  </si>
  <si>
    <t>Cuenta de id CLIENTE2_2</t>
  </si>
  <si>
    <t>Cuenta de id CLIENTE3</t>
  </si>
  <si>
    <t>Valores</t>
  </si>
  <si>
    <t>f</t>
  </si>
  <si>
    <t>h%</t>
  </si>
  <si>
    <t>F</t>
  </si>
  <si>
    <t>H%</t>
  </si>
  <si>
    <t>f)</t>
  </si>
  <si>
    <t>g)</t>
  </si>
  <si>
    <t>a) ¿Cuál es la muestra obtenida para este estudio?</t>
  </si>
  <si>
    <t xml:space="preserve">d) Construya una tabla de distribución de frecuencias para la variable Pago mensual, considere frecuencias absolutas, absolutas acumuladas, relativas porcentuales y relativas porcentuales acumuladas. Para la construcción considere 10 intervalos. 
</t>
  </si>
  <si>
    <t>Problema: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</si>
  <si>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</si>
  <si>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</si>
  <si>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</si>
  <si>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</si>
  <si>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</si>
  <si>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</si>
  <si>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</si>
  <si>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</si>
  <si>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</si>
  <si>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</si>
  <si>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</si>
  <si>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</si>
  <si>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</si>
  <si>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N°Intervalos</t>
  </si>
  <si>
    <t>Amplitud</t>
  </si>
  <si>
    <t xml:space="preserve">f) Construya un gráfico apropiado para cada variable. </t>
  </si>
  <si>
    <t>Para realizar un gráfico, antes hay que resumir la información en una tabla de frecuencia.</t>
  </si>
  <si>
    <t>Variable: Pago Mensual</t>
  </si>
  <si>
    <t>Etiquetas de fila</t>
  </si>
  <si>
    <t>También serviría un gráfico circular:</t>
  </si>
  <si>
    <t>Variable: Compañía</t>
  </si>
  <si>
    <t>Variable: Permanencia en la compañía</t>
  </si>
  <si>
    <t>Variable: Género</t>
  </si>
  <si>
    <t xml:space="preserve">Comentarios por gráfico </t>
  </si>
  <si>
    <t>Gráfico de la variable: Pago Mensual</t>
  </si>
  <si>
    <t>1) Los clientes pagan mensualmente entre $10.676 y 32.225.</t>
  </si>
  <si>
    <t>2)  La mayoría de los clientes paga mensualmente entre $19.296 y $23.605.</t>
  </si>
  <si>
    <t>3) Los montos más bajos y los más altos los pagan muy pocos clientes. Sólo 3 clientes pagan menos de $12.380 y 5 pagan más de $30.071</t>
  </si>
  <si>
    <t>Gráfico de la variable: Género</t>
  </si>
  <si>
    <t>1) Hay aproximadamente la misma cantidad de hombres y mujeres en la muestra</t>
  </si>
  <si>
    <t>Gráfico de la variable Compañía</t>
  </si>
  <si>
    <t>1) Entel es la compañía con más clientes. De hecho, un 42% de os clientes pertenecen a Entel.</t>
  </si>
  <si>
    <t>2) Movistar es la compañía con menos clientes. Un 14% pertenece a Movistar</t>
  </si>
  <si>
    <t>3) Wom y Movistar tienen aproximadamente la misma cantidad de clientes.</t>
  </si>
  <si>
    <t>Gráfico de la variable Permanencia en la compañía</t>
  </si>
  <si>
    <t>1) Hay 4 clientes que tienen menos de un año de permanencia en alguna de las compañías. El resto tiene hasta 8 años de permanencia.</t>
  </si>
  <si>
    <t>2) La cantidad de años de permanencia más observada es 5 años. En general, la mayoría de los clientes tiene de 4 a 6 años de permanencia.</t>
  </si>
  <si>
    <t>g) Comente e interprete cada gráfico realizado.</t>
  </si>
  <si>
    <t>h) Calcule e interprete las medidas de tendencia central del pago mensual de los clientes de estas empresas de telefonía.</t>
  </si>
  <si>
    <t>i) Las compañias consideran que los clientes que pagan más de $25.000 mensuales podrían optar a un cambio de plan. ¿Qué porcentaje de los clientes cae dentro de esta categoría?</t>
  </si>
  <si>
    <t>j) Las compañías quieren lograr aumentar sus ingresos mensuales, por lo que planean una campaña publicitaria dirigida al 10% de los clientes con menor pago mensual. ¿A qué rango de pagos está dirigida esta campaña?</t>
  </si>
  <si>
    <t>k) Calcule el coeficiente de variación para los grupos de clientes que se muestran en la tabla e indique cuál de ellos presenta un comportamiento más heterogéneo en los pagos. Justifique su respuesta.</t>
  </si>
  <si>
    <t>Compañía</t>
  </si>
  <si>
    <t>Promedio de pago mensual</t>
  </si>
  <si>
    <t>Desviación estándar pago mensual</t>
  </si>
  <si>
    <t>Coeficiente de variación</t>
  </si>
  <si>
    <t>Claro</t>
  </si>
  <si>
    <t>Entel</t>
  </si>
  <si>
    <t>Movistar</t>
  </si>
  <si>
    <t>Wom</t>
  </si>
  <si>
    <t>h)</t>
  </si>
  <si>
    <t>Si bien la dispersión es similar para las cuatro compañías, la que tiene un comportamiento más heterogéneo es Entel, pues su CV es el mayor de las cuatro.</t>
  </si>
  <si>
    <t>El valor de pago mensual promedio es de $21.308.</t>
  </si>
  <si>
    <t>El valor de pago mensual más común es $22.564.</t>
  </si>
  <si>
    <t>i)</t>
  </si>
  <si>
    <t>Cantidad de planes superiores a</t>
  </si>
  <si>
    <t>Porcentaje</t>
  </si>
  <si>
    <t>El 14% de los clientes cae dentro de esta categoría.</t>
  </si>
  <si>
    <t>j)</t>
  </si>
  <si>
    <t>10% de clientes con menor pago mensual → Percentil 10</t>
  </si>
  <si>
    <t>Pago mínimo</t>
  </si>
  <si>
    <t>La campaña está dirigida a clientes que paguen entre $10.676 y $16.849,2.</t>
  </si>
  <si>
    <t>Cantidad de datos</t>
  </si>
  <si>
    <t>Número de intervalos</t>
  </si>
  <si>
    <t>Valor Min</t>
  </si>
  <si>
    <t>Valor Max</t>
  </si>
  <si>
    <t>Pago Mensual</t>
  </si>
  <si>
    <t>Cuenta clientes</t>
  </si>
  <si>
    <t>Cuenta de PAGO_FREC_ACUMULADA</t>
  </si>
  <si>
    <t>Cuenta de PAGO_F_Relativa</t>
  </si>
  <si>
    <t>Cuenta de PAGO_Frec_absoluta</t>
  </si>
  <si>
    <t>h</t>
  </si>
  <si>
    <t>H</t>
  </si>
  <si>
    <r>
      <t xml:space="preserve">24,36% de los clientes pagan mensualmente </t>
    </r>
    <r>
      <rPr>
        <b/>
        <sz val="9"/>
        <color theme="1"/>
        <rFont val="Verdana"/>
        <family val="2"/>
      </rPr>
      <t>entre</t>
    </r>
    <r>
      <rPr>
        <sz val="9"/>
        <color theme="1"/>
        <rFont val="Verdana"/>
        <family val="2"/>
      </rPr>
      <t xml:space="preserve"> $21.451 y $23.605.</t>
    </r>
  </si>
  <si>
    <r>
      <t xml:space="preserve">90 clientes pagan mensualmente </t>
    </r>
    <r>
      <rPr>
        <b/>
        <sz val="9"/>
        <color theme="1"/>
        <rFont val="Verdana"/>
        <family val="2"/>
      </rPr>
      <t>entre</t>
    </r>
    <r>
      <rPr>
        <sz val="9"/>
        <color theme="1"/>
        <rFont val="Verdana"/>
        <family val="2"/>
      </rPr>
      <t xml:space="preserve"> $17.141 y $19.295.</t>
    </r>
  </si>
  <si>
    <r>
      <t xml:space="preserve">534 clientes tuvieron un pago </t>
    </r>
    <r>
      <rPr>
        <b/>
        <sz val="9"/>
        <color theme="1"/>
        <rFont val="Verdana"/>
        <family val="2"/>
      </rPr>
      <t>MAXIMO</t>
    </r>
    <r>
      <rPr>
        <sz val="9"/>
        <color theme="1"/>
        <rFont val="Verdana"/>
        <family val="2"/>
      </rPr>
      <t xml:space="preserve"> de $27.915.</t>
    </r>
  </si>
  <si>
    <r>
      <t xml:space="preserve">51,82% de los clientes pagan mensualmente </t>
    </r>
    <r>
      <rPr>
        <b/>
        <sz val="9"/>
        <color theme="1"/>
        <rFont val="Verdana"/>
        <family val="2"/>
      </rPr>
      <t>HASTA</t>
    </r>
    <r>
      <rPr>
        <sz val="9"/>
        <color theme="1"/>
        <rFont val="Verdana"/>
        <family val="2"/>
      </rPr>
      <t xml:space="preserve"> $21.450.</t>
    </r>
  </si>
  <si>
    <t>OPCIONES DE PEGADO</t>
  </si>
  <si>
    <t>Total en</t>
  </si>
  <si>
    <t>% del total general</t>
  </si>
  <si>
    <t>% del total en</t>
  </si>
  <si>
    <t>Promedio</t>
  </si>
  <si>
    <t xml:space="preserve">Moda </t>
  </si>
  <si>
    <t>I)</t>
  </si>
  <si>
    <t>Cantidad que pagan más de $25.000</t>
  </si>
  <si>
    <t>77/ cantidad de datos</t>
  </si>
  <si>
    <t>$ 16.849</t>
  </si>
  <si>
    <t>Pago MÍNIMO.</t>
  </si>
  <si>
    <t>Rango  10.676 - 16.849</t>
  </si>
  <si>
    <t>k)</t>
  </si>
  <si>
    <t>CV %</t>
  </si>
  <si>
    <r>
      <t xml:space="preserve">La población </t>
    </r>
    <r>
      <rPr>
        <b/>
        <sz val="12"/>
        <color theme="1"/>
        <rFont val="Calibri"/>
        <family val="2"/>
        <scheme val="minor"/>
      </rPr>
      <t>son todos</t>
    </r>
    <r>
      <rPr>
        <sz val="12"/>
        <color theme="1"/>
        <rFont val="Calibri"/>
        <family val="2"/>
        <scheme val="minor"/>
      </rPr>
      <t xml:space="preserve"> clientes de telefonía móvil de Santiago, año 2018.</t>
    </r>
  </si>
  <si>
    <r>
      <t xml:space="preserve">La muestra está compuesta </t>
    </r>
    <r>
      <rPr>
        <b/>
        <sz val="12"/>
        <color theme="1"/>
        <rFont val="Calibri"/>
        <family val="2"/>
        <scheme val="minor"/>
      </rPr>
      <t>por 550 cliente</t>
    </r>
    <r>
      <rPr>
        <sz val="12"/>
        <color theme="1"/>
        <rFont val="Calibri"/>
        <family val="2"/>
        <scheme val="minor"/>
      </rPr>
      <t>s de telefonía móvil de Santiago, año 2018.</t>
    </r>
  </si>
  <si>
    <r>
      <t xml:space="preserve">PAGO MENSUAL : Cuantitativa continua </t>
    </r>
    <r>
      <rPr>
        <b/>
        <sz val="12"/>
        <color theme="1"/>
        <rFont val="Calibri"/>
        <family val="2"/>
        <scheme val="minor"/>
      </rPr>
      <t>SIEMPRE</t>
    </r>
    <r>
      <rPr>
        <sz val="12"/>
        <color theme="1"/>
        <rFont val="Calibri"/>
        <family val="2"/>
        <scheme val="minor"/>
      </rPr>
      <t xml:space="preserve">
GÉNERO: Cualitativa nominal
COMPAÑÍA: Cualitativa nominal
PERMANENCIA EN LA COMPAÑÍA: Cuantitativa discreta</t>
    </r>
  </si>
  <si>
    <t xml:space="preserve">Marcar botón izq </t>
  </si>
  <si>
    <t>Mostrar valores como..</t>
  </si>
  <si>
    <t>total en</t>
  </si>
  <si>
    <t>%del total general</t>
  </si>
  <si>
    <t>% del totale en</t>
  </si>
  <si>
    <t>Recordar</t>
  </si>
  <si>
    <t>El 50% de los clientes que menos pagan, pagan a lo más $21.324. o bien pagan menos o igual a $21.324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</si>
</sst>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sz val="10"/>
      <color theme="1"/>
      <name val="Verdana"/>
      <family val="2"/>
    </font>
    <font>
      <b/>
      <i/>
      <sz val="11"/>
      <color theme="1"/>
      <name val="Verdana"/>
      <family val="2"/>
    </font>
    <font>
      <b/>
      <i/>
      <vertAlign val="subscript"/>
      <sz val="11"/>
      <color theme="1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Protection="1"/>
    <xf numFmtId="0" fontId="0" fillId="0" borderId="2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10" xfId="0" applyBorder="1" applyProtection="1"/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8" xfId="0" applyFont="1" applyBorder="1" applyProtection="1"/>
    <xf numFmtId="0" fontId="0" fillId="0" borderId="3" xfId="0" applyBorder="1" applyAlignment="1">
      <alignment horizontal="center"/>
    </xf>
    <xf numFmtId="0" fontId="2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 applyProtection="1">
      <alignment vertical="top"/>
    </xf>
    <xf numFmtId="0" fontId="0" fillId="2" borderId="18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3" xfId="0" pivotButton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Border="1"/>
    <xf numFmtId="0" fontId="0" fillId="0" borderId="0" xfId="0" applyFill="1" applyBorder="1" applyAlignment="1"/>
    <xf numFmtId="0" fontId="0" fillId="0" borderId="23" xfId="0" applyFill="1" applyBorder="1" applyAlignment="1"/>
    <xf numFmtId="0" fontId="11" fillId="0" borderId="2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1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1" xfId="0" applyFill="1" applyBorder="1"/>
    <xf numFmtId="0" fontId="4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14" fillId="0" borderId="3" xfId="0" applyFont="1" applyBorder="1" applyAlignment="1">
      <alignment horizontal="center" wrapText="1"/>
    </xf>
    <xf numFmtId="1" fontId="0" fillId="0" borderId="3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25" xfId="0" applyBorder="1"/>
    <xf numFmtId="1" fontId="13" fillId="5" borderId="3" xfId="0" applyNumberFormat="1" applyFont="1" applyFill="1" applyBorder="1" applyAlignment="1" applyProtection="1">
      <alignment horizontal="center" vertical="center" wrapText="1"/>
      <protection locked="0"/>
    </xf>
    <xf numFmtId="164" fontId="0" fillId="5" borderId="3" xfId="1" applyNumberFormat="1" applyFont="1" applyFill="1" applyBorder="1" applyAlignment="1" applyProtection="1">
      <alignment horizontal="center"/>
    </xf>
    <xf numFmtId="10" fontId="0" fillId="0" borderId="0" xfId="0" applyNumberFormat="1"/>
    <xf numFmtId="0" fontId="2" fillId="0" borderId="0" xfId="0" applyFont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14" fillId="0" borderId="3" xfId="0" applyFont="1" applyBorder="1" applyAlignment="1">
      <alignment horizontal="center" wrapText="1"/>
    </xf>
    <xf numFmtId="1" fontId="0" fillId="0" borderId="0" xfId="0" applyNumberFormat="1"/>
    <xf numFmtId="9" fontId="0" fillId="0" borderId="0" xfId="1" applyFont="1"/>
    <xf numFmtId="0" fontId="0" fillId="3" borderId="0" xfId="0" applyFill="1"/>
    <xf numFmtId="0" fontId="2" fillId="3" borderId="3" xfId="0" applyFont="1" applyFill="1" applyBorder="1" applyAlignment="1">
      <alignment horizontal="center"/>
    </xf>
    <xf numFmtId="164" fontId="0" fillId="3" borderId="3" xfId="1" applyNumberFormat="1" applyFont="1" applyFill="1" applyBorder="1"/>
    <xf numFmtId="0" fontId="0" fillId="0" borderId="3" xfId="0" applyBorder="1" applyAlignment="1">
      <alignment horizontal="center"/>
    </xf>
    <xf numFmtId="0" fontId="0" fillId="5" borderId="3" xfId="0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3" xfId="0" applyFont="1" applyBorder="1" applyAlignment="1">
      <alignment horizontal="center" wrapText="1"/>
    </xf>
    <xf numFmtId="0" fontId="13" fillId="5" borderId="11" xfId="0" applyFont="1" applyFill="1" applyBorder="1" applyAlignment="1" applyProtection="1">
      <alignment horizontal="left" vertical="center" wrapText="1"/>
      <protection locked="0"/>
    </xf>
    <xf numFmtId="0" fontId="13" fillId="5" borderId="12" xfId="0" applyFont="1" applyFill="1" applyBorder="1" applyAlignment="1" applyProtection="1">
      <alignment horizontal="left" vertical="center" wrapText="1"/>
      <protection locked="0"/>
    </xf>
    <xf numFmtId="0" fontId="13" fillId="5" borderId="13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6" fillId="2" borderId="11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16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 wrapText="1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 readingOrder="1"/>
    </xf>
    <xf numFmtId="0" fontId="7" fillId="0" borderId="15" xfId="0" applyNumberFormat="1" applyFont="1" applyFill="1" applyBorder="1" applyAlignment="1" applyProtection="1">
      <alignment horizontal="center" vertical="center" wrapText="1" readingOrder="1"/>
    </xf>
    <xf numFmtId="3" fontId="9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5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 applyProtection="1">
      <alignment horizontal="left" vertical="center" wrapText="1"/>
      <protection locked="0"/>
    </xf>
    <xf numFmtId="0" fontId="9" fillId="5" borderId="18" xfId="0" applyFont="1" applyFill="1" applyBorder="1" applyAlignment="1" applyProtection="1">
      <alignment horizontal="left" vertical="center" wrapText="1"/>
      <protection locked="0"/>
    </xf>
    <xf numFmtId="0" fontId="9" fillId="5" borderId="19" xfId="0" applyFont="1" applyFill="1" applyBorder="1" applyAlignment="1" applyProtection="1">
      <alignment horizontal="left" vertical="center" wrapText="1"/>
      <protection locked="0"/>
    </xf>
    <xf numFmtId="0" fontId="9" fillId="5" borderId="20" xfId="0" applyFont="1" applyFill="1" applyBorder="1" applyAlignment="1" applyProtection="1">
      <alignment horizontal="left" vertical="center" wrapText="1"/>
      <protection locked="0"/>
    </xf>
    <xf numFmtId="0" fontId="9" fillId="5" borderId="21" xfId="0" applyFont="1" applyFill="1" applyBorder="1" applyAlignment="1" applyProtection="1">
      <alignment horizontal="left" vertical="center" wrapText="1"/>
      <protection locked="0"/>
    </xf>
    <xf numFmtId="0" fontId="9" fillId="5" borderId="22" xfId="0" applyFont="1" applyFill="1" applyBorder="1" applyAlignment="1" applyProtection="1">
      <alignment horizontal="left" vertical="center" wrapText="1"/>
      <protection locked="0"/>
    </xf>
    <xf numFmtId="10" fontId="9" fillId="5" borderId="14" xfId="1" applyNumberFormat="1" applyFont="1" applyFill="1" applyBorder="1" applyAlignment="1" applyProtection="1">
      <alignment horizontal="center" vertical="center" wrapText="1"/>
      <protection locked="0"/>
    </xf>
    <xf numFmtId="10" fontId="9" fillId="5" borderId="15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Distribución</a:t>
            </a:r>
            <a:r>
              <a:rPr lang="en-US" baseline="0">
                <a:solidFill>
                  <a:sysClr val="windowText" lastClr="000000"/>
                </a:solidFill>
              </a:rPr>
              <a:t> de clientes por Pago mensual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Desarrollo!$C$24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Desarrollo!$B$25:$B$34</c:f>
              <c:strCache>
                <c:ptCount val="10"/>
                <c:pt idx="0">
                  <c:v>10676-12830</c:v>
                </c:pt>
                <c:pt idx="1">
                  <c:v>12831-14985</c:v>
                </c:pt>
                <c:pt idx="2">
                  <c:v>14986-17140</c:v>
                </c:pt>
                <c:pt idx="3">
                  <c:v>17141-19295</c:v>
                </c:pt>
                <c:pt idx="4">
                  <c:v>19296-21450</c:v>
                </c:pt>
                <c:pt idx="5">
                  <c:v>21451-23605</c:v>
                </c:pt>
                <c:pt idx="6">
                  <c:v>23606-25760</c:v>
                </c:pt>
                <c:pt idx="7">
                  <c:v>25761-27915</c:v>
                </c:pt>
                <c:pt idx="8">
                  <c:v>27916-30070</c:v>
                </c:pt>
                <c:pt idx="9">
                  <c:v>30071-32225</c:v>
                </c:pt>
              </c:strCache>
            </c:strRef>
          </c:cat>
          <c:val>
            <c:numRef>
              <c:f>Desarrollo!$C$25:$C$34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41</c:v>
                </c:pt>
                <c:pt idx="3">
                  <c:v>90</c:v>
                </c:pt>
                <c:pt idx="4">
                  <c:v>134</c:v>
                </c:pt>
                <c:pt idx="5">
                  <c:v>134</c:v>
                </c:pt>
                <c:pt idx="6">
                  <c:v>78</c:v>
                </c:pt>
                <c:pt idx="7">
                  <c:v>37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E647-AE38-90AF2035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4536912"/>
        <c:axId val="274533552"/>
      </c:barChart>
      <c:catAx>
        <c:axId val="2745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>
                    <a:solidFill>
                      <a:sysClr val="windowText" lastClr="000000"/>
                    </a:solidFill>
                  </a:rPr>
                  <a:t>Pago</a:t>
                </a:r>
                <a:r>
                  <a:rPr lang="es-CL" sz="1050" baseline="0">
                    <a:solidFill>
                      <a:sysClr val="windowText" lastClr="000000"/>
                    </a:solidFill>
                  </a:rPr>
                  <a:t> mensual ($)</a:t>
                </a:r>
                <a:endParaRPr lang="es-CL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415157480314948"/>
              <c:y val="0.8665740740740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4533552"/>
        <c:crosses val="autoZero"/>
        <c:auto val="1"/>
        <c:lblAlgn val="ctr"/>
        <c:lblOffset val="100"/>
        <c:noMultiLvlLbl val="0"/>
      </c:catAx>
      <c:valAx>
        <c:axId val="27453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sz="1050" baseline="0">
                    <a:solidFill>
                      <a:sysClr val="windowText" lastClr="000000"/>
                    </a:solidFill>
                  </a:rPr>
                  <a:t> de clientes</a:t>
                </a:r>
                <a:endParaRPr lang="es-CL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45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[Laboratorio_Resumen_Prueba_1_2021-2_Soluciones.xlsx]Desarrollo!Tabla 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Género</a:t>
            </a:r>
            <a:r>
              <a:rPr lang="es-CL" baseline="0"/>
              <a:t> de los clientes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Desarrollo!$B$42:$B$44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Desarrollo!$C$42:$C$44</c:f>
              <c:numCache>
                <c:formatCode>General</c:formatCode>
                <c:ptCount val="2"/>
                <c:pt idx="0">
                  <c:v>272</c:v>
                </c:pt>
                <c:pt idx="1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624F-8680-EF55E7DC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40832"/>
        <c:axId val="274541392"/>
      </c:barChart>
      <c:catAx>
        <c:axId val="2745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4541392"/>
        <c:crosses val="autoZero"/>
        <c:auto val="1"/>
        <c:lblAlgn val="ctr"/>
        <c:lblOffset val="100"/>
        <c:noMultiLvlLbl val="0"/>
      </c:catAx>
      <c:valAx>
        <c:axId val="27454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N° Clientes</a:t>
                </a:r>
              </a:p>
            </c:rich>
          </c:tx>
          <c:layout>
            <c:manualLayout>
              <c:xMode val="edge"/>
              <c:yMode val="edge"/>
              <c:x val="2.7002497958866296E-2"/>
              <c:y val="0.36818808465375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745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[Laboratorio_Resumen_Prueba_1_2021-2_Soluciones.xlsx]Desarrollo!Tabla 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 de los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Desarrollo!$C$41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0F-6F4F-A41F-EEC888CF0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0F-6F4F-A41F-EEC888CF0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Desarrollo!$B$42:$B$44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Desarrollo!$C$42:$C$44</c:f>
              <c:numCache>
                <c:formatCode>General</c:formatCode>
                <c:ptCount val="2"/>
                <c:pt idx="0">
                  <c:v>272</c:v>
                </c:pt>
                <c:pt idx="1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F-6F4F-A41F-EEC888CF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11854768154"/>
          <c:y val="0.39719852726742488"/>
          <c:w val="0.22164099875192467"/>
          <c:h val="0.24939405858118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[Laboratorio_Resumen_Prueba_1_2021-2_Soluciones.xlsx]Desarrollo!Tabla dinámica6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Compañía de los clientes</a:t>
            </a:r>
          </a:p>
        </c:rich>
      </c:tx>
      <c:layout>
        <c:manualLayout>
          <c:xMode val="edge"/>
          <c:yMode val="edge"/>
          <c:x val="0.24437632170048612"/>
          <c:y val="0.11484592265404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51064395763987"/>
          <c:y val="0.25083170336778476"/>
          <c:w val="0.77324857674875291"/>
          <c:h val="0.5427529206082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Desarrollo!$C$59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Desarrollo!$B$60:$B$64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WOM</c:v>
                </c:pt>
              </c:strCache>
            </c:strRef>
          </c:cat>
          <c:val>
            <c:numRef>
              <c:f>Desarrollo!$C$60:$C$64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A-B64D-A9D8-1B2510B1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168096"/>
        <c:axId val="310168656"/>
      </c:barChart>
      <c:catAx>
        <c:axId val="31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168656"/>
        <c:crosses val="autoZero"/>
        <c:auto val="1"/>
        <c:lblAlgn val="ctr"/>
        <c:lblOffset val="100"/>
        <c:noMultiLvlLbl val="0"/>
      </c:catAx>
      <c:valAx>
        <c:axId val="3101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N° Clientes</a:t>
                </a:r>
              </a:p>
            </c:rich>
          </c:tx>
          <c:layout>
            <c:manualLayout>
              <c:xMode val="edge"/>
              <c:yMode val="edge"/>
              <c:x val="2.6087376277536819E-2"/>
              <c:y val="0.3696491762242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1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[Laboratorio_Resumen_Prueba_1_2021-2_Soluciones.xlsx]Desarrollo!Tabla dinámica6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Compañía de</a:t>
            </a:r>
            <a:r>
              <a:rPr lang="en-US" baseline="0"/>
              <a:t> los clientes</a:t>
            </a:r>
            <a:endParaRPr lang="en-US"/>
          </a:p>
        </c:rich>
      </c:tx>
      <c:layout>
        <c:manualLayout>
          <c:xMode val="edge"/>
          <c:yMode val="edge"/>
          <c:x val="0.21781538537604819"/>
          <c:y val="0.12295740094544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Desarrollo!$C$59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0-9442-933A-04053C7C81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0-9442-933A-04053C7C81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0-9442-933A-04053C7C81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90-9442-933A-04053C7C8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Desarrollo!$B$60:$B$64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WOM</c:v>
                </c:pt>
              </c:strCache>
            </c:strRef>
          </c:cat>
          <c:val>
            <c:numRef>
              <c:f>Desarrollo!$C$60:$C$64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90-9442-933A-04053C7C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7222222222219"/>
          <c:y val="0.31444335083114611"/>
          <c:w val="0.24083673458197086"/>
          <c:h val="0.4070374455492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[Laboratorio_Resumen_Prueba_1_2021-2_Soluciones.xlsx]Desarrollo!Tabla dinámica7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Permanencia en la compañia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Desarrollo!$C$75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Desarrollo!$B$76:$B$85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Desarrollo!$C$76:$C$85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45</c:v>
                </c:pt>
                <c:pt idx="3">
                  <c:v>75</c:v>
                </c:pt>
                <c:pt idx="4">
                  <c:v>97</c:v>
                </c:pt>
                <c:pt idx="5">
                  <c:v>117</c:v>
                </c:pt>
                <c:pt idx="6">
                  <c:v>102</c:v>
                </c:pt>
                <c:pt idx="7">
                  <c:v>70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B-784E-AF5A-C537CD58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172576"/>
        <c:axId val="310173136"/>
      </c:barChart>
      <c:catAx>
        <c:axId val="3101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173136"/>
        <c:crosses val="autoZero"/>
        <c:auto val="1"/>
        <c:lblAlgn val="ctr"/>
        <c:lblOffset val="100"/>
        <c:noMultiLvlLbl val="0"/>
      </c:catAx>
      <c:valAx>
        <c:axId val="3101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N°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1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Distribucón</a:t>
            </a:r>
            <a:r>
              <a:rPr lang="en-US" baseline="0"/>
              <a:t> de clientes por pago mensual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6483814523184608E-2"/>
          <c:y val="0.29208333333333336"/>
          <c:w val="0.83129396325459315"/>
          <c:h val="0.47931466899970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'Desarrollo clase'!$B$25</c:f>
              <c:strCache>
                <c:ptCount val="1"/>
                <c:pt idx="0">
                  <c:v>Cuenta clientes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'Desarrollo clase'!$A$26:$A$35</c:f>
              <c:strCache>
                <c:ptCount val="10"/>
                <c:pt idx="0">
                  <c:v>10676-12830</c:v>
                </c:pt>
                <c:pt idx="1">
                  <c:v>12831-14985</c:v>
                </c:pt>
                <c:pt idx="2">
                  <c:v>14986-17140</c:v>
                </c:pt>
                <c:pt idx="3">
                  <c:v>17141-19295</c:v>
                </c:pt>
                <c:pt idx="4">
                  <c:v>19296-21450</c:v>
                </c:pt>
                <c:pt idx="5">
                  <c:v>21451-23605</c:v>
                </c:pt>
                <c:pt idx="6">
                  <c:v>23606-25760</c:v>
                </c:pt>
                <c:pt idx="7">
                  <c:v>25761-27915</c:v>
                </c:pt>
                <c:pt idx="8">
                  <c:v>27916-30070</c:v>
                </c:pt>
                <c:pt idx="9">
                  <c:v>30071-32225</c:v>
                </c:pt>
              </c:strCache>
            </c:strRef>
          </c:cat>
          <c:val>
            <c:numRef>
              <c:f>'Desarrollo clase'!$B$26:$B$35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41</c:v>
                </c:pt>
                <c:pt idx="3">
                  <c:v>90</c:v>
                </c:pt>
                <c:pt idx="4">
                  <c:v>134</c:v>
                </c:pt>
                <c:pt idx="5">
                  <c:v>134</c:v>
                </c:pt>
                <c:pt idx="6">
                  <c:v>78</c:v>
                </c:pt>
                <c:pt idx="7">
                  <c:v>37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BA5-ACC4-2268D31A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9550064"/>
        <c:axId val="309550624"/>
      </c:barChart>
      <c:catAx>
        <c:axId val="30955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Pago</a:t>
                </a:r>
                <a:r>
                  <a:rPr lang="es-ES" baseline="0"/>
                  <a:t> mensual $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9550624"/>
        <c:crosses val="autoZero"/>
        <c:auto val="1"/>
        <c:lblAlgn val="ctr"/>
        <c:lblOffset val="100"/>
        <c:noMultiLvlLbl val="0"/>
      </c:catAx>
      <c:valAx>
        <c:axId val="30955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clientes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95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362510</xdr:colOff>
      <xdr:row>23</xdr:row>
      <xdr:rowOff>33337</xdr:rowOff>
    </xdr:from>
    <xdr:to>
      <xdr:col>8</xdr:col>
      <xdr:colOff>963706</xdr:colOff>
      <xdr:row>35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237565</xdr:colOff>
      <xdr:row>39</xdr:row>
      <xdr:rowOff>100853</xdr:rowOff>
    </xdr:from>
    <xdr:to>
      <xdr:col>7</xdr:col>
      <xdr:colOff>750794</xdr:colOff>
      <xdr:row>53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991719</xdr:colOff>
      <xdr:row>40</xdr:row>
      <xdr:rowOff>129988</xdr:rowOff>
    </xdr:from>
    <xdr:to>
      <xdr:col>13</xdr:col>
      <xdr:colOff>336176</xdr:colOff>
      <xdr:row>53</xdr:row>
      <xdr:rowOff>112059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</xdr:colOff>
      <xdr:row>54</xdr:row>
      <xdr:rowOff>77881</xdr:rowOff>
    </xdr:from>
    <xdr:to>
      <xdr:col>7</xdr:col>
      <xdr:colOff>1227604</xdr:colOff>
      <xdr:row>69</xdr:row>
      <xdr:rowOff>71157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318806</xdr:colOff>
      <xdr:row>56</xdr:row>
      <xdr:rowOff>126626</xdr:rowOff>
    </xdr:from>
    <xdr:to>
      <xdr:col>15</xdr:col>
      <xdr:colOff>238685</xdr:colOff>
      <xdr:row>70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182095</xdr:colOff>
      <xdr:row>71</xdr:row>
      <xdr:rowOff>24092</xdr:rowOff>
    </xdr:from>
    <xdr:to>
      <xdr:col>8</xdr:col>
      <xdr:colOff>726141</xdr:colOff>
      <xdr:row>85</xdr:row>
      <xdr:rowOff>100292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23</xdr:row>
      <xdr:rowOff>171450</xdr:rowOff>
    </xdr:from>
    <xdr:to>
      <xdr:col>4</xdr:col>
      <xdr:colOff>723900</xdr:colOff>
      <xdr:row>40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TECOM/Downloads/GUIA_RESUMEN_P1_soluc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devico/Desktop/temporal/Copia%20de%20GUIA_RESUMEN_P1_solucion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boratorio_Resumen_Prueba_1_2021-2_Solucione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10.751544560182" createdVersion="5" refreshedVersion="5" minRefreshableVersion="3" recordCount="550" xr:uid="{00000000-000A-0000-FFFF-FFFF03000000}">
  <cacheSource type="worksheet">
    <worksheetSource ref="A1:F551" sheet="BASE_DE_DATOS" r:id="rId2"/>
  </cacheSource>
  <cacheFields count="6">
    <cacheField name="id CLIENTE" numFmtId="0">
      <sharedItems containsSemiMixedTypes="0" containsString="0" containsNumber="1" containsInteger="1" minValue="10014" maxValue="99935"/>
    </cacheField>
    <cacheField name="PAGO_MENSUAL ($)" numFmtId="0">
      <sharedItems containsSemiMixedTypes="0" containsString="0" containsNumber="1" containsInteger="1" minValue="10676" maxValue="32221" count="539">
        <n v="23209"/>
        <n v="19454"/>
        <n v="17353"/>
        <n v="19341"/>
        <n v="20582"/>
        <n v="21673"/>
        <n v="23377"/>
        <n v="24314"/>
        <n v="23032"/>
        <n v="14944"/>
        <n v="19432"/>
        <n v="18898"/>
        <n v="19219"/>
        <n v="17759"/>
        <n v="16409"/>
        <n v="23891"/>
        <n v="22747"/>
        <n v="27349"/>
        <n v="26817"/>
        <n v="22564"/>
        <n v="23527"/>
        <n v="27173"/>
        <n v="23363"/>
        <n v="23521"/>
        <n v="20179"/>
        <n v="13887"/>
        <n v="27114"/>
        <n v="20547"/>
        <n v="29205"/>
        <n v="22432"/>
        <n v="26649"/>
        <n v="21479"/>
        <n v="18500"/>
        <n v="22274"/>
        <n v="20622"/>
        <n v="14641"/>
        <n v="21409"/>
        <n v="24442"/>
        <n v="19984"/>
        <n v="19376"/>
        <n v="17994"/>
        <n v="21928"/>
        <n v="17080"/>
        <n v="19437"/>
        <n v="18716"/>
        <n v="17574"/>
        <n v="25849"/>
        <n v="25506"/>
        <n v="22425"/>
        <n v="24989"/>
        <n v="12183"/>
        <n v="22267"/>
        <n v="23718"/>
        <n v="17112"/>
        <n v="20086"/>
        <n v="23736"/>
        <n v="15332"/>
        <n v="22329"/>
        <n v="25224"/>
        <n v="27465"/>
        <n v="22083"/>
        <n v="21893"/>
        <n v="18429"/>
        <n v="20939"/>
        <n v="25374"/>
        <n v="21280"/>
        <n v="22728"/>
        <n v="22002"/>
        <n v="21395"/>
        <n v="15331"/>
        <n v="21215"/>
        <n v="18300"/>
        <n v="15746"/>
        <n v="18587"/>
        <n v="21829"/>
        <n v="21453"/>
        <n v="14163"/>
        <n v="23553"/>
        <n v="24389"/>
        <n v="27407"/>
        <n v="17453"/>
        <n v="24247"/>
        <n v="20567"/>
        <n v="22216"/>
        <n v="17866"/>
        <n v="18560"/>
        <n v="23304"/>
        <n v="19367"/>
        <n v="16530"/>
        <n v="28927"/>
        <n v="16007"/>
        <n v="19555"/>
        <n v="23081"/>
        <n v="22113"/>
        <n v="20701"/>
        <n v="15465"/>
        <n v="18431"/>
        <n v="25814"/>
        <n v="13151"/>
        <n v="19584"/>
        <n v="21428"/>
        <n v="23906"/>
        <n v="16856"/>
        <n v="14670"/>
        <n v="19162"/>
        <n v="28936"/>
        <n v="23357"/>
        <n v="19461"/>
        <n v="18267"/>
        <n v="19854"/>
        <n v="29053"/>
        <n v="23475"/>
        <n v="23797"/>
        <n v="23198"/>
        <n v="22133"/>
        <n v="18266"/>
        <n v="27265"/>
        <n v="19678"/>
        <n v="19534"/>
        <n v="12095"/>
        <n v="25037"/>
        <n v="21465"/>
        <n v="22407"/>
        <n v="22213"/>
        <n v="23128"/>
        <n v="21868"/>
        <n v="20500"/>
        <n v="22359"/>
        <n v="22633"/>
        <n v="21883"/>
        <n v="19983"/>
        <n v="26593"/>
        <n v="24513"/>
        <n v="19993"/>
        <n v="21067"/>
        <n v="24583"/>
        <n v="17930"/>
        <n v="25097"/>
        <n v="15180"/>
        <n v="18987"/>
        <n v="18495"/>
        <n v="18254"/>
        <n v="21614"/>
        <n v="18933"/>
        <n v="27306"/>
        <n v="22611"/>
        <n v="23689"/>
        <n v="24497"/>
        <n v="20638"/>
        <n v="28445"/>
        <n v="19224"/>
        <n v="22050"/>
        <n v="19420"/>
        <n v="18398"/>
        <n v="23598"/>
        <n v="20611"/>
        <n v="22169"/>
        <n v="20167"/>
        <n v="25150"/>
        <n v="27703"/>
        <n v="20250"/>
        <n v="22114"/>
        <n v="19068"/>
        <n v="17935"/>
        <n v="25693"/>
        <n v="16274"/>
        <n v="22487"/>
        <n v="17983"/>
        <n v="22159"/>
        <n v="19890"/>
        <n v="24572"/>
        <n v="20684"/>
        <n v="24839"/>
        <n v="14119"/>
        <n v="18382"/>
        <n v="25833"/>
        <n v="22829"/>
        <n v="20057"/>
        <n v="18396"/>
        <n v="19848"/>
        <n v="19190"/>
        <n v="23807"/>
        <n v="22924"/>
        <n v="20346"/>
        <n v="18462"/>
        <n v="23963"/>
        <n v="23673"/>
        <n v="23015"/>
        <n v="19768"/>
        <n v="26648"/>
        <n v="15925"/>
        <n v="19567"/>
        <n v="24072"/>
        <n v="14044"/>
        <n v="19378"/>
        <n v="19858"/>
        <n v="12898"/>
        <n v="22975"/>
        <n v="23073"/>
        <n v="26167"/>
        <n v="24580"/>
        <n v="25696"/>
        <n v="18488"/>
        <n v="24441"/>
        <n v="20848"/>
        <n v="25126"/>
        <n v="17084"/>
        <n v="18567"/>
        <n v="21017"/>
        <n v="18709"/>
        <n v="16627"/>
        <n v="25632"/>
        <n v="24279"/>
        <n v="24201"/>
        <n v="27614"/>
        <n v="18434"/>
        <n v="31105"/>
        <n v="19907"/>
        <n v="21451"/>
        <n v="22928"/>
        <n v="14023"/>
        <n v="19315"/>
        <n v="23134"/>
        <n v="20505"/>
        <n v="19820"/>
        <n v="19842"/>
        <n v="16788"/>
        <n v="21577"/>
        <n v="20796"/>
        <n v="15817"/>
        <n v="23502"/>
        <n v="22051"/>
        <n v="20879"/>
        <n v="22501"/>
        <n v="24168"/>
        <n v="24879"/>
        <n v="27278"/>
        <n v="21384"/>
        <n v="19565"/>
        <n v="21631"/>
        <n v="20746"/>
        <n v="21069"/>
        <n v="19730"/>
        <n v="19497"/>
        <n v="20347"/>
        <n v="26434"/>
        <n v="18945"/>
        <n v="20922"/>
        <n v="19435"/>
        <n v="22052"/>
        <n v="20908"/>
        <n v="14795"/>
        <n v="21359"/>
        <n v="17744"/>
        <n v="20571"/>
        <n v="20254"/>
        <n v="24993"/>
        <n v="22465"/>
        <n v="20877"/>
        <n v="24844"/>
        <n v="24001"/>
        <n v="21435"/>
        <n v="23743"/>
        <n v="24210"/>
        <n v="23314"/>
        <n v="21245"/>
        <n v="22780"/>
        <n v="18745"/>
        <n v="17552"/>
        <n v="28339"/>
        <n v="17890"/>
        <n v="22994"/>
        <n v="22127"/>
        <n v="21769"/>
        <n v="20540"/>
        <n v="20369"/>
        <n v="24804"/>
        <n v="21275"/>
        <n v="16884"/>
        <n v="15474"/>
        <n v="23188"/>
        <n v="17187"/>
        <n v="24183"/>
        <n v="20645"/>
        <n v="25129"/>
        <n v="23650"/>
        <n v="18603"/>
        <n v="19926"/>
        <n v="22180"/>
        <n v="22261"/>
        <n v="19576"/>
        <n v="26007"/>
        <n v="25610"/>
        <n v="17769"/>
        <n v="25151"/>
        <n v="20713"/>
        <n v="21153"/>
        <n v="13126"/>
        <n v="18348"/>
        <n v="15216"/>
        <n v="26472"/>
        <n v="23184"/>
        <n v="22907"/>
        <n v="19200"/>
        <n v="21200"/>
        <n v="16198"/>
        <n v="21552"/>
        <n v="19097"/>
        <n v="20392"/>
        <n v="24390"/>
        <n v="21840"/>
        <n v="17240"/>
        <n v="16499"/>
        <n v="23962"/>
        <n v="16893"/>
        <n v="24096"/>
        <n v="16521"/>
        <n v="18883"/>
        <n v="24711"/>
        <n v="18735"/>
        <n v="23071"/>
        <n v="17947"/>
        <n v="24118"/>
        <n v="21889"/>
        <n v="19429"/>
        <n v="16607"/>
        <n v="23425"/>
        <n v="17443"/>
        <n v="23164"/>
        <n v="19115"/>
        <n v="17712"/>
        <n v="29410"/>
        <n v="21770"/>
        <n v="29130"/>
        <n v="18917"/>
        <n v="19886"/>
        <n v="20432"/>
        <n v="22204"/>
        <n v="24445"/>
        <n v="15202"/>
        <n v="22085"/>
        <n v="23211"/>
        <n v="22518"/>
        <n v="21240"/>
        <n v="20636"/>
        <n v="21446"/>
        <n v="20736"/>
        <n v="22989"/>
        <n v="19508"/>
        <n v="23416"/>
        <n v="20205"/>
        <n v="17477"/>
        <n v="23016"/>
        <n v="20081"/>
        <n v="13679"/>
        <n v="22648"/>
        <n v="15160"/>
        <n v="16001"/>
        <n v="23497"/>
        <n v="18932"/>
        <n v="21220"/>
        <n v="25718"/>
        <n v="16085"/>
        <n v="23207"/>
        <n v="18757"/>
        <n v="22791"/>
        <n v="18942"/>
        <n v="18187"/>
        <n v="19089"/>
        <n v="21855"/>
        <n v="17189"/>
        <n v="23531"/>
        <n v="23361"/>
        <n v="25841"/>
        <n v="25098"/>
        <n v="32221"/>
        <n v="13797"/>
        <n v="21254"/>
        <n v="21184"/>
        <n v="25880"/>
        <n v="20329"/>
        <n v="18636"/>
        <n v="24855"/>
        <n v="27513"/>
        <n v="22588"/>
        <n v="26552"/>
        <n v="25628"/>
        <n v="21261"/>
        <n v="21592"/>
        <n v="17186"/>
        <n v="22693"/>
        <n v="25012"/>
        <n v="20126"/>
        <n v="19896"/>
        <n v="24764"/>
        <n v="22035"/>
        <n v="19824"/>
        <n v="15375"/>
        <n v="19712"/>
        <n v="21351"/>
        <n v="18454"/>
        <n v="18521"/>
        <n v="13144"/>
        <n v="29644"/>
        <n v="18737"/>
        <n v="22185"/>
        <n v="26062"/>
        <n v="30303"/>
        <n v="24763"/>
        <n v="24769"/>
        <n v="23348"/>
        <n v="23508"/>
        <n v="17646"/>
        <n v="21297"/>
        <n v="23949"/>
        <n v="20386"/>
        <n v="25857"/>
        <n v="18019"/>
        <n v="16718"/>
        <n v="21610"/>
        <n v="19037"/>
        <n v="15207"/>
        <n v="24956"/>
        <n v="16203"/>
        <n v="19818"/>
        <n v="20987"/>
        <n v="20972"/>
        <n v="18210"/>
        <n v="20560"/>
        <n v="20265"/>
        <n v="24200"/>
        <n v="21530"/>
        <n v="21260"/>
        <n v="23654"/>
        <n v="15603"/>
        <n v="16217"/>
        <n v="10676"/>
        <n v="15794"/>
        <n v="19225"/>
        <n v="24477"/>
        <n v="28825"/>
        <n v="23444"/>
        <n v="25465"/>
        <n v="14249"/>
        <n v="31001"/>
        <n v="22582"/>
        <n v="21207"/>
        <n v="22254"/>
        <n v="21876"/>
        <n v="20846"/>
        <n v="21584"/>
        <n v="25026"/>
        <n v="16576"/>
        <n v="26382"/>
        <n v="23632"/>
        <n v="23061"/>
        <n v="15271"/>
        <n v="26471"/>
        <n v="19618"/>
        <n v="17656"/>
        <n v="22000"/>
        <n v="16702"/>
        <n v="25210"/>
        <n v="27636"/>
        <n v="25201"/>
        <n v="21202"/>
        <n v="26590"/>
        <n v="26898"/>
        <n v="19482"/>
        <n v="19696"/>
        <n v="19058"/>
        <n v="27663"/>
        <n v="19304"/>
        <n v="25356"/>
        <n v="19222"/>
        <n v="24380"/>
        <n v="23575"/>
        <n v="21985"/>
        <n v="22088"/>
        <n v="28944"/>
        <n v="26786"/>
        <n v="19608"/>
        <n v="22884"/>
        <n v="22009"/>
        <n v="17356"/>
        <n v="20816"/>
        <n v="22060"/>
        <n v="19478"/>
        <n v="26784"/>
        <n v="20695"/>
        <n v="17610"/>
        <n v="20895"/>
        <n v="13824"/>
        <n v="18673"/>
        <n v="19289"/>
        <n v="22467"/>
        <n v="19990"/>
        <n v="20984"/>
        <n v="18846"/>
        <n v="21296"/>
        <n v="21014"/>
        <n v="21602"/>
        <n v="22705"/>
        <n v="20798"/>
        <n v="18799"/>
        <n v="22452"/>
        <n v="30130"/>
        <n v="17878"/>
        <n v="22137"/>
        <n v="24269"/>
        <n v="26028"/>
        <n v="25156"/>
        <n v="19710"/>
        <n v="18623"/>
        <n v="17865"/>
        <n v="22883"/>
        <n v="22457"/>
        <n v="18329"/>
        <n v="24420"/>
        <n v="16703"/>
        <n v="27166"/>
        <n v="21979"/>
        <n v="19889"/>
        <n v="22082"/>
        <n v="17296"/>
        <n v="18423"/>
        <n v="23131"/>
        <n v="25697"/>
        <n v="21513"/>
        <n v="21420"/>
        <n v="19976"/>
        <n v="15835"/>
        <n v="22154"/>
        <n v="20615"/>
        <n v="24578"/>
        <n v="21750"/>
        <n v="17931"/>
        <n v="23433"/>
        <n v="21116"/>
      </sharedItems>
      <fieldGroup base="1">
        <rangePr startNum="10676" endNum="32221" groupInterval="2155"/>
        <groupItems count="12">
          <s v="&lt;10676"/>
          <s v="10676-12830"/>
          <s v="12831-14985"/>
          <s v="14986-17140"/>
          <s v="17141-19295"/>
          <s v="19296-21450"/>
          <s v="21451-23605"/>
          <s v="23606-25760"/>
          <s v="25761-27915"/>
          <s v="27916-30070"/>
          <s v="30071-32225"/>
          <s v="&gt;32226"/>
        </groupItems>
      </fieldGroup>
    </cacheField>
    <cacheField name="GÉNERO" numFmtId="0">
      <sharedItems/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  <cacheField name="RANGO PERMANENC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11.499414004633" createdVersion="5" refreshedVersion="5" minRefreshableVersion="3" recordCount="550" xr:uid="{00000000-000A-0000-FFFF-FFFF04000000}">
  <cacheSource type="worksheet">
    <worksheetSource ref="A1:E551" sheet="BASE_DE_DATOS" r:id="rId2"/>
  </cacheSource>
  <cacheFields count="6">
    <cacheField name="id CLIENTE" numFmtId="0">
      <sharedItems containsSemiMixedTypes="0" containsString="0" containsNumber="1" containsInteger="1" minValue="10014" maxValue="99935" count="548">
        <n v="28866"/>
        <n v="18840"/>
        <n v="52883"/>
        <n v="86965"/>
        <n v="57092"/>
        <n v="24896"/>
        <n v="89395"/>
        <n v="20220"/>
        <n v="74575"/>
        <n v="52412"/>
        <n v="19419"/>
        <n v="30618"/>
        <n v="40149"/>
        <n v="65134"/>
        <n v="64834"/>
        <n v="55096"/>
        <n v="80708"/>
        <n v="47373"/>
        <n v="91976"/>
        <n v="21446"/>
        <n v="11594"/>
        <n v="69038"/>
        <n v="86027"/>
        <n v="11134"/>
        <n v="55200"/>
        <n v="47617"/>
        <n v="87362"/>
        <n v="62444"/>
        <n v="45890"/>
        <n v="67021"/>
        <n v="72743"/>
        <n v="53046"/>
        <n v="36349"/>
        <n v="17457"/>
        <n v="25176"/>
        <n v="55519"/>
        <n v="78346"/>
        <n v="49692"/>
        <n v="17129"/>
        <n v="85246"/>
        <n v="17591"/>
        <n v="80997"/>
        <n v="62126"/>
        <n v="17437"/>
        <n v="18612"/>
        <n v="42987"/>
        <n v="59432"/>
        <n v="90738"/>
        <n v="44126"/>
        <n v="57581"/>
        <n v="50663"/>
        <n v="70909"/>
        <n v="66211"/>
        <n v="61852"/>
        <n v="27822"/>
        <n v="93173"/>
        <n v="42856"/>
        <n v="71956"/>
        <n v="23860"/>
        <n v="85092"/>
        <n v="56717"/>
        <n v="52300"/>
        <n v="29847"/>
        <n v="53669"/>
        <n v="98461"/>
        <n v="11416"/>
        <n v="78095"/>
        <n v="58731"/>
        <n v="96240"/>
        <n v="40622"/>
        <n v="76748"/>
        <n v="76757"/>
        <n v="91065"/>
        <n v="33925"/>
        <n v="12449"/>
        <n v="23492"/>
        <n v="59631"/>
        <n v="44068"/>
        <n v="93242"/>
        <n v="14125"/>
        <n v="55902"/>
        <n v="74869"/>
        <n v="34057"/>
        <n v="25193"/>
        <n v="97853"/>
        <n v="90763"/>
        <n v="54261"/>
        <n v="89891"/>
        <n v="36503"/>
        <n v="73872"/>
        <n v="72545"/>
        <n v="39645"/>
        <n v="19325"/>
        <n v="95601"/>
        <n v="99702"/>
        <n v="15048"/>
        <n v="35074"/>
        <n v="10608"/>
        <n v="83316"/>
        <n v="16289"/>
        <n v="41494"/>
        <n v="82098"/>
        <n v="53961"/>
        <n v="50899"/>
        <n v="56499"/>
        <n v="43428"/>
        <n v="12248"/>
        <n v="67046"/>
        <n v="32514"/>
        <n v="49010"/>
        <n v="58376"/>
        <n v="37091"/>
        <n v="43725"/>
        <n v="30216"/>
        <n v="71938"/>
        <n v="96472"/>
        <n v="22856"/>
        <n v="70634"/>
        <n v="19224"/>
        <n v="75578"/>
        <n v="19749"/>
        <n v="72952"/>
        <n v="27281"/>
        <n v="54355"/>
        <n v="74191"/>
        <n v="28335"/>
        <n v="18395"/>
        <n v="18276"/>
        <n v="68343"/>
        <n v="95312"/>
        <n v="74113"/>
        <n v="34078"/>
        <n v="25376"/>
        <n v="91211"/>
        <n v="97122"/>
        <n v="90204"/>
        <n v="94927"/>
        <n v="94132"/>
        <n v="55915"/>
        <n v="37187"/>
        <n v="15560"/>
        <n v="49732"/>
        <n v="95523"/>
        <n v="72247"/>
        <n v="84429"/>
        <n v="93916"/>
        <n v="74652"/>
        <n v="37228"/>
        <n v="44497"/>
        <n v="98479"/>
        <n v="59331"/>
        <n v="12201"/>
        <n v="63927"/>
        <n v="15196"/>
        <n v="53076"/>
        <n v="47537"/>
        <n v="25664"/>
        <n v="12004"/>
        <n v="83364"/>
        <n v="10109"/>
        <n v="74914"/>
        <n v="12414"/>
        <n v="10194"/>
        <n v="99905"/>
        <n v="30654"/>
        <n v="24806"/>
        <n v="30103"/>
        <n v="14759"/>
        <n v="76440"/>
        <n v="15090"/>
        <n v="99721"/>
        <n v="78418"/>
        <n v="31225"/>
        <n v="35593"/>
        <n v="57664"/>
        <n v="27147"/>
        <n v="45170"/>
        <n v="34953"/>
        <n v="51994"/>
        <n v="73832"/>
        <n v="34031"/>
        <n v="27420"/>
        <n v="65776"/>
        <n v="48488"/>
        <n v="69675"/>
        <n v="61405"/>
        <n v="40356"/>
        <n v="43446"/>
        <n v="69158"/>
        <n v="36809"/>
        <n v="86326"/>
        <n v="59347"/>
        <n v="14370"/>
        <n v="13590"/>
        <n v="30792"/>
        <n v="24966"/>
        <n v="80974"/>
        <n v="72176"/>
        <n v="23891"/>
        <n v="38449"/>
        <n v="29227"/>
        <n v="46158"/>
        <n v="17106"/>
        <n v="12531"/>
        <n v="39054"/>
        <n v="66493"/>
        <n v="38618"/>
        <n v="90273"/>
        <n v="95999"/>
        <n v="93462"/>
        <n v="24604"/>
        <n v="93837"/>
        <n v="87167"/>
        <n v="72378"/>
        <n v="51427"/>
        <n v="16512"/>
        <n v="38834"/>
        <n v="99766"/>
        <n v="62390"/>
        <n v="15031"/>
        <n v="46270"/>
        <n v="93730"/>
        <n v="40671"/>
        <n v="39101"/>
        <n v="64897"/>
        <n v="89464"/>
        <n v="38263"/>
        <n v="92788"/>
        <n v="10925"/>
        <n v="48805"/>
        <n v="75604"/>
        <n v="64546"/>
        <n v="95255"/>
        <n v="56403"/>
        <n v="53305"/>
        <n v="89066"/>
        <n v="95825"/>
        <n v="93077"/>
        <n v="44257"/>
        <n v="17276"/>
        <n v="21675"/>
        <n v="67497"/>
        <n v="65637"/>
        <n v="36191"/>
        <n v="47812"/>
        <n v="68478"/>
        <n v="18083"/>
        <n v="84784"/>
        <n v="76780"/>
        <n v="48548"/>
        <n v="21175"/>
        <n v="27810"/>
        <n v="86428"/>
        <n v="40402"/>
        <n v="74777"/>
        <n v="65695"/>
        <n v="30427"/>
        <n v="69170"/>
        <n v="60177"/>
        <n v="69166"/>
        <n v="88000"/>
        <n v="13549"/>
        <n v="83483"/>
        <n v="15325"/>
        <n v="95307"/>
        <n v="44851"/>
        <n v="14136"/>
        <n v="97480"/>
        <n v="99756"/>
        <n v="54332"/>
        <n v="15314"/>
        <n v="15994"/>
        <n v="80110"/>
        <n v="67923"/>
        <n v="39290"/>
        <n v="73588"/>
        <n v="61212"/>
        <n v="29454"/>
        <n v="45620"/>
        <n v="53768"/>
        <n v="57846"/>
        <n v="80847"/>
        <n v="34205"/>
        <n v="95963"/>
        <n v="85798"/>
        <n v="22000"/>
        <n v="91872"/>
        <n v="18495"/>
        <n v="86211"/>
        <n v="30667"/>
        <n v="68224"/>
        <n v="41137"/>
        <n v="77075"/>
        <n v="64999"/>
        <n v="56871"/>
        <n v="99033"/>
        <n v="48902"/>
        <n v="90755"/>
        <n v="42772"/>
        <n v="44820"/>
        <n v="74676"/>
        <n v="77912"/>
        <n v="76515"/>
        <n v="71337"/>
        <n v="51907"/>
        <n v="54625"/>
        <n v="57970"/>
        <n v="30460"/>
        <n v="38981"/>
        <n v="83248"/>
        <n v="75408"/>
        <n v="73022"/>
        <n v="88878"/>
        <n v="86846"/>
        <n v="71106"/>
        <n v="66008"/>
        <n v="90367"/>
        <n v="46807"/>
        <n v="29179"/>
        <n v="83701"/>
        <n v="74610"/>
        <n v="34527"/>
        <n v="15149"/>
        <n v="27450"/>
        <n v="18580"/>
        <n v="33361"/>
        <n v="54237"/>
        <n v="36351"/>
        <n v="57158"/>
        <n v="14034"/>
        <n v="72067"/>
        <n v="74165"/>
        <n v="57747"/>
        <n v="93800"/>
        <n v="68372"/>
        <n v="40316"/>
        <n v="61183"/>
        <n v="67462"/>
        <n v="10062"/>
        <n v="88790"/>
        <n v="80327"/>
        <n v="23305"/>
        <n v="34999"/>
        <n v="27113"/>
        <n v="84759"/>
        <n v="66473"/>
        <n v="33525"/>
        <n v="36198"/>
        <n v="37140"/>
        <n v="41055"/>
        <n v="83175"/>
        <n v="32060"/>
        <n v="24667"/>
        <n v="50576"/>
        <n v="86983"/>
        <n v="69734"/>
        <n v="30640"/>
        <n v="40258"/>
        <n v="80231"/>
        <n v="34462"/>
        <n v="16814"/>
        <n v="94902"/>
        <n v="99935"/>
        <n v="39048"/>
        <n v="98961"/>
        <n v="41946"/>
        <n v="50582"/>
        <n v="48978"/>
        <n v="39010"/>
        <n v="72049"/>
        <n v="39633"/>
        <n v="95817"/>
        <n v="96072"/>
        <n v="60449"/>
        <n v="43131"/>
        <n v="82110"/>
        <n v="89367"/>
        <n v="16835"/>
        <n v="81065"/>
        <n v="80773"/>
        <n v="76421"/>
        <n v="15155"/>
        <n v="23209"/>
        <n v="51920"/>
        <n v="62497"/>
        <n v="29581"/>
        <n v="94593"/>
        <n v="83812"/>
        <n v="22179"/>
        <n v="74847"/>
        <n v="32887"/>
        <n v="39622"/>
        <n v="64993"/>
        <n v="81208"/>
        <n v="72008"/>
        <n v="95120"/>
        <n v="18535"/>
        <n v="36419"/>
        <n v="29876"/>
        <n v="10642"/>
        <n v="19843"/>
        <n v="73624"/>
        <n v="90364"/>
        <n v="80428"/>
        <n v="65850"/>
        <n v="24244"/>
        <n v="15327"/>
        <n v="81428"/>
        <n v="99558"/>
        <n v="79682"/>
        <n v="72701"/>
        <n v="99374"/>
        <n v="41579"/>
        <n v="43844"/>
        <n v="61660"/>
        <n v="52158"/>
        <n v="53552"/>
        <n v="84959"/>
        <n v="56801"/>
        <n v="92567"/>
        <n v="69820"/>
        <n v="54740"/>
        <n v="77241"/>
        <n v="46299"/>
        <n v="91592"/>
        <n v="13062"/>
        <n v="42932"/>
        <n v="43507"/>
        <n v="74190"/>
        <n v="68426"/>
        <n v="60277"/>
        <n v="58184"/>
        <n v="81107"/>
        <n v="69211"/>
        <n v="88859"/>
        <n v="16660"/>
        <n v="93514"/>
        <n v="30930"/>
        <n v="17874"/>
        <n v="19108"/>
        <n v="91775"/>
        <n v="71598"/>
        <n v="53677"/>
        <n v="96244"/>
        <n v="51111"/>
        <n v="96256"/>
        <n v="85459"/>
        <n v="25177"/>
        <n v="23745"/>
        <n v="33264"/>
        <n v="13075"/>
        <n v="37322"/>
        <n v="96186"/>
        <n v="85947"/>
        <n v="17222"/>
        <n v="56534"/>
        <n v="11673"/>
        <n v="10320"/>
        <n v="67265"/>
        <n v="13617"/>
        <n v="63821"/>
        <n v="55234"/>
        <n v="45590"/>
        <n v="19686"/>
        <n v="51784"/>
        <n v="95892"/>
        <n v="51988"/>
        <n v="40722"/>
        <n v="89774"/>
        <n v="23628"/>
        <n v="34208"/>
        <n v="98559"/>
        <n v="40594"/>
        <n v="28839"/>
        <n v="66150"/>
        <n v="67083"/>
        <n v="99591"/>
        <n v="60574"/>
        <n v="27491"/>
        <n v="95541"/>
        <n v="26002"/>
        <n v="64941"/>
        <n v="23852"/>
        <n v="47602"/>
        <n v="79415"/>
        <n v="83245"/>
        <n v="19457"/>
        <n v="91595"/>
        <n v="29297"/>
        <n v="30729"/>
        <n v="61078"/>
        <n v="71896"/>
        <n v="44005"/>
        <n v="34729"/>
        <n v="37798"/>
        <n v="20973"/>
        <n v="87352"/>
        <n v="42992"/>
        <n v="88612"/>
        <n v="79590"/>
        <n v="62060"/>
        <n v="10907"/>
        <n v="98937"/>
        <n v="21372"/>
        <n v="64530"/>
        <n v="50290"/>
        <n v="82544"/>
        <n v="14408"/>
        <n v="64105"/>
        <n v="15714"/>
        <n v="73695"/>
        <n v="31163"/>
        <n v="50313"/>
        <n v="50852"/>
        <n v="61622"/>
        <n v="78679"/>
        <n v="53735"/>
        <n v="98353"/>
        <n v="69503"/>
        <n v="10243"/>
        <n v="39697"/>
        <n v="28526"/>
        <n v="37467"/>
        <n v="29546"/>
        <n v="77434"/>
        <n v="37489"/>
        <n v="46035"/>
        <n v="45821"/>
        <n v="74112"/>
        <n v="33087"/>
        <n v="39763"/>
        <n v="62662"/>
        <n v="10014"/>
        <n v="42722"/>
        <n v="23636"/>
        <n v="51805"/>
        <n v="49127"/>
        <n v="44790"/>
        <n v="92407"/>
        <n v="12549"/>
        <n v="70038"/>
        <n v="27606"/>
        <n v="34482"/>
        <n v="71476"/>
        <n v="43913"/>
        <n v="98325"/>
        <n v="83996"/>
        <n v="23094"/>
      </sharedItems>
    </cacheField>
    <cacheField name="PAGO_MENSUAL ($)" numFmtId="0">
      <sharedItems containsSemiMixedTypes="0" containsString="0" containsNumber="1" containsInteger="1" minValue="10676" maxValue="32221"/>
    </cacheField>
    <cacheField name="GÉNERO" numFmtId="0">
      <sharedItems count="2">
        <s v="Femenino"/>
        <s v="Masculino"/>
      </sharedItems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 count="9">
        <n v="2"/>
        <n v="5"/>
        <n v="3"/>
        <n v="1"/>
        <n v="6"/>
        <n v="8"/>
        <n v="7"/>
        <n v="4"/>
        <n v="0"/>
      </sharedItems>
    </cacheField>
    <cacheField name="RANGO PERMANENC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36.735609837961" createdVersion="5" refreshedVersion="5" minRefreshableVersion="3" recordCount="550" xr:uid="{00000000-000A-0000-FFFF-FFFF05000000}">
  <cacheSource type="worksheet">
    <worksheetSource ref="A1:E551" sheet="BASE_DE_DATOS" r:id="rId2"/>
  </cacheSource>
  <cacheFields count="5">
    <cacheField name="id CLIENTE" numFmtId="0">
      <sharedItems containsSemiMixedTypes="0" containsString="0" containsNumber="1" containsInteger="1" minValue="10014" maxValue="99935" count="548">
        <n v="28866"/>
        <n v="18840"/>
        <n v="52883"/>
        <n v="86965"/>
        <n v="57092"/>
        <n v="24896"/>
        <n v="89395"/>
        <n v="20220"/>
        <n v="74575"/>
        <n v="52412"/>
        <n v="19419"/>
        <n v="30618"/>
        <n v="40149"/>
        <n v="65134"/>
        <n v="64834"/>
        <n v="55096"/>
        <n v="80708"/>
        <n v="47373"/>
        <n v="91976"/>
        <n v="21446"/>
        <n v="11594"/>
        <n v="69038"/>
        <n v="86027"/>
        <n v="11134"/>
        <n v="55200"/>
        <n v="47617"/>
        <n v="87362"/>
        <n v="62444"/>
        <n v="45890"/>
        <n v="67021"/>
        <n v="72743"/>
        <n v="53046"/>
        <n v="36349"/>
        <n v="17457"/>
        <n v="25176"/>
        <n v="55519"/>
        <n v="78346"/>
        <n v="49692"/>
        <n v="17129"/>
        <n v="85246"/>
        <n v="17591"/>
        <n v="80997"/>
        <n v="62126"/>
        <n v="17437"/>
        <n v="18612"/>
        <n v="42987"/>
        <n v="59432"/>
        <n v="90738"/>
        <n v="44126"/>
        <n v="57581"/>
        <n v="50663"/>
        <n v="70909"/>
        <n v="66211"/>
        <n v="61852"/>
        <n v="27822"/>
        <n v="93173"/>
        <n v="42856"/>
        <n v="71956"/>
        <n v="23860"/>
        <n v="85092"/>
        <n v="56717"/>
        <n v="52300"/>
        <n v="29847"/>
        <n v="53669"/>
        <n v="98461"/>
        <n v="11416"/>
        <n v="78095"/>
        <n v="58731"/>
        <n v="96240"/>
        <n v="40622"/>
        <n v="76748"/>
        <n v="76757"/>
        <n v="91065"/>
        <n v="33925"/>
        <n v="12449"/>
        <n v="23492"/>
        <n v="59631"/>
        <n v="44068"/>
        <n v="93242"/>
        <n v="14125"/>
        <n v="55902"/>
        <n v="74869"/>
        <n v="34057"/>
        <n v="25193"/>
        <n v="97853"/>
        <n v="90763"/>
        <n v="54261"/>
        <n v="89891"/>
        <n v="36503"/>
        <n v="73872"/>
        <n v="72545"/>
        <n v="39645"/>
        <n v="19325"/>
        <n v="95601"/>
        <n v="99702"/>
        <n v="15048"/>
        <n v="35074"/>
        <n v="10608"/>
        <n v="83316"/>
        <n v="16289"/>
        <n v="41494"/>
        <n v="82098"/>
        <n v="53961"/>
        <n v="50899"/>
        <n v="56499"/>
        <n v="43428"/>
        <n v="12248"/>
        <n v="67046"/>
        <n v="32514"/>
        <n v="49010"/>
        <n v="58376"/>
        <n v="37091"/>
        <n v="43725"/>
        <n v="30216"/>
        <n v="71938"/>
        <n v="96472"/>
        <n v="22856"/>
        <n v="70634"/>
        <n v="19224"/>
        <n v="75578"/>
        <n v="19749"/>
        <n v="72952"/>
        <n v="27281"/>
        <n v="54355"/>
        <n v="74191"/>
        <n v="28335"/>
        <n v="18395"/>
        <n v="18276"/>
        <n v="68343"/>
        <n v="95312"/>
        <n v="74113"/>
        <n v="34078"/>
        <n v="25376"/>
        <n v="91211"/>
        <n v="97122"/>
        <n v="90204"/>
        <n v="94927"/>
        <n v="94132"/>
        <n v="55915"/>
        <n v="37187"/>
        <n v="15560"/>
        <n v="49732"/>
        <n v="95523"/>
        <n v="72247"/>
        <n v="84429"/>
        <n v="93916"/>
        <n v="74652"/>
        <n v="37228"/>
        <n v="44497"/>
        <n v="98479"/>
        <n v="59331"/>
        <n v="12201"/>
        <n v="63927"/>
        <n v="15196"/>
        <n v="53076"/>
        <n v="47537"/>
        <n v="25664"/>
        <n v="12004"/>
        <n v="83364"/>
        <n v="10109"/>
        <n v="74914"/>
        <n v="12414"/>
        <n v="10194"/>
        <n v="99905"/>
        <n v="30654"/>
        <n v="24806"/>
        <n v="30103"/>
        <n v="14759"/>
        <n v="76440"/>
        <n v="15090"/>
        <n v="99721"/>
        <n v="78418"/>
        <n v="31225"/>
        <n v="35593"/>
        <n v="57664"/>
        <n v="27147"/>
        <n v="45170"/>
        <n v="34953"/>
        <n v="51994"/>
        <n v="73832"/>
        <n v="34031"/>
        <n v="27420"/>
        <n v="65776"/>
        <n v="48488"/>
        <n v="69675"/>
        <n v="61405"/>
        <n v="40356"/>
        <n v="43446"/>
        <n v="69158"/>
        <n v="36809"/>
        <n v="86326"/>
        <n v="59347"/>
        <n v="14370"/>
        <n v="13590"/>
        <n v="30792"/>
        <n v="24966"/>
        <n v="80974"/>
        <n v="72176"/>
        <n v="23891"/>
        <n v="38449"/>
        <n v="29227"/>
        <n v="46158"/>
        <n v="17106"/>
        <n v="12531"/>
        <n v="39054"/>
        <n v="66493"/>
        <n v="38618"/>
        <n v="90273"/>
        <n v="95999"/>
        <n v="93462"/>
        <n v="24604"/>
        <n v="93837"/>
        <n v="87167"/>
        <n v="72378"/>
        <n v="51427"/>
        <n v="16512"/>
        <n v="38834"/>
        <n v="99766"/>
        <n v="62390"/>
        <n v="15031"/>
        <n v="46270"/>
        <n v="93730"/>
        <n v="40671"/>
        <n v="39101"/>
        <n v="64897"/>
        <n v="89464"/>
        <n v="38263"/>
        <n v="92788"/>
        <n v="10925"/>
        <n v="48805"/>
        <n v="75604"/>
        <n v="64546"/>
        <n v="95255"/>
        <n v="56403"/>
        <n v="53305"/>
        <n v="89066"/>
        <n v="95825"/>
        <n v="93077"/>
        <n v="44257"/>
        <n v="17276"/>
        <n v="21675"/>
        <n v="67497"/>
        <n v="65637"/>
        <n v="36191"/>
        <n v="47812"/>
        <n v="68478"/>
        <n v="18083"/>
        <n v="84784"/>
        <n v="76780"/>
        <n v="48548"/>
        <n v="21175"/>
        <n v="27810"/>
        <n v="86428"/>
        <n v="40402"/>
        <n v="74777"/>
        <n v="65695"/>
        <n v="30427"/>
        <n v="69170"/>
        <n v="60177"/>
        <n v="69166"/>
        <n v="88000"/>
        <n v="13549"/>
        <n v="83483"/>
        <n v="15325"/>
        <n v="95307"/>
        <n v="44851"/>
        <n v="14136"/>
        <n v="97480"/>
        <n v="99756"/>
        <n v="54332"/>
        <n v="15314"/>
        <n v="15994"/>
        <n v="80110"/>
        <n v="67923"/>
        <n v="39290"/>
        <n v="73588"/>
        <n v="61212"/>
        <n v="29454"/>
        <n v="45620"/>
        <n v="53768"/>
        <n v="57846"/>
        <n v="80847"/>
        <n v="34205"/>
        <n v="95963"/>
        <n v="85798"/>
        <n v="22000"/>
        <n v="91872"/>
        <n v="18495"/>
        <n v="86211"/>
        <n v="30667"/>
        <n v="68224"/>
        <n v="41137"/>
        <n v="77075"/>
        <n v="64999"/>
        <n v="56871"/>
        <n v="99033"/>
        <n v="48902"/>
        <n v="90755"/>
        <n v="42772"/>
        <n v="44820"/>
        <n v="74676"/>
        <n v="77912"/>
        <n v="76515"/>
        <n v="71337"/>
        <n v="51907"/>
        <n v="54625"/>
        <n v="57970"/>
        <n v="30460"/>
        <n v="38981"/>
        <n v="83248"/>
        <n v="75408"/>
        <n v="73022"/>
        <n v="88878"/>
        <n v="86846"/>
        <n v="71106"/>
        <n v="66008"/>
        <n v="90367"/>
        <n v="46807"/>
        <n v="29179"/>
        <n v="83701"/>
        <n v="74610"/>
        <n v="34527"/>
        <n v="15149"/>
        <n v="27450"/>
        <n v="18580"/>
        <n v="33361"/>
        <n v="54237"/>
        <n v="36351"/>
        <n v="57158"/>
        <n v="14034"/>
        <n v="72067"/>
        <n v="74165"/>
        <n v="57747"/>
        <n v="93800"/>
        <n v="68372"/>
        <n v="40316"/>
        <n v="61183"/>
        <n v="67462"/>
        <n v="10062"/>
        <n v="88790"/>
        <n v="80327"/>
        <n v="23305"/>
        <n v="34999"/>
        <n v="27113"/>
        <n v="84759"/>
        <n v="66473"/>
        <n v="33525"/>
        <n v="36198"/>
        <n v="37140"/>
        <n v="41055"/>
        <n v="83175"/>
        <n v="32060"/>
        <n v="24667"/>
        <n v="50576"/>
        <n v="86983"/>
        <n v="69734"/>
        <n v="30640"/>
        <n v="40258"/>
        <n v="80231"/>
        <n v="34462"/>
        <n v="16814"/>
        <n v="94902"/>
        <n v="99935"/>
        <n v="39048"/>
        <n v="98961"/>
        <n v="41946"/>
        <n v="50582"/>
        <n v="48978"/>
        <n v="39010"/>
        <n v="72049"/>
        <n v="39633"/>
        <n v="95817"/>
        <n v="96072"/>
        <n v="60449"/>
        <n v="43131"/>
        <n v="82110"/>
        <n v="89367"/>
        <n v="16835"/>
        <n v="81065"/>
        <n v="80773"/>
        <n v="76421"/>
        <n v="15155"/>
        <n v="23209"/>
        <n v="51920"/>
        <n v="62497"/>
        <n v="29581"/>
        <n v="94593"/>
        <n v="83812"/>
        <n v="22179"/>
        <n v="74847"/>
        <n v="32887"/>
        <n v="39622"/>
        <n v="64993"/>
        <n v="81208"/>
        <n v="72008"/>
        <n v="95120"/>
        <n v="18535"/>
        <n v="36419"/>
        <n v="29876"/>
        <n v="10642"/>
        <n v="19843"/>
        <n v="73624"/>
        <n v="90364"/>
        <n v="80428"/>
        <n v="65850"/>
        <n v="24244"/>
        <n v="15327"/>
        <n v="81428"/>
        <n v="99558"/>
        <n v="79682"/>
        <n v="72701"/>
        <n v="99374"/>
        <n v="41579"/>
        <n v="43844"/>
        <n v="61660"/>
        <n v="52158"/>
        <n v="53552"/>
        <n v="84959"/>
        <n v="56801"/>
        <n v="92567"/>
        <n v="69820"/>
        <n v="54740"/>
        <n v="77241"/>
        <n v="46299"/>
        <n v="91592"/>
        <n v="13062"/>
        <n v="42932"/>
        <n v="43507"/>
        <n v="74190"/>
        <n v="68426"/>
        <n v="60277"/>
        <n v="58184"/>
        <n v="81107"/>
        <n v="69211"/>
        <n v="88859"/>
        <n v="16660"/>
        <n v="93514"/>
        <n v="30930"/>
        <n v="17874"/>
        <n v="19108"/>
        <n v="91775"/>
        <n v="71598"/>
        <n v="53677"/>
        <n v="96244"/>
        <n v="51111"/>
        <n v="96256"/>
        <n v="85459"/>
        <n v="25177"/>
        <n v="23745"/>
        <n v="33264"/>
        <n v="13075"/>
        <n v="37322"/>
        <n v="96186"/>
        <n v="85947"/>
        <n v="17222"/>
        <n v="56534"/>
        <n v="11673"/>
        <n v="10320"/>
        <n v="67265"/>
        <n v="13617"/>
        <n v="63821"/>
        <n v="55234"/>
        <n v="45590"/>
        <n v="19686"/>
        <n v="51784"/>
        <n v="95892"/>
        <n v="51988"/>
        <n v="40722"/>
        <n v="89774"/>
        <n v="23628"/>
        <n v="34208"/>
        <n v="98559"/>
        <n v="40594"/>
        <n v="28839"/>
        <n v="66150"/>
        <n v="67083"/>
        <n v="99591"/>
        <n v="60574"/>
        <n v="27491"/>
        <n v="95541"/>
        <n v="26002"/>
        <n v="64941"/>
        <n v="23852"/>
        <n v="47602"/>
        <n v="79415"/>
        <n v="83245"/>
        <n v="19457"/>
        <n v="91595"/>
        <n v="29297"/>
        <n v="30729"/>
        <n v="61078"/>
        <n v="71896"/>
        <n v="44005"/>
        <n v="34729"/>
        <n v="37798"/>
        <n v="20973"/>
        <n v="87352"/>
        <n v="42992"/>
        <n v="88612"/>
        <n v="79590"/>
        <n v="62060"/>
        <n v="10907"/>
        <n v="98937"/>
        <n v="21372"/>
        <n v="64530"/>
        <n v="50290"/>
        <n v="82544"/>
        <n v="14408"/>
        <n v="64105"/>
        <n v="15714"/>
        <n v="73695"/>
        <n v="31163"/>
        <n v="50313"/>
        <n v="50852"/>
        <n v="61622"/>
        <n v="78679"/>
        <n v="53735"/>
        <n v="98353"/>
        <n v="69503"/>
        <n v="10243"/>
        <n v="39697"/>
        <n v="28526"/>
        <n v="37467"/>
        <n v="29546"/>
        <n v="77434"/>
        <n v="37489"/>
        <n v="46035"/>
        <n v="45821"/>
        <n v="74112"/>
        <n v="33087"/>
        <n v="39763"/>
        <n v="62662"/>
        <n v="10014"/>
        <n v="42722"/>
        <n v="23636"/>
        <n v="51805"/>
        <n v="49127"/>
        <n v="44790"/>
        <n v="92407"/>
        <n v="12549"/>
        <n v="70038"/>
        <n v="27606"/>
        <n v="34482"/>
        <n v="71476"/>
        <n v="43913"/>
        <n v="98325"/>
        <n v="83996"/>
        <n v="23094"/>
      </sharedItems>
      <fieldGroup base="0">
        <rangePr autoEnd="0" startNum="10014" endNum="99935" groupInterval="2155"/>
        <groupItems count="44">
          <s v="&lt;10014"/>
          <s v="10014-12168"/>
          <s v="12169-14323"/>
          <s v="14324-16478"/>
          <s v="16479-18633"/>
          <s v="18634-20788"/>
          <s v="20789-22943"/>
          <s v="22944-25098"/>
          <s v="25099-27253"/>
          <s v="27254-29408"/>
          <s v="29409-31563"/>
          <s v="31564-33718"/>
          <s v="33719-35873"/>
          <s v="35874-38028"/>
          <s v="38029-40183"/>
          <s v="40184-42338"/>
          <s v="42339-44493"/>
          <s v="44494-46648"/>
          <s v="46649-48803"/>
          <s v="48804-50958"/>
          <s v="50959-53113"/>
          <s v="53114-55268"/>
          <s v="55269-57423"/>
          <s v="57424-59578"/>
          <s v="59579-61733"/>
          <s v="61734-63888"/>
          <s v="63889-66043"/>
          <s v="66044-68198"/>
          <s v="68199-70353"/>
          <s v="70354-72508"/>
          <s v="72509-74663"/>
          <s v="74664-76818"/>
          <s v="76819-78973"/>
          <s v="78974-81128"/>
          <s v="81129-83283"/>
          <s v="83284-85438"/>
          <s v="85439-87593"/>
          <s v="87594-89748"/>
          <s v="89749-91903"/>
          <s v="91904-94058"/>
          <s v="94059-96213"/>
          <s v="96214-98368"/>
          <s v="98369-100523"/>
          <s v="&gt;100524"/>
        </groupItems>
      </fieldGroup>
    </cacheField>
    <cacheField name="PAGO_MENSUAL ($)" numFmtId="0">
      <sharedItems containsSemiMixedTypes="0" containsString="0" containsNumber="1" containsInteger="1" minValue="10676" maxValue="32221" count="539">
        <n v="23209"/>
        <n v="19454"/>
        <n v="17353"/>
        <n v="19341"/>
        <n v="20582"/>
        <n v="21673"/>
        <n v="23377"/>
        <n v="24314"/>
        <n v="23032"/>
        <n v="14944"/>
        <n v="19432"/>
        <n v="18898"/>
        <n v="19219"/>
        <n v="17759"/>
        <n v="16409"/>
        <n v="23891"/>
        <n v="22747"/>
        <n v="27349"/>
        <n v="26817"/>
        <n v="22564"/>
        <n v="23527"/>
        <n v="27173"/>
        <n v="23363"/>
        <n v="23521"/>
        <n v="20179"/>
        <n v="13887"/>
        <n v="27114"/>
        <n v="20547"/>
        <n v="29205"/>
        <n v="22432"/>
        <n v="26649"/>
        <n v="21479"/>
        <n v="18500"/>
        <n v="22274"/>
        <n v="20622"/>
        <n v="14641"/>
        <n v="21409"/>
        <n v="24442"/>
        <n v="19984"/>
        <n v="19376"/>
        <n v="17994"/>
        <n v="21928"/>
        <n v="17080"/>
        <n v="19437"/>
        <n v="18716"/>
        <n v="17574"/>
        <n v="25849"/>
        <n v="25506"/>
        <n v="22425"/>
        <n v="24989"/>
        <n v="12183"/>
        <n v="22267"/>
        <n v="23718"/>
        <n v="17112"/>
        <n v="20086"/>
        <n v="23736"/>
        <n v="15332"/>
        <n v="22329"/>
        <n v="25224"/>
        <n v="27465"/>
        <n v="22083"/>
        <n v="21893"/>
        <n v="18429"/>
        <n v="20939"/>
        <n v="25374"/>
        <n v="21280"/>
        <n v="22728"/>
        <n v="22002"/>
        <n v="21395"/>
        <n v="15331"/>
        <n v="21215"/>
        <n v="18300"/>
        <n v="15746"/>
        <n v="18587"/>
        <n v="21829"/>
        <n v="21453"/>
        <n v="14163"/>
        <n v="23553"/>
        <n v="24389"/>
        <n v="27407"/>
        <n v="17453"/>
        <n v="24247"/>
        <n v="20567"/>
        <n v="22216"/>
        <n v="17866"/>
        <n v="18560"/>
        <n v="23304"/>
        <n v="19367"/>
        <n v="16530"/>
        <n v="28927"/>
        <n v="16007"/>
        <n v="19555"/>
        <n v="23081"/>
        <n v="22113"/>
        <n v="20701"/>
        <n v="15465"/>
        <n v="18431"/>
        <n v="25814"/>
        <n v="13151"/>
        <n v="19584"/>
        <n v="21428"/>
        <n v="23906"/>
        <n v="16856"/>
        <n v="14670"/>
        <n v="19162"/>
        <n v="28936"/>
        <n v="23357"/>
        <n v="19461"/>
        <n v="18267"/>
        <n v="19854"/>
        <n v="29053"/>
        <n v="23475"/>
        <n v="23797"/>
        <n v="23198"/>
        <n v="22133"/>
        <n v="18266"/>
        <n v="27265"/>
        <n v="19678"/>
        <n v="19534"/>
        <n v="12095"/>
        <n v="25037"/>
        <n v="21465"/>
        <n v="22407"/>
        <n v="22213"/>
        <n v="23128"/>
        <n v="21868"/>
        <n v="20500"/>
        <n v="22359"/>
        <n v="22633"/>
        <n v="21883"/>
        <n v="19983"/>
        <n v="26593"/>
        <n v="24513"/>
        <n v="19993"/>
        <n v="21067"/>
        <n v="24583"/>
        <n v="17930"/>
        <n v="25097"/>
        <n v="15180"/>
        <n v="18987"/>
        <n v="18495"/>
        <n v="18254"/>
        <n v="21614"/>
        <n v="18933"/>
        <n v="27306"/>
        <n v="22611"/>
        <n v="23689"/>
        <n v="24497"/>
        <n v="20638"/>
        <n v="28445"/>
        <n v="19224"/>
        <n v="22050"/>
        <n v="19420"/>
        <n v="18398"/>
        <n v="23598"/>
        <n v="20611"/>
        <n v="22169"/>
        <n v="20167"/>
        <n v="25150"/>
        <n v="27703"/>
        <n v="20250"/>
        <n v="22114"/>
        <n v="19068"/>
        <n v="17935"/>
        <n v="25693"/>
        <n v="16274"/>
        <n v="22487"/>
        <n v="17983"/>
        <n v="22159"/>
        <n v="19890"/>
        <n v="24572"/>
        <n v="20684"/>
        <n v="24839"/>
        <n v="14119"/>
        <n v="18382"/>
        <n v="25833"/>
        <n v="22829"/>
        <n v="20057"/>
        <n v="18396"/>
        <n v="19848"/>
        <n v="19190"/>
        <n v="23807"/>
        <n v="22924"/>
        <n v="20346"/>
        <n v="18462"/>
        <n v="23963"/>
        <n v="23673"/>
        <n v="23015"/>
        <n v="19768"/>
        <n v="26648"/>
        <n v="15925"/>
        <n v="19567"/>
        <n v="24072"/>
        <n v="14044"/>
        <n v="19378"/>
        <n v="19858"/>
        <n v="12898"/>
        <n v="22975"/>
        <n v="23073"/>
        <n v="26167"/>
        <n v="24580"/>
        <n v="25696"/>
        <n v="18488"/>
        <n v="24441"/>
        <n v="20848"/>
        <n v="25126"/>
        <n v="17084"/>
        <n v="18567"/>
        <n v="21017"/>
        <n v="18709"/>
        <n v="16627"/>
        <n v="25632"/>
        <n v="24279"/>
        <n v="24201"/>
        <n v="27614"/>
        <n v="18434"/>
        <n v="31105"/>
        <n v="19907"/>
        <n v="21451"/>
        <n v="22928"/>
        <n v="14023"/>
        <n v="19315"/>
        <n v="23134"/>
        <n v="20505"/>
        <n v="19820"/>
        <n v="19842"/>
        <n v="16788"/>
        <n v="21577"/>
        <n v="20796"/>
        <n v="15817"/>
        <n v="23502"/>
        <n v="22051"/>
        <n v="20879"/>
        <n v="22501"/>
        <n v="24168"/>
        <n v="24879"/>
        <n v="27278"/>
        <n v="21384"/>
        <n v="19565"/>
        <n v="21631"/>
        <n v="20746"/>
        <n v="21069"/>
        <n v="19730"/>
        <n v="19497"/>
        <n v="20347"/>
        <n v="26434"/>
        <n v="18945"/>
        <n v="20922"/>
        <n v="19435"/>
        <n v="22052"/>
        <n v="20908"/>
        <n v="14795"/>
        <n v="21359"/>
        <n v="17744"/>
        <n v="20571"/>
        <n v="20254"/>
        <n v="24993"/>
        <n v="22465"/>
        <n v="20877"/>
        <n v="24844"/>
        <n v="24001"/>
        <n v="21435"/>
        <n v="23743"/>
        <n v="24210"/>
        <n v="23314"/>
        <n v="21245"/>
        <n v="22780"/>
        <n v="18745"/>
        <n v="17552"/>
        <n v="28339"/>
        <n v="17890"/>
        <n v="22994"/>
        <n v="22127"/>
        <n v="21769"/>
        <n v="20540"/>
        <n v="20369"/>
        <n v="24804"/>
        <n v="21275"/>
        <n v="16884"/>
        <n v="15474"/>
        <n v="23188"/>
        <n v="17187"/>
        <n v="24183"/>
        <n v="20645"/>
        <n v="25129"/>
        <n v="23650"/>
        <n v="18603"/>
        <n v="19926"/>
        <n v="22180"/>
        <n v="22261"/>
        <n v="19576"/>
        <n v="26007"/>
        <n v="25610"/>
        <n v="17769"/>
        <n v="25151"/>
        <n v="20713"/>
        <n v="21153"/>
        <n v="13126"/>
        <n v="18348"/>
        <n v="15216"/>
        <n v="26472"/>
        <n v="23184"/>
        <n v="22907"/>
        <n v="19200"/>
        <n v="21200"/>
        <n v="16198"/>
        <n v="21552"/>
        <n v="19097"/>
        <n v="20392"/>
        <n v="24390"/>
        <n v="21840"/>
        <n v="17240"/>
        <n v="16499"/>
        <n v="23962"/>
        <n v="16893"/>
        <n v="24096"/>
        <n v="16521"/>
        <n v="18883"/>
        <n v="24711"/>
        <n v="18735"/>
        <n v="23071"/>
        <n v="17947"/>
        <n v="24118"/>
        <n v="21889"/>
        <n v="19429"/>
        <n v="16607"/>
        <n v="23425"/>
        <n v="17443"/>
        <n v="23164"/>
        <n v="19115"/>
        <n v="17712"/>
        <n v="29410"/>
        <n v="21770"/>
        <n v="29130"/>
        <n v="18917"/>
        <n v="19886"/>
        <n v="20432"/>
        <n v="22204"/>
        <n v="24445"/>
        <n v="15202"/>
        <n v="22085"/>
        <n v="23211"/>
        <n v="22518"/>
        <n v="21240"/>
        <n v="20636"/>
        <n v="21446"/>
        <n v="20736"/>
        <n v="22989"/>
        <n v="19508"/>
        <n v="23416"/>
        <n v="20205"/>
        <n v="17477"/>
        <n v="23016"/>
        <n v="20081"/>
        <n v="13679"/>
        <n v="22648"/>
        <n v="15160"/>
        <n v="16001"/>
        <n v="23497"/>
        <n v="18932"/>
        <n v="21220"/>
        <n v="25718"/>
        <n v="16085"/>
        <n v="23207"/>
        <n v="18757"/>
        <n v="22791"/>
        <n v="18942"/>
        <n v="18187"/>
        <n v="19089"/>
        <n v="21855"/>
        <n v="17189"/>
        <n v="23531"/>
        <n v="23361"/>
        <n v="25841"/>
        <n v="25098"/>
        <n v="32221"/>
        <n v="13797"/>
        <n v="21254"/>
        <n v="21184"/>
        <n v="25880"/>
        <n v="20329"/>
        <n v="18636"/>
        <n v="24855"/>
        <n v="27513"/>
        <n v="22588"/>
        <n v="26552"/>
        <n v="25628"/>
        <n v="21261"/>
        <n v="21592"/>
        <n v="17186"/>
        <n v="22693"/>
        <n v="25012"/>
        <n v="20126"/>
        <n v="19896"/>
        <n v="24764"/>
        <n v="22035"/>
        <n v="19824"/>
        <n v="15375"/>
        <n v="19712"/>
        <n v="21351"/>
        <n v="18454"/>
        <n v="18521"/>
        <n v="13144"/>
        <n v="29644"/>
        <n v="18737"/>
        <n v="22185"/>
        <n v="26062"/>
        <n v="30303"/>
        <n v="24763"/>
        <n v="24769"/>
        <n v="23348"/>
        <n v="23508"/>
        <n v="17646"/>
        <n v="21297"/>
        <n v="23949"/>
        <n v="20386"/>
        <n v="25857"/>
        <n v="18019"/>
        <n v="16718"/>
        <n v="21610"/>
        <n v="19037"/>
        <n v="15207"/>
        <n v="24956"/>
        <n v="16203"/>
        <n v="19818"/>
        <n v="20987"/>
        <n v="20972"/>
        <n v="18210"/>
        <n v="20560"/>
        <n v="20265"/>
        <n v="24200"/>
        <n v="21530"/>
        <n v="21260"/>
        <n v="23654"/>
        <n v="15603"/>
        <n v="16217"/>
        <n v="10676"/>
        <n v="15794"/>
        <n v="19225"/>
        <n v="24477"/>
        <n v="28825"/>
        <n v="23444"/>
        <n v="25465"/>
        <n v="14249"/>
        <n v="31001"/>
        <n v="22582"/>
        <n v="21207"/>
        <n v="22254"/>
        <n v="21876"/>
        <n v="20846"/>
        <n v="21584"/>
        <n v="25026"/>
        <n v="16576"/>
        <n v="26382"/>
        <n v="23632"/>
        <n v="23061"/>
        <n v="15271"/>
        <n v="26471"/>
        <n v="19618"/>
        <n v="17656"/>
        <n v="22000"/>
        <n v="16702"/>
        <n v="25210"/>
        <n v="27636"/>
        <n v="25201"/>
        <n v="21202"/>
        <n v="26590"/>
        <n v="26898"/>
        <n v="19482"/>
        <n v="19696"/>
        <n v="19058"/>
        <n v="27663"/>
        <n v="19304"/>
        <n v="25356"/>
        <n v="19222"/>
        <n v="24380"/>
        <n v="23575"/>
        <n v="21985"/>
        <n v="22088"/>
        <n v="28944"/>
        <n v="26786"/>
        <n v="19608"/>
        <n v="22884"/>
        <n v="22009"/>
        <n v="17356"/>
        <n v="20816"/>
        <n v="22060"/>
        <n v="19478"/>
        <n v="26784"/>
        <n v="20695"/>
        <n v="17610"/>
        <n v="20895"/>
        <n v="13824"/>
        <n v="18673"/>
        <n v="19289"/>
        <n v="22467"/>
        <n v="19990"/>
        <n v="20984"/>
        <n v="18846"/>
        <n v="21296"/>
        <n v="21014"/>
        <n v="21602"/>
        <n v="22705"/>
        <n v="20798"/>
        <n v="18799"/>
        <n v="22452"/>
        <n v="30130"/>
        <n v="17878"/>
        <n v="22137"/>
        <n v="24269"/>
        <n v="26028"/>
        <n v="25156"/>
        <n v="19710"/>
        <n v="18623"/>
        <n v="17865"/>
        <n v="22883"/>
        <n v="22457"/>
        <n v="18329"/>
        <n v="24420"/>
        <n v="16703"/>
        <n v="27166"/>
        <n v="21979"/>
        <n v="19889"/>
        <n v="22082"/>
        <n v="17296"/>
        <n v="18423"/>
        <n v="23131"/>
        <n v="25697"/>
        <n v="21513"/>
        <n v="21420"/>
        <n v="19976"/>
        <n v="15835"/>
        <n v="22154"/>
        <n v="20615"/>
        <n v="24578"/>
        <n v="21750"/>
        <n v="17931"/>
        <n v="23433"/>
        <n v="21116"/>
      </sharedItems>
      <fieldGroup base="1">
        <rangePr autoEnd="0" startNum="10676" endNum="32221" groupInterval="2155"/>
        <groupItems count="12">
          <s v="&lt;10676"/>
          <s v="10676-12830"/>
          <s v="12831-14985"/>
          <s v="14986-17140"/>
          <s v="17141-19295"/>
          <s v="19296-21450"/>
          <s v="21451-23605"/>
          <s v="23606-25760"/>
          <s v="25761-27915"/>
          <s v="27916-30070"/>
          <s v="30071-32225"/>
          <s v="&gt;32226"/>
        </groupItems>
      </fieldGroup>
    </cacheField>
    <cacheField name="GÉNERO" numFmtId="0">
      <sharedItems/>
    </cacheField>
    <cacheField name="COMPAÑÍA" numFmtId="0">
      <sharedItems/>
    </cacheField>
    <cacheField name="PERMANENCIA EN LA COMPAÑIA (AÑOS)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n v="28866"/>
    <x v="0"/>
    <s v="Femenino"/>
    <x v="0"/>
    <n v="2"/>
    <s v="1,5 - 3,0"/>
  </r>
  <r>
    <n v="18840"/>
    <x v="1"/>
    <s v="Femenino"/>
    <x v="0"/>
    <n v="5"/>
    <s v="4,5 - 6,0"/>
  </r>
  <r>
    <n v="52883"/>
    <x v="2"/>
    <s v="Femenino"/>
    <x v="0"/>
    <n v="3"/>
    <s v="3,0 - 4,5"/>
  </r>
  <r>
    <n v="86965"/>
    <x v="3"/>
    <s v="Femenino"/>
    <x v="0"/>
    <n v="1"/>
    <s v="0,0 - 1,5"/>
  </r>
  <r>
    <n v="57092"/>
    <x v="4"/>
    <s v="Masculino"/>
    <x v="1"/>
    <n v="1"/>
    <s v="0,0 - 1,5"/>
  </r>
  <r>
    <n v="24896"/>
    <x v="5"/>
    <s v="Masculino"/>
    <x v="1"/>
    <n v="6"/>
    <s v="6,0 - 7,5"/>
  </r>
  <r>
    <n v="89395"/>
    <x v="6"/>
    <s v="Femenino"/>
    <x v="0"/>
    <n v="8"/>
    <s v="7,5 - 9,0"/>
  </r>
  <r>
    <n v="20220"/>
    <x v="7"/>
    <s v="Masculino"/>
    <x v="1"/>
    <n v="7"/>
    <s v="6,0 - 7,5"/>
  </r>
  <r>
    <n v="74575"/>
    <x v="8"/>
    <s v="Masculino"/>
    <x v="1"/>
    <n v="2"/>
    <s v="1,5 - 3,0"/>
  </r>
  <r>
    <n v="52412"/>
    <x v="9"/>
    <s v="Femenino"/>
    <x v="0"/>
    <n v="5"/>
    <s v="4,5 - 6,0"/>
  </r>
  <r>
    <n v="19419"/>
    <x v="10"/>
    <s v="Femenino"/>
    <x v="0"/>
    <n v="4"/>
    <s v="3,0 - 4,5"/>
  </r>
  <r>
    <n v="30618"/>
    <x v="11"/>
    <s v="Femenino"/>
    <x v="0"/>
    <n v="7"/>
    <s v="6,0 - 7,5"/>
  </r>
  <r>
    <n v="40149"/>
    <x v="12"/>
    <s v="Masculino"/>
    <x v="2"/>
    <n v="5"/>
    <s v="4,5 - 6,0"/>
  </r>
  <r>
    <n v="65134"/>
    <x v="13"/>
    <s v="Femenino"/>
    <x v="0"/>
    <n v="4"/>
    <s v="3,0 - 4,5"/>
  </r>
  <r>
    <n v="64834"/>
    <x v="14"/>
    <s v="Femenino"/>
    <x v="0"/>
    <n v="2"/>
    <s v="1,5 - 3,0"/>
  </r>
  <r>
    <n v="55096"/>
    <x v="15"/>
    <s v="Masculino"/>
    <x v="2"/>
    <n v="8"/>
    <s v="7,5 - 9,0"/>
  </r>
  <r>
    <n v="80708"/>
    <x v="16"/>
    <s v="Femenino"/>
    <x v="0"/>
    <n v="7"/>
    <s v="6,0 - 7,5"/>
  </r>
  <r>
    <n v="47373"/>
    <x v="17"/>
    <s v="Femenino"/>
    <x v="0"/>
    <n v="5"/>
    <s v="4,5 - 6,0"/>
  </r>
  <r>
    <n v="91976"/>
    <x v="18"/>
    <s v="Femenino"/>
    <x v="0"/>
    <n v="3"/>
    <s v="3,0 - 4,5"/>
  </r>
  <r>
    <n v="21446"/>
    <x v="19"/>
    <s v="Masculino"/>
    <x v="1"/>
    <n v="5"/>
    <s v="4,5 - 6,0"/>
  </r>
  <r>
    <n v="11594"/>
    <x v="20"/>
    <s v="Masculino"/>
    <x v="2"/>
    <n v="0"/>
    <s v="0,0 - 1,5"/>
  </r>
  <r>
    <n v="69038"/>
    <x v="21"/>
    <s v="Femenino"/>
    <x v="0"/>
    <n v="4"/>
    <s v="3,0 - 4,5"/>
  </r>
  <r>
    <n v="86027"/>
    <x v="22"/>
    <s v="Masculino"/>
    <x v="2"/>
    <n v="5"/>
    <s v="4,5 - 6,0"/>
  </r>
  <r>
    <n v="11134"/>
    <x v="23"/>
    <s v="Femenino"/>
    <x v="0"/>
    <n v="5"/>
    <s v="4,5 - 6,0"/>
  </r>
  <r>
    <n v="55200"/>
    <x v="24"/>
    <s v="Masculino"/>
    <x v="1"/>
    <n v="4"/>
    <s v="3,0 - 4,5"/>
  </r>
  <r>
    <n v="47617"/>
    <x v="25"/>
    <s v="Masculino"/>
    <x v="2"/>
    <n v="2"/>
    <s v="1,5 - 3,0"/>
  </r>
  <r>
    <n v="87362"/>
    <x v="26"/>
    <s v="Masculino"/>
    <x v="2"/>
    <n v="6"/>
    <s v="6,0 - 7,5"/>
  </r>
  <r>
    <n v="62444"/>
    <x v="27"/>
    <s v="Femenino"/>
    <x v="0"/>
    <n v="2"/>
    <s v="1,5 - 3,0"/>
  </r>
  <r>
    <n v="45890"/>
    <x v="28"/>
    <s v="Masculino"/>
    <x v="2"/>
    <n v="7"/>
    <s v="6,0 - 7,5"/>
  </r>
  <r>
    <n v="67021"/>
    <x v="29"/>
    <s v="Femenino"/>
    <x v="0"/>
    <n v="1"/>
    <s v="0,0 - 1,5"/>
  </r>
  <r>
    <n v="72743"/>
    <x v="30"/>
    <s v="Femenino"/>
    <x v="0"/>
    <n v="8"/>
    <s v="7,5 - 9,0"/>
  </r>
  <r>
    <n v="53046"/>
    <x v="31"/>
    <s v="Masculino"/>
    <x v="2"/>
    <n v="5"/>
    <s v="4,5 - 6,0"/>
  </r>
  <r>
    <n v="36349"/>
    <x v="32"/>
    <s v="Femenino"/>
    <x v="0"/>
    <n v="1"/>
    <s v="0,0 - 1,5"/>
  </r>
  <r>
    <n v="17457"/>
    <x v="33"/>
    <s v="Masculino"/>
    <x v="2"/>
    <n v="4"/>
    <s v="3,0 - 4,5"/>
  </r>
  <r>
    <n v="25176"/>
    <x v="34"/>
    <s v="Masculino"/>
    <x v="2"/>
    <n v="8"/>
    <s v="7,5 - 9,0"/>
  </r>
  <r>
    <n v="55519"/>
    <x v="35"/>
    <s v="Femenino"/>
    <x v="0"/>
    <n v="8"/>
    <s v="7,5 - 9,0"/>
  </r>
  <r>
    <n v="78346"/>
    <x v="36"/>
    <s v="Masculino"/>
    <x v="2"/>
    <n v="4"/>
    <s v="3,0 - 4,5"/>
  </r>
  <r>
    <n v="49692"/>
    <x v="37"/>
    <s v="Femenino"/>
    <x v="0"/>
    <n v="3"/>
    <s v="3,0 - 4,5"/>
  </r>
  <r>
    <n v="17129"/>
    <x v="38"/>
    <s v="Masculino"/>
    <x v="1"/>
    <n v="7"/>
    <s v="6,0 - 7,5"/>
  </r>
  <r>
    <n v="85246"/>
    <x v="39"/>
    <s v="Femenino"/>
    <x v="0"/>
    <n v="3"/>
    <s v="3,0 - 4,5"/>
  </r>
  <r>
    <n v="17591"/>
    <x v="40"/>
    <s v="Femenino"/>
    <x v="0"/>
    <n v="3"/>
    <s v="3,0 - 4,5"/>
  </r>
  <r>
    <n v="80997"/>
    <x v="41"/>
    <s v="Femenino"/>
    <x v="0"/>
    <n v="6"/>
    <s v="6,0 - 7,5"/>
  </r>
  <r>
    <n v="62126"/>
    <x v="42"/>
    <s v="Femenino"/>
    <x v="0"/>
    <n v="6"/>
    <s v="6,0 - 7,5"/>
  </r>
  <r>
    <n v="17437"/>
    <x v="43"/>
    <s v="Femenino"/>
    <x v="0"/>
    <n v="4"/>
    <s v="3,0 - 4,5"/>
  </r>
  <r>
    <n v="18612"/>
    <x v="44"/>
    <s v="Femenino"/>
    <x v="0"/>
    <n v="5"/>
    <s v="4,5 - 6,0"/>
  </r>
  <r>
    <n v="42987"/>
    <x v="45"/>
    <s v="Masculino"/>
    <x v="1"/>
    <n v="6"/>
    <s v="6,0 - 7,5"/>
  </r>
  <r>
    <n v="59432"/>
    <x v="46"/>
    <s v="Masculino"/>
    <x v="1"/>
    <n v="5"/>
    <s v="4,5 - 6,0"/>
  </r>
  <r>
    <n v="90738"/>
    <x v="47"/>
    <s v="Femenino"/>
    <x v="0"/>
    <n v="3"/>
    <s v="3,0 - 4,5"/>
  </r>
  <r>
    <n v="44126"/>
    <x v="48"/>
    <s v="Masculino"/>
    <x v="2"/>
    <n v="5"/>
    <s v="4,5 - 6,0"/>
  </r>
  <r>
    <n v="57581"/>
    <x v="49"/>
    <s v="Femenino"/>
    <x v="0"/>
    <n v="6"/>
    <s v="6,0 - 7,5"/>
  </r>
  <r>
    <n v="50663"/>
    <x v="50"/>
    <s v="Masculino"/>
    <x v="1"/>
    <n v="5"/>
    <s v="4,5 - 6,0"/>
  </r>
  <r>
    <n v="70909"/>
    <x v="51"/>
    <s v="Masculino"/>
    <x v="2"/>
    <n v="2"/>
    <s v="1,5 - 3,0"/>
  </r>
  <r>
    <n v="66211"/>
    <x v="52"/>
    <s v="Masculino"/>
    <x v="2"/>
    <n v="5"/>
    <s v="4,5 - 6,0"/>
  </r>
  <r>
    <n v="61852"/>
    <x v="53"/>
    <s v="Femenino"/>
    <x v="0"/>
    <n v="5"/>
    <s v="4,5 - 6,0"/>
  </r>
  <r>
    <n v="27822"/>
    <x v="54"/>
    <s v="Femenino"/>
    <x v="0"/>
    <n v="3"/>
    <s v="3,0 - 4,5"/>
  </r>
  <r>
    <n v="93173"/>
    <x v="55"/>
    <s v="Masculino"/>
    <x v="2"/>
    <n v="3"/>
    <s v="3,0 - 4,5"/>
  </r>
  <r>
    <n v="42856"/>
    <x v="56"/>
    <s v="Masculino"/>
    <x v="2"/>
    <n v="3"/>
    <s v="3,0 - 4,5"/>
  </r>
  <r>
    <n v="71956"/>
    <x v="57"/>
    <s v="Femenino"/>
    <x v="0"/>
    <n v="2"/>
    <s v="1,5 - 3,0"/>
  </r>
  <r>
    <n v="23860"/>
    <x v="58"/>
    <s v="Masculino"/>
    <x v="2"/>
    <n v="3"/>
    <s v="3,0 - 4,5"/>
  </r>
  <r>
    <n v="85092"/>
    <x v="59"/>
    <s v="Femenino"/>
    <x v="0"/>
    <n v="6"/>
    <s v="6,0 - 7,5"/>
  </r>
  <r>
    <n v="56717"/>
    <x v="60"/>
    <s v="Masculino"/>
    <x v="1"/>
    <n v="8"/>
    <s v="7,5 - 9,0"/>
  </r>
  <r>
    <n v="52300"/>
    <x v="61"/>
    <s v="Masculino"/>
    <x v="2"/>
    <n v="6"/>
    <s v="6,0 - 7,5"/>
  </r>
  <r>
    <n v="29847"/>
    <x v="62"/>
    <s v="Masculino"/>
    <x v="2"/>
    <n v="5"/>
    <s v="4,5 - 6,0"/>
  </r>
  <r>
    <n v="53669"/>
    <x v="63"/>
    <s v="Femenino"/>
    <x v="0"/>
    <n v="7"/>
    <s v="6,0 - 7,5"/>
  </r>
  <r>
    <n v="98461"/>
    <x v="64"/>
    <s v="Femenino"/>
    <x v="0"/>
    <n v="6"/>
    <s v="6,0 - 7,5"/>
  </r>
  <r>
    <n v="11416"/>
    <x v="65"/>
    <s v="Femenino"/>
    <x v="0"/>
    <n v="5"/>
    <s v="4,5 - 6,0"/>
  </r>
  <r>
    <n v="78095"/>
    <x v="66"/>
    <s v="Masculino"/>
    <x v="2"/>
    <n v="4"/>
    <s v="3,0 - 4,5"/>
  </r>
  <r>
    <n v="58731"/>
    <x v="67"/>
    <s v="Femenino"/>
    <x v="0"/>
    <n v="5"/>
    <s v="4,5 - 6,0"/>
  </r>
  <r>
    <n v="96240"/>
    <x v="68"/>
    <s v="Masculino"/>
    <x v="2"/>
    <n v="8"/>
    <s v="7,5 - 9,0"/>
  </r>
  <r>
    <n v="40622"/>
    <x v="69"/>
    <s v="Femenino"/>
    <x v="0"/>
    <n v="7"/>
    <s v="6,0 - 7,5"/>
  </r>
  <r>
    <n v="76748"/>
    <x v="70"/>
    <s v="Femenino"/>
    <x v="0"/>
    <n v="5"/>
    <s v="4,5 - 6,0"/>
  </r>
  <r>
    <n v="76757"/>
    <x v="71"/>
    <s v="Masculino"/>
    <x v="2"/>
    <n v="4"/>
    <s v="3,0 - 4,5"/>
  </r>
  <r>
    <n v="91065"/>
    <x v="72"/>
    <s v="Masculino"/>
    <x v="1"/>
    <n v="6"/>
    <s v="6,0 - 7,5"/>
  </r>
  <r>
    <n v="33925"/>
    <x v="73"/>
    <s v="Femenino"/>
    <x v="0"/>
    <n v="2"/>
    <s v="1,5 - 3,0"/>
  </r>
  <r>
    <n v="12449"/>
    <x v="19"/>
    <s v="Masculino"/>
    <x v="2"/>
    <n v="5"/>
    <s v="4,5 - 6,0"/>
  </r>
  <r>
    <n v="23492"/>
    <x v="74"/>
    <s v="Femenino"/>
    <x v="0"/>
    <n v="5"/>
    <s v="4,5 - 6,0"/>
  </r>
  <r>
    <n v="59631"/>
    <x v="75"/>
    <s v="Masculino"/>
    <x v="2"/>
    <n v="3"/>
    <s v="3,0 - 4,5"/>
  </r>
  <r>
    <n v="44068"/>
    <x v="76"/>
    <s v="Femenino"/>
    <x v="0"/>
    <n v="5"/>
    <s v="4,5 - 6,0"/>
  </r>
  <r>
    <n v="93242"/>
    <x v="77"/>
    <s v="Femenino"/>
    <x v="0"/>
    <n v="3"/>
    <s v="3,0 - 4,5"/>
  </r>
  <r>
    <n v="14125"/>
    <x v="78"/>
    <s v="Masculino"/>
    <x v="2"/>
    <n v="4"/>
    <s v="3,0 - 4,5"/>
  </r>
  <r>
    <n v="55902"/>
    <x v="79"/>
    <s v="Masculino"/>
    <x v="2"/>
    <n v="6"/>
    <s v="6,0 - 7,5"/>
  </r>
  <r>
    <n v="74869"/>
    <x v="80"/>
    <s v="Femenino"/>
    <x v="0"/>
    <n v="6"/>
    <s v="6,0 - 7,5"/>
  </r>
  <r>
    <n v="34057"/>
    <x v="81"/>
    <s v="Femenino"/>
    <x v="0"/>
    <n v="3"/>
    <s v="3,0 - 4,5"/>
  </r>
  <r>
    <n v="25193"/>
    <x v="82"/>
    <s v="Masculino"/>
    <x v="2"/>
    <n v="6"/>
    <s v="6,0 - 7,5"/>
  </r>
  <r>
    <n v="97853"/>
    <x v="83"/>
    <s v="Femenino"/>
    <x v="0"/>
    <n v="3"/>
    <s v="3,0 - 4,5"/>
  </r>
  <r>
    <n v="90763"/>
    <x v="84"/>
    <s v="Masculino"/>
    <x v="2"/>
    <n v="6"/>
    <s v="6,0 - 7,5"/>
  </r>
  <r>
    <n v="54261"/>
    <x v="85"/>
    <s v="Masculino"/>
    <x v="2"/>
    <n v="3"/>
    <s v="3,0 - 4,5"/>
  </r>
  <r>
    <n v="89891"/>
    <x v="86"/>
    <s v="Masculino"/>
    <x v="2"/>
    <n v="6"/>
    <s v="6,0 - 7,5"/>
  </r>
  <r>
    <n v="36503"/>
    <x v="87"/>
    <s v="Femenino"/>
    <x v="0"/>
    <n v="5"/>
    <s v="4,5 - 6,0"/>
  </r>
  <r>
    <n v="73872"/>
    <x v="88"/>
    <s v="Masculino"/>
    <x v="2"/>
    <n v="6"/>
    <s v="6,0 - 7,5"/>
  </r>
  <r>
    <n v="72545"/>
    <x v="89"/>
    <s v="Masculino"/>
    <x v="2"/>
    <n v="8"/>
    <s v="7,5 - 9,0"/>
  </r>
  <r>
    <n v="39645"/>
    <x v="90"/>
    <s v="Femenino"/>
    <x v="0"/>
    <n v="2"/>
    <s v="1,5 - 3,0"/>
  </r>
  <r>
    <n v="19325"/>
    <x v="91"/>
    <s v="Femenino"/>
    <x v="0"/>
    <n v="6"/>
    <s v="6,0 - 7,5"/>
  </r>
  <r>
    <n v="95601"/>
    <x v="92"/>
    <s v="Masculino"/>
    <x v="1"/>
    <n v="4"/>
    <s v="3,0 - 4,5"/>
  </r>
  <r>
    <n v="99702"/>
    <x v="93"/>
    <s v="Femenino"/>
    <x v="0"/>
    <n v="6"/>
    <s v="6,0 - 7,5"/>
  </r>
  <r>
    <n v="15048"/>
    <x v="94"/>
    <s v="Masculino"/>
    <x v="2"/>
    <n v="3"/>
    <s v="3,0 - 4,5"/>
  </r>
  <r>
    <n v="35074"/>
    <x v="95"/>
    <s v="Femenino"/>
    <x v="0"/>
    <n v="4"/>
    <s v="3,0 - 4,5"/>
  </r>
  <r>
    <n v="10608"/>
    <x v="96"/>
    <s v="Masculino"/>
    <x v="1"/>
    <n v="4"/>
    <s v="3,0 - 4,5"/>
  </r>
  <r>
    <n v="83316"/>
    <x v="97"/>
    <s v="Femenino"/>
    <x v="0"/>
    <n v="6"/>
    <s v="6,0 - 7,5"/>
  </r>
  <r>
    <n v="16289"/>
    <x v="98"/>
    <s v="Masculino"/>
    <x v="1"/>
    <n v="3"/>
    <s v="3,0 - 4,5"/>
  </r>
  <r>
    <n v="41494"/>
    <x v="99"/>
    <s v="Femenino"/>
    <x v="0"/>
    <n v="7"/>
    <s v="6,0 - 7,5"/>
  </r>
  <r>
    <n v="82098"/>
    <x v="100"/>
    <s v="Masculino"/>
    <x v="1"/>
    <n v="7"/>
    <s v="6,0 - 7,5"/>
  </r>
  <r>
    <n v="53961"/>
    <x v="101"/>
    <s v="Masculino"/>
    <x v="1"/>
    <n v="5"/>
    <s v="4,5 - 6,0"/>
  </r>
  <r>
    <n v="50899"/>
    <x v="102"/>
    <s v="Masculino"/>
    <x v="2"/>
    <n v="7"/>
    <s v="6,0 - 7,5"/>
  </r>
  <r>
    <n v="56499"/>
    <x v="103"/>
    <s v="Masculino"/>
    <x v="1"/>
    <n v="5"/>
    <s v="4,5 - 6,0"/>
  </r>
  <r>
    <n v="43428"/>
    <x v="104"/>
    <s v="Masculino"/>
    <x v="1"/>
    <n v="6"/>
    <s v="6,0 - 7,5"/>
  </r>
  <r>
    <n v="12248"/>
    <x v="105"/>
    <s v="Masculino"/>
    <x v="2"/>
    <n v="6"/>
    <s v="6,0 - 7,5"/>
  </r>
  <r>
    <n v="67046"/>
    <x v="106"/>
    <s v="Masculino"/>
    <x v="2"/>
    <n v="3"/>
    <s v="3,0 - 4,5"/>
  </r>
  <r>
    <n v="32514"/>
    <x v="107"/>
    <s v="Femenino"/>
    <x v="0"/>
    <n v="4"/>
    <s v="3,0 - 4,5"/>
  </r>
  <r>
    <n v="49010"/>
    <x v="108"/>
    <s v="Femenino"/>
    <x v="0"/>
    <n v="5"/>
    <s v="4,5 - 6,0"/>
  </r>
  <r>
    <n v="58376"/>
    <x v="109"/>
    <s v="Masculino"/>
    <x v="2"/>
    <n v="4"/>
    <s v="3,0 - 4,5"/>
  </r>
  <r>
    <n v="37091"/>
    <x v="110"/>
    <s v="Femenino"/>
    <x v="0"/>
    <n v="4"/>
    <s v="3,0 - 4,5"/>
  </r>
  <r>
    <n v="43725"/>
    <x v="111"/>
    <s v="Femenino"/>
    <x v="0"/>
    <n v="8"/>
    <s v="7,5 - 9,0"/>
  </r>
  <r>
    <n v="30216"/>
    <x v="112"/>
    <s v="Masculino"/>
    <x v="2"/>
    <n v="7"/>
    <s v="6,0 - 7,5"/>
  </r>
  <r>
    <n v="71938"/>
    <x v="113"/>
    <s v="Femenino"/>
    <x v="0"/>
    <n v="8"/>
    <s v="7,5 - 9,0"/>
  </r>
  <r>
    <n v="96472"/>
    <x v="114"/>
    <s v="Masculino"/>
    <x v="1"/>
    <n v="3"/>
    <s v="3,0 - 4,5"/>
  </r>
  <r>
    <n v="22856"/>
    <x v="115"/>
    <s v="Masculino"/>
    <x v="2"/>
    <n v="7"/>
    <s v="6,0 - 7,5"/>
  </r>
  <r>
    <n v="70634"/>
    <x v="116"/>
    <s v="Masculino"/>
    <x v="2"/>
    <n v="6"/>
    <s v="6,0 - 7,5"/>
  </r>
  <r>
    <n v="19224"/>
    <x v="117"/>
    <s v="Femenino"/>
    <x v="0"/>
    <n v="3"/>
    <s v="3,0 - 4,5"/>
  </r>
  <r>
    <n v="75578"/>
    <x v="118"/>
    <s v="Masculino"/>
    <x v="2"/>
    <n v="5"/>
    <s v="4,5 - 6,0"/>
  </r>
  <r>
    <n v="19749"/>
    <x v="119"/>
    <s v="Masculino"/>
    <x v="1"/>
    <n v="1"/>
    <s v="0,0 - 1,5"/>
  </r>
  <r>
    <n v="72952"/>
    <x v="120"/>
    <s v="Femenino"/>
    <x v="0"/>
    <n v="3"/>
    <s v="3,0 - 4,5"/>
  </r>
  <r>
    <n v="27281"/>
    <x v="121"/>
    <s v="Femenino"/>
    <x v="0"/>
    <n v="7"/>
    <s v="6,0 - 7,5"/>
  </r>
  <r>
    <n v="54355"/>
    <x v="122"/>
    <s v="Masculino"/>
    <x v="2"/>
    <n v="2"/>
    <s v="1,5 - 3,0"/>
  </r>
  <r>
    <n v="74191"/>
    <x v="123"/>
    <s v="Femenino"/>
    <x v="0"/>
    <n v="4"/>
    <s v="3,0 - 4,5"/>
  </r>
  <r>
    <n v="28335"/>
    <x v="124"/>
    <s v="Masculino"/>
    <x v="1"/>
    <n v="5"/>
    <s v="4,5 - 6,0"/>
  </r>
  <r>
    <n v="18395"/>
    <x v="125"/>
    <s v="Masculino"/>
    <x v="2"/>
    <n v="5"/>
    <s v="4,5 - 6,0"/>
  </r>
  <r>
    <n v="18276"/>
    <x v="126"/>
    <s v="Masculino"/>
    <x v="2"/>
    <n v="6"/>
    <s v="6,0 - 7,5"/>
  </r>
  <r>
    <n v="68343"/>
    <x v="127"/>
    <s v="Masculino"/>
    <x v="2"/>
    <n v="6"/>
    <s v="6,0 - 7,5"/>
  </r>
  <r>
    <n v="95312"/>
    <x v="128"/>
    <s v="Masculino"/>
    <x v="1"/>
    <n v="7"/>
    <s v="6,0 - 7,5"/>
  </r>
  <r>
    <n v="74113"/>
    <x v="129"/>
    <s v="Masculino"/>
    <x v="2"/>
    <n v="5"/>
    <s v="4,5 - 6,0"/>
  </r>
  <r>
    <n v="34078"/>
    <x v="130"/>
    <s v="Femenino"/>
    <x v="0"/>
    <n v="7"/>
    <s v="6,0 - 7,5"/>
  </r>
  <r>
    <n v="25376"/>
    <x v="131"/>
    <s v="Masculino"/>
    <x v="2"/>
    <n v="5"/>
    <s v="4,5 - 6,0"/>
  </r>
  <r>
    <n v="91211"/>
    <x v="132"/>
    <s v="Femenino"/>
    <x v="0"/>
    <n v="3"/>
    <s v="3,0 - 4,5"/>
  </r>
  <r>
    <n v="97122"/>
    <x v="133"/>
    <s v="Femenino"/>
    <x v="0"/>
    <n v="2"/>
    <s v="1,5 - 3,0"/>
  </r>
  <r>
    <n v="90204"/>
    <x v="134"/>
    <s v="Masculino"/>
    <x v="2"/>
    <n v="2"/>
    <s v="1,5 - 3,0"/>
  </r>
  <r>
    <n v="94927"/>
    <x v="135"/>
    <s v="Masculino"/>
    <x v="2"/>
    <n v="6"/>
    <s v="6,0 - 7,5"/>
  </r>
  <r>
    <n v="94132"/>
    <x v="136"/>
    <s v="Masculino"/>
    <x v="2"/>
    <n v="7"/>
    <s v="6,0 - 7,5"/>
  </r>
  <r>
    <n v="55915"/>
    <x v="137"/>
    <s v="Femenino"/>
    <x v="0"/>
    <n v="5"/>
    <s v="4,5 - 6,0"/>
  </r>
  <r>
    <n v="37187"/>
    <x v="138"/>
    <s v="Femenino"/>
    <x v="0"/>
    <n v="7"/>
    <s v="6,0 - 7,5"/>
  </r>
  <r>
    <n v="15560"/>
    <x v="139"/>
    <s v="Masculino"/>
    <x v="2"/>
    <n v="6"/>
    <s v="6,0 - 7,5"/>
  </r>
  <r>
    <n v="49732"/>
    <x v="140"/>
    <s v="Femenino"/>
    <x v="0"/>
    <n v="7"/>
    <s v="6,0 - 7,5"/>
  </r>
  <r>
    <n v="95523"/>
    <x v="141"/>
    <s v="Femenino"/>
    <x v="0"/>
    <n v="5"/>
    <s v="4,5 - 6,0"/>
  </r>
  <r>
    <n v="72247"/>
    <x v="142"/>
    <s v="Masculino"/>
    <x v="1"/>
    <n v="6"/>
    <s v="6,0 - 7,5"/>
  </r>
  <r>
    <n v="84429"/>
    <x v="143"/>
    <s v="Masculino"/>
    <x v="2"/>
    <n v="2"/>
    <s v="1,5 - 3,0"/>
  </r>
  <r>
    <n v="93916"/>
    <x v="144"/>
    <s v="Femenino"/>
    <x v="0"/>
    <n v="5"/>
    <s v="4,5 - 6,0"/>
  </r>
  <r>
    <n v="74652"/>
    <x v="145"/>
    <s v="Masculino"/>
    <x v="2"/>
    <n v="6"/>
    <s v="6,0 - 7,5"/>
  </r>
  <r>
    <n v="37228"/>
    <x v="146"/>
    <s v="Masculino"/>
    <x v="1"/>
    <n v="5"/>
    <s v="4,5 - 6,0"/>
  </r>
  <r>
    <n v="44497"/>
    <x v="147"/>
    <s v="Femenino"/>
    <x v="0"/>
    <n v="4"/>
    <s v="3,0 - 4,5"/>
  </r>
  <r>
    <n v="98479"/>
    <x v="148"/>
    <s v="Femenino"/>
    <x v="0"/>
    <n v="6"/>
    <s v="6,0 - 7,5"/>
  </r>
  <r>
    <n v="59331"/>
    <x v="149"/>
    <s v="Femenino"/>
    <x v="0"/>
    <n v="2"/>
    <s v="1,5 - 3,0"/>
  </r>
  <r>
    <n v="12201"/>
    <x v="150"/>
    <s v="Masculino"/>
    <x v="1"/>
    <n v="7"/>
    <s v="6,0 - 7,5"/>
  </r>
  <r>
    <n v="63927"/>
    <x v="151"/>
    <s v="Femenino"/>
    <x v="0"/>
    <n v="6"/>
    <s v="6,0 - 7,5"/>
  </r>
  <r>
    <n v="15196"/>
    <x v="152"/>
    <s v="Masculino"/>
    <x v="2"/>
    <n v="6"/>
    <s v="6,0 - 7,5"/>
  </r>
  <r>
    <n v="53076"/>
    <x v="153"/>
    <s v="Masculino"/>
    <x v="2"/>
    <n v="5"/>
    <s v="4,5 - 6,0"/>
  </r>
  <r>
    <n v="47537"/>
    <x v="154"/>
    <s v="Femenino"/>
    <x v="0"/>
    <n v="2"/>
    <s v="1,5 - 3,0"/>
  </r>
  <r>
    <n v="25664"/>
    <x v="155"/>
    <s v="Masculino"/>
    <x v="2"/>
    <n v="4"/>
    <s v="3,0 - 4,5"/>
  </r>
  <r>
    <n v="12004"/>
    <x v="156"/>
    <s v="Femenino"/>
    <x v="0"/>
    <n v="5"/>
    <s v="4,5 - 6,0"/>
  </r>
  <r>
    <n v="83364"/>
    <x v="157"/>
    <s v="Masculino"/>
    <x v="2"/>
    <n v="6"/>
    <s v="6,0 - 7,5"/>
  </r>
  <r>
    <n v="10109"/>
    <x v="158"/>
    <s v="Femenino"/>
    <x v="0"/>
    <n v="7"/>
    <s v="6,0 - 7,5"/>
  </r>
  <r>
    <n v="74914"/>
    <x v="159"/>
    <s v="Femenino"/>
    <x v="0"/>
    <n v="7"/>
    <s v="6,0 - 7,5"/>
  </r>
  <r>
    <n v="12414"/>
    <x v="160"/>
    <s v="Femenino"/>
    <x v="0"/>
    <n v="5"/>
    <s v="4,5 - 6,0"/>
  </r>
  <r>
    <n v="10194"/>
    <x v="161"/>
    <s v="Masculino"/>
    <x v="2"/>
    <n v="1"/>
    <s v="0,0 - 1,5"/>
  </r>
  <r>
    <n v="99905"/>
    <x v="162"/>
    <s v="Femenino"/>
    <x v="0"/>
    <n v="4"/>
    <s v="3,0 - 4,5"/>
  </r>
  <r>
    <n v="30654"/>
    <x v="163"/>
    <s v="Masculino"/>
    <x v="2"/>
    <n v="7"/>
    <s v="6,0 - 7,5"/>
  </r>
  <r>
    <n v="24806"/>
    <x v="164"/>
    <s v="Femenino"/>
    <x v="0"/>
    <n v="4"/>
    <s v="3,0 - 4,5"/>
  </r>
  <r>
    <n v="30103"/>
    <x v="165"/>
    <s v="Femenino"/>
    <x v="0"/>
    <n v="4"/>
    <s v="3,0 - 4,5"/>
  </r>
  <r>
    <n v="14759"/>
    <x v="166"/>
    <s v="Femenino"/>
    <x v="0"/>
    <n v="6"/>
    <s v="6,0 - 7,5"/>
  </r>
  <r>
    <n v="76440"/>
    <x v="167"/>
    <s v="Femenino"/>
    <x v="0"/>
    <n v="6"/>
    <s v="6,0 - 7,5"/>
  </r>
  <r>
    <n v="15090"/>
    <x v="168"/>
    <s v="Masculino"/>
    <x v="2"/>
    <n v="6"/>
    <s v="6,0 - 7,5"/>
  </r>
  <r>
    <n v="99721"/>
    <x v="169"/>
    <s v="Femenino"/>
    <x v="0"/>
    <n v="2"/>
    <s v="1,5 - 3,0"/>
  </r>
  <r>
    <n v="78418"/>
    <x v="170"/>
    <s v="Masculino"/>
    <x v="2"/>
    <n v="3"/>
    <s v="3,0 - 4,5"/>
  </r>
  <r>
    <n v="31225"/>
    <x v="171"/>
    <s v="Masculino"/>
    <x v="2"/>
    <n v="5"/>
    <s v="4,5 - 6,0"/>
  </r>
  <r>
    <n v="35593"/>
    <x v="172"/>
    <s v="Femenino"/>
    <x v="0"/>
    <n v="5"/>
    <s v="4,5 - 6,0"/>
  </r>
  <r>
    <n v="57664"/>
    <x v="173"/>
    <s v="Femenino"/>
    <x v="0"/>
    <n v="6"/>
    <s v="6,0 - 7,5"/>
  </r>
  <r>
    <n v="27147"/>
    <x v="174"/>
    <s v="Femenino"/>
    <x v="0"/>
    <n v="5"/>
    <s v="4,5 - 6,0"/>
  </r>
  <r>
    <n v="45170"/>
    <x v="175"/>
    <s v="Femenino"/>
    <x v="0"/>
    <n v="4"/>
    <s v="3,0 - 4,5"/>
  </r>
  <r>
    <n v="34953"/>
    <x v="176"/>
    <s v="Masculino"/>
    <x v="2"/>
    <n v="3"/>
    <s v="3,0 - 4,5"/>
  </r>
  <r>
    <n v="51994"/>
    <x v="177"/>
    <s v="Masculino"/>
    <x v="2"/>
    <n v="6"/>
    <s v="6,0 - 7,5"/>
  </r>
  <r>
    <n v="73832"/>
    <x v="178"/>
    <s v="Femenino"/>
    <x v="0"/>
    <n v="4"/>
    <s v="3,0 - 4,5"/>
  </r>
  <r>
    <n v="34031"/>
    <x v="179"/>
    <s v="Masculino"/>
    <x v="2"/>
    <n v="7"/>
    <s v="6,0 - 7,5"/>
  </r>
  <r>
    <n v="27420"/>
    <x v="180"/>
    <s v="Masculino"/>
    <x v="2"/>
    <n v="4"/>
    <s v="3,0 - 4,5"/>
  </r>
  <r>
    <n v="65776"/>
    <x v="181"/>
    <s v="Femenino"/>
    <x v="0"/>
    <n v="0"/>
    <s v="0,0 - 1,5"/>
  </r>
  <r>
    <n v="48488"/>
    <x v="182"/>
    <s v="Femenino"/>
    <x v="0"/>
    <n v="4"/>
    <s v="3,0 - 4,5"/>
  </r>
  <r>
    <n v="69675"/>
    <x v="183"/>
    <s v="Masculino"/>
    <x v="1"/>
    <n v="4"/>
    <s v="3,0 - 4,5"/>
  </r>
  <r>
    <n v="61405"/>
    <x v="184"/>
    <s v="Femenino"/>
    <x v="0"/>
    <n v="3"/>
    <s v="3,0 - 4,5"/>
  </r>
  <r>
    <n v="40356"/>
    <x v="185"/>
    <s v="Masculino"/>
    <x v="2"/>
    <n v="4"/>
    <s v="3,0 - 4,5"/>
  </r>
  <r>
    <n v="43446"/>
    <x v="186"/>
    <s v="Masculino"/>
    <x v="2"/>
    <n v="5"/>
    <s v="4,5 - 6,0"/>
  </r>
  <r>
    <n v="69158"/>
    <x v="187"/>
    <s v="Femenino"/>
    <x v="0"/>
    <n v="6"/>
    <s v="6,0 - 7,5"/>
  </r>
  <r>
    <n v="36809"/>
    <x v="188"/>
    <s v="Femenino"/>
    <x v="0"/>
    <n v="2"/>
    <s v="1,5 - 3,0"/>
  </r>
  <r>
    <n v="86326"/>
    <x v="189"/>
    <s v="Femenino"/>
    <x v="0"/>
    <n v="6"/>
    <s v="6,0 - 7,5"/>
  </r>
  <r>
    <n v="59347"/>
    <x v="190"/>
    <s v="Femenino"/>
    <x v="0"/>
    <n v="6"/>
    <s v="6,0 - 7,5"/>
  </r>
  <r>
    <n v="14370"/>
    <x v="191"/>
    <s v="Masculino"/>
    <x v="1"/>
    <n v="3"/>
    <s v="3,0 - 4,5"/>
  </r>
  <r>
    <n v="13590"/>
    <x v="192"/>
    <s v="Masculino"/>
    <x v="2"/>
    <n v="6"/>
    <s v="6,0 - 7,5"/>
  </r>
  <r>
    <n v="30792"/>
    <x v="193"/>
    <s v="Masculino"/>
    <x v="2"/>
    <n v="6"/>
    <s v="6,0 - 7,5"/>
  </r>
  <r>
    <n v="24966"/>
    <x v="194"/>
    <s v="Femenino"/>
    <x v="0"/>
    <n v="5"/>
    <s v="4,5 - 6,0"/>
  </r>
  <r>
    <n v="80974"/>
    <x v="195"/>
    <s v="Femenino"/>
    <x v="0"/>
    <n v="4"/>
    <s v="3,0 - 4,5"/>
  </r>
  <r>
    <n v="72176"/>
    <x v="196"/>
    <s v="Femenino"/>
    <x v="0"/>
    <n v="7"/>
    <s v="6,0 - 7,5"/>
  </r>
  <r>
    <n v="23891"/>
    <x v="197"/>
    <s v="Femenino"/>
    <x v="0"/>
    <n v="8"/>
    <s v="7,5 - 9,0"/>
  </r>
  <r>
    <n v="38449"/>
    <x v="198"/>
    <s v="Masculino"/>
    <x v="2"/>
    <n v="6"/>
    <s v="6,0 - 7,5"/>
  </r>
  <r>
    <n v="29227"/>
    <x v="199"/>
    <s v="Femenino"/>
    <x v="0"/>
    <n v="0"/>
    <s v="0,0 - 1,5"/>
  </r>
  <r>
    <n v="46158"/>
    <x v="200"/>
    <s v="Femenino"/>
    <x v="0"/>
    <n v="6"/>
    <s v="6,0 - 7,5"/>
  </r>
  <r>
    <n v="17106"/>
    <x v="201"/>
    <s v="Masculino"/>
    <x v="2"/>
    <n v="3"/>
    <s v="3,0 - 4,5"/>
  </r>
  <r>
    <n v="12531"/>
    <x v="202"/>
    <s v="Masculino"/>
    <x v="1"/>
    <n v="4"/>
    <s v="3,0 - 4,5"/>
  </r>
  <r>
    <n v="39054"/>
    <x v="203"/>
    <s v="Masculino"/>
    <x v="2"/>
    <n v="7"/>
    <s v="6,0 - 7,5"/>
  </r>
  <r>
    <n v="66493"/>
    <x v="204"/>
    <s v="Femenino"/>
    <x v="0"/>
    <n v="2"/>
    <s v="1,5 - 3,0"/>
  </r>
  <r>
    <n v="38618"/>
    <x v="205"/>
    <s v="Masculino"/>
    <x v="2"/>
    <n v="5"/>
    <s v="4,5 - 6,0"/>
  </r>
  <r>
    <n v="90273"/>
    <x v="206"/>
    <s v="Masculino"/>
    <x v="1"/>
    <n v="6"/>
    <s v="6,0 - 7,5"/>
  </r>
  <r>
    <n v="95999"/>
    <x v="207"/>
    <s v="Femenino"/>
    <x v="0"/>
    <n v="3"/>
    <s v="3,0 - 4,5"/>
  </r>
  <r>
    <n v="93462"/>
    <x v="208"/>
    <s v="Femenino"/>
    <x v="0"/>
    <n v="5"/>
    <s v="4,5 - 6,0"/>
  </r>
  <r>
    <n v="24604"/>
    <x v="209"/>
    <s v="Femenino"/>
    <x v="0"/>
    <n v="4"/>
    <s v="3,0 - 4,5"/>
  </r>
  <r>
    <n v="93837"/>
    <x v="210"/>
    <s v="Femenino"/>
    <x v="0"/>
    <n v="5"/>
    <s v="4,5 - 6,0"/>
  </r>
  <r>
    <n v="87167"/>
    <x v="211"/>
    <s v="Masculino"/>
    <x v="2"/>
    <n v="6"/>
    <s v="6,0 - 7,5"/>
  </r>
  <r>
    <n v="72378"/>
    <x v="212"/>
    <s v="Masculino"/>
    <x v="2"/>
    <n v="6"/>
    <s v="6,0 - 7,5"/>
  </r>
  <r>
    <n v="51427"/>
    <x v="213"/>
    <s v="Masculino"/>
    <x v="1"/>
    <n v="6"/>
    <s v="6,0 - 7,5"/>
  </r>
  <r>
    <n v="16512"/>
    <x v="214"/>
    <s v="Masculino"/>
    <x v="1"/>
    <n v="7"/>
    <s v="6,0 - 7,5"/>
  </r>
  <r>
    <n v="38834"/>
    <x v="215"/>
    <s v="Femenino"/>
    <x v="0"/>
    <n v="6"/>
    <s v="6,0 - 7,5"/>
  </r>
  <r>
    <n v="99766"/>
    <x v="216"/>
    <s v="Femenino"/>
    <x v="0"/>
    <n v="5"/>
    <s v="4,5 - 6,0"/>
  </r>
  <r>
    <n v="62390"/>
    <x v="217"/>
    <s v="Masculino"/>
    <x v="2"/>
    <n v="2"/>
    <s v="1,5 - 3,0"/>
  </r>
  <r>
    <n v="15031"/>
    <x v="218"/>
    <s v="Masculino"/>
    <x v="1"/>
    <n v="8"/>
    <s v="7,5 - 9,0"/>
  </r>
  <r>
    <n v="46270"/>
    <x v="219"/>
    <s v="Masculino"/>
    <x v="1"/>
    <n v="4"/>
    <s v="3,0 - 4,5"/>
  </r>
  <r>
    <n v="93730"/>
    <x v="220"/>
    <s v="Femenino"/>
    <x v="0"/>
    <n v="2"/>
    <s v="1,5 - 3,0"/>
  </r>
  <r>
    <n v="40671"/>
    <x v="221"/>
    <s v="Femenino"/>
    <x v="0"/>
    <n v="1"/>
    <s v="0,0 - 1,5"/>
  </r>
  <r>
    <n v="39101"/>
    <x v="222"/>
    <s v="Femenino"/>
    <x v="0"/>
    <n v="5"/>
    <s v="4,5 - 6,0"/>
  </r>
  <r>
    <n v="64897"/>
    <x v="223"/>
    <s v="Femenino"/>
    <x v="0"/>
    <n v="7"/>
    <s v="6,0 - 7,5"/>
  </r>
  <r>
    <n v="89464"/>
    <x v="224"/>
    <s v="Femenino"/>
    <x v="0"/>
    <n v="4"/>
    <s v="3,0 - 4,5"/>
  </r>
  <r>
    <n v="38263"/>
    <x v="225"/>
    <s v="Masculino"/>
    <x v="1"/>
    <n v="4"/>
    <s v="3,0 - 4,5"/>
  </r>
  <r>
    <n v="92788"/>
    <x v="226"/>
    <s v="Femenino"/>
    <x v="0"/>
    <n v="6"/>
    <s v="6,0 - 7,5"/>
  </r>
  <r>
    <n v="10925"/>
    <x v="227"/>
    <s v="Masculino"/>
    <x v="2"/>
    <n v="5"/>
    <s v="4,5 - 6,0"/>
  </r>
  <r>
    <n v="48805"/>
    <x v="228"/>
    <s v="Masculino"/>
    <x v="1"/>
    <n v="4"/>
    <s v="3,0 - 4,5"/>
  </r>
  <r>
    <n v="75604"/>
    <x v="229"/>
    <s v="Masculino"/>
    <x v="1"/>
    <n v="3"/>
    <s v="3,0 - 4,5"/>
  </r>
  <r>
    <n v="64546"/>
    <x v="230"/>
    <s v="Masculino"/>
    <x v="2"/>
    <n v="6"/>
    <s v="6,0 - 7,5"/>
  </r>
  <r>
    <n v="95255"/>
    <x v="231"/>
    <s v="Femenino"/>
    <x v="0"/>
    <n v="5"/>
    <s v="4,5 - 6,0"/>
  </r>
  <r>
    <n v="56403"/>
    <x v="232"/>
    <s v="Femenino"/>
    <x v="0"/>
    <n v="5"/>
    <s v="4,5 - 6,0"/>
  </r>
  <r>
    <n v="53305"/>
    <x v="233"/>
    <s v="Femenino"/>
    <x v="0"/>
    <n v="7"/>
    <s v="6,0 - 7,5"/>
  </r>
  <r>
    <n v="89066"/>
    <x v="234"/>
    <s v="Femenino"/>
    <x v="0"/>
    <n v="7"/>
    <s v="6,0 - 7,5"/>
  </r>
  <r>
    <n v="95825"/>
    <x v="235"/>
    <s v="Masculino"/>
    <x v="2"/>
    <n v="7"/>
    <s v="6,0 - 7,5"/>
  </r>
  <r>
    <n v="93077"/>
    <x v="236"/>
    <s v="Femenino"/>
    <x v="0"/>
    <n v="5"/>
    <s v="4,5 - 6,0"/>
  </r>
  <r>
    <n v="44257"/>
    <x v="237"/>
    <s v="Femenino"/>
    <x v="0"/>
    <n v="4"/>
    <s v="3,0 - 4,5"/>
  </r>
  <r>
    <n v="17276"/>
    <x v="238"/>
    <s v="Masculino"/>
    <x v="2"/>
    <n v="3"/>
    <s v="3,0 - 4,5"/>
  </r>
  <r>
    <n v="21675"/>
    <x v="239"/>
    <s v="Masculino"/>
    <x v="2"/>
    <n v="3"/>
    <s v="3,0 - 4,5"/>
  </r>
  <r>
    <n v="67497"/>
    <x v="240"/>
    <s v="Femenino"/>
    <x v="0"/>
    <n v="5"/>
    <s v="4,5 - 6,0"/>
  </r>
  <r>
    <n v="65637"/>
    <x v="241"/>
    <s v="Masculino"/>
    <x v="2"/>
    <n v="5"/>
    <s v="4,5 - 6,0"/>
  </r>
  <r>
    <n v="36191"/>
    <x v="242"/>
    <s v="Masculino"/>
    <x v="1"/>
    <n v="4"/>
    <s v="3,0 - 4,5"/>
  </r>
  <r>
    <n v="47812"/>
    <x v="243"/>
    <s v="Masculino"/>
    <x v="2"/>
    <n v="5"/>
    <s v="4,5 - 6,0"/>
  </r>
  <r>
    <n v="68478"/>
    <x v="244"/>
    <s v="Femenino"/>
    <x v="0"/>
    <n v="5"/>
    <s v="4,5 - 6,0"/>
  </r>
  <r>
    <n v="18083"/>
    <x v="245"/>
    <s v="Masculino"/>
    <x v="1"/>
    <n v="6"/>
    <s v="6,0 - 7,5"/>
  </r>
  <r>
    <n v="84784"/>
    <x v="246"/>
    <s v="Masculino"/>
    <x v="2"/>
    <n v="5"/>
    <s v="4,5 - 6,0"/>
  </r>
  <r>
    <n v="76780"/>
    <x v="247"/>
    <s v="Femenino"/>
    <x v="0"/>
    <n v="5"/>
    <s v="4,5 - 6,0"/>
  </r>
  <r>
    <n v="48548"/>
    <x v="248"/>
    <s v="Femenino"/>
    <x v="0"/>
    <n v="3"/>
    <s v="3,0 - 4,5"/>
  </r>
  <r>
    <n v="21175"/>
    <x v="249"/>
    <s v="Femenino"/>
    <x v="0"/>
    <n v="5"/>
    <s v="4,5 - 6,0"/>
  </r>
  <r>
    <n v="27810"/>
    <x v="250"/>
    <s v="Masculino"/>
    <x v="2"/>
    <n v="6"/>
    <s v="6,0 - 7,5"/>
  </r>
  <r>
    <n v="86428"/>
    <x v="251"/>
    <s v="Femenino"/>
    <x v="0"/>
    <n v="4"/>
    <s v="3,0 - 4,5"/>
  </r>
  <r>
    <n v="40402"/>
    <x v="252"/>
    <s v="Femenino"/>
    <x v="0"/>
    <n v="5"/>
    <s v="4,5 - 6,0"/>
  </r>
  <r>
    <n v="74777"/>
    <x v="253"/>
    <s v="Femenino"/>
    <x v="0"/>
    <n v="6"/>
    <s v="6,0 - 7,5"/>
  </r>
  <r>
    <n v="65695"/>
    <x v="254"/>
    <s v="Femenino"/>
    <x v="0"/>
    <n v="5"/>
    <s v="4,5 - 6,0"/>
  </r>
  <r>
    <n v="30427"/>
    <x v="255"/>
    <s v="Femenino"/>
    <x v="0"/>
    <n v="4"/>
    <s v="3,0 - 4,5"/>
  </r>
  <r>
    <n v="69170"/>
    <x v="256"/>
    <s v="Femenino"/>
    <x v="0"/>
    <n v="4"/>
    <s v="3,0 - 4,5"/>
  </r>
  <r>
    <n v="60177"/>
    <x v="257"/>
    <s v="Femenino"/>
    <x v="0"/>
    <n v="3"/>
    <s v="3,0 - 4,5"/>
  </r>
  <r>
    <n v="69166"/>
    <x v="258"/>
    <s v="Masculino"/>
    <x v="2"/>
    <n v="4"/>
    <s v="3,0 - 4,5"/>
  </r>
  <r>
    <n v="88000"/>
    <x v="259"/>
    <s v="Femenino"/>
    <x v="0"/>
    <n v="7"/>
    <s v="6,0 - 7,5"/>
  </r>
  <r>
    <n v="13549"/>
    <x v="260"/>
    <s v="Masculino"/>
    <x v="2"/>
    <n v="2"/>
    <s v="1,5 - 3,0"/>
  </r>
  <r>
    <n v="83483"/>
    <x v="261"/>
    <s v="Masculino"/>
    <x v="2"/>
    <n v="1"/>
    <s v="0,0 - 1,5"/>
  </r>
  <r>
    <n v="15325"/>
    <x v="262"/>
    <s v="Masculino"/>
    <x v="1"/>
    <n v="2"/>
    <s v="1,5 - 3,0"/>
  </r>
  <r>
    <n v="95307"/>
    <x v="263"/>
    <s v="Femenino"/>
    <x v="0"/>
    <n v="5"/>
    <s v="4,5 - 6,0"/>
  </r>
  <r>
    <n v="44851"/>
    <x v="264"/>
    <s v="Masculino"/>
    <x v="2"/>
    <n v="6"/>
    <s v="6,0 - 7,5"/>
  </r>
  <r>
    <n v="14136"/>
    <x v="265"/>
    <s v="Femenino"/>
    <x v="0"/>
    <n v="3"/>
    <s v="3,0 - 4,5"/>
  </r>
  <r>
    <n v="97480"/>
    <x v="266"/>
    <s v="Femenino"/>
    <x v="0"/>
    <n v="3"/>
    <s v="3,0 - 4,5"/>
  </r>
  <r>
    <n v="99756"/>
    <x v="267"/>
    <s v="Femenino"/>
    <x v="0"/>
    <n v="2"/>
    <s v="1,5 - 3,0"/>
  </r>
  <r>
    <n v="54332"/>
    <x v="268"/>
    <s v="Femenino"/>
    <x v="0"/>
    <n v="3"/>
    <s v="3,0 - 4,5"/>
  </r>
  <r>
    <n v="15314"/>
    <x v="269"/>
    <s v="Masculino"/>
    <x v="1"/>
    <n v="5"/>
    <s v="4,5 - 6,0"/>
  </r>
  <r>
    <n v="15994"/>
    <x v="270"/>
    <s v="Femenino"/>
    <x v="3"/>
    <n v="4"/>
    <s v="3,0 - 4,5"/>
  </r>
  <r>
    <n v="80110"/>
    <x v="271"/>
    <s v="Masculino"/>
    <x v="3"/>
    <n v="4"/>
    <s v="3,0 - 4,5"/>
  </r>
  <r>
    <n v="67923"/>
    <x v="272"/>
    <s v="Masculino"/>
    <x v="3"/>
    <n v="5"/>
    <s v="4,5 - 6,0"/>
  </r>
  <r>
    <n v="39290"/>
    <x v="273"/>
    <s v="Masculino"/>
    <x v="3"/>
    <n v="6"/>
    <s v="6,0 - 7,5"/>
  </r>
  <r>
    <n v="73588"/>
    <x v="274"/>
    <s v="Masculino"/>
    <x v="3"/>
    <n v="3"/>
    <s v="3,0 - 4,5"/>
  </r>
  <r>
    <n v="61212"/>
    <x v="275"/>
    <s v="Masculino"/>
    <x v="3"/>
    <n v="5"/>
    <s v="4,5 - 6,0"/>
  </r>
  <r>
    <n v="29454"/>
    <x v="276"/>
    <s v="Femenino"/>
    <x v="3"/>
    <n v="3"/>
    <s v="3,0 - 4,5"/>
  </r>
  <r>
    <n v="45620"/>
    <x v="277"/>
    <s v="Masculino"/>
    <x v="3"/>
    <n v="5"/>
    <s v="4,5 - 6,0"/>
  </r>
  <r>
    <n v="53768"/>
    <x v="278"/>
    <s v="Masculino"/>
    <x v="3"/>
    <n v="5"/>
    <s v="4,5 - 6,0"/>
  </r>
  <r>
    <n v="57846"/>
    <x v="279"/>
    <s v="Masculino"/>
    <x v="3"/>
    <n v="5"/>
    <s v="4,5 - 6,0"/>
  </r>
  <r>
    <n v="80847"/>
    <x v="280"/>
    <s v="Masculino"/>
    <x v="3"/>
    <n v="3"/>
    <s v="3,0 - 4,5"/>
  </r>
  <r>
    <n v="34205"/>
    <x v="281"/>
    <s v="Masculino"/>
    <x v="3"/>
    <n v="6"/>
    <s v="6,0 - 7,5"/>
  </r>
  <r>
    <n v="95963"/>
    <x v="282"/>
    <s v="Masculino"/>
    <x v="3"/>
    <n v="2"/>
    <s v="1,5 - 3,0"/>
  </r>
  <r>
    <n v="85798"/>
    <x v="283"/>
    <s v="Femenino"/>
    <x v="3"/>
    <n v="3"/>
    <s v="3,0 - 4,5"/>
  </r>
  <r>
    <n v="22000"/>
    <x v="284"/>
    <s v="Masculino"/>
    <x v="3"/>
    <n v="4"/>
    <s v="3,0 - 4,5"/>
  </r>
  <r>
    <n v="91872"/>
    <x v="285"/>
    <s v="Masculino"/>
    <x v="3"/>
    <n v="8"/>
    <s v="7,5 - 9,0"/>
  </r>
  <r>
    <n v="18495"/>
    <x v="286"/>
    <s v="Femenino"/>
    <x v="3"/>
    <n v="6"/>
    <s v="6,0 - 7,5"/>
  </r>
  <r>
    <n v="86211"/>
    <x v="287"/>
    <s v="Femenino"/>
    <x v="3"/>
    <n v="5"/>
    <s v="4,5 - 6,0"/>
  </r>
  <r>
    <n v="30667"/>
    <x v="288"/>
    <s v="Masculino"/>
    <x v="3"/>
    <n v="5"/>
    <s v="4,5 - 6,0"/>
  </r>
  <r>
    <n v="68224"/>
    <x v="289"/>
    <s v="Masculino"/>
    <x v="3"/>
    <n v="3"/>
    <s v="3,0 - 4,5"/>
  </r>
  <r>
    <n v="41137"/>
    <x v="290"/>
    <s v="Masculino"/>
    <x v="3"/>
    <n v="5"/>
    <s v="4,5 - 6,0"/>
  </r>
  <r>
    <n v="77075"/>
    <x v="291"/>
    <s v="Femenino"/>
    <x v="3"/>
    <n v="7"/>
    <s v="6,0 - 7,5"/>
  </r>
  <r>
    <n v="64999"/>
    <x v="292"/>
    <s v="Femenino"/>
    <x v="3"/>
    <n v="4"/>
    <s v="3,0 - 4,5"/>
  </r>
  <r>
    <n v="56871"/>
    <x v="293"/>
    <s v="Femenino"/>
    <x v="3"/>
    <n v="4"/>
    <s v="3,0 - 4,5"/>
  </r>
  <r>
    <n v="99033"/>
    <x v="294"/>
    <s v="Femenino"/>
    <x v="3"/>
    <n v="6"/>
    <s v="6,0 - 7,5"/>
  </r>
  <r>
    <n v="48902"/>
    <x v="295"/>
    <s v="Masculino"/>
    <x v="3"/>
    <n v="6"/>
    <s v="6,0 - 7,5"/>
  </r>
  <r>
    <n v="90755"/>
    <x v="296"/>
    <s v="Masculino"/>
    <x v="3"/>
    <n v="7"/>
    <s v="6,0 - 7,5"/>
  </r>
  <r>
    <n v="42772"/>
    <x v="297"/>
    <s v="Femenino"/>
    <x v="3"/>
    <n v="6"/>
    <s v="6,0 - 7,5"/>
  </r>
  <r>
    <n v="44820"/>
    <x v="298"/>
    <s v="Femenino"/>
    <x v="3"/>
    <n v="4"/>
    <s v="3,0 - 4,5"/>
  </r>
  <r>
    <n v="74676"/>
    <x v="299"/>
    <s v="Masculino"/>
    <x v="3"/>
    <n v="7"/>
    <s v="6,0 - 7,5"/>
  </r>
  <r>
    <n v="77912"/>
    <x v="300"/>
    <s v="Masculino"/>
    <x v="3"/>
    <n v="7"/>
    <s v="6,0 - 7,5"/>
  </r>
  <r>
    <n v="76515"/>
    <x v="301"/>
    <s v="Femenino"/>
    <x v="3"/>
    <n v="6"/>
    <s v="6,0 - 7,5"/>
  </r>
  <r>
    <n v="71337"/>
    <x v="302"/>
    <s v="Masculino"/>
    <x v="3"/>
    <n v="7"/>
    <s v="6,0 - 7,5"/>
  </r>
  <r>
    <n v="51907"/>
    <x v="303"/>
    <s v="Femenino"/>
    <x v="3"/>
    <n v="5"/>
    <s v="4,5 - 6,0"/>
  </r>
  <r>
    <n v="54625"/>
    <x v="304"/>
    <s v="Femenino"/>
    <x v="3"/>
    <n v="5"/>
    <s v="4,5 - 6,0"/>
  </r>
  <r>
    <n v="57970"/>
    <x v="305"/>
    <s v="Masculino"/>
    <x v="3"/>
    <n v="3"/>
    <s v="3,0 - 4,5"/>
  </r>
  <r>
    <n v="30460"/>
    <x v="306"/>
    <s v="Masculino"/>
    <x v="3"/>
    <n v="7"/>
    <s v="6,0 - 7,5"/>
  </r>
  <r>
    <n v="38981"/>
    <x v="307"/>
    <s v="Masculino"/>
    <x v="3"/>
    <n v="7"/>
    <s v="6,0 - 7,5"/>
  </r>
  <r>
    <n v="83248"/>
    <x v="308"/>
    <s v="Femenino"/>
    <x v="3"/>
    <n v="8"/>
    <s v="7,5 - 9,0"/>
  </r>
  <r>
    <n v="75408"/>
    <x v="133"/>
    <s v="Femenino"/>
    <x v="3"/>
    <n v="7"/>
    <s v="6,0 - 7,5"/>
  </r>
  <r>
    <n v="73022"/>
    <x v="309"/>
    <s v="Femenino"/>
    <x v="3"/>
    <n v="3"/>
    <s v="3,0 - 4,5"/>
  </r>
  <r>
    <n v="88878"/>
    <x v="310"/>
    <s v="Masculino"/>
    <x v="3"/>
    <n v="4"/>
    <s v="3,0 - 4,5"/>
  </r>
  <r>
    <n v="86846"/>
    <x v="311"/>
    <s v="Femenino"/>
    <x v="3"/>
    <n v="4"/>
    <s v="3,0 - 4,5"/>
  </r>
  <r>
    <n v="71106"/>
    <x v="312"/>
    <s v="Femenino"/>
    <x v="3"/>
    <n v="4"/>
    <s v="3,0 - 4,5"/>
  </r>
  <r>
    <n v="66008"/>
    <x v="313"/>
    <s v="Masculino"/>
    <x v="3"/>
    <n v="2"/>
    <s v="1,5 - 3,0"/>
  </r>
  <r>
    <n v="90367"/>
    <x v="33"/>
    <s v="Femenino"/>
    <x v="3"/>
    <n v="2"/>
    <s v="1,5 - 3,0"/>
  </r>
  <r>
    <n v="46807"/>
    <x v="314"/>
    <s v="Femenino"/>
    <x v="3"/>
    <n v="5"/>
    <s v="4,5 - 6,0"/>
  </r>
  <r>
    <n v="29179"/>
    <x v="315"/>
    <s v="Masculino"/>
    <x v="3"/>
    <n v="3"/>
    <s v="3,0 - 4,5"/>
  </r>
  <r>
    <n v="83701"/>
    <x v="316"/>
    <s v="Femenino"/>
    <x v="3"/>
    <n v="2"/>
    <s v="1,5 - 3,0"/>
  </r>
  <r>
    <n v="74610"/>
    <x v="317"/>
    <s v="Masculino"/>
    <x v="3"/>
    <n v="3"/>
    <s v="3,0 - 4,5"/>
  </r>
  <r>
    <n v="34527"/>
    <x v="318"/>
    <s v="Femenino"/>
    <x v="3"/>
    <n v="3"/>
    <s v="3,0 - 4,5"/>
  </r>
  <r>
    <n v="15149"/>
    <x v="319"/>
    <s v="Masculino"/>
    <x v="3"/>
    <n v="5"/>
    <s v="4,5 - 6,0"/>
  </r>
  <r>
    <n v="74575"/>
    <x v="320"/>
    <s v="Masculino"/>
    <x v="3"/>
    <n v="6"/>
    <s v="6,0 - 7,5"/>
  </r>
  <r>
    <n v="27450"/>
    <x v="321"/>
    <s v="Femenino"/>
    <x v="3"/>
    <n v="3"/>
    <s v="3,0 - 4,5"/>
  </r>
  <r>
    <n v="18580"/>
    <x v="322"/>
    <s v="Masculino"/>
    <x v="3"/>
    <n v="4"/>
    <s v="3,0 - 4,5"/>
  </r>
  <r>
    <n v="33361"/>
    <x v="323"/>
    <s v="Masculino"/>
    <x v="3"/>
    <n v="5"/>
    <s v="4,5 - 6,0"/>
  </r>
  <r>
    <n v="54237"/>
    <x v="324"/>
    <s v="Masculino"/>
    <x v="3"/>
    <n v="6"/>
    <s v="6,0 - 7,5"/>
  </r>
  <r>
    <n v="36351"/>
    <x v="325"/>
    <s v="Femenino"/>
    <x v="3"/>
    <n v="6"/>
    <s v="6,0 - 7,5"/>
  </r>
  <r>
    <n v="57158"/>
    <x v="326"/>
    <s v="Femenino"/>
    <x v="3"/>
    <n v="2"/>
    <s v="1,5 - 3,0"/>
  </r>
  <r>
    <n v="14034"/>
    <x v="327"/>
    <s v="Femenino"/>
    <x v="3"/>
    <n v="6"/>
    <s v="6,0 - 7,5"/>
  </r>
  <r>
    <n v="72067"/>
    <x v="328"/>
    <s v="Femenino"/>
    <x v="3"/>
    <n v="6"/>
    <s v="6,0 - 7,5"/>
  </r>
  <r>
    <n v="74165"/>
    <x v="329"/>
    <s v="Femenino"/>
    <x v="3"/>
    <n v="5"/>
    <s v="4,5 - 6,0"/>
  </r>
  <r>
    <n v="57747"/>
    <x v="330"/>
    <s v="Femenino"/>
    <x v="3"/>
    <n v="3"/>
    <s v="3,0 - 4,5"/>
  </r>
  <r>
    <n v="93800"/>
    <x v="331"/>
    <s v="Femenino"/>
    <x v="3"/>
    <n v="7"/>
    <s v="6,0 - 7,5"/>
  </r>
  <r>
    <n v="68372"/>
    <x v="332"/>
    <s v="Femenino"/>
    <x v="3"/>
    <n v="5"/>
    <s v="4,5 - 6,0"/>
  </r>
  <r>
    <n v="40316"/>
    <x v="333"/>
    <s v="Masculino"/>
    <x v="3"/>
    <n v="3"/>
    <s v="3,0 - 4,5"/>
  </r>
  <r>
    <n v="61183"/>
    <x v="334"/>
    <s v="Femenino"/>
    <x v="3"/>
    <n v="7"/>
    <s v="6,0 - 7,5"/>
  </r>
  <r>
    <n v="67462"/>
    <x v="335"/>
    <s v="Femenino"/>
    <x v="3"/>
    <n v="6"/>
    <s v="6,0 - 7,5"/>
  </r>
  <r>
    <n v="10062"/>
    <x v="336"/>
    <s v="Femenino"/>
    <x v="3"/>
    <n v="6"/>
    <s v="6,0 - 7,5"/>
  </r>
  <r>
    <n v="88790"/>
    <x v="337"/>
    <s v="Masculino"/>
    <x v="3"/>
    <n v="4"/>
    <s v="3,0 - 4,5"/>
  </r>
  <r>
    <n v="80327"/>
    <x v="338"/>
    <s v="Femenino"/>
    <x v="3"/>
    <n v="5"/>
    <s v="4,5 - 6,0"/>
  </r>
  <r>
    <n v="23305"/>
    <x v="339"/>
    <s v="Femenino"/>
    <x v="3"/>
    <n v="3"/>
    <s v="3,0 - 4,5"/>
  </r>
  <r>
    <n v="34999"/>
    <x v="113"/>
    <s v="Femenino"/>
    <x v="3"/>
    <n v="7"/>
    <s v="6,0 - 7,5"/>
  </r>
  <r>
    <n v="27113"/>
    <x v="340"/>
    <s v="Femenino"/>
    <x v="3"/>
    <n v="1"/>
    <s v="0,0 - 1,5"/>
  </r>
  <r>
    <n v="84759"/>
    <x v="341"/>
    <s v="Masculino"/>
    <x v="3"/>
    <n v="4"/>
    <s v="3,0 - 4,5"/>
  </r>
  <r>
    <n v="66473"/>
    <x v="342"/>
    <s v="Masculino"/>
    <x v="3"/>
    <n v="6"/>
    <s v="6,0 - 7,5"/>
  </r>
  <r>
    <n v="33525"/>
    <x v="343"/>
    <s v="Femenino"/>
    <x v="3"/>
    <n v="5"/>
    <s v="4,5 - 6,0"/>
  </r>
  <r>
    <n v="36198"/>
    <x v="344"/>
    <s v="Femenino"/>
    <x v="3"/>
    <n v="3"/>
    <s v="3,0 - 4,5"/>
  </r>
  <r>
    <n v="37140"/>
    <x v="345"/>
    <s v="Femenino"/>
    <x v="3"/>
    <n v="5"/>
    <s v="4,5 - 6,0"/>
  </r>
  <r>
    <n v="41055"/>
    <x v="346"/>
    <s v="Masculino"/>
    <x v="3"/>
    <n v="4"/>
    <s v="3,0 - 4,5"/>
  </r>
  <r>
    <n v="83175"/>
    <x v="347"/>
    <s v="Femenino"/>
    <x v="0"/>
    <n v="4"/>
    <s v="3,0 - 4,5"/>
  </r>
  <r>
    <n v="32060"/>
    <x v="348"/>
    <s v="Femenino"/>
    <x v="0"/>
    <n v="7"/>
    <s v="6,0 - 7,5"/>
  </r>
  <r>
    <n v="24667"/>
    <x v="349"/>
    <s v="Femenino"/>
    <x v="0"/>
    <n v="5"/>
    <s v="4,5 - 6,0"/>
  </r>
  <r>
    <n v="50576"/>
    <x v="350"/>
    <s v="Femenino"/>
    <x v="0"/>
    <n v="5"/>
    <s v="4,5 - 6,0"/>
  </r>
  <r>
    <n v="86983"/>
    <x v="351"/>
    <s v="Masculino"/>
    <x v="2"/>
    <n v="5"/>
    <s v="4,5 - 6,0"/>
  </r>
  <r>
    <n v="69734"/>
    <x v="352"/>
    <s v="Masculino"/>
    <x v="2"/>
    <n v="1"/>
    <s v="0,0 - 1,5"/>
  </r>
  <r>
    <n v="30640"/>
    <x v="353"/>
    <s v="Masculino"/>
    <x v="2"/>
    <n v="7"/>
    <s v="6,0 - 7,5"/>
  </r>
  <r>
    <n v="40258"/>
    <x v="354"/>
    <s v="Femenino"/>
    <x v="0"/>
    <n v="2"/>
    <s v="1,5 - 3,0"/>
  </r>
  <r>
    <n v="80231"/>
    <x v="355"/>
    <s v="Masculino"/>
    <x v="1"/>
    <n v="1"/>
    <s v="0,0 - 1,5"/>
  </r>
  <r>
    <n v="34462"/>
    <x v="356"/>
    <s v="Masculino"/>
    <x v="2"/>
    <n v="3"/>
    <s v="3,0 - 4,5"/>
  </r>
  <r>
    <n v="16814"/>
    <x v="357"/>
    <s v="Masculino"/>
    <x v="2"/>
    <n v="6"/>
    <s v="6,0 - 7,5"/>
  </r>
  <r>
    <n v="94902"/>
    <x v="358"/>
    <s v="Femenino"/>
    <x v="0"/>
    <n v="3"/>
    <s v="3,0 - 4,5"/>
  </r>
  <r>
    <n v="99935"/>
    <x v="359"/>
    <s v="Masculino"/>
    <x v="2"/>
    <n v="5"/>
    <s v="4,5 - 6,0"/>
  </r>
  <r>
    <n v="39048"/>
    <x v="360"/>
    <s v="Femenino"/>
    <x v="0"/>
    <n v="5"/>
    <s v="4,5 - 6,0"/>
  </r>
  <r>
    <n v="98961"/>
    <x v="361"/>
    <s v="Femenino"/>
    <x v="0"/>
    <n v="3"/>
    <s v="3,0 - 4,5"/>
  </r>
  <r>
    <n v="41946"/>
    <x v="362"/>
    <s v="Masculino"/>
    <x v="2"/>
    <n v="3"/>
    <s v="3,0 - 4,5"/>
  </r>
  <r>
    <n v="50582"/>
    <x v="363"/>
    <s v="Masculino"/>
    <x v="2"/>
    <n v="3"/>
    <s v="3,0 - 4,5"/>
  </r>
  <r>
    <n v="48978"/>
    <x v="364"/>
    <s v="Femenino"/>
    <x v="0"/>
    <n v="5"/>
    <s v="4,5 - 6,0"/>
  </r>
  <r>
    <n v="39010"/>
    <x v="365"/>
    <s v="Femenino"/>
    <x v="0"/>
    <n v="7"/>
    <s v="6,0 - 7,5"/>
  </r>
  <r>
    <n v="72049"/>
    <x v="366"/>
    <s v="Femenino"/>
    <x v="0"/>
    <n v="5"/>
    <s v="4,5 - 6,0"/>
  </r>
  <r>
    <n v="39633"/>
    <x v="367"/>
    <s v="Masculino"/>
    <x v="1"/>
    <n v="7"/>
    <s v="6,0 - 7,5"/>
  </r>
  <r>
    <n v="95817"/>
    <x v="368"/>
    <s v="Masculino"/>
    <x v="2"/>
    <n v="8"/>
    <s v="7,5 - 9,0"/>
  </r>
  <r>
    <n v="96072"/>
    <x v="369"/>
    <s v="Femenino"/>
    <x v="0"/>
    <n v="8"/>
    <s v="7,5 - 9,0"/>
  </r>
  <r>
    <n v="60449"/>
    <x v="370"/>
    <s v="Masculino"/>
    <x v="1"/>
    <n v="7"/>
    <s v="6,0 - 7,5"/>
  </r>
  <r>
    <n v="43131"/>
    <x v="371"/>
    <s v="Masculino"/>
    <x v="2"/>
    <n v="4"/>
    <s v="3,0 - 4,5"/>
  </r>
  <r>
    <n v="82110"/>
    <x v="372"/>
    <s v="Masculino"/>
    <x v="2"/>
    <n v="4"/>
    <s v="3,0 - 4,5"/>
  </r>
  <r>
    <n v="89367"/>
    <x v="373"/>
    <s v="Masculino"/>
    <x v="2"/>
    <n v="7"/>
    <s v="6,0 - 7,5"/>
  </r>
  <r>
    <n v="16835"/>
    <x v="374"/>
    <s v="Femenino"/>
    <x v="0"/>
    <n v="3"/>
    <s v="3,0 - 4,5"/>
  </r>
  <r>
    <n v="81065"/>
    <x v="36"/>
    <s v="Femenino"/>
    <x v="0"/>
    <n v="5"/>
    <s v="4,5 - 6,0"/>
  </r>
  <r>
    <n v="80773"/>
    <x v="375"/>
    <s v="Masculino"/>
    <x v="2"/>
    <n v="5"/>
    <s v="4,5 - 6,0"/>
  </r>
  <r>
    <n v="76421"/>
    <x v="376"/>
    <s v="Masculino"/>
    <x v="2"/>
    <n v="3"/>
    <s v="3,0 - 4,5"/>
  </r>
  <r>
    <n v="15155"/>
    <x v="377"/>
    <s v="Femenino"/>
    <x v="0"/>
    <n v="4"/>
    <s v="3,0 - 4,5"/>
  </r>
  <r>
    <n v="23209"/>
    <x v="378"/>
    <s v="Masculino"/>
    <x v="2"/>
    <n v="8"/>
    <s v="7,5 - 9,0"/>
  </r>
  <r>
    <n v="51920"/>
    <x v="379"/>
    <s v="Masculino"/>
    <x v="2"/>
    <n v="4"/>
    <s v="3,0 - 4,5"/>
  </r>
  <r>
    <n v="62497"/>
    <x v="380"/>
    <s v="Masculino"/>
    <x v="1"/>
    <n v="1"/>
    <s v="0,0 - 1,5"/>
  </r>
  <r>
    <n v="29581"/>
    <x v="381"/>
    <s v="Femenino"/>
    <x v="0"/>
    <n v="4"/>
    <s v="3,0 - 4,5"/>
  </r>
  <r>
    <n v="94593"/>
    <x v="19"/>
    <s v="Masculino"/>
    <x v="2"/>
    <n v="4"/>
    <s v="3,0 - 4,5"/>
  </r>
  <r>
    <n v="83812"/>
    <x v="382"/>
    <s v="Masculino"/>
    <x v="2"/>
    <n v="3"/>
    <s v="3,0 - 4,5"/>
  </r>
  <r>
    <n v="22179"/>
    <x v="383"/>
    <s v="Masculino"/>
    <x v="2"/>
    <n v="5"/>
    <s v="4,5 - 6,0"/>
  </r>
  <r>
    <n v="74847"/>
    <x v="384"/>
    <s v="Masculino"/>
    <x v="2"/>
    <n v="7"/>
    <s v="6,0 - 7,5"/>
  </r>
  <r>
    <n v="32887"/>
    <x v="385"/>
    <s v="Femenino"/>
    <x v="0"/>
    <n v="5"/>
    <s v="4,5 - 6,0"/>
  </r>
  <r>
    <n v="39622"/>
    <x v="386"/>
    <s v="Masculino"/>
    <x v="1"/>
    <n v="5"/>
    <s v="4,5 - 6,0"/>
  </r>
  <r>
    <n v="64993"/>
    <x v="387"/>
    <s v="Masculino"/>
    <x v="2"/>
    <n v="6"/>
    <s v="6,0 - 7,5"/>
  </r>
  <r>
    <n v="81208"/>
    <x v="388"/>
    <s v="Masculino"/>
    <x v="2"/>
    <n v="2"/>
    <s v="1,5 - 3,0"/>
  </r>
  <r>
    <n v="72008"/>
    <x v="265"/>
    <s v="Masculino"/>
    <x v="1"/>
    <n v="6"/>
    <s v="6,0 - 7,5"/>
  </r>
  <r>
    <n v="95120"/>
    <x v="389"/>
    <s v="Masculino"/>
    <x v="2"/>
    <n v="8"/>
    <s v="7,5 - 9,0"/>
  </r>
  <r>
    <n v="18535"/>
    <x v="390"/>
    <s v="Femenino"/>
    <x v="0"/>
    <n v="3"/>
    <s v="3,0 - 4,5"/>
  </r>
  <r>
    <n v="36419"/>
    <x v="391"/>
    <s v="Masculino"/>
    <x v="1"/>
    <n v="2"/>
    <s v="1,5 - 3,0"/>
  </r>
  <r>
    <n v="29876"/>
    <x v="392"/>
    <s v="Masculino"/>
    <x v="2"/>
    <n v="4"/>
    <s v="3,0 - 4,5"/>
  </r>
  <r>
    <n v="10642"/>
    <x v="393"/>
    <s v="Femenino"/>
    <x v="0"/>
    <n v="5"/>
    <s v="4,5 - 6,0"/>
  </r>
  <r>
    <n v="19843"/>
    <x v="394"/>
    <s v="Masculino"/>
    <x v="2"/>
    <n v="5"/>
    <s v="4,5 - 6,0"/>
  </r>
  <r>
    <n v="73624"/>
    <x v="395"/>
    <s v="Femenino"/>
    <x v="0"/>
    <n v="8"/>
    <s v="7,5 - 9,0"/>
  </r>
  <r>
    <n v="90364"/>
    <x v="396"/>
    <s v="Masculino"/>
    <x v="1"/>
    <n v="5"/>
    <s v="4,5 - 6,0"/>
  </r>
  <r>
    <n v="80428"/>
    <x v="397"/>
    <s v="Femenino"/>
    <x v="0"/>
    <n v="4"/>
    <s v="3,0 - 4,5"/>
  </r>
  <r>
    <n v="65850"/>
    <x v="398"/>
    <s v="Masculino"/>
    <x v="2"/>
    <n v="6"/>
    <s v="6,0 - 7,5"/>
  </r>
  <r>
    <n v="24244"/>
    <x v="399"/>
    <s v="Femenino"/>
    <x v="0"/>
    <n v="5"/>
    <s v="4,5 - 6,0"/>
  </r>
  <r>
    <n v="15327"/>
    <x v="400"/>
    <s v="Masculino"/>
    <x v="2"/>
    <n v="4"/>
    <s v="3,0 - 4,5"/>
  </r>
  <r>
    <n v="81428"/>
    <x v="401"/>
    <s v="Masculino"/>
    <x v="1"/>
    <n v="4"/>
    <s v="3,0 - 4,5"/>
  </r>
  <r>
    <n v="99558"/>
    <x v="402"/>
    <s v="Femenino"/>
    <x v="0"/>
    <n v="6"/>
    <s v="6,0 - 7,5"/>
  </r>
  <r>
    <n v="79682"/>
    <x v="403"/>
    <s v="Femenino"/>
    <x v="0"/>
    <n v="6"/>
    <s v="6,0 - 7,5"/>
  </r>
  <r>
    <n v="72701"/>
    <x v="404"/>
    <s v="Femenino"/>
    <x v="0"/>
    <n v="6"/>
    <s v="6,0 - 7,5"/>
  </r>
  <r>
    <n v="99374"/>
    <x v="405"/>
    <s v="Masculino"/>
    <x v="2"/>
    <n v="6"/>
    <s v="6,0 - 7,5"/>
  </r>
  <r>
    <n v="41579"/>
    <x v="406"/>
    <s v="Femenino"/>
    <x v="0"/>
    <n v="3"/>
    <s v="3,0 - 4,5"/>
  </r>
  <r>
    <n v="43844"/>
    <x v="407"/>
    <s v="Masculino"/>
    <x v="2"/>
    <n v="4"/>
    <s v="3,0 - 4,5"/>
  </r>
  <r>
    <n v="61660"/>
    <x v="401"/>
    <s v="Masculino"/>
    <x v="2"/>
    <n v="4"/>
    <s v="3,0 - 4,5"/>
  </r>
  <r>
    <n v="52158"/>
    <x v="408"/>
    <s v="Femenino"/>
    <x v="0"/>
    <n v="6"/>
    <s v="6,0 - 7,5"/>
  </r>
  <r>
    <n v="53552"/>
    <x v="409"/>
    <s v="Masculino"/>
    <x v="1"/>
    <n v="4"/>
    <s v="3,0 - 4,5"/>
  </r>
  <r>
    <n v="84959"/>
    <x v="410"/>
    <s v="Masculino"/>
    <x v="2"/>
    <n v="6"/>
    <s v="6,0 - 7,5"/>
  </r>
  <r>
    <n v="56801"/>
    <x v="411"/>
    <s v="Femenino"/>
    <x v="0"/>
    <n v="5"/>
    <s v="4,5 - 6,0"/>
  </r>
  <r>
    <n v="92567"/>
    <x v="412"/>
    <s v="Masculino"/>
    <x v="2"/>
    <n v="5"/>
    <s v="4,5 - 6,0"/>
  </r>
  <r>
    <n v="69820"/>
    <x v="413"/>
    <s v="Masculino"/>
    <x v="2"/>
    <n v="5"/>
    <s v="4,5 - 6,0"/>
  </r>
  <r>
    <n v="54740"/>
    <x v="414"/>
    <s v="Masculino"/>
    <x v="1"/>
    <n v="3"/>
    <s v="3,0 - 4,5"/>
  </r>
  <r>
    <n v="77241"/>
    <x v="415"/>
    <s v="Masculino"/>
    <x v="2"/>
    <n v="2"/>
    <s v="1,5 - 3,0"/>
  </r>
  <r>
    <n v="46299"/>
    <x v="416"/>
    <s v="Masculino"/>
    <x v="1"/>
    <n v="6"/>
    <s v="6,0 - 7,5"/>
  </r>
  <r>
    <n v="91592"/>
    <x v="417"/>
    <s v="Masculino"/>
    <x v="2"/>
    <n v="6"/>
    <s v="6,0 - 7,5"/>
  </r>
  <r>
    <n v="13062"/>
    <x v="418"/>
    <s v="Masculino"/>
    <x v="2"/>
    <n v="3"/>
    <s v="3,0 - 4,5"/>
  </r>
  <r>
    <n v="42932"/>
    <x v="419"/>
    <s v="Masculino"/>
    <x v="2"/>
    <n v="6"/>
    <s v="6,0 - 7,5"/>
  </r>
  <r>
    <n v="43507"/>
    <x v="420"/>
    <s v="Femenino"/>
    <x v="0"/>
    <n v="2"/>
    <s v="1,5 - 3,0"/>
  </r>
  <r>
    <n v="74190"/>
    <x v="421"/>
    <s v="Masculino"/>
    <x v="2"/>
    <n v="7"/>
    <s v="6,0 - 7,5"/>
  </r>
  <r>
    <n v="68426"/>
    <x v="422"/>
    <s v="Masculino"/>
    <x v="2"/>
    <n v="6"/>
    <s v="6,0 - 7,5"/>
  </r>
  <r>
    <n v="60277"/>
    <x v="423"/>
    <s v="Masculino"/>
    <x v="2"/>
    <n v="7"/>
    <s v="6,0 - 7,5"/>
  </r>
  <r>
    <n v="58184"/>
    <x v="424"/>
    <s v="Masculino"/>
    <x v="1"/>
    <n v="6"/>
    <s v="6,0 - 7,5"/>
  </r>
  <r>
    <n v="81107"/>
    <x v="425"/>
    <s v="Masculino"/>
    <x v="1"/>
    <n v="4"/>
    <s v="3,0 - 4,5"/>
  </r>
  <r>
    <n v="69211"/>
    <x v="426"/>
    <s v="Femenino"/>
    <x v="0"/>
    <n v="4"/>
    <s v="3,0 - 4,5"/>
  </r>
  <r>
    <n v="88859"/>
    <x v="427"/>
    <s v="Femenino"/>
    <x v="0"/>
    <n v="4"/>
    <s v="3,0 - 4,5"/>
  </r>
  <r>
    <n v="16660"/>
    <x v="428"/>
    <s v="Femenino"/>
    <x v="0"/>
    <n v="2"/>
    <s v="1,5 - 3,0"/>
  </r>
  <r>
    <n v="93514"/>
    <x v="429"/>
    <s v="Masculino"/>
    <x v="1"/>
    <n v="5"/>
    <s v="4,5 - 6,0"/>
  </r>
  <r>
    <n v="30930"/>
    <x v="430"/>
    <s v="Femenino"/>
    <x v="0"/>
    <n v="3"/>
    <s v="3,0 - 4,5"/>
  </r>
  <r>
    <n v="17874"/>
    <x v="431"/>
    <s v="Femenino"/>
    <x v="0"/>
    <n v="5"/>
    <s v="4,5 - 6,0"/>
  </r>
  <r>
    <n v="19108"/>
    <x v="432"/>
    <s v="Femenino"/>
    <x v="0"/>
    <n v="2"/>
    <s v="1,5 - 3,0"/>
  </r>
  <r>
    <n v="91775"/>
    <x v="433"/>
    <s v="Masculino"/>
    <x v="1"/>
    <n v="4"/>
    <s v="3,0 - 4,5"/>
  </r>
  <r>
    <n v="71598"/>
    <x v="434"/>
    <s v="Masculino"/>
    <x v="1"/>
    <n v="6"/>
    <s v="6,0 - 7,5"/>
  </r>
  <r>
    <n v="53677"/>
    <x v="435"/>
    <s v="Masculino"/>
    <x v="1"/>
    <n v="6"/>
    <s v="6,0 - 7,5"/>
  </r>
  <r>
    <n v="96244"/>
    <x v="436"/>
    <s v="Masculino"/>
    <x v="2"/>
    <n v="2"/>
    <s v="1,5 - 3,0"/>
  </r>
  <r>
    <n v="51111"/>
    <x v="437"/>
    <s v="Masculino"/>
    <x v="2"/>
    <n v="2"/>
    <s v="1,5 - 3,0"/>
  </r>
  <r>
    <n v="96256"/>
    <x v="438"/>
    <s v="Femenino"/>
    <x v="0"/>
    <n v="4"/>
    <s v="3,0 - 4,5"/>
  </r>
  <r>
    <n v="85459"/>
    <x v="439"/>
    <s v="Masculino"/>
    <x v="2"/>
    <n v="2"/>
    <s v="1,5 - 3,0"/>
  </r>
  <r>
    <n v="25177"/>
    <x v="440"/>
    <s v="Femenino"/>
    <x v="0"/>
    <n v="1"/>
    <s v="0,0 - 1,5"/>
  </r>
  <r>
    <n v="23745"/>
    <x v="441"/>
    <s v="Femenino"/>
    <x v="0"/>
    <n v="1"/>
    <s v="0,0 - 1,5"/>
  </r>
  <r>
    <n v="33264"/>
    <x v="442"/>
    <s v="Femenino"/>
    <x v="0"/>
    <n v="5"/>
    <s v="4,5 - 6,0"/>
  </r>
  <r>
    <n v="13075"/>
    <x v="443"/>
    <s v="Femenino"/>
    <x v="0"/>
    <n v="5"/>
    <s v="4,5 - 6,0"/>
  </r>
  <r>
    <n v="37322"/>
    <x v="444"/>
    <s v="Femenino"/>
    <x v="0"/>
    <n v="7"/>
    <s v="6,0 - 7,5"/>
  </r>
  <r>
    <n v="96186"/>
    <x v="280"/>
    <s v="Femenino"/>
    <x v="0"/>
    <n v="5"/>
    <s v="4,5 - 6,0"/>
  </r>
  <r>
    <n v="85947"/>
    <x v="445"/>
    <s v="Femenino"/>
    <x v="0"/>
    <n v="8"/>
    <s v="7,5 - 9,0"/>
  </r>
  <r>
    <n v="17222"/>
    <x v="446"/>
    <s v="Masculino"/>
    <x v="2"/>
    <n v="5"/>
    <s v="4,5 - 6,0"/>
  </r>
  <r>
    <n v="56534"/>
    <x v="447"/>
    <s v="Masculino"/>
    <x v="1"/>
    <n v="7"/>
    <s v="6,0 - 7,5"/>
  </r>
  <r>
    <n v="11673"/>
    <x v="448"/>
    <s v="Masculino"/>
    <x v="1"/>
    <n v="4"/>
    <s v="3,0 - 4,5"/>
  </r>
  <r>
    <n v="10320"/>
    <x v="449"/>
    <s v="Masculino"/>
    <x v="1"/>
    <n v="3"/>
    <s v="3,0 - 4,5"/>
  </r>
  <r>
    <n v="67265"/>
    <x v="450"/>
    <s v="Femenino"/>
    <x v="0"/>
    <n v="5"/>
    <s v="4,5 - 6,0"/>
  </r>
  <r>
    <n v="13617"/>
    <x v="451"/>
    <s v="Femenino"/>
    <x v="0"/>
    <n v="5"/>
    <s v="4,5 - 6,0"/>
  </r>
  <r>
    <n v="63821"/>
    <x v="452"/>
    <s v="Masculino"/>
    <x v="2"/>
    <n v="4"/>
    <s v="3,0 - 4,5"/>
  </r>
  <r>
    <n v="55234"/>
    <x v="453"/>
    <s v="Femenino"/>
    <x v="0"/>
    <n v="7"/>
    <s v="6,0 - 7,5"/>
  </r>
  <r>
    <n v="45590"/>
    <x v="454"/>
    <s v="Masculino"/>
    <x v="1"/>
    <n v="3"/>
    <s v="3,0 - 4,5"/>
  </r>
  <r>
    <n v="19686"/>
    <x v="455"/>
    <s v="Masculino"/>
    <x v="1"/>
    <n v="7"/>
    <s v="6,0 - 7,5"/>
  </r>
  <r>
    <n v="51784"/>
    <x v="456"/>
    <s v="Femenino"/>
    <x v="0"/>
    <n v="7"/>
    <s v="6,0 - 7,5"/>
  </r>
  <r>
    <n v="95892"/>
    <x v="457"/>
    <s v="Femenino"/>
    <x v="0"/>
    <n v="7"/>
    <s v="6,0 - 7,5"/>
  </r>
  <r>
    <n v="51988"/>
    <x v="458"/>
    <s v="Femenino"/>
    <x v="0"/>
    <n v="5"/>
    <s v="4,5 - 6,0"/>
  </r>
  <r>
    <n v="40722"/>
    <x v="459"/>
    <s v="Femenino"/>
    <x v="0"/>
    <n v="6"/>
    <s v="6,0 - 7,5"/>
  </r>
  <r>
    <n v="89774"/>
    <x v="460"/>
    <s v="Masculino"/>
    <x v="2"/>
    <n v="4"/>
    <s v="3,0 - 4,5"/>
  </r>
  <r>
    <n v="23628"/>
    <x v="461"/>
    <s v="Masculino"/>
    <x v="1"/>
    <n v="7"/>
    <s v="6,0 - 7,5"/>
  </r>
  <r>
    <n v="34208"/>
    <x v="462"/>
    <s v="Masculino"/>
    <x v="2"/>
    <n v="5"/>
    <s v="4,5 - 6,0"/>
  </r>
  <r>
    <n v="98559"/>
    <x v="463"/>
    <s v="Femenino"/>
    <x v="0"/>
    <n v="8"/>
    <s v="7,5 - 9,0"/>
  </r>
  <r>
    <n v="40594"/>
    <x v="464"/>
    <s v="Masculino"/>
    <x v="1"/>
    <n v="7"/>
    <s v="6,0 - 7,5"/>
  </r>
  <r>
    <n v="28839"/>
    <x v="465"/>
    <s v="Femenino"/>
    <x v="0"/>
    <n v="4"/>
    <s v="3,0 - 4,5"/>
  </r>
  <r>
    <n v="66150"/>
    <x v="466"/>
    <s v="Femenino"/>
    <x v="0"/>
    <n v="2"/>
    <s v="1,5 - 3,0"/>
  </r>
  <r>
    <n v="67083"/>
    <x v="467"/>
    <s v="Masculino"/>
    <x v="2"/>
    <n v="7"/>
    <s v="6,0 - 7,5"/>
  </r>
  <r>
    <n v="99591"/>
    <x v="468"/>
    <s v="Femenino"/>
    <x v="0"/>
    <n v="0"/>
    <s v="0,0 - 1,5"/>
  </r>
  <r>
    <n v="60574"/>
    <x v="469"/>
    <s v="Masculino"/>
    <x v="2"/>
    <n v="3"/>
    <s v="3,0 - 4,5"/>
  </r>
  <r>
    <n v="27491"/>
    <x v="470"/>
    <s v="Masculino"/>
    <x v="1"/>
    <n v="4"/>
    <s v="3,0 - 4,5"/>
  </r>
  <r>
    <n v="95541"/>
    <x v="471"/>
    <s v="Femenino"/>
    <x v="0"/>
    <n v="3"/>
    <s v="3,0 - 4,5"/>
  </r>
  <r>
    <n v="26002"/>
    <x v="472"/>
    <s v="Masculino"/>
    <x v="2"/>
    <n v="1"/>
    <s v="0,0 - 1,5"/>
  </r>
  <r>
    <n v="64941"/>
    <x v="473"/>
    <s v="Masculino"/>
    <x v="2"/>
    <n v="5"/>
    <s v="4,5 - 6,0"/>
  </r>
  <r>
    <n v="23852"/>
    <x v="474"/>
    <s v="Femenino"/>
    <x v="0"/>
    <n v="8"/>
    <s v="7,5 - 9,0"/>
  </r>
  <r>
    <n v="57747"/>
    <x v="475"/>
    <s v="Femenino"/>
    <x v="0"/>
    <n v="4"/>
    <s v="3,0 - 4,5"/>
  </r>
  <r>
    <n v="47602"/>
    <x v="476"/>
    <s v="Masculino"/>
    <x v="1"/>
    <n v="2"/>
    <s v="1,5 - 3,0"/>
  </r>
  <r>
    <n v="79415"/>
    <x v="477"/>
    <s v="Masculino"/>
    <x v="1"/>
    <n v="5"/>
    <s v="4,5 - 6,0"/>
  </r>
  <r>
    <n v="83245"/>
    <x v="478"/>
    <s v="Masculino"/>
    <x v="1"/>
    <n v="4"/>
    <s v="3,0 - 4,5"/>
  </r>
  <r>
    <n v="19457"/>
    <x v="479"/>
    <s v="Masculino"/>
    <x v="2"/>
    <n v="4"/>
    <s v="3,0 - 4,5"/>
  </r>
  <r>
    <n v="91595"/>
    <x v="480"/>
    <s v="Masculino"/>
    <x v="1"/>
    <n v="2"/>
    <s v="1,5 - 3,0"/>
  </r>
  <r>
    <n v="29297"/>
    <x v="481"/>
    <s v="Masculino"/>
    <x v="1"/>
    <n v="5"/>
    <s v="4,5 - 6,0"/>
  </r>
  <r>
    <n v="30729"/>
    <x v="482"/>
    <s v="Masculino"/>
    <x v="1"/>
    <n v="3"/>
    <s v="3,0 - 4,5"/>
  </r>
  <r>
    <n v="61078"/>
    <x v="483"/>
    <s v="Femenino"/>
    <x v="0"/>
    <n v="6"/>
    <s v="6,0 - 7,5"/>
  </r>
  <r>
    <n v="71896"/>
    <x v="484"/>
    <s v="Femenino"/>
    <x v="0"/>
    <n v="6"/>
    <s v="6,0 - 7,5"/>
  </r>
  <r>
    <n v="44005"/>
    <x v="485"/>
    <s v="Masculino"/>
    <x v="2"/>
    <n v="6"/>
    <s v="6,0 - 7,5"/>
  </r>
  <r>
    <n v="34729"/>
    <x v="486"/>
    <s v="Masculino"/>
    <x v="2"/>
    <n v="4"/>
    <s v="3,0 - 4,5"/>
  </r>
  <r>
    <n v="37798"/>
    <x v="487"/>
    <s v="Femenino"/>
    <x v="0"/>
    <n v="6"/>
    <s v="6,0 - 7,5"/>
  </r>
  <r>
    <n v="20973"/>
    <x v="488"/>
    <s v="Masculino"/>
    <x v="2"/>
    <n v="7"/>
    <s v="6,0 - 7,5"/>
  </r>
  <r>
    <n v="87352"/>
    <x v="489"/>
    <s v="Femenino"/>
    <x v="0"/>
    <n v="5"/>
    <s v="4,5 - 6,0"/>
  </r>
  <r>
    <n v="42992"/>
    <x v="490"/>
    <s v="Masculino"/>
    <x v="2"/>
    <n v="3"/>
    <s v="3,0 - 4,5"/>
  </r>
  <r>
    <n v="88612"/>
    <x v="491"/>
    <s v="Femenino"/>
    <x v="0"/>
    <n v="4"/>
    <s v="3,0 - 4,5"/>
  </r>
  <r>
    <n v="79590"/>
    <x v="492"/>
    <s v="Masculino"/>
    <x v="1"/>
    <n v="6"/>
    <s v="6,0 - 7,5"/>
  </r>
  <r>
    <n v="62060"/>
    <x v="493"/>
    <s v="Masculino"/>
    <x v="2"/>
    <n v="7"/>
    <s v="6,0 - 7,5"/>
  </r>
  <r>
    <n v="10907"/>
    <x v="494"/>
    <s v="Masculino"/>
    <x v="1"/>
    <n v="4"/>
    <s v="3,0 - 4,5"/>
  </r>
  <r>
    <n v="98937"/>
    <x v="495"/>
    <s v="Femenino"/>
    <x v="0"/>
    <n v="6"/>
    <s v="6,0 - 7,5"/>
  </r>
  <r>
    <n v="21372"/>
    <x v="496"/>
    <s v="Femenino"/>
    <x v="0"/>
    <n v="4"/>
    <s v="3,0 - 4,5"/>
  </r>
  <r>
    <n v="64530"/>
    <x v="497"/>
    <s v="Femenino"/>
    <x v="0"/>
    <n v="2"/>
    <s v="1,5 - 3,0"/>
  </r>
  <r>
    <n v="50290"/>
    <x v="498"/>
    <s v="Femenino"/>
    <x v="0"/>
    <n v="6"/>
    <s v="6,0 - 7,5"/>
  </r>
  <r>
    <n v="82544"/>
    <x v="499"/>
    <s v="Masculino"/>
    <x v="1"/>
    <n v="3"/>
    <s v="3,0 - 4,5"/>
  </r>
  <r>
    <n v="14408"/>
    <x v="500"/>
    <s v="Masculino"/>
    <x v="2"/>
    <n v="8"/>
    <s v="7,5 - 9,0"/>
  </r>
  <r>
    <n v="64105"/>
    <x v="62"/>
    <s v="Femenino"/>
    <x v="0"/>
    <n v="7"/>
    <s v="6,0 - 7,5"/>
  </r>
  <r>
    <n v="15714"/>
    <x v="501"/>
    <s v="Masculino"/>
    <x v="2"/>
    <n v="5"/>
    <s v="4,5 - 6,0"/>
  </r>
  <r>
    <n v="73695"/>
    <x v="502"/>
    <s v="Masculino"/>
    <x v="1"/>
    <n v="4"/>
    <s v="3,0 - 4,5"/>
  </r>
  <r>
    <n v="31163"/>
    <x v="503"/>
    <s v="Femenino"/>
    <x v="0"/>
    <n v="6"/>
    <s v="6,0 - 7,5"/>
  </r>
  <r>
    <n v="50313"/>
    <x v="504"/>
    <s v="Masculino"/>
    <x v="1"/>
    <n v="4"/>
    <s v="3,0 - 4,5"/>
  </r>
  <r>
    <n v="50852"/>
    <x v="505"/>
    <s v="Femenino"/>
    <x v="0"/>
    <n v="6"/>
    <s v="6,0 - 7,5"/>
  </r>
  <r>
    <n v="61622"/>
    <x v="506"/>
    <s v="Femenino"/>
    <x v="0"/>
    <n v="2"/>
    <s v="1,5 - 3,0"/>
  </r>
  <r>
    <n v="78679"/>
    <x v="507"/>
    <s v="Femenino"/>
    <x v="0"/>
    <n v="4"/>
    <s v="3,0 - 4,5"/>
  </r>
  <r>
    <n v="53735"/>
    <x v="508"/>
    <s v="Femenino"/>
    <x v="0"/>
    <n v="5"/>
    <s v="4,5 - 6,0"/>
  </r>
  <r>
    <n v="98353"/>
    <x v="509"/>
    <s v="Femenino"/>
    <x v="0"/>
    <n v="7"/>
    <s v="6,0 - 7,5"/>
  </r>
  <r>
    <n v="69503"/>
    <x v="510"/>
    <s v="Masculino"/>
    <x v="2"/>
    <n v="3"/>
    <s v="3,0 - 4,5"/>
  </r>
  <r>
    <n v="10243"/>
    <x v="511"/>
    <s v="Femenino"/>
    <x v="0"/>
    <n v="5"/>
    <s v="4,5 - 6,0"/>
  </r>
  <r>
    <n v="39697"/>
    <x v="512"/>
    <s v="Femenino"/>
    <x v="0"/>
    <n v="1"/>
    <s v="0,0 - 1,5"/>
  </r>
  <r>
    <n v="28526"/>
    <x v="513"/>
    <s v="Masculino"/>
    <x v="2"/>
    <n v="6"/>
    <s v="6,0 - 7,5"/>
  </r>
  <r>
    <n v="37467"/>
    <x v="514"/>
    <s v="Femenino"/>
    <x v="0"/>
    <n v="3"/>
    <s v="3,0 - 4,5"/>
  </r>
  <r>
    <n v="29546"/>
    <x v="515"/>
    <s v="Masculino"/>
    <x v="1"/>
    <n v="4"/>
    <s v="3,0 - 4,5"/>
  </r>
  <r>
    <n v="77434"/>
    <x v="516"/>
    <s v="Femenino"/>
    <x v="0"/>
    <n v="7"/>
    <s v="6,0 - 7,5"/>
  </r>
  <r>
    <n v="37489"/>
    <x v="517"/>
    <s v="Femenino"/>
    <x v="0"/>
    <n v="4"/>
    <s v="3,0 - 4,5"/>
  </r>
  <r>
    <n v="46035"/>
    <x v="518"/>
    <s v="Masculino"/>
    <x v="1"/>
    <n v="3"/>
    <s v="3,0 - 4,5"/>
  </r>
  <r>
    <n v="45821"/>
    <x v="519"/>
    <s v="Femenino"/>
    <x v="0"/>
    <n v="4"/>
    <s v="3,0 - 4,5"/>
  </r>
  <r>
    <n v="74112"/>
    <x v="520"/>
    <s v="Femenino"/>
    <x v="0"/>
    <n v="7"/>
    <s v="6,0 - 7,5"/>
  </r>
  <r>
    <n v="33087"/>
    <x v="521"/>
    <s v="Masculino"/>
    <x v="2"/>
    <n v="5"/>
    <s v="4,5 - 6,0"/>
  </r>
  <r>
    <n v="39763"/>
    <x v="522"/>
    <s v="Masculino"/>
    <x v="1"/>
    <n v="4"/>
    <s v="3,0 - 4,5"/>
  </r>
  <r>
    <n v="62662"/>
    <x v="523"/>
    <s v="Masculino"/>
    <x v="2"/>
    <n v="6"/>
    <s v="6,0 - 7,5"/>
  </r>
  <r>
    <n v="10014"/>
    <x v="524"/>
    <s v="Masculino"/>
    <x v="2"/>
    <n v="6"/>
    <s v="6,0 - 7,5"/>
  </r>
  <r>
    <n v="42722"/>
    <x v="525"/>
    <s v="Femenino"/>
    <x v="0"/>
    <n v="4"/>
    <s v="3,0 - 4,5"/>
  </r>
  <r>
    <n v="23636"/>
    <x v="526"/>
    <s v="Femenino"/>
    <x v="0"/>
    <n v="4"/>
    <s v="3,0 - 4,5"/>
  </r>
  <r>
    <n v="51805"/>
    <x v="527"/>
    <s v="Masculino"/>
    <x v="1"/>
    <n v="7"/>
    <s v="6,0 - 7,5"/>
  </r>
  <r>
    <n v="49127"/>
    <x v="528"/>
    <s v="Masculino"/>
    <x v="2"/>
    <n v="4"/>
    <s v="3,0 - 4,5"/>
  </r>
  <r>
    <n v="44790"/>
    <x v="529"/>
    <s v="Masculino"/>
    <x v="2"/>
    <n v="4"/>
    <s v="3,0 - 4,5"/>
  </r>
  <r>
    <n v="92407"/>
    <x v="530"/>
    <s v="Femenino"/>
    <x v="0"/>
    <n v="6"/>
    <s v="6,0 - 7,5"/>
  </r>
  <r>
    <n v="12549"/>
    <x v="531"/>
    <s v="Femenino"/>
    <x v="0"/>
    <n v="3"/>
    <s v="3,0 - 4,5"/>
  </r>
  <r>
    <n v="70038"/>
    <x v="532"/>
    <s v="Femenino"/>
    <x v="0"/>
    <n v="7"/>
    <s v="6,0 - 7,5"/>
  </r>
  <r>
    <n v="27606"/>
    <x v="533"/>
    <s v="Masculino"/>
    <x v="2"/>
    <n v="2"/>
    <s v="1,5 - 3,0"/>
  </r>
  <r>
    <n v="34482"/>
    <x v="534"/>
    <s v="Femenino"/>
    <x v="0"/>
    <n v="7"/>
    <s v="6,0 - 7,5"/>
  </r>
  <r>
    <n v="71476"/>
    <x v="250"/>
    <s v="Masculino"/>
    <x v="2"/>
    <n v="6"/>
    <s v="6,0 - 7,5"/>
  </r>
  <r>
    <n v="43913"/>
    <x v="535"/>
    <s v="Femenino"/>
    <x v="0"/>
    <n v="7"/>
    <s v="6,0 - 7,5"/>
  </r>
  <r>
    <n v="98325"/>
    <x v="536"/>
    <s v="Femenino"/>
    <x v="0"/>
    <n v="8"/>
    <s v="7,5 - 9,0"/>
  </r>
  <r>
    <n v="83996"/>
    <x v="537"/>
    <s v="Femenino"/>
    <x v="0"/>
    <n v="4"/>
    <s v="3,0 - 4,5"/>
  </r>
  <r>
    <n v="23094"/>
    <x v="538"/>
    <s v="Femenino"/>
    <x v="0"/>
    <n v="2"/>
    <s v="1,5 - 3,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0"/>
    <n v="23209"/>
    <x v="0"/>
    <x v="0"/>
    <x v="0"/>
    <s v="1,5 - 3,0"/>
  </r>
  <r>
    <x v="1"/>
    <n v="19454"/>
    <x v="0"/>
    <x v="0"/>
    <x v="1"/>
    <s v="4,5 - 6,0"/>
  </r>
  <r>
    <x v="2"/>
    <n v="17353"/>
    <x v="0"/>
    <x v="0"/>
    <x v="2"/>
    <s v="3,0 - 4,5"/>
  </r>
  <r>
    <x v="3"/>
    <n v="19341"/>
    <x v="0"/>
    <x v="0"/>
    <x v="3"/>
    <s v="0,0 - 1,5"/>
  </r>
  <r>
    <x v="4"/>
    <n v="20582"/>
    <x v="1"/>
    <x v="1"/>
    <x v="3"/>
    <s v="0,0 - 1,5"/>
  </r>
  <r>
    <x v="5"/>
    <n v="21673"/>
    <x v="1"/>
    <x v="1"/>
    <x v="4"/>
    <s v="6,0 - 7,5"/>
  </r>
  <r>
    <x v="6"/>
    <n v="23377"/>
    <x v="0"/>
    <x v="0"/>
    <x v="5"/>
    <s v="7,5 - 9,0"/>
  </r>
  <r>
    <x v="7"/>
    <n v="24314"/>
    <x v="1"/>
    <x v="1"/>
    <x v="6"/>
    <s v="6,0 - 7,5"/>
  </r>
  <r>
    <x v="8"/>
    <n v="23032"/>
    <x v="1"/>
    <x v="1"/>
    <x v="0"/>
    <s v="1,5 - 3,0"/>
  </r>
  <r>
    <x v="9"/>
    <n v="14944"/>
    <x v="0"/>
    <x v="0"/>
    <x v="1"/>
    <s v="4,5 - 6,0"/>
  </r>
  <r>
    <x v="10"/>
    <n v="19432"/>
    <x v="0"/>
    <x v="0"/>
    <x v="7"/>
    <s v="3,0 - 4,5"/>
  </r>
  <r>
    <x v="11"/>
    <n v="18898"/>
    <x v="0"/>
    <x v="0"/>
    <x v="6"/>
    <s v="6,0 - 7,5"/>
  </r>
  <r>
    <x v="12"/>
    <n v="19219"/>
    <x v="1"/>
    <x v="2"/>
    <x v="1"/>
    <s v="4,5 - 6,0"/>
  </r>
  <r>
    <x v="13"/>
    <n v="17759"/>
    <x v="0"/>
    <x v="0"/>
    <x v="7"/>
    <s v="3,0 - 4,5"/>
  </r>
  <r>
    <x v="14"/>
    <n v="16409"/>
    <x v="0"/>
    <x v="0"/>
    <x v="0"/>
    <s v="1,5 - 3,0"/>
  </r>
  <r>
    <x v="15"/>
    <n v="23891"/>
    <x v="1"/>
    <x v="2"/>
    <x v="5"/>
    <s v="7,5 - 9,0"/>
  </r>
  <r>
    <x v="16"/>
    <n v="22747"/>
    <x v="0"/>
    <x v="0"/>
    <x v="6"/>
    <s v="6,0 - 7,5"/>
  </r>
  <r>
    <x v="17"/>
    <n v="27349"/>
    <x v="0"/>
    <x v="0"/>
    <x v="1"/>
    <s v="4,5 - 6,0"/>
  </r>
  <r>
    <x v="18"/>
    <n v="26817"/>
    <x v="0"/>
    <x v="0"/>
    <x v="2"/>
    <s v="3,0 - 4,5"/>
  </r>
  <r>
    <x v="19"/>
    <n v="22564"/>
    <x v="1"/>
    <x v="1"/>
    <x v="1"/>
    <s v="4,5 - 6,0"/>
  </r>
  <r>
    <x v="20"/>
    <n v="23527"/>
    <x v="1"/>
    <x v="2"/>
    <x v="8"/>
    <s v="0,0 - 1,5"/>
  </r>
  <r>
    <x v="21"/>
    <n v="27173"/>
    <x v="0"/>
    <x v="0"/>
    <x v="7"/>
    <s v="3,0 - 4,5"/>
  </r>
  <r>
    <x v="22"/>
    <n v="23363"/>
    <x v="1"/>
    <x v="2"/>
    <x v="1"/>
    <s v="4,5 - 6,0"/>
  </r>
  <r>
    <x v="23"/>
    <n v="23521"/>
    <x v="0"/>
    <x v="0"/>
    <x v="1"/>
    <s v="4,5 - 6,0"/>
  </r>
  <r>
    <x v="24"/>
    <n v="20179"/>
    <x v="1"/>
    <x v="1"/>
    <x v="7"/>
    <s v="3,0 - 4,5"/>
  </r>
  <r>
    <x v="25"/>
    <n v="13887"/>
    <x v="1"/>
    <x v="2"/>
    <x v="0"/>
    <s v="1,5 - 3,0"/>
  </r>
  <r>
    <x v="26"/>
    <n v="27114"/>
    <x v="1"/>
    <x v="2"/>
    <x v="4"/>
    <s v="6,0 - 7,5"/>
  </r>
  <r>
    <x v="27"/>
    <n v="20547"/>
    <x v="0"/>
    <x v="0"/>
    <x v="0"/>
    <s v="1,5 - 3,0"/>
  </r>
  <r>
    <x v="28"/>
    <n v="29205"/>
    <x v="1"/>
    <x v="2"/>
    <x v="6"/>
    <s v="6,0 - 7,5"/>
  </r>
  <r>
    <x v="29"/>
    <n v="22432"/>
    <x v="0"/>
    <x v="0"/>
    <x v="3"/>
    <s v="0,0 - 1,5"/>
  </r>
  <r>
    <x v="30"/>
    <n v="26649"/>
    <x v="0"/>
    <x v="0"/>
    <x v="5"/>
    <s v="7,5 - 9,0"/>
  </r>
  <r>
    <x v="31"/>
    <n v="21479"/>
    <x v="1"/>
    <x v="2"/>
    <x v="1"/>
    <s v="4,5 - 6,0"/>
  </r>
  <r>
    <x v="32"/>
    <n v="18500"/>
    <x v="0"/>
    <x v="0"/>
    <x v="3"/>
    <s v="0,0 - 1,5"/>
  </r>
  <r>
    <x v="33"/>
    <n v="22274"/>
    <x v="1"/>
    <x v="2"/>
    <x v="7"/>
    <s v="3,0 - 4,5"/>
  </r>
  <r>
    <x v="34"/>
    <n v="20622"/>
    <x v="1"/>
    <x v="2"/>
    <x v="5"/>
    <s v="7,5 - 9,0"/>
  </r>
  <r>
    <x v="35"/>
    <n v="14641"/>
    <x v="0"/>
    <x v="0"/>
    <x v="5"/>
    <s v="7,5 - 9,0"/>
  </r>
  <r>
    <x v="36"/>
    <n v="21409"/>
    <x v="1"/>
    <x v="2"/>
    <x v="7"/>
    <s v="3,0 - 4,5"/>
  </r>
  <r>
    <x v="37"/>
    <n v="24442"/>
    <x v="0"/>
    <x v="0"/>
    <x v="2"/>
    <s v="3,0 - 4,5"/>
  </r>
  <r>
    <x v="38"/>
    <n v="19984"/>
    <x v="1"/>
    <x v="1"/>
    <x v="6"/>
    <s v="6,0 - 7,5"/>
  </r>
  <r>
    <x v="39"/>
    <n v="19376"/>
    <x v="0"/>
    <x v="0"/>
    <x v="2"/>
    <s v="3,0 - 4,5"/>
  </r>
  <r>
    <x v="40"/>
    <n v="17994"/>
    <x v="0"/>
    <x v="0"/>
    <x v="2"/>
    <s v="3,0 - 4,5"/>
  </r>
  <r>
    <x v="41"/>
    <n v="21928"/>
    <x v="0"/>
    <x v="0"/>
    <x v="4"/>
    <s v="6,0 - 7,5"/>
  </r>
  <r>
    <x v="42"/>
    <n v="17080"/>
    <x v="0"/>
    <x v="0"/>
    <x v="4"/>
    <s v="6,0 - 7,5"/>
  </r>
  <r>
    <x v="43"/>
    <n v="19437"/>
    <x v="0"/>
    <x v="0"/>
    <x v="7"/>
    <s v="3,0 - 4,5"/>
  </r>
  <r>
    <x v="44"/>
    <n v="18716"/>
    <x v="0"/>
    <x v="0"/>
    <x v="1"/>
    <s v="4,5 - 6,0"/>
  </r>
  <r>
    <x v="45"/>
    <n v="17574"/>
    <x v="1"/>
    <x v="1"/>
    <x v="4"/>
    <s v="6,0 - 7,5"/>
  </r>
  <r>
    <x v="46"/>
    <n v="25849"/>
    <x v="1"/>
    <x v="1"/>
    <x v="1"/>
    <s v="4,5 - 6,0"/>
  </r>
  <r>
    <x v="47"/>
    <n v="25506"/>
    <x v="0"/>
    <x v="0"/>
    <x v="2"/>
    <s v="3,0 - 4,5"/>
  </r>
  <r>
    <x v="48"/>
    <n v="22425"/>
    <x v="1"/>
    <x v="2"/>
    <x v="1"/>
    <s v="4,5 - 6,0"/>
  </r>
  <r>
    <x v="49"/>
    <n v="24989"/>
    <x v="0"/>
    <x v="0"/>
    <x v="4"/>
    <s v="6,0 - 7,5"/>
  </r>
  <r>
    <x v="50"/>
    <n v="12183"/>
    <x v="1"/>
    <x v="1"/>
    <x v="1"/>
    <s v="4,5 - 6,0"/>
  </r>
  <r>
    <x v="51"/>
    <n v="22267"/>
    <x v="1"/>
    <x v="2"/>
    <x v="0"/>
    <s v="1,5 - 3,0"/>
  </r>
  <r>
    <x v="52"/>
    <n v="23718"/>
    <x v="1"/>
    <x v="2"/>
    <x v="1"/>
    <s v="4,5 - 6,0"/>
  </r>
  <r>
    <x v="53"/>
    <n v="17112"/>
    <x v="0"/>
    <x v="0"/>
    <x v="1"/>
    <s v="4,5 - 6,0"/>
  </r>
  <r>
    <x v="54"/>
    <n v="20086"/>
    <x v="0"/>
    <x v="0"/>
    <x v="2"/>
    <s v="3,0 - 4,5"/>
  </r>
  <r>
    <x v="55"/>
    <n v="23736"/>
    <x v="1"/>
    <x v="2"/>
    <x v="2"/>
    <s v="3,0 - 4,5"/>
  </r>
  <r>
    <x v="56"/>
    <n v="15332"/>
    <x v="1"/>
    <x v="2"/>
    <x v="2"/>
    <s v="3,0 - 4,5"/>
  </r>
  <r>
    <x v="57"/>
    <n v="22329"/>
    <x v="0"/>
    <x v="0"/>
    <x v="0"/>
    <s v="1,5 - 3,0"/>
  </r>
  <r>
    <x v="58"/>
    <n v="25224"/>
    <x v="1"/>
    <x v="2"/>
    <x v="2"/>
    <s v="3,0 - 4,5"/>
  </r>
  <r>
    <x v="59"/>
    <n v="27465"/>
    <x v="0"/>
    <x v="0"/>
    <x v="4"/>
    <s v="6,0 - 7,5"/>
  </r>
  <r>
    <x v="60"/>
    <n v="22083"/>
    <x v="1"/>
    <x v="1"/>
    <x v="5"/>
    <s v="7,5 - 9,0"/>
  </r>
  <r>
    <x v="61"/>
    <n v="21893"/>
    <x v="1"/>
    <x v="2"/>
    <x v="4"/>
    <s v="6,0 - 7,5"/>
  </r>
  <r>
    <x v="62"/>
    <n v="18429"/>
    <x v="1"/>
    <x v="2"/>
    <x v="1"/>
    <s v="4,5 - 6,0"/>
  </r>
  <r>
    <x v="63"/>
    <n v="20939"/>
    <x v="0"/>
    <x v="0"/>
    <x v="6"/>
    <s v="6,0 - 7,5"/>
  </r>
  <r>
    <x v="64"/>
    <n v="25374"/>
    <x v="0"/>
    <x v="0"/>
    <x v="4"/>
    <s v="6,0 - 7,5"/>
  </r>
  <r>
    <x v="65"/>
    <n v="21280"/>
    <x v="0"/>
    <x v="0"/>
    <x v="1"/>
    <s v="4,5 - 6,0"/>
  </r>
  <r>
    <x v="66"/>
    <n v="22728"/>
    <x v="1"/>
    <x v="2"/>
    <x v="7"/>
    <s v="3,0 - 4,5"/>
  </r>
  <r>
    <x v="67"/>
    <n v="22002"/>
    <x v="0"/>
    <x v="0"/>
    <x v="1"/>
    <s v="4,5 - 6,0"/>
  </r>
  <r>
    <x v="68"/>
    <n v="21395"/>
    <x v="1"/>
    <x v="2"/>
    <x v="5"/>
    <s v="7,5 - 9,0"/>
  </r>
  <r>
    <x v="69"/>
    <n v="15331"/>
    <x v="0"/>
    <x v="0"/>
    <x v="6"/>
    <s v="6,0 - 7,5"/>
  </r>
  <r>
    <x v="70"/>
    <n v="21215"/>
    <x v="0"/>
    <x v="0"/>
    <x v="1"/>
    <s v="4,5 - 6,0"/>
  </r>
  <r>
    <x v="71"/>
    <n v="18300"/>
    <x v="1"/>
    <x v="2"/>
    <x v="7"/>
    <s v="3,0 - 4,5"/>
  </r>
  <r>
    <x v="72"/>
    <n v="15746"/>
    <x v="1"/>
    <x v="1"/>
    <x v="4"/>
    <s v="6,0 - 7,5"/>
  </r>
  <r>
    <x v="73"/>
    <n v="18587"/>
    <x v="0"/>
    <x v="0"/>
    <x v="0"/>
    <s v="1,5 - 3,0"/>
  </r>
  <r>
    <x v="74"/>
    <n v="22564"/>
    <x v="1"/>
    <x v="2"/>
    <x v="1"/>
    <s v="4,5 - 6,0"/>
  </r>
  <r>
    <x v="75"/>
    <n v="21829"/>
    <x v="0"/>
    <x v="0"/>
    <x v="1"/>
    <s v="4,5 - 6,0"/>
  </r>
  <r>
    <x v="76"/>
    <n v="21453"/>
    <x v="1"/>
    <x v="2"/>
    <x v="2"/>
    <s v="3,0 - 4,5"/>
  </r>
  <r>
    <x v="77"/>
    <n v="14163"/>
    <x v="0"/>
    <x v="0"/>
    <x v="1"/>
    <s v="4,5 - 6,0"/>
  </r>
  <r>
    <x v="78"/>
    <n v="23553"/>
    <x v="0"/>
    <x v="0"/>
    <x v="2"/>
    <s v="3,0 - 4,5"/>
  </r>
  <r>
    <x v="79"/>
    <n v="24389"/>
    <x v="1"/>
    <x v="2"/>
    <x v="7"/>
    <s v="3,0 - 4,5"/>
  </r>
  <r>
    <x v="80"/>
    <n v="27407"/>
    <x v="1"/>
    <x v="2"/>
    <x v="4"/>
    <s v="6,0 - 7,5"/>
  </r>
  <r>
    <x v="81"/>
    <n v="17453"/>
    <x v="0"/>
    <x v="0"/>
    <x v="4"/>
    <s v="6,0 - 7,5"/>
  </r>
  <r>
    <x v="82"/>
    <n v="24247"/>
    <x v="0"/>
    <x v="0"/>
    <x v="2"/>
    <s v="3,0 - 4,5"/>
  </r>
  <r>
    <x v="83"/>
    <n v="20567"/>
    <x v="1"/>
    <x v="2"/>
    <x v="4"/>
    <s v="6,0 - 7,5"/>
  </r>
  <r>
    <x v="84"/>
    <n v="22216"/>
    <x v="0"/>
    <x v="0"/>
    <x v="2"/>
    <s v="3,0 - 4,5"/>
  </r>
  <r>
    <x v="85"/>
    <n v="17866"/>
    <x v="1"/>
    <x v="2"/>
    <x v="4"/>
    <s v="6,0 - 7,5"/>
  </r>
  <r>
    <x v="86"/>
    <n v="18560"/>
    <x v="1"/>
    <x v="2"/>
    <x v="2"/>
    <s v="3,0 - 4,5"/>
  </r>
  <r>
    <x v="87"/>
    <n v="23304"/>
    <x v="1"/>
    <x v="2"/>
    <x v="4"/>
    <s v="6,0 - 7,5"/>
  </r>
  <r>
    <x v="88"/>
    <n v="19367"/>
    <x v="0"/>
    <x v="0"/>
    <x v="1"/>
    <s v="4,5 - 6,0"/>
  </r>
  <r>
    <x v="89"/>
    <n v="16530"/>
    <x v="1"/>
    <x v="2"/>
    <x v="4"/>
    <s v="6,0 - 7,5"/>
  </r>
  <r>
    <x v="90"/>
    <n v="28927"/>
    <x v="1"/>
    <x v="2"/>
    <x v="5"/>
    <s v="7,5 - 9,0"/>
  </r>
  <r>
    <x v="91"/>
    <n v="16007"/>
    <x v="0"/>
    <x v="0"/>
    <x v="0"/>
    <s v="1,5 - 3,0"/>
  </r>
  <r>
    <x v="92"/>
    <n v="19555"/>
    <x v="0"/>
    <x v="0"/>
    <x v="4"/>
    <s v="6,0 - 7,5"/>
  </r>
  <r>
    <x v="93"/>
    <n v="23081"/>
    <x v="1"/>
    <x v="1"/>
    <x v="7"/>
    <s v="3,0 - 4,5"/>
  </r>
  <r>
    <x v="94"/>
    <n v="22113"/>
    <x v="0"/>
    <x v="0"/>
    <x v="4"/>
    <s v="6,0 - 7,5"/>
  </r>
  <r>
    <x v="95"/>
    <n v="20701"/>
    <x v="1"/>
    <x v="2"/>
    <x v="2"/>
    <s v="3,0 - 4,5"/>
  </r>
  <r>
    <x v="96"/>
    <n v="15465"/>
    <x v="0"/>
    <x v="0"/>
    <x v="7"/>
    <s v="3,0 - 4,5"/>
  </r>
  <r>
    <x v="97"/>
    <n v="18431"/>
    <x v="1"/>
    <x v="1"/>
    <x v="7"/>
    <s v="3,0 - 4,5"/>
  </r>
  <r>
    <x v="98"/>
    <n v="25814"/>
    <x v="0"/>
    <x v="0"/>
    <x v="4"/>
    <s v="6,0 - 7,5"/>
  </r>
  <r>
    <x v="99"/>
    <n v="13151"/>
    <x v="1"/>
    <x v="1"/>
    <x v="2"/>
    <s v="3,0 - 4,5"/>
  </r>
  <r>
    <x v="100"/>
    <n v="19584"/>
    <x v="0"/>
    <x v="0"/>
    <x v="6"/>
    <s v="6,0 - 7,5"/>
  </r>
  <r>
    <x v="101"/>
    <n v="21428"/>
    <x v="1"/>
    <x v="1"/>
    <x v="6"/>
    <s v="6,0 - 7,5"/>
  </r>
  <r>
    <x v="102"/>
    <n v="23906"/>
    <x v="1"/>
    <x v="1"/>
    <x v="1"/>
    <s v="4,5 - 6,0"/>
  </r>
  <r>
    <x v="103"/>
    <n v="16856"/>
    <x v="1"/>
    <x v="2"/>
    <x v="6"/>
    <s v="6,0 - 7,5"/>
  </r>
  <r>
    <x v="104"/>
    <n v="14670"/>
    <x v="1"/>
    <x v="1"/>
    <x v="1"/>
    <s v="4,5 - 6,0"/>
  </r>
  <r>
    <x v="105"/>
    <n v="19162"/>
    <x v="1"/>
    <x v="1"/>
    <x v="4"/>
    <s v="6,0 - 7,5"/>
  </r>
  <r>
    <x v="106"/>
    <n v="28936"/>
    <x v="1"/>
    <x v="2"/>
    <x v="4"/>
    <s v="6,0 - 7,5"/>
  </r>
  <r>
    <x v="107"/>
    <n v="23357"/>
    <x v="1"/>
    <x v="2"/>
    <x v="2"/>
    <s v="3,0 - 4,5"/>
  </r>
  <r>
    <x v="108"/>
    <n v="19461"/>
    <x v="0"/>
    <x v="0"/>
    <x v="7"/>
    <s v="3,0 - 4,5"/>
  </r>
  <r>
    <x v="109"/>
    <n v="18267"/>
    <x v="0"/>
    <x v="0"/>
    <x v="1"/>
    <s v="4,5 - 6,0"/>
  </r>
  <r>
    <x v="110"/>
    <n v="19854"/>
    <x v="1"/>
    <x v="2"/>
    <x v="7"/>
    <s v="3,0 - 4,5"/>
  </r>
  <r>
    <x v="111"/>
    <n v="29053"/>
    <x v="0"/>
    <x v="0"/>
    <x v="7"/>
    <s v="3,0 - 4,5"/>
  </r>
  <r>
    <x v="112"/>
    <n v="23475"/>
    <x v="0"/>
    <x v="0"/>
    <x v="5"/>
    <s v="7,5 - 9,0"/>
  </r>
  <r>
    <x v="113"/>
    <n v="23797"/>
    <x v="1"/>
    <x v="2"/>
    <x v="6"/>
    <s v="6,0 - 7,5"/>
  </r>
  <r>
    <x v="114"/>
    <n v="23198"/>
    <x v="0"/>
    <x v="0"/>
    <x v="5"/>
    <s v="7,5 - 9,0"/>
  </r>
  <r>
    <x v="115"/>
    <n v="22133"/>
    <x v="1"/>
    <x v="1"/>
    <x v="2"/>
    <s v="3,0 - 4,5"/>
  </r>
  <r>
    <x v="116"/>
    <n v="18266"/>
    <x v="1"/>
    <x v="2"/>
    <x v="6"/>
    <s v="6,0 - 7,5"/>
  </r>
  <r>
    <x v="117"/>
    <n v="27265"/>
    <x v="1"/>
    <x v="2"/>
    <x v="4"/>
    <s v="6,0 - 7,5"/>
  </r>
  <r>
    <x v="118"/>
    <n v="19678"/>
    <x v="0"/>
    <x v="0"/>
    <x v="2"/>
    <s v="3,0 - 4,5"/>
  </r>
  <r>
    <x v="119"/>
    <n v="19534"/>
    <x v="1"/>
    <x v="2"/>
    <x v="1"/>
    <s v="4,5 - 6,0"/>
  </r>
  <r>
    <x v="120"/>
    <n v="12095"/>
    <x v="1"/>
    <x v="1"/>
    <x v="3"/>
    <s v="0,0 - 1,5"/>
  </r>
  <r>
    <x v="121"/>
    <n v="25037"/>
    <x v="0"/>
    <x v="0"/>
    <x v="2"/>
    <s v="3,0 - 4,5"/>
  </r>
  <r>
    <x v="122"/>
    <n v="21465"/>
    <x v="0"/>
    <x v="0"/>
    <x v="6"/>
    <s v="6,0 - 7,5"/>
  </r>
  <r>
    <x v="123"/>
    <n v="22407"/>
    <x v="1"/>
    <x v="2"/>
    <x v="0"/>
    <s v="1,5 - 3,0"/>
  </r>
  <r>
    <x v="124"/>
    <n v="22213"/>
    <x v="0"/>
    <x v="0"/>
    <x v="7"/>
    <s v="3,0 - 4,5"/>
  </r>
  <r>
    <x v="125"/>
    <n v="23128"/>
    <x v="1"/>
    <x v="1"/>
    <x v="1"/>
    <s v="4,5 - 6,0"/>
  </r>
  <r>
    <x v="126"/>
    <n v="21868"/>
    <x v="1"/>
    <x v="2"/>
    <x v="1"/>
    <s v="4,5 - 6,0"/>
  </r>
  <r>
    <x v="127"/>
    <n v="20500"/>
    <x v="1"/>
    <x v="2"/>
    <x v="4"/>
    <s v="6,0 - 7,5"/>
  </r>
  <r>
    <x v="128"/>
    <n v="22359"/>
    <x v="1"/>
    <x v="2"/>
    <x v="4"/>
    <s v="6,0 - 7,5"/>
  </r>
  <r>
    <x v="129"/>
    <n v="22633"/>
    <x v="1"/>
    <x v="1"/>
    <x v="6"/>
    <s v="6,0 - 7,5"/>
  </r>
  <r>
    <x v="130"/>
    <n v="21883"/>
    <x v="1"/>
    <x v="2"/>
    <x v="1"/>
    <s v="4,5 - 6,0"/>
  </r>
  <r>
    <x v="131"/>
    <n v="19983"/>
    <x v="0"/>
    <x v="0"/>
    <x v="6"/>
    <s v="6,0 - 7,5"/>
  </r>
  <r>
    <x v="132"/>
    <n v="26593"/>
    <x v="1"/>
    <x v="2"/>
    <x v="1"/>
    <s v="4,5 - 6,0"/>
  </r>
  <r>
    <x v="133"/>
    <n v="24513"/>
    <x v="0"/>
    <x v="0"/>
    <x v="2"/>
    <s v="3,0 - 4,5"/>
  </r>
  <r>
    <x v="134"/>
    <n v="19993"/>
    <x v="0"/>
    <x v="0"/>
    <x v="0"/>
    <s v="1,5 - 3,0"/>
  </r>
  <r>
    <x v="135"/>
    <n v="21067"/>
    <x v="1"/>
    <x v="2"/>
    <x v="0"/>
    <s v="1,5 - 3,0"/>
  </r>
  <r>
    <x v="136"/>
    <n v="24583"/>
    <x v="1"/>
    <x v="2"/>
    <x v="4"/>
    <s v="6,0 - 7,5"/>
  </r>
  <r>
    <x v="137"/>
    <n v="17930"/>
    <x v="1"/>
    <x v="2"/>
    <x v="6"/>
    <s v="6,0 - 7,5"/>
  </r>
  <r>
    <x v="138"/>
    <n v="25097"/>
    <x v="0"/>
    <x v="0"/>
    <x v="1"/>
    <s v="4,5 - 6,0"/>
  </r>
  <r>
    <x v="139"/>
    <n v="15180"/>
    <x v="0"/>
    <x v="0"/>
    <x v="6"/>
    <s v="6,0 - 7,5"/>
  </r>
  <r>
    <x v="140"/>
    <n v="18987"/>
    <x v="1"/>
    <x v="2"/>
    <x v="4"/>
    <s v="6,0 - 7,5"/>
  </r>
  <r>
    <x v="141"/>
    <n v="18495"/>
    <x v="0"/>
    <x v="0"/>
    <x v="6"/>
    <s v="6,0 - 7,5"/>
  </r>
  <r>
    <x v="142"/>
    <n v="18254"/>
    <x v="0"/>
    <x v="0"/>
    <x v="1"/>
    <s v="4,5 - 6,0"/>
  </r>
  <r>
    <x v="143"/>
    <n v="21614"/>
    <x v="1"/>
    <x v="1"/>
    <x v="4"/>
    <s v="6,0 - 7,5"/>
  </r>
  <r>
    <x v="144"/>
    <n v="18933"/>
    <x v="1"/>
    <x v="2"/>
    <x v="0"/>
    <s v="1,5 - 3,0"/>
  </r>
  <r>
    <x v="145"/>
    <n v="27306"/>
    <x v="0"/>
    <x v="0"/>
    <x v="1"/>
    <s v="4,5 - 6,0"/>
  </r>
  <r>
    <x v="146"/>
    <n v="22611"/>
    <x v="1"/>
    <x v="2"/>
    <x v="4"/>
    <s v="6,0 - 7,5"/>
  </r>
  <r>
    <x v="147"/>
    <n v="23689"/>
    <x v="1"/>
    <x v="1"/>
    <x v="1"/>
    <s v="4,5 - 6,0"/>
  </r>
  <r>
    <x v="148"/>
    <n v="24497"/>
    <x v="0"/>
    <x v="0"/>
    <x v="7"/>
    <s v="3,0 - 4,5"/>
  </r>
  <r>
    <x v="149"/>
    <n v="20638"/>
    <x v="0"/>
    <x v="0"/>
    <x v="4"/>
    <s v="6,0 - 7,5"/>
  </r>
  <r>
    <x v="150"/>
    <n v="28445"/>
    <x v="0"/>
    <x v="0"/>
    <x v="0"/>
    <s v="1,5 - 3,0"/>
  </r>
  <r>
    <x v="151"/>
    <n v="19224"/>
    <x v="1"/>
    <x v="1"/>
    <x v="6"/>
    <s v="6,0 - 7,5"/>
  </r>
  <r>
    <x v="152"/>
    <n v="22050"/>
    <x v="0"/>
    <x v="0"/>
    <x v="4"/>
    <s v="6,0 - 7,5"/>
  </r>
  <r>
    <x v="153"/>
    <n v="19420"/>
    <x v="1"/>
    <x v="2"/>
    <x v="4"/>
    <s v="6,0 - 7,5"/>
  </r>
  <r>
    <x v="154"/>
    <n v="18398"/>
    <x v="1"/>
    <x v="2"/>
    <x v="1"/>
    <s v="4,5 - 6,0"/>
  </r>
  <r>
    <x v="155"/>
    <n v="23598"/>
    <x v="0"/>
    <x v="0"/>
    <x v="0"/>
    <s v="1,5 - 3,0"/>
  </r>
  <r>
    <x v="156"/>
    <n v="20611"/>
    <x v="1"/>
    <x v="2"/>
    <x v="7"/>
    <s v="3,0 - 4,5"/>
  </r>
  <r>
    <x v="157"/>
    <n v="22169"/>
    <x v="0"/>
    <x v="0"/>
    <x v="1"/>
    <s v="4,5 - 6,0"/>
  </r>
  <r>
    <x v="158"/>
    <n v="20167"/>
    <x v="1"/>
    <x v="2"/>
    <x v="4"/>
    <s v="6,0 - 7,5"/>
  </r>
  <r>
    <x v="159"/>
    <n v="25150"/>
    <x v="0"/>
    <x v="0"/>
    <x v="6"/>
    <s v="6,0 - 7,5"/>
  </r>
  <r>
    <x v="160"/>
    <n v="27703"/>
    <x v="0"/>
    <x v="0"/>
    <x v="6"/>
    <s v="6,0 - 7,5"/>
  </r>
  <r>
    <x v="161"/>
    <n v="20250"/>
    <x v="0"/>
    <x v="0"/>
    <x v="1"/>
    <s v="4,5 - 6,0"/>
  </r>
  <r>
    <x v="162"/>
    <n v="22114"/>
    <x v="1"/>
    <x v="2"/>
    <x v="3"/>
    <s v="0,0 - 1,5"/>
  </r>
  <r>
    <x v="163"/>
    <n v="19068"/>
    <x v="0"/>
    <x v="0"/>
    <x v="7"/>
    <s v="3,0 - 4,5"/>
  </r>
  <r>
    <x v="164"/>
    <n v="17935"/>
    <x v="1"/>
    <x v="2"/>
    <x v="6"/>
    <s v="6,0 - 7,5"/>
  </r>
  <r>
    <x v="165"/>
    <n v="25693"/>
    <x v="0"/>
    <x v="0"/>
    <x v="7"/>
    <s v="3,0 - 4,5"/>
  </r>
  <r>
    <x v="166"/>
    <n v="16274"/>
    <x v="0"/>
    <x v="0"/>
    <x v="7"/>
    <s v="3,0 - 4,5"/>
  </r>
  <r>
    <x v="167"/>
    <n v="22487"/>
    <x v="0"/>
    <x v="0"/>
    <x v="4"/>
    <s v="6,0 - 7,5"/>
  </r>
  <r>
    <x v="168"/>
    <n v="17983"/>
    <x v="0"/>
    <x v="0"/>
    <x v="4"/>
    <s v="6,0 - 7,5"/>
  </r>
  <r>
    <x v="169"/>
    <n v="22159"/>
    <x v="1"/>
    <x v="2"/>
    <x v="4"/>
    <s v="6,0 - 7,5"/>
  </r>
  <r>
    <x v="170"/>
    <n v="19890"/>
    <x v="0"/>
    <x v="0"/>
    <x v="0"/>
    <s v="1,5 - 3,0"/>
  </r>
  <r>
    <x v="171"/>
    <n v="24572"/>
    <x v="1"/>
    <x v="2"/>
    <x v="2"/>
    <s v="3,0 - 4,5"/>
  </r>
  <r>
    <x v="172"/>
    <n v="20684"/>
    <x v="1"/>
    <x v="2"/>
    <x v="1"/>
    <s v="4,5 - 6,0"/>
  </r>
  <r>
    <x v="173"/>
    <n v="24839"/>
    <x v="0"/>
    <x v="0"/>
    <x v="1"/>
    <s v="4,5 - 6,0"/>
  </r>
  <r>
    <x v="174"/>
    <n v="14119"/>
    <x v="0"/>
    <x v="0"/>
    <x v="4"/>
    <s v="6,0 - 7,5"/>
  </r>
  <r>
    <x v="175"/>
    <n v="18382"/>
    <x v="0"/>
    <x v="0"/>
    <x v="1"/>
    <s v="4,5 - 6,0"/>
  </r>
  <r>
    <x v="176"/>
    <n v="25833"/>
    <x v="0"/>
    <x v="0"/>
    <x v="7"/>
    <s v="3,0 - 4,5"/>
  </r>
  <r>
    <x v="177"/>
    <n v="22829"/>
    <x v="1"/>
    <x v="2"/>
    <x v="2"/>
    <s v="3,0 - 4,5"/>
  </r>
  <r>
    <x v="178"/>
    <n v="20057"/>
    <x v="1"/>
    <x v="2"/>
    <x v="4"/>
    <s v="6,0 - 7,5"/>
  </r>
  <r>
    <x v="179"/>
    <n v="18396"/>
    <x v="0"/>
    <x v="0"/>
    <x v="7"/>
    <s v="3,0 - 4,5"/>
  </r>
  <r>
    <x v="180"/>
    <n v="19848"/>
    <x v="1"/>
    <x v="2"/>
    <x v="6"/>
    <s v="6,0 - 7,5"/>
  </r>
  <r>
    <x v="181"/>
    <n v="19190"/>
    <x v="1"/>
    <x v="2"/>
    <x v="7"/>
    <s v="3,0 - 4,5"/>
  </r>
  <r>
    <x v="182"/>
    <n v="23807"/>
    <x v="0"/>
    <x v="0"/>
    <x v="8"/>
    <s v="0,0 - 1,5"/>
  </r>
  <r>
    <x v="183"/>
    <n v="22924"/>
    <x v="0"/>
    <x v="0"/>
    <x v="7"/>
    <s v="3,0 - 4,5"/>
  </r>
  <r>
    <x v="184"/>
    <n v="20346"/>
    <x v="1"/>
    <x v="1"/>
    <x v="7"/>
    <s v="3,0 - 4,5"/>
  </r>
  <r>
    <x v="185"/>
    <n v="18462"/>
    <x v="0"/>
    <x v="0"/>
    <x v="2"/>
    <s v="3,0 - 4,5"/>
  </r>
  <r>
    <x v="186"/>
    <n v="23963"/>
    <x v="1"/>
    <x v="2"/>
    <x v="7"/>
    <s v="3,0 - 4,5"/>
  </r>
  <r>
    <x v="187"/>
    <n v="23673"/>
    <x v="1"/>
    <x v="2"/>
    <x v="1"/>
    <s v="4,5 - 6,0"/>
  </r>
  <r>
    <x v="188"/>
    <n v="23015"/>
    <x v="0"/>
    <x v="0"/>
    <x v="4"/>
    <s v="6,0 - 7,5"/>
  </r>
  <r>
    <x v="189"/>
    <n v="19768"/>
    <x v="0"/>
    <x v="0"/>
    <x v="0"/>
    <s v="1,5 - 3,0"/>
  </r>
  <r>
    <x v="190"/>
    <n v="26648"/>
    <x v="0"/>
    <x v="0"/>
    <x v="4"/>
    <s v="6,0 - 7,5"/>
  </r>
  <r>
    <x v="191"/>
    <n v="15925"/>
    <x v="0"/>
    <x v="0"/>
    <x v="4"/>
    <s v="6,0 - 7,5"/>
  </r>
  <r>
    <x v="192"/>
    <n v="19567"/>
    <x v="1"/>
    <x v="1"/>
    <x v="2"/>
    <s v="3,0 - 4,5"/>
  </r>
  <r>
    <x v="193"/>
    <n v="24072"/>
    <x v="1"/>
    <x v="2"/>
    <x v="4"/>
    <s v="6,0 - 7,5"/>
  </r>
  <r>
    <x v="194"/>
    <n v="14044"/>
    <x v="1"/>
    <x v="2"/>
    <x v="4"/>
    <s v="6,0 - 7,5"/>
  </r>
  <r>
    <x v="195"/>
    <n v="19378"/>
    <x v="0"/>
    <x v="0"/>
    <x v="1"/>
    <s v="4,5 - 6,0"/>
  </r>
  <r>
    <x v="196"/>
    <n v="19858"/>
    <x v="0"/>
    <x v="0"/>
    <x v="7"/>
    <s v="3,0 - 4,5"/>
  </r>
  <r>
    <x v="197"/>
    <n v="12898"/>
    <x v="0"/>
    <x v="0"/>
    <x v="6"/>
    <s v="6,0 - 7,5"/>
  </r>
  <r>
    <x v="198"/>
    <n v="22975"/>
    <x v="0"/>
    <x v="0"/>
    <x v="5"/>
    <s v="7,5 - 9,0"/>
  </r>
  <r>
    <x v="199"/>
    <n v="23073"/>
    <x v="1"/>
    <x v="2"/>
    <x v="4"/>
    <s v="6,0 - 7,5"/>
  </r>
  <r>
    <x v="200"/>
    <n v="26167"/>
    <x v="0"/>
    <x v="0"/>
    <x v="8"/>
    <s v="0,0 - 1,5"/>
  </r>
  <r>
    <x v="201"/>
    <n v="24580"/>
    <x v="0"/>
    <x v="0"/>
    <x v="4"/>
    <s v="6,0 - 7,5"/>
  </r>
  <r>
    <x v="202"/>
    <n v="25696"/>
    <x v="1"/>
    <x v="2"/>
    <x v="2"/>
    <s v="3,0 - 4,5"/>
  </r>
  <r>
    <x v="203"/>
    <n v="18488"/>
    <x v="1"/>
    <x v="1"/>
    <x v="7"/>
    <s v="3,0 - 4,5"/>
  </r>
  <r>
    <x v="204"/>
    <n v="24441"/>
    <x v="1"/>
    <x v="2"/>
    <x v="6"/>
    <s v="6,0 - 7,5"/>
  </r>
  <r>
    <x v="205"/>
    <n v="20848"/>
    <x v="0"/>
    <x v="0"/>
    <x v="0"/>
    <s v="1,5 - 3,0"/>
  </r>
  <r>
    <x v="206"/>
    <n v="25126"/>
    <x v="1"/>
    <x v="2"/>
    <x v="1"/>
    <s v="4,5 - 6,0"/>
  </r>
  <r>
    <x v="207"/>
    <n v="17084"/>
    <x v="1"/>
    <x v="1"/>
    <x v="4"/>
    <s v="6,0 - 7,5"/>
  </r>
  <r>
    <x v="208"/>
    <n v="18567"/>
    <x v="0"/>
    <x v="0"/>
    <x v="2"/>
    <s v="3,0 - 4,5"/>
  </r>
  <r>
    <x v="209"/>
    <n v="21017"/>
    <x v="0"/>
    <x v="0"/>
    <x v="1"/>
    <s v="4,5 - 6,0"/>
  </r>
  <r>
    <x v="210"/>
    <n v="18709"/>
    <x v="0"/>
    <x v="0"/>
    <x v="7"/>
    <s v="3,0 - 4,5"/>
  </r>
  <r>
    <x v="211"/>
    <n v="16627"/>
    <x v="0"/>
    <x v="0"/>
    <x v="1"/>
    <s v="4,5 - 6,0"/>
  </r>
  <r>
    <x v="212"/>
    <n v="25632"/>
    <x v="1"/>
    <x v="2"/>
    <x v="4"/>
    <s v="6,0 - 7,5"/>
  </r>
  <r>
    <x v="213"/>
    <n v="24279"/>
    <x v="1"/>
    <x v="2"/>
    <x v="4"/>
    <s v="6,0 - 7,5"/>
  </r>
  <r>
    <x v="214"/>
    <n v="24201"/>
    <x v="1"/>
    <x v="1"/>
    <x v="4"/>
    <s v="6,0 - 7,5"/>
  </r>
  <r>
    <x v="215"/>
    <n v="27614"/>
    <x v="1"/>
    <x v="1"/>
    <x v="6"/>
    <s v="6,0 - 7,5"/>
  </r>
  <r>
    <x v="216"/>
    <n v="18434"/>
    <x v="0"/>
    <x v="0"/>
    <x v="4"/>
    <s v="6,0 - 7,5"/>
  </r>
  <r>
    <x v="217"/>
    <n v="31105"/>
    <x v="0"/>
    <x v="0"/>
    <x v="1"/>
    <s v="4,5 - 6,0"/>
  </r>
  <r>
    <x v="218"/>
    <n v="19907"/>
    <x v="1"/>
    <x v="2"/>
    <x v="0"/>
    <s v="1,5 - 3,0"/>
  </r>
  <r>
    <x v="219"/>
    <n v="21451"/>
    <x v="1"/>
    <x v="1"/>
    <x v="5"/>
    <s v="7,5 - 9,0"/>
  </r>
  <r>
    <x v="220"/>
    <n v="22928"/>
    <x v="1"/>
    <x v="1"/>
    <x v="7"/>
    <s v="3,0 - 4,5"/>
  </r>
  <r>
    <x v="221"/>
    <n v="14023"/>
    <x v="0"/>
    <x v="0"/>
    <x v="0"/>
    <s v="1,5 - 3,0"/>
  </r>
  <r>
    <x v="222"/>
    <n v="19315"/>
    <x v="0"/>
    <x v="0"/>
    <x v="3"/>
    <s v="0,0 - 1,5"/>
  </r>
  <r>
    <x v="223"/>
    <n v="23134"/>
    <x v="0"/>
    <x v="0"/>
    <x v="1"/>
    <s v="4,5 - 6,0"/>
  </r>
  <r>
    <x v="224"/>
    <n v="20505"/>
    <x v="0"/>
    <x v="0"/>
    <x v="6"/>
    <s v="6,0 - 7,5"/>
  </r>
  <r>
    <x v="225"/>
    <n v="19820"/>
    <x v="0"/>
    <x v="0"/>
    <x v="7"/>
    <s v="3,0 - 4,5"/>
  </r>
  <r>
    <x v="226"/>
    <n v="19842"/>
    <x v="1"/>
    <x v="1"/>
    <x v="7"/>
    <s v="3,0 - 4,5"/>
  </r>
  <r>
    <x v="227"/>
    <n v="16788"/>
    <x v="0"/>
    <x v="0"/>
    <x v="4"/>
    <s v="6,0 - 7,5"/>
  </r>
  <r>
    <x v="228"/>
    <n v="21577"/>
    <x v="1"/>
    <x v="2"/>
    <x v="1"/>
    <s v="4,5 - 6,0"/>
  </r>
  <r>
    <x v="229"/>
    <n v="20796"/>
    <x v="1"/>
    <x v="1"/>
    <x v="7"/>
    <s v="3,0 - 4,5"/>
  </r>
  <r>
    <x v="230"/>
    <n v="15817"/>
    <x v="1"/>
    <x v="1"/>
    <x v="2"/>
    <s v="3,0 - 4,5"/>
  </r>
  <r>
    <x v="231"/>
    <n v="23502"/>
    <x v="1"/>
    <x v="2"/>
    <x v="4"/>
    <s v="6,0 - 7,5"/>
  </r>
  <r>
    <x v="232"/>
    <n v="22051"/>
    <x v="0"/>
    <x v="0"/>
    <x v="1"/>
    <s v="4,5 - 6,0"/>
  </r>
  <r>
    <x v="233"/>
    <n v="20879"/>
    <x v="0"/>
    <x v="0"/>
    <x v="1"/>
    <s v="4,5 - 6,0"/>
  </r>
  <r>
    <x v="234"/>
    <n v="22501"/>
    <x v="0"/>
    <x v="0"/>
    <x v="6"/>
    <s v="6,0 - 7,5"/>
  </r>
  <r>
    <x v="235"/>
    <n v="24168"/>
    <x v="0"/>
    <x v="0"/>
    <x v="6"/>
    <s v="6,0 - 7,5"/>
  </r>
  <r>
    <x v="236"/>
    <n v="24879"/>
    <x v="1"/>
    <x v="2"/>
    <x v="6"/>
    <s v="6,0 - 7,5"/>
  </r>
  <r>
    <x v="237"/>
    <n v="27278"/>
    <x v="0"/>
    <x v="0"/>
    <x v="1"/>
    <s v="4,5 - 6,0"/>
  </r>
  <r>
    <x v="238"/>
    <n v="21384"/>
    <x v="0"/>
    <x v="0"/>
    <x v="7"/>
    <s v="3,0 - 4,5"/>
  </r>
  <r>
    <x v="239"/>
    <n v="19565"/>
    <x v="1"/>
    <x v="2"/>
    <x v="2"/>
    <s v="3,0 - 4,5"/>
  </r>
  <r>
    <x v="240"/>
    <n v="21631"/>
    <x v="1"/>
    <x v="2"/>
    <x v="2"/>
    <s v="3,0 - 4,5"/>
  </r>
  <r>
    <x v="241"/>
    <n v="20746"/>
    <x v="0"/>
    <x v="0"/>
    <x v="1"/>
    <s v="4,5 - 6,0"/>
  </r>
  <r>
    <x v="242"/>
    <n v="21069"/>
    <x v="1"/>
    <x v="2"/>
    <x v="1"/>
    <s v="4,5 - 6,0"/>
  </r>
  <r>
    <x v="243"/>
    <n v="19730"/>
    <x v="1"/>
    <x v="1"/>
    <x v="7"/>
    <s v="3,0 - 4,5"/>
  </r>
  <r>
    <x v="244"/>
    <n v="19497"/>
    <x v="1"/>
    <x v="2"/>
    <x v="1"/>
    <s v="4,5 - 6,0"/>
  </r>
  <r>
    <x v="245"/>
    <n v="20347"/>
    <x v="0"/>
    <x v="0"/>
    <x v="1"/>
    <s v="4,5 - 6,0"/>
  </r>
  <r>
    <x v="246"/>
    <n v="26434"/>
    <x v="1"/>
    <x v="1"/>
    <x v="4"/>
    <s v="6,0 - 7,5"/>
  </r>
  <r>
    <x v="247"/>
    <n v="18945"/>
    <x v="1"/>
    <x v="2"/>
    <x v="1"/>
    <s v="4,5 - 6,0"/>
  </r>
  <r>
    <x v="248"/>
    <n v="20922"/>
    <x v="0"/>
    <x v="0"/>
    <x v="1"/>
    <s v="4,5 - 6,0"/>
  </r>
  <r>
    <x v="249"/>
    <n v="19435"/>
    <x v="0"/>
    <x v="0"/>
    <x v="2"/>
    <s v="3,0 - 4,5"/>
  </r>
  <r>
    <x v="250"/>
    <n v="22052"/>
    <x v="0"/>
    <x v="0"/>
    <x v="1"/>
    <s v="4,5 - 6,0"/>
  </r>
  <r>
    <x v="251"/>
    <n v="20908"/>
    <x v="1"/>
    <x v="2"/>
    <x v="4"/>
    <s v="6,0 - 7,5"/>
  </r>
  <r>
    <x v="252"/>
    <n v="14795"/>
    <x v="0"/>
    <x v="0"/>
    <x v="7"/>
    <s v="3,0 - 4,5"/>
  </r>
  <r>
    <x v="253"/>
    <n v="21359"/>
    <x v="0"/>
    <x v="0"/>
    <x v="1"/>
    <s v="4,5 - 6,0"/>
  </r>
  <r>
    <x v="254"/>
    <n v="17744"/>
    <x v="0"/>
    <x v="0"/>
    <x v="4"/>
    <s v="6,0 - 7,5"/>
  </r>
  <r>
    <x v="255"/>
    <n v="20571"/>
    <x v="0"/>
    <x v="0"/>
    <x v="1"/>
    <s v="4,5 - 6,0"/>
  </r>
  <r>
    <x v="256"/>
    <n v="20254"/>
    <x v="0"/>
    <x v="0"/>
    <x v="7"/>
    <s v="3,0 - 4,5"/>
  </r>
  <r>
    <x v="257"/>
    <n v="24993"/>
    <x v="0"/>
    <x v="0"/>
    <x v="7"/>
    <s v="3,0 - 4,5"/>
  </r>
  <r>
    <x v="258"/>
    <n v="22465"/>
    <x v="0"/>
    <x v="0"/>
    <x v="2"/>
    <s v="3,0 - 4,5"/>
  </r>
  <r>
    <x v="259"/>
    <n v="20877"/>
    <x v="1"/>
    <x v="2"/>
    <x v="7"/>
    <s v="3,0 - 4,5"/>
  </r>
  <r>
    <x v="260"/>
    <n v="24844"/>
    <x v="0"/>
    <x v="0"/>
    <x v="6"/>
    <s v="6,0 - 7,5"/>
  </r>
  <r>
    <x v="261"/>
    <n v="24001"/>
    <x v="1"/>
    <x v="2"/>
    <x v="0"/>
    <s v="1,5 - 3,0"/>
  </r>
  <r>
    <x v="262"/>
    <n v="21435"/>
    <x v="1"/>
    <x v="2"/>
    <x v="3"/>
    <s v="0,0 - 1,5"/>
  </r>
  <r>
    <x v="263"/>
    <n v="23743"/>
    <x v="1"/>
    <x v="1"/>
    <x v="0"/>
    <s v="1,5 - 3,0"/>
  </r>
  <r>
    <x v="264"/>
    <n v="24210"/>
    <x v="0"/>
    <x v="0"/>
    <x v="1"/>
    <s v="4,5 - 6,0"/>
  </r>
  <r>
    <x v="265"/>
    <n v="23314"/>
    <x v="1"/>
    <x v="2"/>
    <x v="4"/>
    <s v="6,0 - 7,5"/>
  </r>
  <r>
    <x v="266"/>
    <n v="21245"/>
    <x v="0"/>
    <x v="0"/>
    <x v="2"/>
    <s v="3,0 - 4,5"/>
  </r>
  <r>
    <x v="267"/>
    <n v="22780"/>
    <x v="0"/>
    <x v="0"/>
    <x v="2"/>
    <s v="3,0 - 4,5"/>
  </r>
  <r>
    <x v="268"/>
    <n v="18745"/>
    <x v="0"/>
    <x v="0"/>
    <x v="0"/>
    <s v="1,5 - 3,0"/>
  </r>
  <r>
    <x v="269"/>
    <n v="17552"/>
    <x v="0"/>
    <x v="0"/>
    <x v="2"/>
    <s v="3,0 - 4,5"/>
  </r>
  <r>
    <x v="270"/>
    <n v="28339"/>
    <x v="1"/>
    <x v="1"/>
    <x v="1"/>
    <s v="4,5 - 6,0"/>
  </r>
  <r>
    <x v="271"/>
    <n v="17890"/>
    <x v="0"/>
    <x v="3"/>
    <x v="7"/>
    <s v="3,0 - 4,5"/>
  </r>
  <r>
    <x v="272"/>
    <n v="22994"/>
    <x v="1"/>
    <x v="3"/>
    <x v="7"/>
    <s v="3,0 - 4,5"/>
  </r>
  <r>
    <x v="273"/>
    <n v="22127"/>
    <x v="1"/>
    <x v="3"/>
    <x v="1"/>
    <s v="4,5 - 6,0"/>
  </r>
  <r>
    <x v="274"/>
    <n v="21769"/>
    <x v="1"/>
    <x v="3"/>
    <x v="4"/>
    <s v="6,0 - 7,5"/>
  </r>
  <r>
    <x v="275"/>
    <n v="20540"/>
    <x v="1"/>
    <x v="3"/>
    <x v="2"/>
    <s v="3,0 - 4,5"/>
  </r>
  <r>
    <x v="276"/>
    <n v="20369"/>
    <x v="1"/>
    <x v="3"/>
    <x v="1"/>
    <s v="4,5 - 6,0"/>
  </r>
  <r>
    <x v="277"/>
    <n v="24804"/>
    <x v="0"/>
    <x v="3"/>
    <x v="2"/>
    <s v="3,0 - 4,5"/>
  </r>
  <r>
    <x v="278"/>
    <n v="21275"/>
    <x v="1"/>
    <x v="3"/>
    <x v="1"/>
    <s v="4,5 - 6,0"/>
  </r>
  <r>
    <x v="279"/>
    <n v="16884"/>
    <x v="1"/>
    <x v="3"/>
    <x v="1"/>
    <s v="4,5 - 6,0"/>
  </r>
  <r>
    <x v="280"/>
    <n v="15474"/>
    <x v="1"/>
    <x v="3"/>
    <x v="1"/>
    <s v="4,5 - 6,0"/>
  </r>
  <r>
    <x v="281"/>
    <n v="23188"/>
    <x v="1"/>
    <x v="3"/>
    <x v="2"/>
    <s v="3,0 - 4,5"/>
  </r>
  <r>
    <x v="282"/>
    <n v="17187"/>
    <x v="1"/>
    <x v="3"/>
    <x v="4"/>
    <s v="6,0 - 7,5"/>
  </r>
  <r>
    <x v="283"/>
    <n v="24183"/>
    <x v="1"/>
    <x v="3"/>
    <x v="0"/>
    <s v="1,5 - 3,0"/>
  </r>
  <r>
    <x v="284"/>
    <n v="20645"/>
    <x v="0"/>
    <x v="3"/>
    <x v="2"/>
    <s v="3,0 - 4,5"/>
  </r>
  <r>
    <x v="285"/>
    <n v="25129"/>
    <x v="1"/>
    <x v="3"/>
    <x v="7"/>
    <s v="3,0 - 4,5"/>
  </r>
  <r>
    <x v="286"/>
    <n v="23650"/>
    <x v="1"/>
    <x v="3"/>
    <x v="5"/>
    <s v="7,5 - 9,0"/>
  </r>
  <r>
    <x v="287"/>
    <n v="18603"/>
    <x v="0"/>
    <x v="3"/>
    <x v="4"/>
    <s v="6,0 - 7,5"/>
  </r>
  <r>
    <x v="288"/>
    <n v="19926"/>
    <x v="0"/>
    <x v="3"/>
    <x v="1"/>
    <s v="4,5 - 6,0"/>
  </r>
  <r>
    <x v="289"/>
    <n v="22180"/>
    <x v="1"/>
    <x v="3"/>
    <x v="1"/>
    <s v="4,5 - 6,0"/>
  </r>
  <r>
    <x v="290"/>
    <n v="22261"/>
    <x v="1"/>
    <x v="3"/>
    <x v="2"/>
    <s v="3,0 - 4,5"/>
  </r>
  <r>
    <x v="291"/>
    <n v="19576"/>
    <x v="1"/>
    <x v="3"/>
    <x v="1"/>
    <s v="4,5 - 6,0"/>
  </r>
  <r>
    <x v="292"/>
    <n v="26007"/>
    <x v="0"/>
    <x v="3"/>
    <x v="6"/>
    <s v="6,0 - 7,5"/>
  </r>
  <r>
    <x v="293"/>
    <n v="25610"/>
    <x v="0"/>
    <x v="3"/>
    <x v="7"/>
    <s v="3,0 - 4,5"/>
  </r>
  <r>
    <x v="294"/>
    <n v="17769"/>
    <x v="0"/>
    <x v="3"/>
    <x v="7"/>
    <s v="3,0 - 4,5"/>
  </r>
  <r>
    <x v="295"/>
    <n v="25151"/>
    <x v="0"/>
    <x v="3"/>
    <x v="4"/>
    <s v="6,0 - 7,5"/>
  </r>
  <r>
    <x v="296"/>
    <n v="20713"/>
    <x v="1"/>
    <x v="3"/>
    <x v="4"/>
    <s v="6,0 - 7,5"/>
  </r>
  <r>
    <x v="297"/>
    <n v="21153"/>
    <x v="1"/>
    <x v="3"/>
    <x v="6"/>
    <s v="6,0 - 7,5"/>
  </r>
  <r>
    <x v="298"/>
    <n v="13126"/>
    <x v="0"/>
    <x v="3"/>
    <x v="4"/>
    <s v="6,0 - 7,5"/>
  </r>
  <r>
    <x v="299"/>
    <n v="18348"/>
    <x v="0"/>
    <x v="3"/>
    <x v="7"/>
    <s v="3,0 - 4,5"/>
  </r>
  <r>
    <x v="300"/>
    <n v="15216"/>
    <x v="1"/>
    <x v="3"/>
    <x v="6"/>
    <s v="6,0 - 7,5"/>
  </r>
  <r>
    <x v="301"/>
    <n v="26472"/>
    <x v="1"/>
    <x v="3"/>
    <x v="6"/>
    <s v="6,0 - 7,5"/>
  </r>
  <r>
    <x v="302"/>
    <n v="23184"/>
    <x v="0"/>
    <x v="3"/>
    <x v="4"/>
    <s v="6,0 - 7,5"/>
  </r>
  <r>
    <x v="303"/>
    <n v="22907"/>
    <x v="1"/>
    <x v="3"/>
    <x v="6"/>
    <s v="6,0 - 7,5"/>
  </r>
  <r>
    <x v="304"/>
    <n v="19200"/>
    <x v="0"/>
    <x v="3"/>
    <x v="1"/>
    <s v="4,5 - 6,0"/>
  </r>
  <r>
    <x v="305"/>
    <n v="21200"/>
    <x v="0"/>
    <x v="3"/>
    <x v="1"/>
    <s v="4,5 - 6,0"/>
  </r>
  <r>
    <x v="306"/>
    <n v="16198"/>
    <x v="1"/>
    <x v="3"/>
    <x v="2"/>
    <s v="3,0 - 4,5"/>
  </r>
  <r>
    <x v="307"/>
    <n v="21552"/>
    <x v="1"/>
    <x v="3"/>
    <x v="6"/>
    <s v="6,0 - 7,5"/>
  </r>
  <r>
    <x v="308"/>
    <n v="19097"/>
    <x v="1"/>
    <x v="3"/>
    <x v="6"/>
    <s v="6,0 - 7,5"/>
  </r>
  <r>
    <x v="309"/>
    <n v="20392"/>
    <x v="0"/>
    <x v="3"/>
    <x v="5"/>
    <s v="7,5 - 9,0"/>
  </r>
  <r>
    <x v="310"/>
    <n v="19993"/>
    <x v="0"/>
    <x v="3"/>
    <x v="6"/>
    <s v="6,0 - 7,5"/>
  </r>
  <r>
    <x v="311"/>
    <n v="24390"/>
    <x v="0"/>
    <x v="3"/>
    <x v="2"/>
    <s v="3,0 - 4,5"/>
  </r>
  <r>
    <x v="312"/>
    <n v="21840"/>
    <x v="1"/>
    <x v="3"/>
    <x v="7"/>
    <s v="3,0 - 4,5"/>
  </r>
  <r>
    <x v="313"/>
    <n v="17240"/>
    <x v="0"/>
    <x v="3"/>
    <x v="7"/>
    <s v="3,0 - 4,5"/>
  </r>
  <r>
    <x v="314"/>
    <n v="16499"/>
    <x v="0"/>
    <x v="3"/>
    <x v="7"/>
    <s v="3,0 - 4,5"/>
  </r>
  <r>
    <x v="315"/>
    <n v="23962"/>
    <x v="1"/>
    <x v="3"/>
    <x v="0"/>
    <s v="1,5 - 3,0"/>
  </r>
  <r>
    <x v="316"/>
    <n v="22274"/>
    <x v="0"/>
    <x v="3"/>
    <x v="0"/>
    <s v="1,5 - 3,0"/>
  </r>
  <r>
    <x v="317"/>
    <n v="16893"/>
    <x v="0"/>
    <x v="3"/>
    <x v="1"/>
    <s v="4,5 - 6,0"/>
  </r>
  <r>
    <x v="318"/>
    <n v="24096"/>
    <x v="1"/>
    <x v="3"/>
    <x v="2"/>
    <s v="3,0 - 4,5"/>
  </r>
  <r>
    <x v="319"/>
    <n v="16521"/>
    <x v="0"/>
    <x v="3"/>
    <x v="0"/>
    <s v="1,5 - 3,0"/>
  </r>
  <r>
    <x v="320"/>
    <n v="18883"/>
    <x v="1"/>
    <x v="3"/>
    <x v="2"/>
    <s v="3,0 - 4,5"/>
  </r>
  <r>
    <x v="321"/>
    <n v="24711"/>
    <x v="0"/>
    <x v="3"/>
    <x v="2"/>
    <s v="3,0 - 4,5"/>
  </r>
  <r>
    <x v="322"/>
    <n v="18735"/>
    <x v="1"/>
    <x v="3"/>
    <x v="1"/>
    <s v="4,5 - 6,0"/>
  </r>
  <r>
    <x v="8"/>
    <n v="23071"/>
    <x v="1"/>
    <x v="3"/>
    <x v="4"/>
    <s v="6,0 - 7,5"/>
  </r>
  <r>
    <x v="323"/>
    <n v="17947"/>
    <x v="0"/>
    <x v="3"/>
    <x v="2"/>
    <s v="3,0 - 4,5"/>
  </r>
  <r>
    <x v="324"/>
    <n v="24118"/>
    <x v="1"/>
    <x v="3"/>
    <x v="7"/>
    <s v="3,0 - 4,5"/>
  </r>
  <r>
    <x v="325"/>
    <n v="21889"/>
    <x v="1"/>
    <x v="3"/>
    <x v="1"/>
    <s v="4,5 - 6,0"/>
  </r>
  <r>
    <x v="326"/>
    <n v="19429"/>
    <x v="1"/>
    <x v="3"/>
    <x v="4"/>
    <s v="6,0 - 7,5"/>
  </r>
  <r>
    <x v="327"/>
    <n v="16607"/>
    <x v="0"/>
    <x v="3"/>
    <x v="4"/>
    <s v="6,0 - 7,5"/>
  </r>
  <r>
    <x v="328"/>
    <n v="23425"/>
    <x v="0"/>
    <x v="3"/>
    <x v="0"/>
    <s v="1,5 - 3,0"/>
  </r>
  <r>
    <x v="329"/>
    <n v="17443"/>
    <x v="0"/>
    <x v="3"/>
    <x v="4"/>
    <s v="6,0 - 7,5"/>
  </r>
  <r>
    <x v="330"/>
    <n v="23164"/>
    <x v="0"/>
    <x v="3"/>
    <x v="4"/>
    <s v="6,0 - 7,5"/>
  </r>
  <r>
    <x v="331"/>
    <n v="19115"/>
    <x v="0"/>
    <x v="3"/>
    <x v="1"/>
    <s v="4,5 - 6,0"/>
  </r>
  <r>
    <x v="332"/>
    <n v="17712"/>
    <x v="0"/>
    <x v="3"/>
    <x v="2"/>
    <s v="3,0 - 4,5"/>
  </r>
  <r>
    <x v="333"/>
    <n v="29410"/>
    <x v="0"/>
    <x v="3"/>
    <x v="6"/>
    <s v="6,0 - 7,5"/>
  </r>
  <r>
    <x v="334"/>
    <n v="21770"/>
    <x v="0"/>
    <x v="3"/>
    <x v="1"/>
    <s v="4,5 - 6,0"/>
  </r>
  <r>
    <x v="335"/>
    <n v="29130"/>
    <x v="1"/>
    <x v="3"/>
    <x v="2"/>
    <s v="3,0 - 4,5"/>
  </r>
  <r>
    <x v="336"/>
    <n v="18917"/>
    <x v="0"/>
    <x v="3"/>
    <x v="6"/>
    <s v="6,0 - 7,5"/>
  </r>
  <r>
    <x v="337"/>
    <n v="19886"/>
    <x v="0"/>
    <x v="3"/>
    <x v="4"/>
    <s v="6,0 - 7,5"/>
  </r>
  <r>
    <x v="338"/>
    <n v="20432"/>
    <x v="0"/>
    <x v="3"/>
    <x v="4"/>
    <s v="6,0 - 7,5"/>
  </r>
  <r>
    <x v="339"/>
    <n v="22204"/>
    <x v="1"/>
    <x v="3"/>
    <x v="7"/>
    <s v="3,0 - 4,5"/>
  </r>
  <r>
    <x v="340"/>
    <n v="24445"/>
    <x v="0"/>
    <x v="3"/>
    <x v="1"/>
    <s v="4,5 - 6,0"/>
  </r>
  <r>
    <x v="341"/>
    <n v="15202"/>
    <x v="0"/>
    <x v="3"/>
    <x v="2"/>
    <s v="3,0 - 4,5"/>
  </r>
  <r>
    <x v="342"/>
    <n v="23198"/>
    <x v="0"/>
    <x v="3"/>
    <x v="6"/>
    <s v="6,0 - 7,5"/>
  </r>
  <r>
    <x v="343"/>
    <n v="22085"/>
    <x v="0"/>
    <x v="3"/>
    <x v="3"/>
    <s v="0,0 - 1,5"/>
  </r>
  <r>
    <x v="344"/>
    <n v="23211"/>
    <x v="1"/>
    <x v="3"/>
    <x v="7"/>
    <s v="3,0 - 4,5"/>
  </r>
  <r>
    <x v="345"/>
    <n v="22518"/>
    <x v="1"/>
    <x v="3"/>
    <x v="4"/>
    <s v="6,0 - 7,5"/>
  </r>
  <r>
    <x v="346"/>
    <n v="21240"/>
    <x v="0"/>
    <x v="3"/>
    <x v="1"/>
    <s v="4,5 - 6,0"/>
  </r>
  <r>
    <x v="347"/>
    <n v="20636"/>
    <x v="0"/>
    <x v="3"/>
    <x v="2"/>
    <s v="3,0 - 4,5"/>
  </r>
  <r>
    <x v="348"/>
    <n v="21446"/>
    <x v="0"/>
    <x v="3"/>
    <x v="1"/>
    <s v="4,5 - 6,0"/>
  </r>
  <r>
    <x v="349"/>
    <n v="20736"/>
    <x v="1"/>
    <x v="3"/>
    <x v="7"/>
    <s v="3,0 - 4,5"/>
  </r>
  <r>
    <x v="350"/>
    <n v="22989"/>
    <x v="0"/>
    <x v="0"/>
    <x v="7"/>
    <s v="3,0 - 4,5"/>
  </r>
  <r>
    <x v="351"/>
    <n v="19508"/>
    <x v="0"/>
    <x v="0"/>
    <x v="6"/>
    <s v="6,0 - 7,5"/>
  </r>
  <r>
    <x v="352"/>
    <n v="23416"/>
    <x v="0"/>
    <x v="0"/>
    <x v="1"/>
    <s v="4,5 - 6,0"/>
  </r>
  <r>
    <x v="353"/>
    <n v="20205"/>
    <x v="0"/>
    <x v="0"/>
    <x v="1"/>
    <s v="4,5 - 6,0"/>
  </r>
  <r>
    <x v="354"/>
    <n v="17477"/>
    <x v="1"/>
    <x v="2"/>
    <x v="1"/>
    <s v="4,5 - 6,0"/>
  </r>
  <r>
    <x v="355"/>
    <n v="23016"/>
    <x v="1"/>
    <x v="2"/>
    <x v="3"/>
    <s v="0,0 - 1,5"/>
  </r>
  <r>
    <x v="356"/>
    <n v="20081"/>
    <x v="1"/>
    <x v="2"/>
    <x v="6"/>
    <s v="6,0 - 7,5"/>
  </r>
  <r>
    <x v="357"/>
    <n v="13679"/>
    <x v="0"/>
    <x v="0"/>
    <x v="0"/>
    <s v="1,5 - 3,0"/>
  </r>
  <r>
    <x v="358"/>
    <n v="22648"/>
    <x v="1"/>
    <x v="1"/>
    <x v="3"/>
    <s v="0,0 - 1,5"/>
  </r>
  <r>
    <x v="359"/>
    <n v="15160"/>
    <x v="1"/>
    <x v="2"/>
    <x v="2"/>
    <s v="3,0 - 4,5"/>
  </r>
  <r>
    <x v="360"/>
    <n v="16001"/>
    <x v="1"/>
    <x v="2"/>
    <x v="4"/>
    <s v="6,0 - 7,5"/>
  </r>
  <r>
    <x v="361"/>
    <n v="23497"/>
    <x v="0"/>
    <x v="0"/>
    <x v="2"/>
    <s v="3,0 - 4,5"/>
  </r>
  <r>
    <x v="362"/>
    <n v="18932"/>
    <x v="1"/>
    <x v="2"/>
    <x v="1"/>
    <s v="4,5 - 6,0"/>
  </r>
  <r>
    <x v="363"/>
    <n v="21220"/>
    <x v="0"/>
    <x v="0"/>
    <x v="1"/>
    <s v="4,5 - 6,0"/>
  </r>
  <r>
    <x v="364"/>
    <n v="25718"/>
    <x v="0"/>
    <x v="0"/>
    <x v="2"/>
    <s v="3,0 - 4,5"/>
  </r>
  <r>
    <x v="365"/>
    <n v="16085"/>
    <x v="1"/>
    <x v="2"/>
    <x v="2"/>
    <s v="3,0 - 4,5"/>
  </r>
  <r>
    <x v="366"/>
    <n v="23207"/>
    <x v="1"/>
    <x v="2"/>
    <x v="2"/>
    <s v="3,0 - 4,5"/>
  </r>
  <r>
    <x v="367"/>
    <n v="18757"/>
    <x v="0"/>
    <x v="0"/>
    <x v="1"/>
    <s v="4,5 - 6,0"/>
  </r>
  <r>
    <x v="368"/>
    <n v="22791"/>
    <x v="0"/>
    <x v="0"/>
    <x v="6"/>
    <s v="6,0 - 7,5"/>
  </r>
  <r>
    <x v="369"/>
    <n v="18942"/>
    <x v="0"/>
    <x v="0"/>
    <x v="1"/>
    <s v="4,5 - 6,0"/>
  </r>
  <r>
    <x v="370"/>
    <n v="18187"/>
    <x v="1"/>
    <x v="1"/>
    <x v="6"/>
    <s v="6,0 - 7,5"/>
  </r>
  <r>
    <x v="371"/>
    <n v="19089"/>
    <x v="1"/>
    <x v="2"/>
    <x v="5"/>
    <s v="7,5 - 9,0"/>
  </r>
  <r>
    <x v="372"/>
    <n v="21855"/>
    <x v="0"/>
    <x v="0"/>
    <x v="5"/>
    <s v="7,5 - 9,0"/>
  </r>
  <r>
    <x v="373"/>
    <n v="17189"/>
    <x v="1"/>
    <x v="1"/>
    <x v="6"/>
    <s v="6,0 - 7,5"/>
  </r>
  <r>
    <x v="374"/>
    <n v="23531"/>
    <x v="1"/>
    <x v="2"/>
    <x v="7"/>
    <s v="3,0 - 4,5"/>
  </r>
  <r>
    <x v="375"/>
    <n v="23361"/>
    <x v="1"/>
    <x v="2"/>
    <x v="7"/>
    <s v="3,0 - 4,5"/>
  </r>
  <r>
    <x v="376"/>
    <n v="25841"/>
    <x v="1"/>
    <x v="2"/>
    <x v="6"/>
    <s v="6,0 - 7,5"/>
  </r>
  <r>
    <x v="377"/>
    <n v="25098"/>
    <x v="0"/>
    <x v="0"/>
    <x v="2"/>
    <s v="3,0 - 4,5"/>
  </r>
  <r>
    <x v="378"/>
    <n v="21409"/>
    <x v="0"/>
    <x v="0"/>
    <x v="1"/>
    <s v="4,5 - 6,0"/>
  </r>
  <r>
    <x v="379"/>
    <n v="32221"/>
    <x v="1"/>
    <x v="2"/>
    <x v="1"/>
    <s v="4,5 - 6,0"/>
  </r>
  <r>
    <x v="380"/>
    <n v="13797"/>
    <x v="1"/>
    <x v="2"/>
    <x v="2"/>
    <s v="3,0 - 4,5"/>
  </r>
  <r>
    <x v="381"/>
    <n v="21254"/>
    <x v="0"/>
    <x v="0"/>
    <x v="7"/>
    <s v="3,0 - 4,5"/>
  </r>
  <r>
    <x v="382"/>
    <n v="21184"/>
    <x v="1"/>
    <x v="2"/>
    <x v="5"/>
    <s v="7,5 - 9,0"/>
  </r>
  <r>
    <x v="383"/>
    <n v="25880"/>
    <x v="1"/>
    <x v="2"/>
    <x v="7"/>
    <s v="3,0 - 4,5"/>
  </r>
  <r>
    <x v="384"/>
    <n v="20329"/>
    <x v="1"/>
    <x v="1"/>
    <x v="3"/>
    <s v="0,0 - 1,5"/>
  </r>
  <r>
    <x v="385"/>
    <n v="18636"/>
    <x v="0"/>
    <x v="0"/>
    <x v="7"/>
    <s v="3,0 - 4,5"/>
  </r>
  <r>
    <x v="386"/>
    <n v="22564"/>
    <x v="1"/>
    <x v="2"/>
    <x v="7"/>
    <s v="3,0 - 4,5"/>
  </r>
  <r>
    <x v="387"/>
    <n v="24855"/>
    <x v="1"/>
    <x v="2"/>
    <x v="2"/>
    <s v="3,0 - 4,5"/>
  </r>
  <r>
    <x v="388"/>
    <n v="27513"/>
    <x v="1"/>
    <x v="2"/>
    <x v="1"/>
    <s v="4,5 - 6,0"/>
  </r>
  <r>
    <x v="389"/>
    <n v="22588"/>
    <x v="1"/>
    <x v="2"/>
    <x v="6"/>
    <s v="6,0 - 7,5"/>
  </r>
  <r>
    <x v="390"/>
    <n v="26552"/>
    <x v="0"/>
    <x v="0"/>
    <x v="1"/>
    <s v="4,5 - 6,0"/>
  </r>
  <r>
    <x v="391"/>
    <n v="25628"/>
    <x v="1"/>
    <x v="1"/>
    <x v="1"/>
    <s v="4,5 - 6,0"/>
  </r>
  <r>
    <x v="392"/>
    <n v="21261"/>
    <x v="1"/>
    <x v="2"/>
    <x v="4"/>
    <s v="6,0 - 7,5"/>
  </r>
  <r>
    <x v="393"/>
    <n v="21592"/>
    <x v="1"/>
    <x v="2"/>
    <x v="0"/>
    <s v="1,5 - 3,0"/>
  </r>
  <r>
    <x v="394"/>
    <n v="21245"/>
    <x v="1"/>
    <x v="1"/>
    <x v="4"/>
    <s v="6,0 - 7,5"/>
  </r>
  <r>
    <x v="395"/>
    <n v="17186"/>
    <x v="1"/>
    <x v="2"/>
    <x v="5"/>
    <s v="7,5 - 9,0"/>
  </r>
  <r>
    <x v="396"/>
    <n v="22693"/>
    <x v="0"/>
    <x v="0"/>
    <x v="2"/>
    <s v="3,0 - 4,5"/>
  </r>
  <r>
    <x v="397"/>
    <n v="25012"/>
    <x v="1"/>
    <x v="1"/>
    <x v="0"/>
    <s v="1,5 - 3,0"/>
  </r>
  <r>
    <x v="398"/>
    <n v="20126"/>
    <x v="1"/>
    <x v="2"/>
    <x v="7"/>
    <s v="3,0 - 4,5"/>
  </r>
  <r>
    <x v="399"/>
    <n v="19896"/>
    <x v="0"/>
    <x v="0"/>
    <x v="1"/>
    <s v="4,5 - 6,0"/>
  </r>
  <r>
    <x v="400"/>
    <n v="24764"/>
    <x v="1"/>
    <x v="2"/>
    <x v="1"/>
    <s v="4,5 - 6,0"/>
  </r>
  <r>
    <x v="401"/>
    <n v="22035"/>
    <x v="0"/>
    <x v="0"/>
    <x v="5"/>
    <s v="7,5 - 9,0"/>
  </r>
  <r>
    <x v="402"/>
    <n v="19824"/>
    <x v="1"/>
    <x v="1"/>
    <x v="1"/>
    <s v="4,5 - 6,0"/>
  </r>
  <r>
    <x v="403"/>
    <n v="15375"/>
    <x v="0"/>
    <x v="0"/>
    <x v="7"/>
    <s v="3,0 - 4,5"/>
  </r>
  <r>
    <x v="404"/>
    <n v="19712"/>
    <x v="1"/>
    <x v="2"/>
    <x v="4"/>
    <s v="6,0 - 7,5"/>
  </r>
  <r>
    <x v="405"/>
    <n v="21351"/>
    <x v="0"/>
    <x v="0"/>
    <x v="1"/>
    <s v="4,5 - 6,0"/>
  </r>
  <r>
    <x v="406"/>
    <n v="18454"/>
    <x v="1"/>
    <x v="2"/>
    <x v="7"/>
    <s v="3,0 - 4,5"/>
  </r>
  <r>
    <x v="407"/>
    <n v="18521"/>
    <x v="1"/>
    <x v="1"/>
    <x v="7"/>
    <s v="3,0 - 4,5"/>
  </r>
  <r>
    <x v="408"/>
    <n v="13144"/>
    <x v="0"/>
    <x v="0"/>
    <x v="4"/>
    <s v="6,0 - 7,5"/>
  </r>
  <r>
    <x v="409"/>
    <n v="29644"/>
    <x v="0"/>
    <x v="0"/>
    <x v="4"/>
    <s v="6,0 - 7,5"/>
  </r>
  <r>
    <x v="410"/>
    <n v="18737"/>
    <x v="0"/>
    <x v="0"/>
    <x v="4"/>
    <s v="6,0 - 7,5"/>
  </r>
  <r>
    <x v="411"/>
    <n v="22185"/>
    <x v="1"/>
    <x v="2"/>
    <x v="4"/>
    <s v="6,0 - 7,5"/>
  </r>
  <r>
    <x v="412"/>
    <n v="26062"/>
    <x v="0"/>
    <x v="0"/>
    <x v="2"/>
    <s v="3,0 - 4,5"/>
  </r>
  <r>
    <x v="413"/>
    <n v="30303"/>
    <x v="1"/>
    <x v="2"/>
    <x v="7"/>
    <s v="3,0 - 4,5"/>
  </r>
  <r>
    <x v="414"/>
    <n v="18521"/>
    <x v="1"/>
    <x v="2"/>
    <x v="7"/>
    <s v="3,0 - 4,5"/>
  </r>
  <r>
    <x v="415"/>
    <n v="24763"/>
    <x v="0"/>
    <x v="0"/>
    <x v="4"/>
    <s v="6,0 - 7,5"/>
  </r>
  <r>
    <x v="416"/>
    <n v="24769"/>
    <x v="1"/>
    <x v="1"/>
    <x v="7"/>
    <s v="3,0 - 4,5"/>
  </r>
  <r>
    <x v="417"/>
    <n v="23348"/>
    <x v="1"/>
    <x v="2"/>
    <x v="4"/>
    <s v="6,0 - 7,5"/>
  </r>
  <r>
    <x v="418"/>
    <n v="23508"/>
    <x v="0"/>
    <x v="0"/>
    <x v="1"/>
    <s v="4,5 - 6,0"/>
  </r>
  <r>
    <x v="419"/>
    <n v="17646"/>
    <x v="1"/>
    <x v="2"/>
    <x v="1"/>
    <s v="4,5 - 6,0"/>
  </r>
  <r>
    <x v="420"/>
    <n v="21297"/>
    <x v="1"/>
    <x v="2"/>
    <x v="1"/>
    <s v="4,5 - 6,0"/>
  </r>
  <r>
    <x v="421"/>
    <n v="23949"/>
    <x v="1"/>
    <x v="1"/>
    <x v="2"/>
    <s v="3,0 - 4,5"/>
  </r>
  <r>
    <x v="422"/>
    <n v="20386"/>
    <x v="1"/>
    <x v="2"/>
    <x v="0"/>
    <s v="1,5 - 3,0"/>
  </r>
  <r>
    <x v="423"/>
    <n v="25857"/>
    <x v="1"/>
    <x v="1"/>
    <x v="4"/>
    <s v="6,0 - 7,5"/>
  </r>
  <r>
    <x v="424"/>
    <n v="18019"/>
    <x v="1"/>
    <x v="2"/>
    <x v="4"/>
    <s v="6,0 - 7,5"/>
  </r>
  <r>
    <x v="425"/>
    <n v="16718"/>
    <x v="1"/>
    <x v="2"/>
    <x v="2"/>
    <s v="3,0 - 4,5"/>
  </r>
  <r>
    <x v="426"/>
    <n v="21610"/>
    <x v="1"/>
    <x v="2"/>
    <x v="4"/>
    <s v="6,0 - 7,5"/>
  </r>
  <r>
    <x v="427"/>
    <n v="19037"/>
    <x v="0"/>
    <x v="0"/>
    <x v="0"/>
    <s v="1,5 - 3,0"/>
  </r>
  <r>
    <x v="428"/>
    <n v="15207"/>
    <x v="1"/>
    <x v="2"/>
    <x v="6"/>
    <s v="6,0 - 7,5"/>
  </r>
  <r>
    <x v="429"/>
    <n v="24956"/>
    <x v="1"/>
    <x v="2"/>
    <x v="4"/>
    <s v="6,0 - 7,5"/>
  </r>
  <r>
    <x v="430"/>
    <n v="16203"/>
    <x v="1"/>
    <x v="2"/>
    <x v="6"/>
    <s v="6,0 - 7,5"/>
  </r>
  <r>
    <x v="431"/>
    <n v="19818"/>
    <x v="1"/>
    <x v="1"/>
    <x v="4"/>
    <s v="6,0 - 7,5"/>
  </r>
  <r>
    <x v="432"/>
    <n v="20987"/>
    <x v="1"/>
    <x v="1"/>
    <x v="7"/>
    <s v="3,0 - 4,5"/>
  </r>
  <r>
    <x v="433"/>
    <n v="20972"/>
    <x v="0"/>
    <x v="0"/>
    <x v="7"/>
    <s v="3,0 - 4,5"/>
  </r>
  <r>
    <x v="434"/>
    <n v="18210"/>
    <x v="0"/>
    <x v="0"/>
    <x v="7"/>
    <s v="3,0 - 4,5"/>
  </r>
  <r>
    <x v="435"/>
    <n v="20560"/>
    <x v="0"/>
    <x v="0"/>
    <x v="0"/>
    <s v="1,5 - 3,0"/>
  </r>
  <r>
    <x v="436"/>
    <n v="20265"/>
    <x v="1"/>
    <x v="1"/>
    <x v="1"/>
    <s v="4,5 - 6,0"/>
  </r>
  <r>
    <x v="437"/>
    <n v="24200"/>
    <x v="0"/>
    <x v="0"/>
    <x v="2"/>
    <s v="3,0 - 4,5"/>
  </r>
  <r>
    <x v="438"/>
    <n v="21530"/>
    <x v="0"/>
    <x v="0"/>
    <x v="1"/>
    <s v="4,5 - 6,0"/>
  </r>
  <r>
    <x v="439"/>
    <n v="21260"/>
    <x v="0"/>
    <x v="0"/>
    <x v="0"/>
    <s v="1,5 - 3,0"/>
  </r>
  <r>
    <x v="440"/>
    <n v="23654"/>
    <x v="1"/>
    <x v="1"/>
    <x v="7"/>
    <s v="3,0 - 4,5"/>
  </r>
  <r>
    <x v="441"/>
    <n v="15603"/>
    <x v="1"/>
    <x v="1"/>
    <x v="4"/>
    <s v="6,0 - 7,5"/>
  </r>
  <r>
    <x v="442"/>
    <n v="16217"/>
    <x v="1"/>
    <x v="1"/>
    <x v="4"/>
    <s v="6,0 - 7,5"/>
  </r>
  <r>
    <x v="443"/>
    <n v="10676"/>
    <x v="1"/>
    <x v="2"/>
    <x v="0"/>
    <s v="1,5 - 3,0"/>
  </r>
  <r>
    <x v="444"/>
    <n v="15794"/>
    <x v="1"/>
    <x v="2"/>
    <x v="0"/>
    <s v="1,5 - 3,0"/>
  </r>
  <r>
    <x v="445"/>
    <n v="19225"/>
    <x v="0"/>
    <x v="0"/>
    <x v="7"/>
    <s v="3,0 - 4,5"/>
  </r>
  <r>
    <x v="446"/>
    <n v="24477"/>
    <x v="1"/>
    <x v="2"/>
    <x v="0"/>
    <s v="1,5 - 3,0"/>
  </r>
  <r>
    <x v="447"/>
    <n v="28825"/>
    <x v="0"/>
    <x v="0"/>
    <x v="3"/>
    <s v="0,0 - 1,5"/>
  </r>
  <r>
    <x v="448"/>
    <n v="23444"/>
    <x v="0"/>
    <x v="0"/>
    <x v="3"/>
    <s v="0,0 - 1,5"/>
  </r>
  <r>
    <x v="449"/>
    <n v="25465"/>
    <x v="0"/>
    <x v="0"/>
    <x v="1"/>
    <s v="4,5 - 6,0"/>
  </r>
  <r>
    <x v="450"/>
    <n v="14249"/>
    <x v="0"/>
    <x v="0"/>
    <x v="1"/>
    <s v="4,5 - 6,0"/>
  </r>
  <r>
    <x v="451"/>
    <n v="31001"/>
    <x v="0"/>
    <x v="0"/>
    <x v="6"/>
    <s v="6,0 - 7,5"/>
  </r>
  <r>
    <x v="452"/>
    <n v="23188"/>
    <x v="0"/>
    <x v="0"/>
    <x v="1"/>
    <s v="4,5 - 6,0"/>
  </r>
  <r>
    <x v="453"/>
    <n v="22582"/>
    <x v="0"/>
    <x v="0"/>
    <x v="5"/>
    <s v="7,5 - 9,0"/>
  </r>
  <r>
    <x v="454"/>
    <n v="21207"/>
    <x v="1"/>
    <x v="2"/>
    <x v="1"/>
    <s v="4,5 - 6,0"/>
  </r>
  <r>
    <x v="455"/>
    <n v="22254"/>
    <x v="1"/>
    <x v="1"/>
    <x v="6"/>
    <s v="6,0 - 7,5"/>
  </r>
  <r>
    <x v="456"/>
    <n v="21876"/>
    <x v="1"/>
    <x v="1"/>
    <x v="7"/>
    <s v="3,0 - 4,5"/>
  </r>
  <r>
    <x v="457"/>
    <n v="20846"/>
    <x v="1"/>
    <x v="1"/>
    <x v="2"/>
    <s v="3,0 - 4,5"/>
  </r>
  <r>
    <x v="458"/>
    <n v="21584"/>
    <x v="0"/>
    <x v="0"/>
    <x v="1"/>
    <s v="4,5 - 6,0"/>
  </r>
  <r>
    <x v="459"/>
    <n v="25026"/>
    <x v="0"/>
    <x v="0"/>
    <x v="1"/>
    <s v="4,5 - 6,0"/>
  </r>
  <r>
    <x v="460"/>
    <n v="16576"/>
    <x v="1"/>
    <x v="2"/>
    <x v="7"/>
    <s v="3,0 - 4,5"/>
  </r>
  <r>
    <x v="461"/>
    <n v="26382"/>
    <x v="0"/>
    <x v="0"/>
    <x v="6"/>
    <s v="6,0 - 7,5"/>
  </r>
  <r>
    <x v="462"/>
    <n v="23632"/>
    <x v="1"/>
    <x v="1"/>
    <x v="2"/>
    <s v="3,0 - 4,5"/>
  </r>
  <r>
    <x v="463"/>
    <n v="23061"/>
    <x v="1"/>
    <x v="1"/>
    <x v="6"/>
    <s v="6,0 - 7,5"/>
  </r>
  <r>
    <x v="464"/>
    <n v="15271"/>
    <x v="0"/>
    <x v="0"/>
    <x v="6"/>
    <s v="6,0 - 7,5"/>
  </r>
  <r>
    <x v="465"/>
    <n v="26471"/>
    <x v="0"/>
    <x v="0"/>
    <x v="6"/>
    <s v="6,0 - 7,5"/>
  </r>
  <r>
    <x v="466"/>
    <n v="19618"/>
    <x v="0"/>
    <x v="0"/>
    <x v="1"/>
    <s v="4,5 - 6,0"/>
  </r>
  <r>
    <x v="467"/>
    <n v="17656"/>
    <x v="0"/>
    <x v="0"/>
    <x v="4"/>
    <s v="6,0 - 7,5"/>
  </r>
  <r>
    <x v="468"/>
    <n v="22000"/>
    <x v="1"/>
    <x v="2"/>
    <x v="7"/>
    <s v="3,0 - 4,5"/>
  </r>
  <r>
    <x v="469"/>
    <n v="16702"/>
    <x v="1"/>
    <x v="1"/>
    <x v="6"/>
    <s v="6,0 - 7,5"/>
  </r>
  <r>
    <x v="470"/>
    <n v="25210"/>
    <x v="1"/>
    <x v="2"/>
    <x v="1"/>
    <s v="4,5 - 6,0"/>
  </r>
  <r>
    <x v="471"/>
    <n v="27636"/>
    <x v="0"/>
    <x v="0"/>
    <x v="5"/>
    <s v="7,5 - 9,0"/>
  </r>
  <r>
    <x v="472"/>
    <n v="25201"/>
    <x v="1"/>
    <x v="1"/>
    <x v="6"/>
    <s v="6,0 - 7,5"/>
  </r>
  <r>
    <x v="473"/>
    <n v="21202"/>
    <x v="0"/>
    <x v="0"/>
    <x v="7"/>
    <s v="3,0 - 4,5"/>
  </r>
  <r>
    <x v="474"/>
    <n v="26590"/>
    <x v="0"/>
    <x v="0"/>
    <x v="0"/>
    <s v="1,5 - 3,0"/>
  </r>
  <r>
    <x v="475"/>
    <n v="26898"/>
    <x v="1"/>
    <x v="2"/>
    <x v="6"/>
    <s v="6,0 - 7,5"/>
  </r>
  <r>
    <x v="476"/>
    <n v="19482"/>
    <x v="0"/>
    <x v="0"/>
    <x v="8"/>
    <s v="0,0 - 1,5"/>
  </r>
  <r>
    <x v="477"/>
    <n v="19696"/>
    <x v="1"/>
    <x v="2"/>
    <x v="2"/>
    <s v="3,0 - 4,5"/>
  </r>
  <r>
    <x v="478"/>
    <n v="19058"/>
    <x v="1"/>
    <x v="1"/>
    <x v="7"/>
    <s v="3,0 - 4,5"/>
  </r>
  <r>
    <x v="479"/>
    <n v="27663"/>
    <x v="0"/>
    <x v="0"/>
    <x v="2"/>
    <s v="3,0 - 4,5"/>
  </r>
  <r>
    <x v="480"/>
    <n v="19304"/>
    <x v="1"/>
    <x v="2"/>
    <x v="3"/>
    <s v="0,0 - 1,5"/>
  </r>
  <r>
    <x v="481"/>
    <n v="25356"/>
    <x v="1"/>
    <x v="2"/>
    <x v="1"/>
    <s v="4,5 - 6,0"/>
  </r>
  <r>
    <x v="482"/>
    <n v="19222"/>
    <x v="0"/>
    <x v="0"/>
    <x v="5"/>
    <s v="7,5 - 9,0"/>
  </r>
  <r>
    <x v="332"/>
    <n v="24380"/>
    <x v="0"/>
    <x v="0"/>
    <x v="7"/>
    <s v="3,0 - 4,5"/>
  </r>
  <r>
    <x v="483"/>
    <n v="23575"/>
    <x v="1"/>
    <x v="1"/>
    <x v="0"/>
    <s v="1,5 - 3,0"/>
  </r>
  <r>
    <x v="484"/>
    <n v="21985"/>
    <x v="1"/>
    <x v="1"/>
    <x v="1"/>
    <s v="4,5 - 6,0"/>
  </r>
  <r>
    <x v="485"/>
    <n v="22088"/>
    <x v="1"/>
    <x v="1"/>
    <x v="7"/>
    <s v="3,0 - 4,5"/>
  </r>
  <r>
    <x v="486"/>
    <n v="28944"/>
    <x v="1"/>
    <x v="2"/>
    <x v="7"/>
    <s v="3,0 - 4,5"/>
  </r>
  <r>
    <x v="487"/>
    <n v="26786"/>
    <x v="1"/>
    <x v="1"/>
    <x v="0"/>
    <s v="1,5 - 3,0"/>
  </r>
  <r>
    <x v="488"/>
    <n v="19608"/>
    <x v="1"/>
    <x v="1"/>
    <x v="1"/>
    <s v="4,5 - 6,0"/>
  </r>
  <r>
    <x v="489"/>
    <n v="22884"/>
    <x v="1"/>
    <x v="1"/>
    <x v="2"/>
    <s v="3,0 - 4,5"/>
  </r>
  <r>
    <x v="490"/>
    <n v="22009"/>
    <x v="0"/>
    <x v="0"/>
    <x v="4"/>
    <s v="6,0 - 7,5"/>
  </r>
  <r>
    <x v="491"/>
    <n v="17356"/>
    <x v="0"/>
    <x v="0"/>
    <x v="4"/>
    <s v="6,0 - 7,5"/>
  </r>
  <r>
    <x v="492"/>
    <n v="20816"/>
    <x v="1"/>
    <x v="2"/>
    <x v="4"/>
    <s v="6,0 - 7,5"/>
  </r>
  <r>
    <x v="493"/>
    <n v="22060"/>
    <x v="1"/>
    <x v="2"/>
    <x v="7"/>
    <s v="3,0 - 4,5"/>
  </r>
  <r>
    <x v="494"/>
    <n v="19478"/>
    <x v="0"/>
    <x v="0"/>
    <x v="4"/>
    <s v="6,0 - 7,5"/>
  </r>
  <r>
    <x v="495"/>
    <n v="26784"/>
    <x v="1"/>
    <x v="2"/>
    <x v="6"/>
    <s v="6,0 - 7,5"/>
  </r>
  <r>
    <x v="496"/>
    <n v="20695"/>
    <x v="0"/>
    <x v="0"/>
    <x v="1"/>
    <s v="4,5 - 6,0"/>
  </r>
  <r>
    <x v="497"/>
    <n v="17610"/>
    <x v="1"/>
    <x v="2"/>
    <x v="2"/>
    <s v="3,0 - 4,5"/>
  </r>
  <r>
    <x v="498"/>
    <n v="20895"/>
    <x v="0"/>
    <x v="0"/>
    <x v="7"/>
    <s v="3,0 - 4,5"/>
  </r>
  <r>
    <x v="499"/>
    <n v="13824"/>
    <x v="1"/>
    <x v="1"/>
    <x v="4"/>
    <s v="6,0 - 7,5"/>
  </r>
  <r>
    <x v="500"/>
    <n v="18673"/>
    <x v="1"/>
    <x v="2"/>
    <x v="6"/>
    <s v="6,0 - 7,5"/>
  </r>
  <r>
    <x v="501"/>
    <n v="19289"/>
    <x v="1"/>
    <x v="1"/>
    <x v="7"/>
    <s v="3,0 - 4,5"/>
  </r>
  <r>
    <x v="502"/>
    <n v="22467"/>
    <x v="0"/>
    <x v="0"/>
    <x v="4"/>
    <s v="6,0 - 7,5"/>
  </r>
  <r>
    <x v="503"/>
    <n v="19990"/>
    <x v="0"/>
    <x v="0"/>
    <x v="7"/>
    <s v="3,0 - 4,5"/>
  </r>
  <r>
    <x v="504"/>
    <n v="20984"/>
    <x v="0"/>
    <x v="0"/>
    <x v="0"/>
    <s v="1,5 - 3,0"/>
  </r>
  <r>
    <x v="505"/>
    <n v="18846"/>
    <x v="0"/>
    <x v="0"/>
    <x v="4"/>
    <s v="6,0 - 7,5"/>
  </r>
  <r>
    <x v="506"/>
    <n v="21296"/>
    <x v="1"/>
    <x v="1"/>
    <x v="2"/>
    <s v="3,0 - 4,5"/>
  </r>
  <r>
    <x v="507"/>
    <n v="21014"/>
    <x v="1"/>
    <x v="2"/>
    <x v="5"/>
    <s v="7,5 - 9,0"/>
  </r>
  <r>
    <x v="508"/>
    <n v="18429"/>
    <x v="0"/>
    <x v="0"/>
    <x v="6"/>
    <s v="6,0 - 7,5"/>
  </r>
  <r>
    <x v="509"/>
    <n v="21602"/>
    <x v="1"/>
    <x v="2"/>
    <x v="1"/>
    <s v="4,5 - 6,0"/>
  </r>
  <r>
    <x v="510"/>
    <n v="22705"/>
    <x v="1"/>
    <x v="1"/>
    <x v="7"/>
    <s v="3,0 - 4,5"/>
  </r>
  <r>
    <x v="511"/>
    <n v="20798"/>
    <x v="0"/>
    <x v="0"/>
    <x v="4"/>
    <s v="6,0 - 7,5"/>
  </r>
  <r>
    <x v="512"/>
    <n v="18799"/>
    <x v="1"/>
    <x v="1"/>
    <x v="7"/>
    <s v="3,0 - 4,5"/>
  </r>
  <r>
    <x v="513"/>
    <n v="22452"/>
    <x v="0"/>
    <x v="0"/>
    <x v="4"/>
    <s v="6,0 - 7,5"/>
  </r>
  <r>
    <x v="514"/>
    <n v="30130"/>
    <x v="0"/>
    <x v="0"/>
    <x v="0"/>
    <s v="1,5 - 3,0"/>
  </r>
  <r>
    <x v="515"/>
    <n v="17878"/>
    <x v="0"/>
    <x v="0"/>
    <x v="7"/>
    <s v="3,0 - 4,5"/>
  </r>
  <r>
    <x v="516"/>
    <n v="22137"/>
    <x v="0"/>
    <x v="0"/>
    <x v="1"/>
    <s v="4,5 - 6,0"/>
  </r>
  <r>
    <x v="517"/>
    <n v="24269"/>
    <x v="0"/>
    <x v="0"/>
    <x v="6"/>
    <s v="6,0 - 7,5"/>
  </r>
  <r>
    <x v="518"/>
    <n v="26028"/>
    <x v="1"/>
    <x v="2"/>
    <x v="2"/>
    <s v="3,0 - 4,5"/>
  </r>
  <r>
    <x v="519"/>
    <n v="25156"/>
    <x v="0"/>
    <x v="0"/>
    <x v="1"/>
    <s v="4,5 - 6,0"/>
  </r>
  <r>
    <x v="520"/>
    <n v="19710"/>
    <x v="0"/>
    <x v="0"/>
    <x v="3"/>
    <s v="0,0 - 1,5"/>
  </r>
  <r>
    <x v="521"/>
    <n v="18623"/>
    <x v="1"/>
    <x v="2"/>
    <x v="4"/>
    <s v="6,0 - 7,5"/>
  </r>
  <r>
    <x v="522"/>
    <n v="17865"/>
    <x v="0"/>
    <x v="0"/>
    <x v="2"/>
    <s v="3,0 - 4,5"/>
  </r>
  <r>
    <x v="523"/>
    <n v="22883"/>
    <x v="1"/>
    <x v="1"/>
    <x v="7"/>
    <s v="3,0 - 4,5"/>
  </r>
  <r>
    <x v="524"/>
    <n v="22457"/>
    <x v="0"/>
    <x v="0"/>
    <x v="6"/>
    <s v="6,0 - 7,5"/>
  </r>
  <r>
    <x v="525"/>
    <n v="18329"/>
    <x v="0"/>
    <x v="0"/>
    <x v="7"/>
    <s v="3,0 - 4,5"/>
  </r>
  <r>
    <x v="526"/>
    <n v="24420"/>
    <x v="1"/>
    <x v="1"/>
    <x v="2"/>
    <s v="3,0 - 4,5"/>
  </r>
  <r>
    <x v="527"/>
    <n v="16703"/>
    <x v="0"/>
    <x v="0"/>
    <x v="7"/>
    <s v="3,0 - 4,5"/>
  </r>
  <r>
    <x v="528"/>
    <n v="27166"/>
    <x v="0"/>
    <x v="0"/>
    <x v="6"/>
    <s v="6,0 - 7,5"/>
  </r>
  <r>
    <x v="529"/>
    <n v="21979"/>
    <x v="1"/>
    <x v="2"/>
    <x v="1"/>
    <s v="4,5 - 6,0"/>
  </r>
  <r>
    <x v="530"/>
    <n v="19889"/>
    <x v="1"/>
    <x v="1"/>
    <x v="7"/>
    <s v="3,0 - 4,5"/>
  </r>
  <r>
    <x v="531"/>
    <n v="22082"/>
    <x v="1"/>
    <x v="2"/>
    <x v="4"/>
    <s v="6,0 - 7,5"/>
  </r>
  <r>
    <x v="532"/>
    <n v="17296"/>
    <x v="1"/>
    <x v="2"/>
    <x v="4"/>
    <s v="6,0 - 7,5"/>
  </r>
  <r>
    <x v="533"/>
    <n v="18423"/>
    <x v="0"/>
    <x v="0"/>
    <x v="7"/>
    <s v="3,0 - 4,5"/>
  </r>
  <r>
    <x v="534"/>
    <n v="23131"/>
    <x v="0"/>
    <x v="0"/>
    <x v="7"/>
    <s v="3,0 - 4,5"/>
  </r>
  <r>
    <x v="535"/>
    <n v="25697"/>
    <x v="1"/>
    <x v="1"/>
    <x v="6"/>
    <s v="6,0 - 7,5"/>
  </r>
  <r>
    <x v="536"/>
    <n v="21513"/>
    <x v="1"/>
    <x v="2"/>
    <x v="7"/>
    <s v="3,0 - 4,5"/>
  </r>
  <r>
    <x v="537"/>
    <n v="21420"/>
    <x v="1"/>
    <x v="2"/>
    <x v="7"/>
    <s v="3,0 - 4,5"/>
  </r>
  <r>
    <x v="538"/>
    <n v="19976"/>
    <x v="0"/>
    <x v="0"/>
    <x v="4"/>
    <s v="6,0 - 7,5"/>
  </r>
  <r>
    <x v="539"/>
    <n v="15835"/>
    <x v="0"/>
    <x v="0"/>
    <x v="2"/>
    <s v="3,0 - 4,5"/>
  </r>
  <r>
    <x v="540"/>
    <n v="22154"/>
    <x v="0"/>
    <x v="0"/>
    <x v="6"/>
    <s v="6,0 - 7,5"/>
  </r>
  <r>
    <x v="541"/>
    <n v="20615"/>
    <x v="1"/>
    <x v="2"/>
    <x v="0"/>
    <s v="1,5 - 3,0"/>
  </r>
  <r>
    <x v="542"/>
    <n v="24578"/>
    <x v="0"/>
    <x v="0"/>
    <x v="6"/>
    <s v="6,0 - 7,5"/>
  </r>
  <r>
    <x v="543"/>
    <n v="20908"/>
    <x v="1"/>
    <x v="2"/>
    <x v="4"/>
    <s v="6,0 - 7,5"/>
  </r>
  <r>
    <x v="544"/>
    <n v="21750"/>
    <x v="0"/>
    <x v="0"/>
    <x v="6"/>
    <s v="6,0 - 7,5"/>
  </r>
  <r>
    <x v="545"/>
    <n v="17931"/>
    <x v="0"/>
    <x v="0"/>
    <x v="5"/>
    <s v="7,5 - 9,0"/>
  </r>
  <r>
    <x v="546"/>
    <n v="23433"/>
    <x v="0"/>
    <x v="0"/>
    <x v="7"/>
    <s v="3,0 - 4,5"/>
  </r>
  <r>
    <x v="547"/>
    <n v="21116"/>
    <x v="0"/>
    <x v="0"/>
    <x v="0"/>
    <s v="1,5 - 3,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0">
  <r>
    <x v="0"/>
    <x v="0"/>
    <s v="Femenino"/>
    <s v="ENTEL"/>
    <n v="2"/>
  </r>
  <r>
    <x v="1"/>
    <x v="1"/>
    <s v="Femenino"/>
    <s v="ENTEL"/>
    <n v="5"/>
  </r>
  <r>
    <x v="2"/>
    <x v="2"/>
    <s v="Femenino"/>
    <s v="ENTEL"/>
    <n v="3"/>
  </r>
  <r>
    <x v="3"/>
    <x v="3"/>
    <s v="Femenino"/>
    <s v="ENTEL"/>
    <n v="1"/>
  </r>
  <r>
    <x v="4"/>
    <x v="4"/>
    <s v="Masculino"/>
    <s v="WOM"/>
    <n v="1"/>
  </r>
  <r>
    <x v="5"/>
    <x v="5"/>
    <s v="Masculino"/>
    <s v="WOM"/>
    <n v="6"/>
  </r>
  <r>
    <x v="6"/>
    <x v="6"/>
    <s v="Femenino"/>
    <s v="ENTEL"/>
    <n v="8"/>
  </r>
  <r>
    <x v="7"/>
    <x v="7"/>
    <s v="Masculino"/>
    <s v="WOM"/>
    <n v="7"/>
  </r>
  <r>
    <x v="8"/>
    <x v="8"/>
    <s v="Masculino"/>
    <s v="WOM"/>
    <n v="2"/>
  </r>
  <r>
    <x v="9"/>
    <x v="9"/>
    <s v="Femenino"/>
    <s v="ENTEL"/>
    <n v="5"/>
  </r>
  <r>
    <x v="10"/>
    <x v="10"/>
    <s v="Femenino"/>
    <s v="ENTEL"/>
    <n v="4"/>
  </r>
  <r>
    <x v="11"/>
    <x v="11"/>
    <s v="Femenino"/>
    <s v="ENTEL"/>
    <n v="7"/>
  </r>
  <r>
    <x v="12"/>
    <x v="12"/>
    <s v="Masculino"/>
    <s v="CLARO"/>
    <n v="5"/>
  </r>
  <r>
    <x v="13"/>
    <x v="13"/>
    <s v="Femenino"/>
    <s v="ENTEL"/>
    <n v="4"/>
  </r>
  <r>
    <x v="14"/>
    <x v="14"/>
    <s v="Femenino"/>
    <s v="ENTEL"/>
    <n v="2"/>
  </r>
  <r>
    <x v="15"/>
    <x v="15"/>
    <s v="Masculino"/>
    <s v="CLARO"/>
    <n v="8"/>
  </r>
  <r>
    <x v="16"/>
    <x v="16"/>
    <s v="Femenino"/>
    <s v="ENTEL"/>
    <n v="7"/>
  </r>
  <r>
    <x v="17"/>
    <x v="17"/>
    <s v="Femenino"/>
    <s v="ENTEL"/>
    <n v="5"/>
  </r>
  <r>
    <x v="18"/>
    <x v="18"/>
    <s v="Femenino"/>
    <s v="ENTEL"/>
    <n v="3"/>
  </r>
  <r>
    <x v="19"/>
    <x v="19"/>
    <s v="Masculino"/>
    <s v="WOM"/>
    <n v="5"/>
  </r>
  <r>
    <x v="20"/>
    <x v="20"/>
    <s v="Masculino"/>
    <s v="CLARO"/>
    <n v="0"/>
  </r>
  <r>
    <x v="21"/>
    <x v="21"/>
    <s v="Femenino"/>
    <s v="ENTEL"/>
    <n v="4"/>
  </r>
  <r>
    <x v="22"/>
    <x v="22"/>
    <s v="Masculino"/>
    <s v="CLARO"/>
    <n v="5"/>
  </r>
  <r>
    <x v="23"/>
    <x v="23"/>
    <s v="Femenino"/>
    <s v="ENTEL"/>
    <n v="5"/>
  </r>
  <r>
    <x v="24"/>
    <x v="24"/>
    <s v="Masculino"/>
    <s v="WOM"/>
    <n v="4"/>
  </r>
  <r>
    <x v="25"/>
    <x v="25"/>
    <s v="Masculino"/>
    <s v="CLARO"/>
    <n v="2"/>
  </r>
  <r>
    <x v="26"/>
    <x v="26"/>
    <s v="Masculino"/>
    <s v="CLARO"/>
    <n v="6"/>
  </r>
  <r>
    <x v="27"/>
    <x v="27"/>
    <s v="Femenino"/>
    <s v="ENTEL"/>
    <n v="2"/>
  </r>
  <r>
    <x v="28"/>
    <x v="28"/>
    <s v="Masculino"/>
    <s v="CLARO"/>
    <n v="7"/>
  </r>
  <r>
    <x v="29"/>
    <x v="29"/>
    <s v="Femenino"/>
    <s v="ENTEL"/>
    <n v="1"/>
  </r>
  <r>
    <x v="30"/>
    <x v="30"/>
    <s v="Femenino"/>
    <s v="ENTEL"/>
    <n v="8"/>
  </r>
  <r>
    <x v="31"/>
    <x v="31"/>
    <s v="Masculino"/>
    <s v="CLARO"/>
    <n v="5"/>
  </r>
  <r>
    <x v="32"/>
    <x v="32"/>
    <s v="Femenino"/>
    <s v="ENTEL"/>
    <n v="1"/>
  </r>
  <r>
    <x v="33"/>
    <x v="33"/>
    <s v="Masculino"/>
    <s v="CLARO"/>
    <n v="4"/>
  </r>
  <r>
    <x v="34"/>
    <x v="34"/>
    <s v="Masculino"/>
    <s v="CLARO"/>
    <n v="8"/>
  </r>
  <r>
    <x v="35"/>
    <x v="35"/>
    <s v="Femenino"/>
    <s v="ENTEL"/>
    <n v="8"/>
  </r>
  <r>
    <x v="36"/>
    <x v="36"/>
    <s v="Masculino"/>
    <s v="CLARO"/>
    <n v="4"/>
  </r>
  <r>
    <x v="37"/>
    <x v="37"/>
    <s v="Femenino"/>
    <s v="ENTEL"/>
    <n v="3"/>
  </r>
  <r>
    <x v="38"/>
    <x v="38"/>
    <s v="Masculino"/>
    <s v="WOM"/>
    <n v="7"/>
  </r>
  <r>
    <x v="39"/>
    <x v="39"/>
    <s v="Femenino"/>
    <s v="ENTEL"/>
    <n v="3"/>
  </r>
  <r>
    <x v="40"/>
    <x v="40"/>
    <s v="Femenino"/>
    <s v="ENTEL"/>
    <n v="3"/>
  </r>
  <r>
    <x v="41"/>
    <x v="41"/>
    <s v="Femenino"/>
    <s v="ENTEL"/>
    <n v="6"/>
  </r>
  <r>
    <x v="42"/>
    <x v="42"/>
    <s v="Femenino"/>
    <s v="ENTEL"/>
    <n v="6"/>
  </r>
  <r>
    <x v="43"/>
    <x v="43"/>
    <s v="Femenino"/>
    <s v="ENTEL"/>
    <n v="4"/>
  </r>
  <r>
    <x v="44"/>
    <x v="44"/>
    <s v="Femenino"/>
    <s v="ENTEL"/>
    <n v="5"/>
  </r>
  <r>
    <x v="45"/>
    <x v="45"/>
    <s v="Masculino"/>
    <s v="WOM"/>
    <n v="6"/>
  </r>
  <r>
    <x v="46"/>
    <x v="46"/>
    <s v="Masculino"/>
    <s v="WOM"/>
    <n v="5"/>
  </r>
  <r>
    <x v="47"/>
    <x v="47"/>
    <s v="Femenino"/>
    <s v="ENTEL"/>
    <n v="3"/>
  </r>
  <r>
    <x v="48"/>
    <x v="48"/>
    <s v="Masculino"/>
    <s v="CLARO"/>
    <n v="5"/>
  </r>
  <r>
    <x v="49"/>
    <x v="49"/>
    <s v="Femenino"/>
    <s v="ENTEL"/>
    <n v="6"/>
  </r>
  <r>
    <x v="50"/>
    <x v="50"/>
    <s v="Masculino"/>
    <s v="WOM"/>
    <n v="5"/>
  </r>
  <r>
    <x v="51"/>
    <x v="51"/>
    <s v="Masculino"/>
    <s v="CLARO"/>
    <n v="2"/>
  </r>
  <r>
    <x v="52"/>
    <x v="52"/>
    <s v="Masculino"/>
    <s v="CLARO"/>
    <n v="5"/>
  </r>
  <r>
    <x v="53"/>
    <x v="53"/>
    <s v="Femenino"/>
    <s v="ENTEL"/>
    <n v="5"/>
  </r>
  <r>
    <x v="54"/>
    <x v="54"/>
    <s v="Femenino"/>
    <s v="ENTEL"/>
    <n v="3"/>
  </r>
  <r>
    <x v="55"/>
    <x v="55"/>
    <s v="Masculino"/>
    <s v="CLARO"/>
    <n v="3"/>
  </r>
  <r>
    <x v="56"/>
    <x v="56"/>
    <s v="Masculino"/>
    <s v="CLARO"/>
    <n v="3"/>
  </r>
  <r>
    <x v="57"/>
    <x v="57"/>
    <s v="Femenino"/>
    <s v="ENTEL"/>
    <n v="2"/>
  </r>
  <r>
    <x v="58"/>
    <x v="58"/>
    <s v="Masculino"/>
    <s v="CLARO"/>
    <n v="3"/>
  </r>
  <r>
    <x v="59"/>
    <x v="59"/>
    <s v="Femenino"/>
    <s v="ENTEL"/>
    <n v="6"/>
  </r>
  <r>
    <x v="60"/>
    <x v="60"/>
    <s v="Masculino"/>
    <s v="WOM"/>
    <n v="8"/>
  </r>
  <r>
    <x v="61"/>
    <x v="61"/>
    <s v="Masculino"/>
    <s v="CLARO"/>
    <n v="6"/>
  </r>
  <r>
    <x v="62"/>
    <x v="62"/>
    <s v="Masculino"/>
    <s v="CLARO"/>
    <n v="5"/>
  </r>
  <r>
    <x v="63"/>
    <x v="63"/>
    <s v="Femenino"/>
    <s v="ENTEL"/>
    <n v="7"/>
  </r>
  <r>
    <x v="64"/>
    <x v="64"/>
    <s v="Femenino"/>
    <s v="ENTEL"/>
    <n v="6"/>
  </r>
  <r>
    <x v="65"/>
    <x v="65"/>
    <s v="Femenino"/>
    <s v="ENTEL"/>
    <n v="5"/>
  </r>
  <r>
    <x v="66"/>
    <x v="66"/>
    <s v="Masculino"/>
    <s v="CLARO"/>
    <n v="4"/>
  </r>
  <r>
    <x v="67"/>
    <x v="67"/>
    <s v="Femenino"/>
    <s v="ENTEL"/>
    <n v="5"/>
  </r>
  <r>
    <x v="68"/>
    <x v="68"/>
    <s v="Masculino"/>
    <s v="CLARO"/>
    <n v="8"/>
  </r>
  <r>
    <x v="69"/>
    <x v="69"/>
    <s v="Femenino"/>
    <s v="ENTEL"/>
    <n v="7"/>
  </r>
  <r>
    <x v="70"/>
    <x v="70"/>
    <s v="Femenino"/>
    <s v="ENTEL"/>
    <n v="5"/>
  </r>
  <r>
    <x v="71"/>
    <x v="71"/>
    <s v="Masculino"/>
    <s v="CLARO"/>
    <n v="4"/>
  </r>
  <r>
    <x v="72"/>
    <x v="72"/>
    <s v="Masculino"/>
    <s v="WOM"/>
    <n v="6"/>
  </r>
  <r>
    <x v="73"/>
    <x v="73"/>
    <s v="Femenino"/>
    <s v="ENTEL"/>
    <n v="2"/>
  </r>
  <r>
    <x v="74"/>
    <x v="19"/>
    <s v="Masculino"/>
    <s v="CLARO"/>
    <n v="5"/>
  </r>
  <r>
    <x v="75"/>
    <x v="74"/>
    <s v="Femenino"/>
    <s v="ENTEL"/>
    <n v="5"/>
  </r>
  <r>
    <x v="76"/>
    <x v="75"/>
    <s v="Masculino"/>
    <s v="CLARO"/>
    <n v="3"/>
  </r>
  <r>
    <x v="77"/>
    <x v="76"/>
    <s v="Femenino"/>
    <s v="ENTEL"/>
    <n v="5"/>
  </r>
  <r>
    <x v="78"/>
    <x v="77"/>
    <s v="Femenino"/>
    <s v="ENTEL"/>
    <n v="3"/>
  </r>
  <r>
    <x v="79"/>
    <x v="78"/>
    <s v="Masculino"/>
    <s v="CLARO"/>
    <n v="4"/>
  </r>
  <r>
    <x v="80"/>
    <x v="79"/>
    <s v="Masculino"/>
    <s v="CLARO"/>
    <n v="6"/>
  </r>
  <r>
    <x v="81"/>
    <x v="80"/>
    <s v="Femenino"/>
    <s v="ENTEL"/>
    <n v="6"/>
  </r>
  <r>
    <x v="82"/>
    <x v="81"/>
    <s v="Femenino"/>
    <s v="ENTEL"/>
    <n v="3"/>
  </r>
  <r>
    <x v="83"/>
    <x v="82"/>
    <s v="Masculino"/>
    <s v="CLARO"/>
    <n v="6"/>
  </r>
  <r>
    <x v="84"/>
    <x v="83"/>
    <s v="Femenino"/>
    <s v="ENTEL"/>
    <n v="3"/>
  </r>
  <r>
    <x v="85"/>
    <x v="84"/>
    <s v="Masculino"/>
    <s v="CLARO"/>
    <n v="6"/>
  </r>
  <r>
    <x v="86"/>
    <x v="85"/>
    <s v="Masculino"/>
    <s v="CLARO"/>
    <n v="3"/>
  </r>
  <r>
    <x v="87"/>
    <x v="86"/>
    <s v="Masculino"/>
    <s v="CLARO"/>
    <n v="6"/>
  </r>
  <r>
    <x v="88"/>
    <x v="87"/>
    <s v="Femenino"/>
    <s v="ENTEL"/>
    <n v="5"/>
  </r>
  <r>
    <x v="89"/>
    <x v="88"/>
    <s v="Masculino"/>
    <s v="CLARO"/>
    <n v="6"/>
  </r>
  <r>
    <x v="90"/>
    <x v="89"/>
    <s v="Masculino"/>
    <s v="CLARO"/>
    <n v="8"/>
  </r>
  <r>
    <x v="91"/>
    <x v="90"/>
    <s v="Femenino"/>
    <s v="ENTEL"/>
    <n v="2"/>
  </r>
  <r>
    <x v="92"/>
    <x v="91"/>
    <s v="Femenino"/>
    <s v="ENTEL"/>
    <n v="6"/>
  </r>
  <r>
    <x v="93"/>
    <x v="92"/>
    <s v="Masculino"/>
    <s v="WOM"/>
    <n v="4"/>
  </r>
  <r>
    <x v="94"/>
    <x v="93"/>
    <s v="Femenino"/>
    <s v="ENTEL"/>
    <n v="6"/>
  </r>
  <r>
    <x v="95"/>
    <x v="94"/>
    <s v="Masculino"/>
    <s v="CLARO"/>
    <n v="3"/>
  </r>
  <r>
    <x v="96"/>
    <x v="95"/>
    <s v="Femenino"/>
    <s v="ENTEL"/>
    <n v="4"/>
  </r>
  <r>
    <x v="97"/>
    <x v="96"/>
    <s v="Masculino"/>
    <s v="WOM"/>
    <n v="4"/>
  </r>
  <r>
    <x v="98"/>
    <x v="97"/>
    <s v="Femenino"/>
    <s v="ENTEL"/>
    <n v="6"/>
  </r>
  <r>
    <x v="99"/>
    <x v="98"/>
    <s v="Masculino"/>
    <s v="WOM"/>
    <n v="3"/>
  </r>
  <r>
    <x v="100"/>
    <x v="99"/>
    <s v="Femenino"/>
    <s v="ENTEL"/>
    <n v="7"/>
  </r>
  <r>
    <x v="101"/>
    <x v="100"/>
    <s v="Masculino"/>
    <s v="WOM"/>
    <n v="7"/>
  </r>
  <r>
    <x v="102"/>
    <x v="101"/>
    <s v="Masculino"/>
    <s v="WOM"/>
    <n v="5"/>
  </r>
  <r>
    <x v="103"/>
    <x v="102"/>
    <s v="Masculino"/>
    <s v="CLARO"/>
    <n v="7"/>
  </r>
  <r>
    <x v="104"/>
    <x v="103"/>
    <s v="Masculino"/>
    <s v="WOM"/>
    <n v="5"/>
  </r>
  <r>
    <x v="105"/>
    <x v="104"/>
    <s v="Masculino"/>
    <s v="WOM"/>
    <n v="6"/>
  </r>
  <r>
    <x v="106"/>
    <x v="105"/>
    <s v="Masculino"/>
    <s v="CLARO"/>
    <n v="6"/>
  </r>
  <r>
    <x v="107"/>
    <x v="106"/>
    <s v="Masculino"/>
    <s v="CLARO"/>
    <n v="3"/>
  </r>
  <r>
    <x v="108"/>
    <x v="107"/>
    <s v="Femenino"/>
    <s v="ENTEL"/>
    <n v="4"/>
  </r>
  <r>
    <x v="109"/>
    <x v="108"/>
    <s v="Femenino"/>
    <s v="ENTEL"/>
    <n v="5"/>
  </r>
  <r>
    <x v="110"/>
    <x v="109"/>
    <s v="Masculino"/>
    <s v="CLARO"/>
    <n v="4"/>
  </r>
  <r>
    <x v="111"/>
    <x v="110"/>
    <s v="Femenino"/>
    <s v="ENTEL"/>
    <n v="4"/>
  </r>
  <r>
    <x v="112"/>
    <x v="111"/>
    <s v="Femenino"/>
    <s v="ENTEL"/>
    <n v="8"/>
  </r>
  <r>
    <x v="113"/>
    <x v="112"/>
    <s v="Masculino"/>
    <s v="CLARO"/>
    <n v="7"/>
  </r>
  <r>
    <x v="114"/>
    <x v="113"/>
    <s v="Femenino"/>
    <s v="ENTEL"/>
    <n v="8"/>
  </r>
  <r>
    <x v="115"/>
    <x v="114"/>
    <s v="Masculino"/>
    <s v="WOM"/>
    <n v="3"/>
  </r>
  <r>
    <x v="116"/>
    <x v="115"/>
    <s v="Masculino"/>
    <s v="CLARO"/>
    <n v="7"/>
  </r>
  <r>
    <x v="117"/>
    <x v="116"/>
    <s v="Masculino"/>
    <s v="CLARO"/>
    <n v="6"/>
  </r>
  <r>
    <x v="118"/>
    <x v="117"/>
    <s v="Femenino"/>
    <s v="ENTEL"/>
    <n v="3"/>
  </r>
  <r>
    <x v="119"/>
    <x v="118"/>
    <s v="Masculino"/>
    <s v="CLARO"/>
    <n v="5"/>
  </r>
  <r>
    <x v="120"/>
    <x v="119"/>
    <s v="Masculino"/>
    <s v="WOM"/>
    <n v="1"/>
  </r>
  <r>
    <x v="121"/>
    <x v="120"/>
    <s v="Femenino"/>
    <s v="ENTEL"/>
    <n v="3"/>
  </r>
  <r>
    <x v="122"/>
    <x v="121"/>
    <s v="Femenino"/>
    <s v="ENTEL"/>
    <n v="7"/>
  </r>
  <r>
    <x v="123"/>
    <x v="122"/>
    <s v="Masculino"/>
    <s v="CLARO"/>
    <n v="2"/>
  </r>
  <r>
    <x v="124"/>
    <x v="123"/>
    <s v="Femenino"/>
    <s v="ENTEL"/>
    <n v="4"/>
  </r>
  <r>
    <x v="125"/>
    <x v="124"/>
    <s v="Masculino"/>
    <s v="WOM"/>
    <n v="5"/>
  </r>
  <r>
    <x v="126"/>
    <x v="125"/>
    <s v="Masculino"/>
    <s v="CLARO"/>
    <n v="5"/>
  </r>
  <r>
    <x v="127"/>
    <x v="126"/>
    <s v="Masculino"/>
    <s v="CLARO"/>
    <n v="6"/>
  </r>
  <r>
    <x v="128"/>
    <x v="127"/>
    <s v="Masculino"/>
    <s v="CLARO"/>
    <n v="6"/>
  </r>
  <r>
    <x v="129"/>
    <x v="128"/>
    <s v="Masculino"/>
    <s v="WOM"/>
    <n v="7"/>
  </r>
  <r>
    <x v="130"/>
    <x v="129"/>
    <s v="Masculino"/>
    <s v="CLARO"/>
    <n v="5"/>
  </r>
  <r>
    <x v="131"/>
    <x v="130"/>
    <s v="Femenino"/>
    <s v="ENTEL"/>
    <n v="7"/>
  </r>
  <r>
    <x v="132"/>
    <x v="131"/>
    <s v="Masculino"/>
    <s v="CLARO"/>
    <n v="5"/>
  </r>
  <r>
    <x v="133"/>
    <x v="132"/>
    <s v="Femenino"/>
    <s v="ENTEL"/>
    <n v="3"/>
  </r>
  <r>
    <x v="134"/>
    <x v="133"/>
    <s v="Femenino"/>
    <s v="ENTEL"/>
    <n v="2"/>
  </r>
  <r>
    <x v="135"/>
    <x v="134"/>
    <s v="Masculino"/>
    <s v="CLARO"/>
    <n v="2"/>
  </r>
  <r>
    <x v="136"/>
    <x v="135"/>
    <s v="Masculino"/>
    <s v="CLARO"/>
    <n v="6"/>
  </r>
  <r>
    <x v="137"/>
    <x v="136"/>
    <s v="Masculino"/>
    <s v="CLARO"/>
    <n v="7"/>
  </r>
  <r>
    <x v="138"/>
    <x v="137"/>
    <s v="Femenino"/>
    <s v="ENTEL"/>
    <n v="5"/>
  </r>
  <r>
    <x v="139"/>
    <x v="138"/>
    <s v="Femenino"/>
    <s v="ENTEL"/>
    <n v="7"/>
  </r>
  <r>
    <x v="140"/>
    <x v="139"/>
    <s v="Masculino"/>
    <s v="CLARO"/>
    <n v="6"/>
  </r>
  <r>
    <x v="141"/>
    <x v="140"/>
    <s v="Femenino"/>
    <s v="ENTEL"/>
    <n v="7"/>
  </r>
  <r>
    <x v="142"/>
    <x v="141"/>
    <s v="Femenino"/>
    <s v="ENTEL"/>
    <n v="5"/>
  </r>
  <r>
    <x v="143"/>
    <x v="142"/>
    <s v="Masculino"/>
    <s v="WOM"/>
    <n v="6"/>
  </r>
  <r>
    <x v="144"/>
    <x v="143"/>
    <s v="Masculino"/>
    <s v="CLARO"/>
    <n v="2"/>
  </r>
  <r>
    <x v="145"/>
    <x v="144"/>
    <s v="Femenino"/>
    <s v="ENTEL"/>
    <n v="5"/>
  </r>
  <r>
    <x v="146"/>
    <x v="145"/>
    <s v="Masculino"/>
    <s v="CLARO"/>
    <n v="6"/>
  </r>
  <r>
    <x v="147"/>
    <x v="146"/>
    <s v="Masculino"/>
    <s v="WOM"/>
    <n v="5"/>
  </r>
  <r>
    <x v="148"/>
    <x v="147"/>
    <s v="Femenino"/>
    <s v="ENTEL"/>
    <n v="4"/>
  </r>
  <r>
    <x v="149"/>
    <x v="148"/>
    <s v="Femenino"/>
    <s v="ENTEL"/>
    <n v="6"/>
  </r>
  <r>
    <x v="150"/>
    <x v="149"/>
    <s v="Femenino"/>
    <s v="ENTEL"/>
    <n v="2"/>
  </r>
  <r>
    <x v="151"/>
    <x v="150"/>
    <s v="Masculino"/>
    <s v="WOM"/>
    <n v="7"/>
  </r>
  <r>
    <x v="152"/>
    <x v="151"/>
    <s v="Femenino"/>
    <s v="ENTEL"/>
    <n v="6"/>
  </r>
  <r>
    <x v="153"/>
    <x v="152"/>
    <s v="Masculino"/>
    <s v="CLARO"/>
    <n v="6"/>
  </r>
  <r>
    <x v="154"/>
    <x v="153"/>
    <s v="Masculino"/>
    <s v="CLARO"/>
    <n v="5"/>
  </r>
  <r>
    <x v="155"/>
    <x v="154"/>
    <s v="Femenino"/>
    <s v="ENTEL"/>
    <n v="2"/>
  </r>
  <r>
    <x v="156"/>
    <x v="155"/>
    <s v="Masculino"/>
    <s v="CLARO"/>
    <n v="4"/>
  </r>
  <r>
    <x v="157"/>
    <x v="156"/>
    <s v="Femenino"/>
    <s v="ENTEL"/>
    <n v="5"/>
  </r>
  <r>
    <x v="158"/>
    <x v="157"/>
    <s v="Masculino"/>
    <s v="CLARO"/>
    <n v="6"/>
  </r>
  <r>
    <x v="159"/>
    <x v="158"/>
    <s v="Femenino"/>
    <s v="ENTEL"/>
    <n v="7"/>
  </r>
  <r>
    <x v="160"/>
    <x v="159"/>
    <s v="Femenino"/>
    <s v="ENTEL"/>
    <n v="7"/>
  </r>
  <r>
    <x v="161"/>
    <x v="160"/>
    <s v="Femenino"/>
    <s v="ENTEL"/>
    <n v="5"/>
  </r>
  <r>
    <x v="162"/>
    <x v="161"/>
    <s v="Masculino"/>
    <s v="CLARO"/>
    <n v="1"/>
  </r>
  <r>
    <x v="163"/>
    <x v="162"/>
    <s v="Femenino"/>
    <s v="ENTEL"/>
    <n v="4"/>
  </r>
  <r>
    <x v="164"/>
    <x v="163"/>
    <s v="Masculino"/>
    <s v="CLARO"/>
    <n v="7"/>
  </r>
  <r>
    <x v="165"/>
    <x v="164"/>
    <s v="Femenino"/>
    <s v="ENTEL"/>
    <n v="4"/>
  </r>
  <r>
    <x v="166"/>
    <x v="165"/>
    <s v="Femenino"/>
    <s v="ENTEL"/>
    <n v="4"/>
  </r>
  <r>
    <x v="167"/>
    <x v="166"/>
    <s v="Femenino"/>
    <s v="ENTEL"/>
    <n v="6"/>
  </r>
  <r>
    <x v="168"/>
    <x v="167"/>
    <s v="Femenino"/>
    <s v="ENTEL"/>
    <n v="6"/>
  </r>
  <r>
    <x v="169"/>
    <x v="168"/>
    <s v="Masculino"/>
    <s v="CLARO"/>
    <n v="6"/>
  </r>
  <r>
    <x v="170"/>
    <x v="169"/>
    <s v="Femenino"/>
    <s v="ENTEL"/>
    <n v="2"/>
  </r>
  <r>
    <x v="171"/>
    <x v="170"/>
    <s v="Masculino"/>
    <s v="CLARO"/>
    <n v="3"/>
  </r>
  <r>
    <x v="172"/>
    <x v="171"/>
    <s v="Masculino"/>
    <s v="CLARO"/>
    <n v="5"/>
  </r>
  <r>
    <x v="173"/>
    <x v="172"/>
    <s v="Femenino"/>
    <s v="ENTEL"/>
    <n v="5"/>
  </r>
  <r>
    <x v="174"/>
    <x v="173"/>
    <s v="Femenino"/>
    <s v="ENTEL"/>
    <n v="6"/>
  </r>
  <r>
    <x v="175"/>
    <x v="174"/>
    <s v="Femenino"/>
    <s v="ENTEL"/>
    <n v="5"/>
  </r>
  <r>
    <x v="176"/>
    <x v="175"/>
    <s v="Femenino"/>
    <s v="ENTEL"/>
    <n v="4"/>
  </r>
  <r>
    <x v="177"/>
    <x v="176"/>
    <s v="Masculino"/>
    <s v="CLARO"/>
    <n v="3"/>
  </r>
  <r>
    <x v="178"/>
    <x v="177"/>
    <s v="Masculino"/>
    <s v="CLARO"/>
    <n v="6"/>
  </r>
  <r>
    <x v="179"/>
    <x v="178"/>
    <s v="Femenino"/>
    <s v="ENTEL"/>
    <n v="4"/>
  </r>
  <r>
    <x v="180"/>
    <x v="179"/>
    <s v="Masculino"/>
    <s v="CLARO"/>
    <n v="7"/>
  </r>
  <r>
    <x v="181"/>
    <x v="180"/>
    <s v="Masculino"/>
    <s v="CLARO"/>
    <n v="4"/>
  </r>
  <r>
    <x v="182"/>
    <x v="181"/>
    <s v="Femenino"/>
    <s v="ENTEL"/>
    <n v="0"/>
  </r>
  <r>
    <x v="183"/>
    <x v="182"/>
    <s v="Femenino"/>
    <s v="ENTEL"/>
    <n v="4"/>
  </r>
  <r>
    <x v="184"/>
    <x v="183"/>
    <s v="Masculino"/>
    <s v="WOM"/>
    <n v="4"/>
  </r>
  <r>
    <x v="185"/>
    <x v="184"/>
    <s v="Femenino"/>
    <s v="ENTEL"/>
    <n v="3"/>
  </r>
  <r>
    <x v="186"/>
    <x v="185"/>
    <s v="Masculino"/>
    <s v="CLARO"/>
    <n v="4"/>
  </r>
  <r>
    <x v="187"/>
    <x v="186"/>
    <s v="Masculino"/>
    <s v="CLARO"/>
    <n v="5"/>
  </r>
  <r>
    <x v="188"/>
    <x v="187"/>
    <s v="Femenino"/>
    <s v="ENTEL"/>
    <n v="6"/>
  </r>
  <r>
    <x v="189"/>
    <x v="188"/>
    <s v="Femenino"/>
    <s v="ENTEL"/>
    <n v="2"/>
  </r>
  <r>
    <x v="190"/>
    <x v="189"/>
    <s v="Femenino"/>
    <s v="ENTEL"/>
    <n v="6"/>
  </r>
  <r>
    <x v="191"/>
    <x v="190"/>
    <s v="Femenino"/>
    <s v="ENTEL"/>
    <n v="6"/>
  </r>
  <r>
    <x v="192"/>
    <x v="191"/>
    <s v="Masculino"/>
    <s v="WOM"/>
    <n v="3"/>
  </r>
  <r>
    <x v="193"/>
    <x v="192"/>
    <s v="Masculino"/>
    <s v="CLARO"/>
    <n v="6"/>
  </r>
  <r>
    <x v="194"/>
    <x v="193"/>
    <s v="Masculino"/>
    <s v="CLARO"/>
    <n v="6"/>
  </r>
  <r>
    <x v="195"/>
    <x v="194"/>
    <s v="Femenino"/>
    <s v="ENTEL"/>
    <n v="5"/>
  </r>
  <r>
    <x v="196"/>
    <x v="195"/>
    <s v="Femenino"/>
    <s v="ENTEL"/>
    <n v="4"/>
  </r>
  <r>
    <x v="197"/>
    <x v="196"/>
    <s v="Femenino"/>
    <s v="ENTEL"/>
    <n v="7"/>
  </r>
  <r>
    <x v="198"/>
    <x v="197"/>
    <s v="Femenino"/>
    <s v="ENTEL"/>
    <n v="8"/>
  </r>
  <r>
    <x v="199"/>
    <x v="198"/>
    <s v="Masculino"/>
    <s v="CLARO"/>
    <n v="6"/>
  </r>
  <r>
    <x v="200"/>
    <x v="199"/>
    <s v="Femenino"/>
    <s v="ENTEL"/>
    <n v="0"/>
  </r>
  <r>
    <x v="201"/>
    <x v="200"/>
    <s v="Femenino"/>
    <s v="ENTEL"/>
    <n v="6"/>
  </r>
  <r>
    <x v="202"/>
    <x v="201"/>
    <s v="Masculino"/>
    <s v="CLARO"/>
    <n v="3"/>
  </r>
  <r>
    <x v="203"/>
    <x v="202"/>
    <s v="Masculino"/>
    <s v="WOM"/>
    <n v="4"/>
  </r>
  <r>
    <x v="204"/>
    <x v="203"/>
    <s v="Masculino"/>
    <s v="CLARO"/>
    <n v="7"/>
  </r>
  <r>
    <x v="205"/>
    <x v="204"/>
    <s v="Femenino"/>
    <s v="ENTEL"/>
    <n v="2"/>
  </r>
  <r>
    <x v="206"/>
    <x v="205"/>
    <s v="Masculino"/>
    <s v="CLARO"/>
    <n v="5"/>
  </r>
  <r>
    <x v="207"/>
    <x v="206"/>
    <s v="Masculino"/>
    <s v="WOM"/>
    <n v="6"/>
  </r>
  <r>
    <x v="208"/>
    <x v="207"/>
    <s v="Femenino"/>
    <s v="ENTEL"/>
    <n v="3"/>
  </r>
  <r>
    <x v="209"/>
    <x v="208"/>
    <s v="Femenino"/>
    <s v="ENTEL"/>
    <n v="5"/>
  </r>
  <r>
    <x v="210"/>
    <x v="209"/>
    <s v="Femenino"/>
    <s v="ENTEL"/>
    <n v="4"/>
  </r>
  <r>
    <x v="211"/>
    <x v="210"/>
    <s v="Femenino"/>
    <s v="ENTEL"/>
    <n v="5"/>
  </r>
  <r>
    <x v="212"/>
    <x v="211"/>
    <s v="Masculino"/>
    <s v="CLARO"/>
    <n v="6"/>
  </r>
  <r>
    <x v="213"/>
    <x v="212"/>
    <s v="Masculino"/>
    <s v="CLARO"/>
    <n v="6"/>
  </r>
  <r>
    <x v="214"/>
    <x v="213"/>
    <s v="Masculino"/>
    <s v="WOM"/>
    <n v="6"/>
  </r>
  <r>
    <x v="215"/>
    <x v="214"/>
    <s v="Masculino"/>
    <s v="WOM"/>
    <n v="7"/>
  </r>
  <r>
    <x v="216"/>
    <x v="215"/>
    <s v="Femenino"/>
    <s v="ENTEL"/>
    <n v="6"/>
  </r>
  <r>
    <x v="217"/>
    <x v="216"/>
    <s v="Femenino"/>
    <s v="ENTEL"/>
    <n v="5"/>
  </r>
  <r>
    <x v="218"/>
    <x v="217"/>
    <s v="Masculino"/>
    <s v="CLARO"/>
    <n v="2"/>
  </r>
  <r>
    <x v="219"/>
    <x v="218"/>
    <s v="Masculino"/>
    <s v="WOM"/>
    <n v="8"/>
  </r>
  <r>
    <x v="220"/>
    <x v="219"/>
    <s v="Masculino"/>
    <s v="WOM"/>
    <n v="4"/>
  </r>
  <r>
    <x v="221"/>
    <x v="220"/>
    <s v="Femenino"/>
    <s v="ENTEL"/>
    <n v="2"/>
  </r>
  <r>
    <x v="222"/>
    <x v="221"/>
    <s v="Femenino"/>
    <s v="ENTEL"/>
    <n v="1"/>
  </r>
  <r>
    <x v="223"/>
    <x v="222"/>
    <s v="Femenino"/>
    <s v="ENTEL"/>
    <n v="5"/>
  </r>
  <r>
    <x v="224"/>
    <x v="223"/>
    <s v="Femenino"/>
    <s v="ENTEL"/>
    <n v="7"/>
  </r>
  <r>
    <x v="225"/>
    <x v="224"/>
    <s v="Femenino"/>
    <s v="ENTEL"/>
    <n v="4"/>
  </r>
  <r>
    <x v="226"/>
    <x v="225"/>
    <s v="Masculino"/>
    <s v="WOM"/>
    <n v="4"/>
  </r>
  <r>
    <x v="227"/>
    <x v="226"/>
    <s v="Femenino"/>
    <s v="ENTEL"/>
    <n v="6"/>
  </r>
  <r>
    <x v="228"/>
    <x v="227"/>
    <s v="Masculino"/>
    <s v="CLARO"/>
    <n v="5"/>
  </r>
  <r>
    <x v="229"/>
    <x v="228"/>
    <s v="Masculino"/>
    <s v="WOM"/>
    <n v="4"/>
  </r>
  <r>
    <x v="230"/>
    <x v="229"/>
    <s v="Masculino"/>
    <s v="WOM"/>
    <n v="3"/>
  </r>
  <r>
    <x v="231"/>
    <x v="230"/>
    <s v="Masculino"/>
    <s v="CLARO"/>
    <n v="6"/>
  </r>
  <r>
    <x v="232"/>
    <x v="231"/>
    <s v="Femenino"/>
    <s v="ENTEL"/>
    <n v="5"/>
  </r>
  <r>
    <x v="233"/>
    <x v="232"/>
    <s v="Femenino"/>
    <s v="ENTEL"/>
    <n v="5"/>
  </r>
  <r>
    <x v="234"/>
    <x v="233"/>
    <s v="Femenino"/>
    <s v="ENTEL"/>
    <n v="7"/>
  </r>
  <r>
    <x v="235"/>
    <x v="234"/>
    <s v="Femenino"/>
    <s v="ENTEL"/>
    <n v="7"/>
  </r>
  <r>
    <x v="236"/>
    <x v="235"/>
    <s v="Masculino"/>
    <s v="CLARO"/>
    <n v="7"/>
  </r>
  <r>
    <x v="237"/>
    <x v="236"/>
    <s v="Femenino"/>
    <s v="ENTEL"/>
    <n v="5"/>
  </r>
  <r>
    <x v="238"/>
    <x v="237"/>
    <s v="Femenino"/>
    <s v="ENTEL"/>
    <n v="4"/>
  </r>
  <r>
    <x v="239"/>
    <x v="238"/>
    <s v="Masculino"/>
    <s v="CLARO"/>
    <n v="3"/>
  </r>
  <r>
    <x v="240"/>
    <x v="239"/>
    <s v="Masculino"/>
    <s v="CLARO"/>
    <n v="3"/>
  </r>
  <r>
    <x v="241"/>
    <x v="240"/>
    <s v="Femenino"/>
    <s v="ENTEL"/>
    <n v="5"/>
  </r>
  <r>
    <x v="242"/>
    <x v="241"/>
    <s v="Masculino"/>
    <s v="CLARO"/>
    <n v="5"/>
  </r>
  <r>
    <x v="243"/>
    <x v="242"/>
    <s v="Masculino"/>
    <s v="WOM"/>
    <n v="4"/>
  </r>
  <r>
    <x v="244"/>
    <x v="243"/>
    <s v="Masculino"/>
    <s v="CLARO"/>
    <n v="5"/>
  </r>
  <r>
    <x v="245"/>
    <x v="244"/>
    <s v="Femenino"/>
    <s v="ENTEL"/>
    <n v="5"/>
  </r>
  <r>
    <x v="246"/>
    <x v="245"/>
    <s v="Masculino"/>
    <s v="WOM"/>
    <n v="6"/>
  </r>
  <r>
    <x v="247"/>
    <x v="246"/>
    <s v="Masculino"/>
    <s v="CLARO"/>
    <n v="5"/>
  </r>
  <r>
    <x v="248"/>
    <x v="247"/>
    <s v="Femenino"/>
    <s v="ENTEL"/>
    <n v="5"/>
  </r>
  <r>
    <x v="249"/>
    <x v="248"/>
    <s v="Femenino"/>
    <s v="ENTEL"/>
    <n v="3"/>
  </r>
  <r>
    <x v="250"/>
    <x v="249"/>
    <s v="Femenino"/>
    <s v="ENTEL"/>
    <n v="5"/>
  </r>
  <r>
    <x v="251"/>
    <x v="250"/>
    <s v="Masculino"/>
    <s v="CLARO"/>
    <n v="6"/>
  </r>
  <r>
    <x v="252"/>
    <x v="251"/>
    <s v="Femenino"/>
    <s v="ENTEL"/>
    <n v="4"/>
  </r>
  <r>
    <x v="253"/>
    <x v="252"/>
    <s v="Femenino"/>
    <s v="ENTEL"/>
    <n v="5"/>
  </r>
  <r>
    <x v="254"/>
    <x v="253"/>
    <s v="Femenino"/>
    <s v="ENTEL"/>
    <n v="6"/>
  </r>
  <r>
    <x v="255"/>
    <x v="254"/>
    <s v="Femenino"/>
    <s v="ENTEL"/>
    <n v="5"/>
  </r>
  <r>
    <x v="256"/>
    <x v="255"/>
    <s v="Femenino"/>
    <s v="ENTEL"/>
    <n v="4"/>
  </r>
  <r>
    <x v="257"/>
    <x v="256"/>
    <s v="Femenino"/>
    <s v="ENTEL"/>
    <n v="4"/>
  </r>
  <r>
    <x v="258"/>
    <x v="257"/>
    <s v="Femenino"/>
    <s v="ENTEL"/>
    <n v="3"/>
  </r>
  <r>
    <x v="259"/>
    <x v="258"/>
    <s v="Masculino"/>
    <s v="CLARO"/>
    <n v="4"/>
  </r>
  <r>
    <x v="260"/>
    <x v="259"/>
    <s v="Femenino"/>
    <s v="ENTEL"/>
    <n v="7"/>
  </r>
  <r>
    <x v="261"/>
    <x v="260"/>
    <s v="Masculino"/>
    <s v="CLARO"/>
    <n v="2"/>
  </r>
  <r>
    <x v="262"/>
    <x v="261"/>
    <s v="Masculino"/>
    <s v="CLARO"/>
    <n v="1"/>
  </r>
  <r>
    <x v="263"/>
    <x v="262"/>
    <s v="Masculino"/>
    <s v="WOM"/>
    <n v="2"/>
  </r>
  <r>
    <x v="264"/>
    <x v="263"/>
    <s v="Femenino"/>
    <s v="ENTEL"/>
    <n v="5"/>
  </r>
  <r>
    <x v="265"/>
    <x v="264"/>
    <s v="Masculino"/>
    <s v="CLARO"/>
    <n v="6"/>
  </r>
  <r>
    <x v="266"/>
    <x v="265"/>
    <s v="Femenino"/>
    <s v="ENTEL"/>
    <n v="3"/>
  </r>
  <r>
    <x v="267"/>
    <x v="266"/>
    <s v="Femenino"/>
    <s v="ENTEL"/>
    <n v="3"/>
  </r>
  <r>
    <x v="268"/>
    <x v="267"/>
    <s v="Femenino"/>
    <s v="ENTEL"/>
    <n v="2"/>
  </r>
  <r>
    <x v="269"/>
    <x v="268"/>
    <s v="Femenino"/>
    <s v="ENTEL"/>
    <n v="3"/>
  </r>
  <r>
    <x v="270"/>
    <x v="269"/>
    <s v="Masculino"/>
    <s v="WOM"/>
    <n v="5"/>
  </r>
  <r>
    <x v="271"/>
    <x v="270"/>
    <s v="Femenino"/>
    <s v="MOVISTAR"/>
    <n v="4"/>
  </r>
  <r>
    <x v="272"/>
    <x v="271"/>
    <s v="Masculino"/>
    <s v="MOVISTAR"/>
    <n v="4"/>
  </r>
  <r>
    <x v="273"/>
    <x v="272"/>
    <s v="Masculino"/>
    <s v="MOVISTAR"/>
    <n v="5"/>
  </r>
  <r>
    <x v="274"/>
    <x v="273"/>
    <s v="Masculino"/>
    <s v="MOVISTAR"/>
    <n v="6"/>
  </r>
  <r>
    <x v="275"/>
    <x v="274"/>
    <s v="Masculino"/>
    <s v="MOVISTAR"/>
    <n v="3"/>
  </r>
  <r>
    <x v="276"/>
    <x v="275"/>
    <s v="Masculino"/>
    <s v="MOVISTAR"/>
    <n v="5"/>
  </r>
  <r>
    <x v="277"/>
    <x v="276"/>
    <s v="Femenino"/>
    <s v="MOVISTAR"/>
    <n v="3"/>
  </r>
  <r>
    <x v="278"/>
    <x v="277"/>
    <s v="Masculino"/>
    <s v="MOVISTAR"/>
    <n v="5"/>
  </r>
  <r>
    <x v="279"/>
    <x v="278"/>
    <s v="Masculino"/>
    <s v="MOVISTAR"/>
    <n v="5"/>
  </r>
  <r>
    <x v="280"/>
    <x v="279"/>
    <s v="Masculino"/>
    <s v="MOVISTAR"/>
    <n v="5"/>
  </r>
  <r>
    <x v="281"/>
    <x v="280"/>
    <s v="Masculino"/>
    <s v="MOVISTAR"/>
    <n v="3"/>
  </r>
  <r>
    <x v="282"/>
    <x v="281"/>
    <s v="Masculino"/>
    <s v="MOVISTAR"/>
    <n v="6"/>
  </r>
  <r>
    <x v="283"/>
    <x v="282"/>
    <s v="Masculino"/>
    <s v="MOVISTAR"/>
    <n v="2"/>
  </r>
  <r>
    <x v="284"/>
    <x v="283"/>
    <s v="Femenino"/>
    <s v="MOVISTAR"/>
    <n v="3"/>
  </r>
  <r>
    <x v="285"/>
    <x v="284"/>
    <s v="Masculino"/>
    <s v="MOVISTAR"/>
    <n v="4"/>
  </r>
  <r>
    <x v="286"/>
    <x v="285"/>
    <s v="Masculino"/>
    <s v="MOVISTAR"/>
    <n v="8"/>
  </r>
  <r>
    <x v="287"/>
    <x v="286"/>
    <s v="Femenino"/>
    <s v="MOVISTAR"/>
    <n v="6"/>
  </r>
  <r>
    <x v="288"/>
    <x v="287"/>
    <s v="Femenino"/>
    <s v="MOVISTAR"/>
    <n v="5"/>
  </r>
  <r>
    <x v="289"/>
    <x v="288"/>
    <s v="Masculino"/>
    <s v="MOVISTAR"/>
    <n v="5"/>
  </r>
  <r>
    <x v="290"/>
    <x v="289"/>
    <s v="Masculino"/>
    <s v="MOVISTAR"/>
    <n v="3"/>
  </r>
  <r>
    <x v="291"/>
    <x v="290"/>
    <s v="Masculino"/>
    <s v="MOVISTAR"/>
    <n v="5"/>
  </r>
  <r>
    <x v="292"/>
    <x v="291"/>
    <s v="Femenino"/>
    <s v="MOVISTAR"/>
    <n v="7"/>
  </r>
  <r>
    <x v="293"/>
    <x v="292"/>
    <s v="Femenino"/>
    <s v="MOVISTAR"/>
    <n v="4"/>
  </r>
  <r>
    <x v="294"/>
    <x v="293"/>
    <s v="Femenino"/>
    <s v="MOVISTAR"/>
    <n v="4"/>
  </r>
  <r>
    <x v="295"/>
    <x v="294"/>
    <s v="Femenino"/>
    <s v="MOVISTAR"/>
    <n v="6"/>
  </r>
  <r>
    <x v="296"/>
    <x v="295"/>
    <s v="Masculino"/>
    <s v="MOVISTAR"/>
    <n v="6"/>
  </r>
  <r>
    <x v="297"/>
    <x v="296"/>
    <s v="Masculino"/>
    <s v="MOVISTAR"/>
    <n v="7"/>
  </r>
  <r>
    <x v="298"/>
    <x v="297"/>
    <s v="Femenino"/>
    <s v="MOVISTAR"/>
    <n v="6"/>
  </r>
  <r>
    <x v="299"/>
    <x v="298"/>
    <s v="Femenino"/>
    <s v="MOVISTAR"/>
    <n v="4"/>
  </r>
  <r>
    <x v="300"/>
    <x v="299"/>
    <s v="Masculino"/>
    <s v="MOVISTAR"/>
    <n v="7"/>
  </r>
  <r>
    <x v="301"/>
    <x v="300"/>
    <s v="Masculino"/>
    <s v="MOVISTAR"/>
    <n v="7"/>
  </r>
  <r>
    <x v="302"/>
    <x v="301"/>
    <s v="Femenino"/>
    <s v="MOVISTAR"/>
    <n v="6"/>
  </r>
  <r>
    <x v="303"/>
    <x v="302"/>
    <s v="Masculino"/>
    <s v="MOVISTAR"/>
    <n v="7"/>
  </r>
  <r>
    <x v="304"/>
    <x v="303"/>
    <s v="Femenino"/>
    <s v="MOVISTAR"/>
    <n v="5"/>
  </r>
  <r>
    <x v="305"/>
    <x v="304"/>
    <s v="Femenino"/>
    <s v="MOVISTAR"/>
    <n v="5"/>
  </r>
  <r>
    <x v="306"/>
    <x v="305"/>
    <s v="Masculino"/>
    <s v="MOVISTAR"/>
    <n v="3"/>
  </r>
  <r>
    <x v="307"/>
    <x v="306"/>
    <s v="Masculino"/>
    <s v="MOVISTAR"/>
    <n v="7"/>
  </r>
  <r>
    <x v="308"/>
    <x v="307"/>
    <s v="Masculino"/>
    <s v="MOVISTAR"/>
    <n v="7"/>
  </r>
  <r>
    <x v="309"/>
    <x v="308"/>
    <s v="Femenino"/>
    <s v="MOVISTAR"/>
    <n v="8"/>
  </r>
  <r>
    <x v="310"/>
    <x v="133"/>
    <s v="Femenino"/>
    <s v="MOVISTAR"/>
    <n v="7"/>
  </r>
  <r>
    <x v="311"/>
    <x v="309"/>
    <s v="Femenino"/>
    <s v="MOVISTAR"/>
    <n v="3"/>
  </r>
  <r>
    <x v="312"/>
    <x v="310"/>
    <s v="Masculino"/>
    <s v="MOVISTAR"/>
    <n v="4"/>
  </r>
  <r>
    <x v="313"/>
    <x v="311"/>
    <s v="Femenino"/>
    <s v="MOVISTAR"/>
    <n v="4"/>
  </r>
  <r>
    <x v="314"/>
    <x v="312"/>
    <s v="Femenino"/>
    <s v="MOVISTAR"/>
    <n v="4"/>
  </r>
  <r>
    <x v="315"/>
    <x v="313"/>
    <s v="Masculino"/>
    <s v="MOVISTAR"/>
    <n v="2"/>
  </r>
  <r>
    <x v="316"/>
    <x v="33"/>
    <s v="Femenino"/>
    <s v="MOVISTAR"/>
    <n v="2"/>
  </r>
  <r>
    <x v="317"/>
    <x v="314"/>
    <s v="Femenino"/>
    <s v="MOVISTAR"/>
    <n v="5"/>
  </r>
  <r>
    <x v="318"/>
    <x v="315"/>
    <s v="Masculino"/>
    <s v="MOVISTAR"/>
    <n v="3"/>
  </r>
  <r>
    <x v="319"/>
    <x v="316"/>
    <s v="Femenino"/>
    <s v="MOVISTAR"/>
    <n v="2"/>
  </r>
  <r>
    <x v="320"/>
    <x v="317"/>
    <s v="Masculino"/>
    <s v="MOVISTAR"/>
    <n v="3"/>
  </r>
  <r>
    <x v="321"/>
    <x v="318"/>
    <s v="Femenino"/>
    <s v="MOVISTAR"/>
    <n v="3"/>
  </r>
  <r>
    <x v="322"/>
    <x v="319"/>
    <s v="Masculino"/>
    <s v="MOVISTAR"/>
    <n v="5"/>
  </r>
  <r>
    <x v="8"/>
    <x v="320"/>
    <s v="Masculino"/>
    <s v="MOVISTAR"/>
    <n v="6"/>
  </r>
  <r>
    <x v="323"/>
    <x v="321"/>
    <s v="Femenino"/>
    <s v="MOVISTAR"/>
    <n v="3"/>
  </r>
  <r>
    <x v="324"/>
    <x v="322"/>
    <s v="Masculino"/>
    <s v="MOVISTAR"/>
    <n v="4"/>
  </r>
  <r>
    <x v="325"/>
    <x v="323"/>
    <s v="Masculino"/>
    <s v="MOVISTAR"/>
    <n v="5"/>
  </r>
  <r>
    <x v="326"/>
    <x v="324"/>
    <s v="Masculino"/>
    <s v="MOVISTAR"/>
    <n v="6"/>
  </r>
  <r>
    <x v="327"/>
    <x v="325"/>
    <s v="Femenino"/>
    <s v="MOVISTAR"/>
    <n v="6"/>
  </r>
  <r>
    <x v="328"/>
    <x v="326"/>
    <s v="Femenino"/>
    <s v="MOVISTAR"/>
    <n v="2"/>
  </r>
  <r>
    <x v="329"/>
    <x v="327"/>
    <s v="Femenino"/>
    <s v="MOVISTAR"/>
    <n v="6"/>
  </r>
  <r>
    <x v="330"/>
    <x v="328"/>
    <s v="Femenino"/>
    <s v="MOVISTAR"/>
    <n v="6"/>
  </r>
  <r>
    <x v="331"/>
    <x v="329"/>
    <s v="Femenino"/>
    <s v="MOVISTAR"/>
    <n v="5"/>
  </r>
  <r>
    <x v="332"/>
    <x v="330"/>
    <s v="Femenino"/>
    <s v="MOVISTAR"/>
    <n v="3"/>
  </r>
  <r>
    <x v="333"/>
    <x v="331"/>
    <s v="Femenino"/>
    <s v="MOVISTAR"/>
    <n v="7"/>
  </r>
  <r>
    <x v="334"/>
    <x v="332"/>
    <s v="Femenino"/>
    <s v="MOVISTAR"/>
    <n v="5"/>
  </r>
  <r>
    <x v="335"/>
    <x v="333"/>
    <s v="Masculino"/>
    <s v="MOVISTAR"/>
    <n v="3"/>
  </r>
  <r>
    <x v="336"/>
    <x v="334"/>
    <s v="Femenino"/>
    <s v="MOVISTAR"/>
    <n v="7"/>
  </r>
  <r>
    <x v="337"/>
    <x v="335"/>
    <s v="Femenino"/>
    <s v="MOVISTAR"/>
    <n v="6"/>
  </r>
  <r>
    <x v="338"/>
    <x v="336"/>
    <s v="Femenino"/>
    <s v="MOVISTAR"/>
    <n v="6"/>
  </r>
  <r>
    <x v="339"/>
    <x v="337"/>
    <s v="Masculino"/>
    <s v="MOVISTAR"/>
    <n v="4"/>
  </r>
  <r>
    <x v="340"/>
    <x v="338"/>
    <s v="Femenino"/>
    <s v="MOVISTAR"/>
    <n v="5"/>
  </r>
  <r>
    <x v="341"/>
    <x v="339"/>
    <s v="Femenino"/>
    <s v="MOVISTAR"/>
    <n v="3"/>
  </r>
  <r>
    <x v="342"/>
    <x v="113"/>
    <s v="Femenino"/>
    <s v="MOVISTAR"/>
    <n v="7"/>
  </r>
  <r>
    <x v="343"/>
    <x v="340"/>
    <s v="Femenino"/>
    <s v="MOVISTAR"/>
    <n v="1"/>
  </r>
  <r>
    <x v="344"/>
    <x v="341"/>
    <s v="Masculino"/>
    <s v="MOVISTAR"/>
    <n v="4"/>
  </r>
  <r>
    <x v="345"/>
    <x v="342"/>
    <s v="Masculino"/>
    <s v="MOVISTAR"/>
    <n v="6"/>
  </r>
  <r>
    <x v="346"/>
    <x v="343"/>
    <s v="Femenino"/>
    <s v="MOVISTAR"/>
    <n v="5"/>
  </r>
  <r>
    <x v="347"/>
    <x v="344"/>
    <s v="Femenino"/>
    <s v="MOVISTAR"/>
    <n v="3"/>
  </r>
  <r>
    <x v="348"/>
    <x v="345"/>
    <s v="Femenino"/>
    <s v="MOVISTAR"/>
    <n v="5"/>
  </r>
  <r>
    <x v="349"/>
    <x v="346"/>
    <s v="Masculino"/>
    <s v="MOVISTAR"/>
    <n v="4"/>
  </r>
  <r>
    <x v="350"/>
    <x v="347"/>
    <s v="Femenino"/>
    <s v="ENTEL"/>
    <n v="4"/>
  </r>
  <r>
    <x v="351"/>
    <x v="348"/>
    <s v="Femenino"/>
    <s v="ENTEL"/>
    <n v="7"/>
  </r>
  <r>
    <x v="352"/>
    <x v="349"/>
    <s v="Femenino"/>
    <s v="ENTEL"/>
    <n v="5"/>
  </r>
  <r>
    <x v="353"/>
    <x v="350"/>
    <s v="Femenino"/>
    <s v="ENTEL"/>
    <n v="5"/>
  </r>
  <r>
    <x v="354"/>
    <x v="351"/>
    <s v="Masculino"/>
    <s v="CLARO"/>
    <n v="5"/>
  </r>
  <r>
    <x v="355"/>
    <x v="352"/>
    <s v="Masculino"/>
    <s v="CLARO"/>
    <n v="1"/>
  </r>
  <r>
    <x v="356"/>
    <x v="353"/>
    <s v="Masculino"/>
    <s v="CLARO"/>
    <n v="7"/>
  </r>
  <r>
    <x v="357"/>
    <x v="354"/>
    <s v="Femenino"/>
    <s v="ENTEL"/>
    <n v="2"/>
  </r>
  <r>
    <x v="358"/>
    <x v="355"/>
    <s v="Masculino"/>
    <s v="WOM"/>
    <n v="1"/>
  </r>
  <r>
    <x v="359"/>
    <x v="356"/>
    <s v="Masculino"/>
    <s v="CLARO"/>
    <n v="3"/>
  </r>
  <r>
    <x v="360"/>
    <x v="357"/>
    <s v="Masculino"/>
    <s v="CLARO"/>
    <n v="6"/>
  </r>
  <r>
    <x v="361"/>
    <x v="358"/>
    <s v="Femenino"/>
    <s v="ENTEL"/>
    <n v="3"/>
  </r>
  <r>
    <x v="362"/>
    <x v="359"/>
    <s v="Masculino"/>
    <s v="CLARO"/>
    <n v="5"/>
  </r>
  <r>
    <x v="363"/>
    <x v="360"/>
    <s v="Femenino"/>
    <s v="ENTEL"/>
    <n v="5"/>
  </r>
  <r>
    <x v="364"/>
    <x v="361"/>
    <s v="Femenino"/>
    <s v="ENTEL"/>
    <n v="3"/>
  </r>
  <r>
    <x v="365"/>
    <x v="362"/>
    <s v="Masculino"/>
    <s v="CLARO"/>
    <n v="3"/>
  </r>
  <r>
    <x v="366"/>
    <x v="363"/>
    <s v="Masculino"/>
    <s v="CLARO"/>
    <n v="3"/>
  </r>
  <r>
    <x v="367"/>
    <x v="364"/>
    <s v="Femenino"/>
    <s v="ENTEL"/>
    <n v="5"/>
  </r>
  <r>
    <x v="368"/>
    <x v="365"/>
    <s v="Femenino"/>
    <s v="ENTEL"/>
    <n v="7"/>
  </r>
  <r>
    <x v="369"/>
    <x v="366"/>
    <s v="Femenino"/>
    <s v="ENTEL"/>
    <n v="5"/>
  </r>
  <r>
    <x v="370"/>
    <x v="367"/>
    <s v="Masculino"/>
    <s v="WOM"/>
    <n v="7"/>
  </r>
  <r>
    <x v="371"/>
    <x v="368"/>
    <s v="Masculino"/>
    <s v="CLARO"/>
    <n v="8"/>
  </r>
  <r>
    <x v="372"/>
    <x v="369"/>
    <s v="Femenino"/>
    <s v="ENTEL"/>
    <n v="8"/>
  </r>
  <r>
    <x v="373"/>
    <x v="370"/>
    <s v="Masculino"/>
    <s v="WOM"/>
    <n v="7"/>
  </r>
  <r>
    <x v="374"/>
    <x v="371"/>
    <s v="Masculino"/>
    <s v="CLARO"/>
    <n v="4"/>
  </r>
  <r>
    <x v="375"/>
    <x v="372"/>
    <s v="Masculino"/>
    <s v="CLARO"/>
    <n v="4"/>
  </r>
  <r>
    <x v="376"/>
    <x v="373"/>
    <s v="Masculino"/>
    <s v="CLARO"/>
    <n v="7"/>
  </r>
  <r>
    <x v="377"/>
    <x v="374"/>
    <s v="Femenino"/>
    <s v="ENTEL"/>
    <n v="3"/>
  </r>
  <r>
    <x v="378"/>
    <x v="36"/>
    <s v="Femenino"/>
    <s v="ENTEL"/>
    <n v="5"/>
  </r>
  <r>
    <x v="379"/>
    <x v="375"/>
    <s v="Masculino"/>
    <s v="CLARO"/>
    <n v="5"/>
  </r>
  <r>
    <x v="380"/>
    <x v="376"/>
    <s v="Masculino"/>
    <s v="CLARO"/>
    <n v="3"/>
  </r>
  <r>
    <x v="381"/>
    <x v="377"/>
    <s v="Femenino"/>
    <s v="ENTEL"/>
    <n v="4"/>
  </r>
  <r>
    <x v="382"/>
    <x v="378"/>
    <s v="Masculino"/>
    <s v="CLARO"/>
    <n v="8"/>
  </r>
  <r>
    <x v="383"/>
    <x v="379"/>
    <s v="Masculino"/>
    <s v="CLARO"/>
    <n v="4"/>
  </r>
  <r>
    <x v="384"/>
    <x v="380"/>
    <s v="Masculino"/>
    <s v="WOM"/>
    <n v="1"/>
  </r>
  <r>
    <x v="385"/>
    <x v="381"/>
    <s v="Femenino"/>
    <s v="ENTEL"/>
    <n v="4"/>
  </r>
  <r>
    <x v="386"/>
    <x v="19"/>
    <s v="Masculino"/>
    <s v="CLARO"/>
    <n v="4"/>
  </r>
  <r>
    <x v="387"/>
    <x v="382"/>
    <s v="Masculino"/>
    <s v="CLARO"/>
    <n v="3"/>
  </r>
  <r>
    <x v="388"/>
    <x v="383"/>
    <s v="Masculino"/>
    <s v="CLARO"/>
    <n v="5"/>
  </r>
  <r>
    <x v="389"/>
    <x v="384"/>
    <s v="Masculino"/>
    <s v="CLARO"/>
    <n v="7"/>
  </r>
  <r>
    <x v="390"/>
    <x v="385"/>
    <s v="Femenino"/>
    <s v="ENTEL"/>
    <n v="5"/>
  </r>
  <r>
    <x v="391"/>
    <x v="386"/>
    <s v="Masculino"/>
    <s v="WOM"/>
    <n v="5"/>
  </r>
  <r>
    <x v="392"/>
    <x v="387"/>
    <s v="Masculino"/>
    <s v="CLARO"/>
    <n v="6"/>
  </r>
  <r>
    <x v="393"/>
    <x v="388"/>
    <s v="Masculino"/>
    <s v="CLARO"/>
    <n v="2"/>
  </r>
  <r>
    <x v="394"/>
    <x v="265"/>
    <s v="Masculino"/>
    <s v="WOM"/>
    <n v="6"/>
  </r>
  <r>
    <x v="395"/>
    <x v="389"/>
    <s v="Masculino"/>
    <s v="CLARO"/>
    <n v="8"/>
  </r>
  <r>
    <x v="396"/>
    <x v="390"/>
    <s v="Femenino"/>
    <s v="ENTEL"/>
    <n v="3"/>
  </r>
  <r>
    <x v="397"/>
    <x v="391"/>
    <s v="Masculino"/>
    <s v="WOM"/>
    <n v="2"/>
  </r>
  <r>
    <x v="398"/>
    <x v="392"/>
    <s v="Masculino"/>
    <s v="CLARO"/>
    <n v="4"/>
  </r>
  <r>
    <x v="399"/>
    <x v="393"/>
    <s v="Femenino"/>
    <s v="ENTEL"/>
    <n v="5"/>
  </r>
  <r>
    <x v="400"/>
    <x v="394"/>
    <s v="Masculino"/>
    <s v="CLARO"/>
    <n v="5"/>
  </r>
  <r>
    <x v="401"/>
    <x v="395"/>
    <s v="Femenino"/>
    <s v="ENTEL"/>
    <n v="8"/>
  </r>
  <r>
    <x v="402"/>
    <x v="396"/>
    <s v="Masculino"/>
    <s v="WOM"/>
    <n v="5"/>
  </r>
  <r>
    <x v="403"/>
    <x v="397"/>
    <s v="Femenino"/>
    <s v="ENTEL"/>
    <n v="4"/>
  </r>
  <r>
    <x v="404"/>
    <x v="398"/>
    <s v="Masculino"/>
    <s v="CLARO"/>
    <n v="6"/>
  </r>
  <r>
    <x v="405"/>
    <x v="399"/>
    <s v="Femenino"/>
    <s v="ENTEL"/>
    <n v="5"/>
  </r>
  <r>
    <x v="406"/>
    <x v="400"/>
    <s v="Masculino"/>
    <s v="CLARO"/>
    <n v="4"/>
  </r>
  <r>
    <x v="407"/>
    <x v="401"/>
    <s v="Masculino"/>
    <s v="WOM"/>
    <n v="4"/>
  </r>
  <r>
    <x v="408"/>
    <x v="402"/>
    <s v="Femenino"/>
    <s v="ENTEL"/>
    <n v="6"/>
  </r>
  <r>
    <x v="409"/>
    <x v="403"/>
    <s v="Femenino"/>
    <s v="ENTEL"/>
    <n v="6"/>
  </r>
  <r>
    <x v="410"/>
    <x v="404"/>
    <s v="Femenino"/>
    <s v="ENTEL"/>
    <n v="6"/>
  </r>
  <r>
    <x v="411"/>
    <x v="405"/>
    <s v="Masculino"/>
    <s v="CLARO"/>
    <n v="6"/>
  </r>
  <r>
    <x v="412"/>
    <x v="406"/>
    <s v="Femenino"/>
    <s v="ENTEL"/>
    <n v="3"/>
  </r>
  <r>
    <x v="413"/>
    <x v="407"/>
    <s v="Masculino"/>
    <s v="CLARO"/>
    <n v="4"/>
  </r>
  <r>
    <x v="414"/>
    <x v="401"/>
    <s v="Masculino"/>
    <s v="CLARO"/>
    <n v="4"/>
  </r>
  <r>
    <x v="415"/>
    <x v="408"/>
    <s v="Femenino"/>
    <s v="ENTEL"/>
    <n v="6"/>
  </r>
  <r>
    <x v="416"/>
    <x v="409"/>
    <s v="Masculino"/>
    <s v="WOM"/>
    <n v="4"/>
  </r>
  <r>
    <x v="417"/>
    <x v="410"/>
    <s v="Masculino"/>
    <s v="CLARO"/>
    <n v="6"/>
  </r>
  <r>
    <x v="418"/>
    <x v="411"/>
    <s v="Femenino"/>
    <s v="ENTEL"/>
    <n v="5"/>
  </r>
  <r>
    <x v="419"/>
    <x v="412"/>
    <s v="Masculino"/>
    <s v="CLARO"/>
    <n v="5"/>
  </r>
  <r>
    <x v="420"/>
    <x v="413"/>
    <s v="Masculino"/>
    <s v="CLARO"/>
    <n v="5"/>
  </r>
  <r>
    <x v="421"/>
    <x v="414"/>
    <s v="Masculino"/>
    <s v="WOM"/>
    <n v="3"/>
  </r>
  <r>
    <x v="422"/>
    <x v="415"/>
    <s v="Masculino"/>
    <s v="CLARO"/>
    <n v="2"/>
  </r>
  <r>
    <x v="423"/>
    <x v="416"/>
    <s v="Masculino"/>
    <s v="WOM"/>
    <n v="6"/>
  </r>
  <r>
    <x v="424"/>
    <x v="417"/>
    <s v="Masculino"/>
    <s v="CLARO"/>
    <n v="6"/>
  </r>
  <r>
    <x v="425"/>
    <x v="418"/>
    <s v="Masculino"/>
    <s v="CLARO"/>
    <n v="3"/>
  </r>
  <r>
    <x v="426"/>
    <x v="419"/>
    <s v="Masculino"/>
    <s v="CLARO"/>
    <n v="6"/>
  </r>
  <r>
    <x v="427"/>
    <x v="420"/>
    <s v="Femenino"/>
    <s v="ENTEL"/>
    <n v="2"/>
  </r>
  <r>
    <x v="428"/>
    <x v="421"/>
    <s v="Masculino"/>
    <s v="CLARO"/>
    <n v="7"/>
  </r>
  <r>
    <x v="429"/>
    <x v="422"/>
    <s v="Masculino"/>
    <s v="CLARO"/>
    <n v="6"/>
  </r>
  <r>
    <x v="430"/>
    <x v="423"/>
    <s v="Masculino"/>
    <s v="CLARO"/>
    <n v="7"/>
  </r>
  <r>
    <x v="431"/>
    <x v="424"/>
    <s v="Masculino"/>
    <s v="WOM"/>
    <n v="6"/>
  </r>
  <r>
    <x v="432"/>
    <x v="425"/>
    <s v="Masculino"/>
    <s v="WOM"/>
    <n v="4"/>
  </r>
  <r>
    <x v="433"/>
    <x v="426"/>
    <s v="Femenino"/>
    <s v="ENTEL"/>
    <n v="4"/>
  </r>
  <r>
    <x v="434"/>
    <x v="427"/>
    <s v="Femenino"/>
    <s v="ENTEL"/>
    <n v="4"/>
  </r>
  <r>
    <x v="435"/>
    <x v="428"/>
    <s v="Femenino"/>
    <s v="ENTEL"/>
    <n v="2"/>
  </r>
  <r>
    <x v="436"/>
    <x v="429"/>
    <s v="Masculino"/>
    <s v="WOM"/>
    <n v="5"/>
  </r>
  <r>
    <x v="437"/>
    <x v="430"/>
    <s v="Femenino"/>
    <s v="ENTEL"/>
    <n v="3"/>
  </r>
  <r>
    <x v="438"/>
    <x v="431"/>
    <s v="Femenino"/>
    <s v="ENTEL"/>
    <n v="5"/>
  </r>
  <r>
    <x v="439"/>
    <x v="432"/>
    <s v="Femenino"/>
    <s v="ENTEL"/>
    <n v="2"/>
  </r>
  <r>
    <x v="440"/>
    <x v="433"/>
    <s v="Masculino"/>
    <s v="WOM"/>
    <n v="4"/>
  </r>
  <r>
    <x v="441"/>
    <x v="434"/>
    <s v="Masculino"/>
    <s v="WOM"/>
    <n v="6"/>
  </r>
  <r>
    <x v="442"/>
    <x v="435"/>
    <s v="Masculino"/>
    <s v="WOM"/>
    <n v="6"/>
  </r>
  <r>
    <x v="443"/>
    <x v="436"/>
    <s v="Masculino"/>
    <s v="CLARO"/>
    <n v="2"/>
  </r>
  <r>
    <x v="444"/>
    <x v="437"/>
    <s v="Masculino"/>
    <s v="CLARO"/>
    <n v="2"/>
  </r>
  <r>
    <x v="445"/>
    <x v="438"/>
    <s v="Femenino"/>
    <s v="ENTEL"/>
    <n v="4"/>
  </r>
  <r>
    <x v="446"/>
    <x v="439"/>
    <s v="Masculino"/>
    <s v="CLARO"/>
    <n v="2"/>
  </r>
  <r>
    <x v="447"/>
    <x v="440"/>
    <s v="Femenino"/>
    <s v="ENTEL"/>
    <n v="1"/>
  </r>
  <r>
    <x v="448"/>
    <x v="441"/>
    <s v="Femenino"/>
    <s v="ENTEL"/>
    <n v="1"/>
  </r>
  <r>
    <x v="449"/>
    <x v="442"/>
    <s v="Femenino"/>
    <s v="ENTEL"/>
    <n v="5"/>
  </r>
  <r>
    <x v="450"/>
    <x v="443"/>
    <s v="Femenino"/>
    <s v="ENTEL"/>
    <n v="5"/>
  </r>
  <r>
    <x v="451"/>
    <x v="444"/>
    <s v="Femenino"/>
    <s v="ENTEL"/>
    <n v="7"/>
  </r>
  <r>
    <x v="452"/>
    <x v="280"/>
    <s v="Femenino"/>
    <s v="ENTEL"/>
    <n v="5"/>
  </r>
  <r>
    <x v="453"/>
    <x v="445"/>
    <s v="Femenino"/>
    <s v="ENTEL"/>
    <n v="8"/>
  </r>
  <r>
    <x v="454"/>
    <x v="446"/>
    <s v="Masculino"/>
    <s v="CLARO"/>
    <n v="5"/>
  </r>
  <r>
    <x v="455"/>
    <x v="447"/>
    <s v="Masculino"/>
    <s v="WOM"/>
    <n v="7"/>
  </r>
  <r>
    <x v="456"/>
    <x v="448"/>
    <s v="Masculino"/>
    <s v="WOM"/>
    <n v="4"/>
  </r>
  <r>
    <x v="457"/>
    <x v="449"/>
    <s v="Masculino"/>
    <s v="WOM"/>
    <n v="3"/>
  </r>
  <r>
    <x v="458"/>
    <x v="450"/>
    <s v="Femenino"/>
    <s v="ENTEL"/>
    <n v="5"/>
  </r>
  <r>
    <x v="459"/>
    <x v="451"/>
    <s v="Femenino"/>
    <s v="ENTEL"/>
    <n v="5"/>
  </r>
  <r>
    <x v="460"/>
    <x v="452"/>
    <s v="Masculino"/>
    <s v="CLARO"/>
    <n v="4"/>
  </r>
  <r>
    <x v="461"/>
    <x v="453"/>
    <s v="Femenino"/>
    <s v="ENTEL"/>
    <n v="7"/>
  </r>
  <r>
    <x v="462"/>
    <x v="454"/>
    <s v="Masculino"/>
    <s v="WOM"/>
    <n v="3"/>
  </r>
  <r>
    <x v="463"/>
    <x v="455"/>
    <s v="Masculino"/>
    <s v="WOM"/>
    <n v="7"/>
  </r>
  <r>
    <x v="464"/>
    <x v="456"/>
    <s v="Femenino"/>
    <s v="ENTEL"/>
    <n v="7"/>
  </r>
  <r>
    <x v="465"/>
    <x v="457"/>
    <s v="Femenino"/>
    <s v="ENTEL"/>
    <n v="7"/>
  </r>
  <r>
    <x v="466"/>
    <x v="458"/>
    <s v="Femenino"/>
    <s v="ENTEL"/>
    <n v="5"/>
  </r>
  <r>
    <x v="467"/>
    <x v="459"/>
    <s v="Femenino"/>
    <s v="ENTEL"/>
    <n v="6"/>
  </r>
  <r>
    <x v="468"/>
    <x v="460"/>
    <s v="Masculino"/>
    <s v="CLARO"/>
    <n v="4"/>
  </r>
  <r>
    <x v="469"/>
    <x v="461"/>
    <s v="Masculino"/>
    <s v="WOM"/>
    <n v="7"/>
  </r>
  <r>
    <x v="470"/>
    <x v="462"/>
    <s v="Masculino"/>
    <s v="CLARO"/>
    <n v="5"/>
  </r>
  <r>
    <x v="471"/>
    <x v="463"/>
    <s v="Femenino"/>
    <s v="ENTEL"/>
    <n v="8"/>
  </r>
  <r>
    <x v="472"/>
    <x v="464"/>
    <s v="Masculino"/>
    <s v="WOM"/>
    <n v="7"/>
  </r>
  <r>
    <x v="473"/>
    <x v="465"/>
    <s v="Femenino"/>
    <s v="ENTEL"/>
    <n v="4"/>
  </r>
  <r>
    <x v="474"/>
    <x v="466"/>
    <s v="Femenino"/>
    <s v="ENTEL"/>
    <n v="2"/>
  </r>
  <r>
    <x v="475"/>
    <x v="467"/>
    <s v="Masculino"/>
    <s v="CLARO"/>
    <n v="7"/>
  </r>
  <r>
    <x v="476"/>
    <x v="468"/>
    <s v="Femenino"/>
    <s v="ENTEL"/>
    <n v="0"/>
  </r>
  <r>
    <x v="477"/>
    <x v="469"/>
    <s v="Masculino"/>
    <s v="CLARO"/>
    <n v="3"/>
  </r>
  <r>
    <x v="478"/>
    <x v="470"/>
    <s v="Masculino"/>
    <s v="WOM"/>
    <n v="4"/>
  </r>
  <r>
    <x v="479"/>
    <x v="471"/>
    <s v="Femenino"/>
    <s v="ENTEL"/>
    <n v="3"/>
  </r>
  <r>
    <x v="480"/>
    <x v="472"/>
    <s v="Masculino"/>
    <s v="CLARO"/>
    <n v="1"/>
  </r>
  <r>
    <x v="481"/>
    <x v="473"/>
    <s v="Masculino"/>
    <s v="CLARO"/>
    <n v="5"/>
  </r>
  <r>
    <x v="482"/>
    <x v="474"/>
    <s v="Femenino"/>
    <s v="ENTEL"/>
    <n v="8"/>
  </r>
  <r>
    <x v="332"/>
    <x v="475"/>
    <s v="Femenino"/>
    <s v="ENTEL"/>
    <n v="4"/>
  </r>
  <r>
    <x v="483"/>
    <x v="476"/>
    <s v="Masculino"/>
    <s v="WOM"/>
    <n v="2"/>
  </r>
  <r>
    <x v="484"/>
    <x v="477"/>
    <s v="Masculino"/>
    <s v="WOM"/>
    <n v="5"/>
  </r>
  <r>
    <x v="485"/>
    <x v="478"/>
    <s v="Masculino"/>
    <s v="WOM"/>
    <n v="4"/>
  </r>
  <r>
    <x v="486"/>
    <x v="479"/>
    <s v="Masculino"/>
    <s v="CLARO"/>
    <n v="4"/>
  </r>
  <r>
    <x v="487"/>
    <x v="480"/>
    <s v="Masculino"/>
    <s v="WOM"/>
    <n v="2"/>
  </r>
  <r>
    <x v="488"/>
    <x v="481"/>
    <s v="Masculino"/>
    <s v="WOM"/>
    <n v="5"/>
  </r>
  <r>
    <x v="489"/>
    <x v="482"/>
    <s v="Masculino"/>
    <s v="WOM"/>
    <n v="3"/>
  </r>
  <r>
    <x v="490"/>
    <x v="483"/>
    <s v="Femenino"/>
    <s v="ENTEL"/>
    <n v="6"/>
  </r>
  <r>
    <x v="491"/>
    <x v="484"/>
    <s v="Femenino"/>
    <s v="ENTEL"/>
    <n v="6"/>
  </r>
  <r>
    <x v="492"/>
    <x v="485"/>
    <s v="Masculino"/>
    <s v="CLARO"/>
    <n v="6"/>
  </r>
  <r>
    <x v="493"/>
    <x v="486"/>
    <s v="Masculino"/>
    <s v="CLARO"/>
    <n v="4"/>
  </r>
  <r>
    <x v="494"/>
    <x v="487"/>
    <s v="Femenino"/>
    <s v="ENTEL"/>
    <n v="6"/>
  </r>
  <r>
    <x v="495"/>
    <x v="488"/>
    <s v="Masculino"/>
    <s v="CLARO"/>
    <n v="7"/>
  </r>
  <r>
    <x v="496"/>
    <x v="489"/>
    <s v="Femenino"/>
    <s v="ENTEL"/>
    <n v="5"/>
  </r>
  <r>
    <x v="497"/>
    <x v="490"/>
    <s v="Masculino"/>
    <s v="CLARO"/>
    <n v="3"/>
  </r>
  <r>
    <x v="498"/>
    <x v="491"/>
    <s v="Femenino"/>
    <s v="ENTEL"/>
    <n v="4"/>
  </r>
  <r>
    <x v="499"/>
    <x v="492"/>
    <s v="Masculino"/>
    <s v="WOM"/>
    <n v="6"/>
  </r>
  <r>
    <x v="500"/>
    <x v="493"/>
    <s v="Masculino"/>
    <s v="CLARO"/>
    <n v="7"/>
  </r>
  <r>
    <x v="501"/>
    <x v="494"/>
    <s v="Masculino"/>
    <s v="WOM"/>
    <n v="4"/>
  </r>
  <r>
    <x v="502"/>
    <x v="495"/>
    <s v="Femenino"/>
    <s v="ENTEL"/>
    <n v="6"/>
  </r>
  <r>
    <x v="503"/>
    <x v="496"/>
    <s v="Femenino"/>
    <s v="ENTEL"/>
    <n v="4"/>
  </r>
  <r>
    <x v="504"/>
    <x v="497"/>
    <s v="Femenino"/>
    <s v="ENTEL"/>
    <n v="2"/>
  </r>
  <r>
    <x v="505"/>
    <x v="498"/>
    <s v="Femenino"/>
    <s v="ENTEL"/>
    <n v="6"/>
  </r>
  <r>
    <x v="506"/>
    <x v="499"/>
    <s v="Masculino"/>
    <s v="WOM"/>
    <n v="3"/>
  </r>
  <r>
    <x v="507"/>
    <x v="500"/>
    <s v="Masculino"/>
    <s v="CLARO"/>
    <n v="8"/>
  </r>
  <r>
    <x v="508"/>
    <x v="62"/>
    <s v="Femenino"/>
    <s v="ENTEL"/>
    <n v="7"/>
  </r>
  <r>
    <x v="509"/>
    <x v="501"/>
    <s v="Masculino"/>
    <s v="CLARO"/>
    <n v="5"/>
  </r>
  <r>
    <x v="510"/>
    <x v="502"/>
    <s v="Masculino"/>
    <s v="WOM"/>
    <n v="4"/>
  </r>
  <r>
    <x v="511"/>
    <x v="503"/>
    <s v="Femenino"/>
    <s v="ENTEL"/>
    <n v="6"/>
  </r>
  <r>
    <x v="512"/>
    <x v="504"/>
    <s v="Masculino"/>
    <s v="WOM"/>
    <n v="4"/>
  </r>
  <r>
    <x v="513"/>
    <x v="505"/>
    <s v="Femenino"/>
    <s v="ENTEL"/>
    <n v="6"/>
  </r>
  <r>
    <x v="514"/>
    <x v="506"/>
    <s v="Femenino"/>
    <s v="ENTEL"/>
    <n v="2"/>
  </r>
  <r>
    <x v="515"/>
    <x v="507"/>
    <s v="Femenino"/>
    <s v="ENTEL"/>
    <n v="4"/>
  </r>
  <r>
    <x v="516"/>
    <x v="508"/>
    <s v="Femenino"/>
    <s v="ENTEL"/>
    <n v="5"/>
  </r>
  <r>
    <x v="517"/>
    <x v="509"/>
    <s v="Femenino"/>
    <s v="ENTEL"/>
    <n v="7"/>
  </r>
  <r>
    <x v="518"/>
    <x v="510"/>
    <s v="Masculino"/>
    <s v="CLARO"/>
    <n v="3"/>
  </r>
  <r>
    <x v="519"/>
    <x v="511"/>
    <s v="Femenino"/>
    <s v="ENTEL"/>
    <n v="5"/>
  </r>
  <r>
    <x v="520"/>
    <x v="512"/>
    <s v="Femenino"/>
    <s v="ENTEL"/>
    <n v="1"/>
  </r>
  <r>
    <x v="521"/>
    <x v="513"/>
    <s v="Masculino"/>
    <s v="CLARO"/>
    <n v="6"/>
  </r>
  <r>
    <x v="522"/>
    <x v="514"/>
    <s v="Femenino"/>
    <s v="ENTEL"/>
    <n v="3"/>
  </r>
  <r>
    <x v="523"/>
    <x v="515"/>
    <s v="Masculino"/>
    <s v="WOM"/>
    <n v="4"/>
  </r>
  <r>
    <x v="524"/>
    <x v="516"/>
    <s v="Femenino"/>
    <s v="ENTEL"/>
    <n v="7"/>
  </r>
  <r>
    <x v="525"/>
    <x v="517"/>
    <s v="Femenino"/>
    <s v="ENTEL"/>
    <n v="4"/>
  </r>
  <r>
    <x v="526"/>
    <x v="518"/>
    <s v="Masculino"/>
    <s v="WOM"/>
    <n v="3"/>
  </r>
  <r>
    <x v="527"/>
    <x v="519"/>
    <s v="Femenino"/>
    <s v="ENTEL"/>
    <n v="4"/>
  </r>
  <r>
    <x v="528"/>
    <x v="520"/>
    <s v="Femenino"/>
    <s v="ENTEL"/>
    <n v="7"/>
  </r>
  <r>
    <x v="529"/>
    <x v="521"/>
    <s v="Masculino"/>
    <s v="CLARO"/>
    <n v="5"/>
  </r>
  <r>
    <x v="530"/>
    <x v="522"/>
    <s v="Masculino"/>
    <s v="WOM"/>
    <n v="4"/>
  </r>
  <r>
    <x v="531"/>
    <x v="523"/>
    <s v="Masculino"/>
    <s v="CLARO"/>
    <n v="6"/>
  </r>
  <r>
    <x v="532"/>
    <x v="524"/>
    <s v="Masculino"/>
    <s v="CLARO"/>
    <n v="6"/>
  </r>
  <r>
    <x v="533"/>
    <x v="525"/>
    <s v="Femenino"/>
    <s v="ENTEL"/>
    <n v="4"/>
  </r>
  <r>
    <x v="534"/>
    <x v="526"/>
    <s v="Femenino"/>
    <s v="ENTEL"/>
    <n v="4"/>
  </r>
  <r>
    <x v="535"/>
    <x v="527"/>
    <s v="Masculino"/>
    <s v="WOM"/>
    <n v="7"/>
  </r>
  <r>
    <x v="536"/>
    <x v="528"/>
    <s v="Masculino"/>
    <s v="CLARO"/>
    <n v="4"/>
  </r>
  <r>
    <x v="537"/>
    <x v="529"/>
    <s v="Masculino"/>
    <s v="CLARO"/>
    <n v="4"/>
  </r>
  <r>
    <x v="538"/>
    <x v="530"/>
    <s v="Femenino"/>
    <s v="ENTEL"/>
    <n v="6"/>
  </r>
  <r>
    <x v="539"/>
    <x v="531"/>
    <s v="Femenino"/>
    <s v="ENTEL"/>
    <n v="3"/>
  </r>
  <r>
    <x v="540"/>
    <x v="532"/>
    <s v="Femenino"/>
    <s v="ENTEL"/>
    <n v="7"/>
  </r>
  <r>
    <x v="541"/>
    <x v="533"/>
    <s v="Masculino"/>
    <s v="CLARO"/>
    <n v="2"/>
  </r>
  <r>
    <x v="542"/>
    <x v="534"/>
    <s v="Femenino"/>
    <s v="ENTEL"/>
    <n v="7"/>
  </r>
  <r>
    <x v="543"/>
    <x v="250"/>
    <s v="Masculino"/>
    <s v="CLARO"/>
    <n v="6"/>
  </r>
  <r>
    <x v="544"/>
    <x v="535"/>
    <s v="Femenino"/>
    <s v="ENTEL"/>
    <n v="7"/>
  </r>
  <r>
    <x v="545"/>
    <x v="536"/>
    <s v="Femenino"/>
    <s v="ENTEL"/>
    <n v="8"/>
  </r>
  <r>
    <x v="546"/>
    <x v="537"/>
    <s v="Femenino"/>
    <s v="ENTEL"/>
    <n v="4"/>
  </r>
  <r>
    <x v="547"/>
    <x v="538"/>
    <s v="Femenino"/>
    <s v="ENTEL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41:C44" firstHeaderRow="1" firstDataRow="1" firstDataCol="1"/>
  <pivotFields count="6">
    <pivotField dataField="1" showAll="0">
      <items count="549">
        <item x="532"/>
        <item x="338"/>
        <item x="159"/>
        <item x="162"/>
        <item x="519"/>
        <item x="457"/>
        <item x="97"/>
        <item x="399"/>
        <item x="501"/>
        <item x="228"/>
        <item x="23"/>
        <item x="65"/>
        <item x="20"/>
        <item x="456"/>
        <item x="157"/>
        <item x="151"/>
        <item x="106"/>
        <item x="161"/>
        <item x="74"/>
        <item x="203"/>
        <item x="539"/>
        <item x="425"/>
        <item x="450"/>
        <item x="261"/>
        <item x="193"/>
        <item x="459"/>
        <item x="329"/>
        <item x="79"/>
        <item x="266"/>
        <item x="192"/>
        <item x="507"/>
        <item x="167"/>
        <item x="219"/>
        <item x="95"/>
        <item x="169"/>
        <item x="322"/>
        <item x="381"/>
        <item x="153"/>
        <item x="270"/>
        <item x="263"/>
        <item x="406"/>
        <item x="140"/>
        <item x="509"/>
        <item x="271"/>
        <item x="99"/>
        <item x="215"/>
        <item x="435"/>
        <item x="360"/>
        <item x="377"/>
        <item x="202"/>
        <item x="38"/>
        <item x="454"/>
        <item x="239"/>
        <item x="43"/>
        <item x="33"/>
        <item x="40"/>
        <item x="438"/>
        <item x="246"/>
        <item x="127"/>
        <item x="126"/>
        <item x="287"/>
        <item x="396"/>
        <item x="324"/>
        <item x="44"/>
        <item x="1"/>
        <item x="439"/>
        <item x="118"/>
        <item x="92"/>
        <item x="10"/>
        <item x="486"/>
        <item x="463"/>
        <item x="120"/>
        <item x="400"/>
        <item x="7"/>
        <item x="495"/>
        <item x="250"/>
        <item x="503"/>
        <item x="19"/>
        <item x="240"/>
        <item x="285"/>
        <item x="388"/>
        <item x="116"/>
        <item x="547"/>
        <item x="382"/>
        <item x="341"/>
        <item x="75"/>
        <item x="469"/>
        <item x="534"/>
        <item x="448"/>
        <item x="482"/>
        <item x="58"/>
        <item x="198"/>
        <item x="405"/>
        <item x="210"/>
        <item x="352"/>
        <item x="165"/>
        <item x="5"/>
        <item x="195"/>
        <item x="34"/>
        <item x="447"/>
        <item x="83"/>
        <item x="132"/>
        <item x="156"/>
        <item x="480"/>
        <item x="343"/>
        <item x="175"/>
        <item x="122"/>
        <item x="181"/>
        <item x="323"/>
        <item x="478"/>
        <item x="541"/>
        <item x="251"/>
        <item x="54"/>
        <item x="125"/>
        <item x="521"/>
        <item x="473"/>
        <item x="0"/>
        <item x="318"/>
        <item x="200"/>
        <item x="488"/>
        <item x="277"/>
        <item x="523"/>
        <item x="385"/>
        <item x="62"/>
        <item x="398"/>
        <item x="166"/>
        <item x="113"/>
        <item x="256"/>
        <item x="307"/>
        <item x="11"/>
        <item x="356"/>
        <item x="164"/>
        <item x="289"/>
        <item x="489"/>
        <item x="194"/>
        <item x="437"/>
        <item x="511"/>
        <item x="172"/>
        <item x="351"/>
        <item x="108"/>
        <item x="390"/>
        <item x="529"/>
        <item x="449"/>
        <item x="325"/>
        <item x="346"/>
        <item x="73"/>
        <item x="180"/>
        <item x="82"/>
        <item x="131"/>
        <item x="282"/>
        <item x="470"/>
        <item x="359"/>
        <item x="542"/>
        <item x="321"/>
        <item x="493"/>
        <item x="177"/>
        <item x="342"/>
        <item x="96"/>
        <item x="173"/>
        <item x="243"/>
        <item x="347"/>
        <item x="32"/>
        <item x="327"/>
        <item x="397"/>
        <item x="88"/>
        <item x="189"/>
        <item x="111"/>
        <item x="348"/>
        <item x="139"/>
        <item x="147"/>
        <item x="451"/>
        <item x="522"/>
        <item x="525"/>
        <item x="494"/>
        <item x="226"/>
        <item x="199"/>
        <item x="206"/>
        <item x="216"/>
        <item x="308"/>
        <item x="368"/>
        <item x="363"/>
        <item x="204"/>
        <item x="223"/>
        <item x="274"/>
        <item x="391"/>
        <item x="370"/>
        <item x="91"/>
        <item x="520"/>
        <item x="530"/>
        <item x="12"/>
        <item x="357"/>
        <item x="335"/>
        <item x="186"/>
        <item x="253"/>
        <item x="472"/>
        <item x="69"/>
        <item x="222"/>
        <item x="467"/>
        <item x="349"/>
        <item x="291"/>
        <item x="100"/>
        <item x="412"/>
        <item x="365"/>
        <item x="533"/>
        <item x="298"/>
        <item x="56"/>
        <item x="426"/>
        <item x="45"/>
        <item x="497"/>
        <item x="374"/>
        <item x="105"/>
        <item x="187"/>
        <item x="427"/>
        <item x="112"/>
        <item x="413"/>
        <item x="544"/>
        <item x="492"/>
        <item x="77"/>
        <item x="48"/>
        <item x="238"/>
        <item x="148"/>
        <item x="537"/>
        <item x="299"/>
        <item x="265"/>
        <item x="176"/>
        <item x="462"/>
        <item x="278"/>
        <item x="527"/>
        <item x="28"/>
        <item x="526"/>
        <item x="201"/>
        <item x="220"/>
        <item x="423"/>
        <item x="317"/>
        <item x="17"/>
        <item x="155"/>
        <item x="483"/>
        <item x="25"/>
        <item x="244"/>
        <item x="183"/>
        <item x="249"/>
        <item x="229"/>
        <item x="296"/>
        <item x="367"/>
        <item x="109"/>
        <item x="536"/>
        <item x="37"/>
        <item x="141"/>
        <item x="505"/>
        <item x="512"/>
        <item x="353"/>
        <item x="366"/>
        <item x="50"/>
        <item x="513"/>
        <item x="103"/>
        <item x="444"/>
        <item x="214"/>
        <item x="464"/>
        <item x="535"/>
        <item x="304"/>
        <item x="383"/>
        <item x="466"/>
        <item x="178"/>
        <item x="415"/>
        <item x="61"/>
        <item x="9"/>
        <item x="2"/>
        <item x="31"/>
        <item x="154"/>
        <item x="234"/>
        <item x="416"/>
        <item x="63"/>
        <item x="442"/>
        <item x="516"/>
        <item x="279"/>
        <item x="102"/>
        <item x="326"/>
        <item x="86"/>
        <item x="269"/>
        <item x="123"/>
        <item x="305"/>
        <item x="421"/>
        <item x="15"/>
        <item x="24"/>
        <item x="461"/>
        <item x="35"/>
        <item x="80"/>
        <item x="138"/>
        <item x="233"/>
        <item x="104"/>
        <item x="455"/>
        <item x="60"/>
        <item x="418"/>
        <item x="294"/>
        <item x="4"/>
        <item x="328"/>
        <item x="49"/>
        <item x="174"/>
        <item x="332"/>
        <item x="280"/>
        <item x="306"/>
        <item x="431"/>
        <item x="110"/>
        <item x="67"/>
        <item x="150"/>
        <item x="191"/>
        <item x="46"/>
        <item x="76"/>
        <item x="258"/>
        <item x="430"/>
        <item x="373"/>
        <item x="477"/>
        <item x="490"/>
        <item x="336"/>
        <item x="276"/>
        <item x="185"/>
        <item x="514"/>
        <item x="414"/>
        <item x="53"/>
        <item x="500"/>
        <item x="42"/>
        <item x="218"/>
        <item x="27"/>
        <item x="384"/>
        <item x="531"/>
        <item x="460"/>
        <item x="152"/>
        <item x="508"/>
        <item x="504"/>
        <item x="231"/>
        <item x="14"/>
        <item x="224"/>
        <item x="481"/>
        <item x="392"/>
        <item x="293"/>
        <item x="13"/>
        <item x="242"/>
        <item x="255"/>
        <item x="182"/>
        <item x="404"/>
        <item x="315"/>
        <item x="474"/>
        <item x="52"/>
        <item x="345"/>
        <item x="205"/>
        <item x="29"/>
        <item x="107"/>
        <item x="475"/>
        <item x="458"/>
        <item x="337"/>
        <item x="241"/>
        <item x="273"/>
        <item x="290"/>
        <item x="128"/>
        <item x="334"/>
        <item x="429"/>
        <item x="245"/>
        <item x="21"/>
        <item x="188"/>
        <item x="259"/>
        <item x="257"/>
        <item x="433"/>
        <item x="518"/>
        <item x="184"/>
        <item x="355"/>
        <item x="420"/>
        <item x="540"/>
        <item x="117"/>
        <item x="51"/>
        <item x="314"/>
        <item x="303"/>
        <item x="543"/>
        <item x="441"/>
        <item x="491"/>
        <item x="114"/>
        <item x="57"/>
        <item x="394"/>
        <item x="369"/>
        <item x="330"/>
        <item x="197"/>
        <item x="143"/>
        <item x="213"/>
        <item x="90"/>
        <item x="410"/>
        <item x="30"/>
        <item x="121"/>
        <item x="311"/>
        <item x="275"/>
        <item x="401"/>
        <item x="510"/>
        <item x="179"/>
        <item x="89"/>
        <item x="528"/>
        <item x="130"/>
        <item x="331"/>
        <item x="428"/>
        <item x="124"/>
        <item x="8"/>
        <item x="320"/>
        <item x="146"/>
        <item x="300"/>
        <item x="254"/>
        <item x="389"/>
        <item x="81"/>
        <item x="160"/>
        <item x="310"/>
        <item x="119"/>
        <item x="230"/>
        <item x="380"/>
        <item x="168"/>
        <item x="302"/>
        <item x="70"/>
        <item x="71"/>
        <item x="248"/>
        <item x="292"/>
        <item x="422"/>
        <item x="524"/>
        <item x="301"/>
        <item x="66"/>
        <item x="36"/>
        <item x="171"/>
        <item x="515"/>
        <item x="484"/>
        <item x="499"/>
        <item x="409"/>
        <item x="272"/>
        <item x="358"/>
        <item x="340"/>
        <item x="403"/>
        <item x="16"/>
        <item x="379"/>
        <item x="281"/>
        <item x="196"/>
        <item x="41"/>
        <item x="378"/>
        <item x="432"/>
        <item x="393"/>
        <item x="407"/>
        <item x="101"/>
        <item x="375"/>
        <item x="506"/>
        <item x="350"/>
        <item x="485"/>
        <item x="309"/>
        <item x="98"/>
        <item x="158"/>
        <item x="262"/>
        <item x="319"/>
        <item x="387"/>
        <item x="546"/>
        <item x="144"/>
        <item x="344"/>
        <item x="247"/>
        <item x="417"/>
        <item x="59"/>
        <item x="39"/>
        <item x="446"/>
        <item x="284"/>
        <item x="453"/>
        <item x="22"/>
        <item x="288"/>
        <item x="190"/>
        <item x="252"/>
        <item x="313"/>
        <item x="3"/>
        <item x="354"/>
        <item x="212"/>
        <item x="496"/>
        <item x="26"/>
        <item x="260"/>
        <item x="498"/>
        <item x="339"/>
        <item x="434"/>
        <item x="312"/>
        <item x="235"/>
        <item x="376"/>
        <item x="6"/>
        <item x="225"/>
        <item x="468"/>
        <item x="87"/>
        <item x="135"/>
        <item x="207"/>
        <item x="402"/>
        <item x="316"/>
        <item x="47"/>
        <item x="297"/>
        <item x="85"/>
        <item x="72"/>
        <item x="133"/>
        <item x="424"/>
        <item x="487"/>
        <item x="440"/>
        <item x="286"/>
        <item x="18"/>
        <item x="538"/>
        <item x="419"/>
        <item x="227"/>
        <item x="237"/>
        <item x="55"/>
        <item x="78"/>
        <item x="209"/>
        <item x="436"/>
        <item x="221"/>
        <item x="333"/>
        <item x="211"/>
        <item x="145"/>
        <item x="137"/>
        <item x="386"/>
        <item x="361"/>
        <item x="136"/>
        <item x="395"/>
        <item x="232"/>
        <item x="264"/>
        <item x="129"/>
        <item x="142"/>
        <item x="479"/>
        <item x="93"/>
        <item x="371"/>
        <item x="236"/>
        <item x="465"/>
        <item x="283"/>
        <item x="208"/>
        <item x="372"/>
        <item x="452"/>
        <item x="68"/>
        <item x="443"/>
        <item x="445"/>
        <item x="115"/>
        <item x="134"/>
        <item x="267"/>
        <item x="84"/>
        <item x="545"/>
        <item x="517"/>
        <item x="64"/>
        <item x="149"/>
        <item x="471"/>
        <item x="502"/>
        <item x="364"/>
        <item x="295"/>
        <item x="411"/>
        <item x="408"/>
        <item x="476"/>
        <item x="94"/>
        <item x="170"/>
        <item x="268"/>
        <item x="217"/>
        <item x="163"/>
        <item x="36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id CLIENTE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B5:F17" firstHeaderRow="1" firstDataRow="2" firstDataCol="1"/>
  <pivotFields count="6">
    <pivotField dataField="1"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id CLIENTE" fld="0" subtotal="count" baseField="1" baseItem="0"/>
    <dataField name="Cuenta de id CLIENTE2" fld="0" subtotal="count" showDataAs="percentOfTotal" baseField="0" baseItem="0" numFmtId="10"/>
    <dataField name="Cuenta de id CLIENTE2_2" fld="0" subtotal="count" showDataAs="runTotal" baseField="1" baseItem="0"/>
    <dataField name="Cuenta de id CLIENTE3" fld="0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7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B75:C85" firstHeaderRow="1" firstDataRow="1" firstDataCol="1"/>
  <pivotFields count="6">
    <pivotField dataField="1" showAll="0">
      <items count="549">
        <item x="532"/>
        <item x="338"/>
        <item x="159"/>
        <item x="162"/>
        <item x="519"/>
        <item x="457"/>
        <item x="97"/>
        <item x="399"/>
        <item x="501"/>
        <item x="228"/>
        <item x="23"/>
        <item x="65"/>
        <item x="20"/>
        <item x="456"/>
        <item x="157"/>
        <item x="151"/>
        <item x="106"/>
        <item x="161"/>
        <item x="74"/>
        <item x="203"/>
        <item x="539"/>
        <item x="425"/>
        <item x="450"/>
        <item x="261"/>
        <item x="193"/>
        <item x="459"/>
        <item x="329"/>
        <item x="79"/>
        <item x="266"/>
        <item x="192"/>
        <item x="507"/>
        <item x="167"/>
        <item x="219"/>
        <item x="95"/>
        <item x="169"/>
        <item x="322"/>
        <item x="381"/>
        <item x="153"/>
        <item x="270"/>
        <item x="263"/>
        <item x="406"/>
        <item x="140"/>
        <item x="509"/>
        <item x="271"/>
        <item x="99"/>
        <item x="215"/>
        <item x="435"/>
        <item x="360"/>
        <item x="377"/>
        <item x="202"/>
        <item x="38"/>
        <item x="454"/>
        <item x="239"/>
        <item x="43"/>
        <item x="33"/>
        <item x="40"/>
        <item x="438"/>
        <item x="246"/>
        <item x="127"/>
        <item x="126"/>
        <item x="287"/>
        <item x="396"/>
        <item x="324"/>
        <item x="44"/>
        <item x="1"/>
        <item x="439"/>
        <item x="118"/>
        <item x="92"/>
        <item x="10"/>
        <item x="486"/>
        <item x="463"/>
        <item x="120"/>
        <item x="400"/>
        <item x="7"/>
        <item x="495"/>
        <item x="250"/>
        <item x="503"/>
        <item x="19"/>
        <item x="240"/>
        <item x="285"/>
        <item x="388"/>
        <item x="116"/>
        <item x="547"/>
        <item x="382"/>
        <item x="341"/>
        <item x="75"/>
        <item x="469"/>
        <item x="534"/>
        <item x="448"/>
        <item x="482"/>
        <item x="58"/>
        <item x="198"/>
        <item x="405"/>
        <item x="210"/>
        <item x="352"/>
        <item x="165"/>
        <item x="5"/>
        <item x="195"/>
        <item x="34"/>
        <item x="447"/>
        <item x="83"/>
        <item x="132"/>
        <item x="156"/>
        <item x="480"/>
        <item x="343"/>
        <item x="175"/>
        <item x="122"/>
        <item x="181"/>
        <item x="323"/>
        <item x="478"/>
        <item x="541"/>
        <item x="251"/>
        <item x="54"/>
        <item x="125"/>
        <item x="521"/>
        <item x="473"/>
        <item x="0"/>
        <item x="318"/>
        <item x="200"/>
        <item x="488"/>
        <item x="277"/>
        <item x="523"/>
        <item x="385"/>
        <item x="62"/>
        <item x="398"/>
        <item x="166"/>
        <item x="113"/>
        <item x="256"/>
        <item x="307"/>
        <item x="11"/>
        <item x="356"/>
        <item x="164"/>
        <item x="289"/>
        <item x="489"/>
        <item x="194"/>
        <item x="437"/>
        <item x="511"/>
        <item x="172"/>
        <item x="351"/>
        <item x="108"/>
        <item x="390"/>
        <item x="529"/>
        <item x="449"/>
        <item x="325"/>
        <item x="346"/>
        <item x="73"/>
        <item x="180"/>
        <item x="82"/>
        <item x="131"/>
        <item x="282"/>
        <item x="470"/>
        <item x="359"/>
        <item x="542"/>
        <item x="321"/>
        <item x="493"/>
        <item x="177"/>
        <item x="342"/>
        <item x="96"/>
        <item x="173"/>
        <item x="243"/>
        <item x="347"/>
        <item x="32"/>
        <item x="327"/>
        <item x="397"/>
        <item x="88"/>
        <item x="189"/>
        <item x="111"/>
        <item x="348"/>
        <item x="139"/>
        <item x="147"/>
        <item x="451"/>
        <item x="522"/>
        <item x="525"/>
        <item x="494"/>
        <item x="226"/>
        <item x="199"/>
        <item x="206"/>
        <item x="216"/>
        <item x="308"/>
        <item x="368"/>
        <item x="363"/>
        <item x="204"/>
        <item x="223"/>
        <item x="274"/>
        <item x="391"/>
        <item x="370"/>
        <item x="91"/>
        <item x="520"/>
        <item x="530"/>
        <item x="12"/>
        <item x="357"/>
        <item x="335"/>
        <item x="186"/>
        <item x="253"/>
        <item x="472"/>
        <item x="69"/>
        <item x="222"/>
        <item x="467"/>
        <item x="349"/>
        <item x="291"/>
        <item x="100"/>
        <item x="412"/>
        <item x="365"/>
        <item x="533"/>
        <item x="298"/>
        <item x="56"/>
        <item x="426"/>
        <item x="45"/>
        <item x="497"/>
        <item x="374"/>
        <item x="105"/>
        <item x="187"/>
        <item x="427"/>
        <item x="112"/>
        <item x="413"/>
        <item x="544"/>
        <item x="492"/>
        <item x="77"/>
        <item x="48"/>
        <item x="238"/>
        <item x="148"/>
        <item x="537"/>
        <item x="299"/>
        <item x="265"/>
        <item x="176"/>
        <item x="462"/>
        <item x="278"/>
        <item x="527"/>
        <item x="28"/>
        <item x="526"/>
        <item x="201"/>
        <item x="220"/>
        <item x="423"/>
        <item x="317"/>
        <item x="17"/>
        <item x="155"/>
        <item x="483"/>
        <item x="25"/>
        <item x="244"/>
        <item x="183"/>
        <item x="249"/>
        <item x="229"/>
        <item x="296"/>
        <item x="367"/>
        <item x="109"/>
        <item x="536"/>
        <item x="37"/>
        <item x="141"/>
        <item x="505"/>
        <item x="512"/>
        <item x="353"/>
        <item x="366"/>
        <item x="50"/>
        <item x="513"/>
        <item x="103"/>
        <item x="444"/>
        <item x="214"/>
        <item x="464"/>
        <item x="535"/>
        <item x="304"/>
        <item x="383"/>
        <item x="466"/>
        <item x="178"/>
        <item x="415"/>
        <item x="61"/>
        <item x="9"/>
        <item x="2"/>
        <item x="31"/>
        <item x="154"/>
        <item x="234"/>
        <item x="416"/>
        <item x="63"/>
        <item x="442"/>
        <item x="516"/>
        <item x="279"/>
        <item x="102"/>
        <item x="326"/>
        <item x="86"/>
        <item x="269"/>
        <item x="123"/>
        <item x="305"/>
        <item x="421"/>
        <item x="15"/>
        <item x="24"/>
        <item x="461"/>
        <item x="35"/>
        <item x="80"/>
        <item x="138"/>
        <item x="233"/>
        <item x="104"/>
        <item x="455"/>
        <item x="60"/>
        <item x="418"/>
        <item x="294"/>
        <item x="4"/>
        <item x="328"/>
        <item x="49"/>
        <item x="174"/>
        <item x="332"/>
        <item x="280"/>
        <item x="306"/>
        <item x="431"/>
        <item x="110"/>
        <item x="67"/>
        <item x="150"/>
        <item x="191"/>
        <item x="46"/>
        <item x="76"/>
        <item x="258"/>
        <item x="430"/>
        <item x="373"/>
        <item x="477"/>
        <item x="490"/>
        <item x="336"/>
        <item x="276"/>
        <item x="185"/>
        <item x="514"/>
        <item x="414"/>
        <item x="53"/>
        <item x="500"/>
        <item x="42"/>
        <item x="218"/>
        <item x="27"/>
        <item x="384"/>
        <item x="531"/>
        <item x="460"/>
        <item x="152"/>
        <item x="508"/>
        <item x="504"/>
        <item x="231"/>
        <item x="14"/>
        <item x="224"/>
        <item x="481"/>
        <item x="392"/>
        <item x="293"/>
        <item x="13"/>
        <item x="242"/>
        <item x="255"/>
        <item x="182"/>
        <item x="404"/>
        <item x="315"/>
        <item x="474"/>
        <item x="52"/>
        <item x="345"/>
        <item x="205"/>
        <item x="29"/>
        <item x="107"/>
        <item x="475"/>
        <item x="458"/>
        <item x="337"/>
        <item x="241"/>
        <item x="273"/>
        <item x="290"/>
        <item x="128"/>
        <item x="334"/>
        <item x="429"/>
        <item x="245"/>
        <item x="21"/>
        <item x="188"/>
        <item x="259"/>
        <item x="257"/>
        <item x="433"/>
        <item x="518"/>
        <item x="184"/>
        <item x="355"/>
        <item x="420"/>
        <item x="540"/>
        <item x="117"/>
        <item x="51"/>
        <item x="314"/>
        <item x="303"/>
        <item x="543"/>
        <item x="441"/>
        <item x="491"/>
        <item x="114"/>
        <item x="57"/>
        <item x="394"/>
        <item x="369"/>
        <item x="330"/>
        <item x="197"/>
        <item x="143"/>
        <item x="213"/>
        <item x="90"/>
        <item x="410"/>
        <item x="30"/>
        <item x="121"/>
        <item x="311"/>
        <item x="275"/>
        <item x="401"/>
        <item x="510"/>
        <item x="179"/>
        <item x="89"/>
        <item x="528"/>
        <item x="130"/>
        <item x="331"/>
        <item x="428"/>
        <item x="124"/>
        <item x="8"/>
        <item x="320"/>
        <item x="146"/>
        <item x="300"/>
        <item x="254"/>
        <item x="389"/>
        <item x="81"/>
        <item x="160"/>
        <item x="310"/>
        <item x="119"/>
        <item x="230"/>
        <item x="380"/>
        <item x="168"/>
        <item x="302"/>
        <item x="70"/>
        <item x="71"/>
        <item x="248"/>
        <item x="292"/>
        <item x="422"/>
        <item x="524"/>
        <item x="301"/>
        <item x="66"/>
        <item x="36"/>
        <item x="171"/>
        <item x="515"/>
        <item x="484"/>
        <item x="499"/>
        <item x="409"/>
        <item x="272"/>
        <item x="358"/>
        <item x="340"/>
        <item x="403"/>
        <item x="16"/>
        <item x="379"/>
        <item x="281"/>
        <item x="196"/>
        <item x="41"/>
        <item x="378"/>
        <item x="432"/>
        <item x="393"/>
        <item x="407"/>
        <item x="101"/>
        <item x="375"/>
        <item x="506"/>
        <item x="350"/>
        <item x="485"/>
        <item x="309"/>
        <item x="98"/>
        <item x="158"/>
        <item x="262"/>
        <item x="319"/>
        <item x="387"/>
        <item x="546"/>
        <item x="144"/>
        <item x="344"/>
        <item x="247"/>
        <item x="417"/>
        <item x="59"/>
        <item x="39"/>
        <item x="446"/>
        <item x="284"/>
        <item x="453"/>
        <item x="22"/>
        <item x="288"/>
        <item x="190"/>
        <item x="252"/>
        <item x="313"/>
        <item x="3"/>
        <item x="354"/>
        <item x="212"/>
        <item x="496"/>
        <item x="26"/>
        <item x="260"/>
        <item x="498"/>
        <item x="339"/>
        <item x="434"/>
        <item x="312"/>
        <item x="235"/>
        <item x="376"/>
        <item x="6"/>
        <item x="225"/>
        <item x="468"/>
        <item x="87"/>
        <item x="135"/>
        <item x="207"/>
        <item x="402"/>
        <item x="316"/>
        <item x="47"/>
        <item x="297"/>
        <item x="85"/>
        <item x="72"/>
        <item x="133"/>
        <item x="424"/>
        <item x="487"/>
        <item x="440"/>
        <item x="286"/>
        <item x="18"/>
        <item x="538"/>
        <item x="419"/>
        <item x="227"/>
        <item x="237"/>
        <item x="55"/>
        <item x="78"/>
        <item x="209"/>
        <item x="436"/>
        <item x="221"/>
        <item x="333"/>
        <item x="211"/>
        <item x="145"/>
        <item x="137"/>
        <item x="386"/>
        <item x="361"/>
        <item x="136"/>
        <item x="395"/>
        <item x="232"/>
        <item x="264"/>
        <item x="129"/>
        <item x="142"/>
        <item x="479"/>
        <item x="93"/>
        <item x="371"/>
        <item x="236"/>
        <item x="465"/>
        <item x="283"/>
        <item x="208"/>
        <item x="372"/>
        <item x="452"/>
        <item x="68"/>
        <item x="443"/>
        <item x="445"/>
        <item x="115"/>
        <item x="134"/>
        <item x="267"/>
        <item x="84"/>
        <item x="545"/>
        <item x="517"/>
        <item x="64"/>
        <item x="149"/>
        <item x="471"/>
        <item x="502"/>
        <item x="364"/>
        <item x="295"/>
        <item x="411"/>
        <item x="408"/>
        <item x="476"/>
        <item x="94"/>
        <item x="170"/>
        <item x="268"/>
        <item x="217"/>
        <item x="163"/>
        <item x="36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10">
        <item x="8"/>
        <item x="3"/>
        <item x="0"/>
        <item x="2"/>
        <item x="7"/>
        <item x="1"/>
        <item x="4"/>
        <item x="6"/>
        <item x="5"/>
        <item t="default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id CLIENTE" fld="0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 dinámica6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8">
  <location ref="B59:C64" firstHeaderRow="1" firstDataRow="1" firstDataCol="1"/>
  <pivotFields count="6">
    <pivotField dataField="1" showAll="0">
      <items count="549">
        <item x="532"/>
        <item x="338"/>
        <item x="159"/>
        <item x="162"/>
        <item x="519"/>
        <item x="457"/>
        <item x="97"/>
        <item x="399"/>
        <item x="501"/>
        <item x="228"/>
        <item x="23"/>
        <item x="65"/>
        <item x="20"/>
        <item x="456"/>
        <item x="157"/>
        <item x="151"/>
        <item x="106"/>
        <item x="161"/>
        <item x="74"/>
        <item x="203"/>
        <item x="539"/>
        <item x="425"/>
        <item x="450"/>
        <item x="261"/>
        <item x="193"/>
        <item x="459"/>
        <item x="329"/>
        <item x="79"/>
        <item x="266"/>
        <item x="192"/>
        <item x="507"/>
        <item x="167"/>
        <item x="219"/>
        <item x="95"/>
        <item x="169"/>
        <item x="322"/>
        <item x="381"/>
        <item x="153"/>
        <item x="270"/>
        <item x="263"/>
        <item x="406"/>
        <item x="140"/>
        <item x="509"/>
        <item x="271"/>
        <item x="99"/>
        <item x="215"/>
        <item x="435"/>
        <item x="360"/>
        <item x="377"/>
        <item x="202"/>
        <item x="38"/>
        <item x="454"/>
        <item x="239"/>
        <item x="43"/>
        <item x="33"/>
        <item x="40"/>
        <item x="438"/>
        <item x="246"/>
        <item x="127"/>
        <item x="126"/>
        <item x="287"/>
        <item x="396"/>
        <item x="324"/>
        <item x="44"/>
        <item x="1"/>
        <item x="439"/>
        <item x="118"/>
        <item x="92"/>
        <item x="10"/>
        <item x="486"/>
        <item x="463"/>
        <item x="120"/>
        <item x="400"/>
        <item x="7"/>
        <item x="495"/>
        <item x="250"/>
        <item x="503"/>
        <item x="19"/>
        <item x="240"/>
        <item x="285"/>
        <item x="388"/>
        <item x="116"/>
        <item x="547"/>
        <item x="382"/>
        <item x="341"/>
        <item x="75"/>
        <item x="469"/>
        <item x="534"/>
        <item x="448"/>
        <item x="482"/>
        <item x="58"/>
        <item x="198"/>
        <item x="405"/>
        <item x="210"/>
        <item x="352"/>
        <item x="165"/>
        <item x="5"/>
        <item x="195"/>
        <item x="34"/>
        <item x="447"/>
        <item x="83"/>
        <item x="132"/>
        <item x="156"/>
        <item x="480"/>
        <item x="343"/>
        <item x="175"/>
        <item x="122"/>
        <item x="181"/>
        <item x="323"/>
        <item x="478"/>
        <item x="541"/>
        <item x="251"/>
        <item x="54"/>
        <item x="125"/>
        <item x="521"/>
        <item x="473"/>
        <item x="0"/>
        <item x="318"/>
        <item x="200"/>
        <item x="488"/>
        <item x="277"/>
        <item x="523"/>
        <item x="385"/>
        <item x="62"/>
        <item x="398"/>
        <item x="166"/>
        <item x="113"/>
        <item x="256"/>
        <item x="307"/>
        <item x="11"/>
        <item x="356"/>
        <item x="164"/>
        <item x="289"/>
        <item x="489"/>
        <item x="194"/>
        <item x="437"/>
        <item x="511"/>
        <item x="172"/>
        <item x="351"/>
        <item x="108"/>
        <item x="390"/>
        <item x="529"/>
        <item x="449"/>
        <item x="325"/>
        <item x="346"/>
        <item x="73"/>
        <item x="180"/>
        <item x="82"/>
        <item x="131"/>
        <item x="282"/>
        <item x="470"/>
        <item x="359"/>
        <item x="542"/>
        <item x="321"/>
        <item x="493"/>
        <item x="177"/>
        <item x="342"/>
        <item x="96"/>
        <item x="173"/>
        <item x="243"/>
        <item x="347"/>
        <item x="32"/>
        <item x="327"/>
        <item x="397"/>
        <item x="88"/>
        <item x="189"/>
        <item x="111"/>
        <item x="348"/>
        <item x="139"/>
        <item x="147"/>
        <item x="451"/>
        <item x="522"/>
        <item x="525"/>
        <item x="494"/>
        <item x="226"/>
        <item x="199"/>
        <item x="206"/>
        <item x="216"/>
        <item x="308"/>
        <item x="368"/>
        <item x="363"/>
        <item x="204"/>
        <item x="223"/>
        <item x="274"/>
        <item x="391"/>
        <item x="370"/>
        <item x="91"/>
        <item x="520"/>
        <item x="530"/>
        <item x="12"/>
        <item x="357"/>
        <item x="335"/>
        <item x="186"/>
        <item x="253"/>
        <item x="472"/>
        <item x="69"/>
        <item x="222"/>
        <item x="467"/>
        <item x="349"/>
        <item x="291"/>
        <item x="100"/>
        <item x="412"/>
        <item x="365"/>
        <item x="533"/>
        <item x="298"/>
        <item x="56"/>
        <item x="426"/>
        <item x="45"/>
        <item x="497"/>
        <item x="374"/>
        <item x="105"/>
        <item x="187"/>
        <item x="427"/>
        <item x="112"/>
        <item x="413"/>
        <item x="544"/>
        <item x="492"/>
        <item x="77"/>
        <item x="48"/>
        <item x="238"/>
        <item x="148"/>
        <item x="537"/>
        <item x="299"/>
        <item x="265"/>
        <item x="176"/>
        <item x="462"/>
        <item x="278"/>
        <item x="527"/>
        <item x="28"/>
        <item x="526"/>
        <item x="201"/>
        <item x="220"/>
        <item x="423"/>
        <item x="317"/>
        <item x="17"/>
        <item x="155"/>
        <item x="483"/>
        <item x="25"/>
        <item x="244"/>
        <item x="183"/>
        <item x="249"/>
        <item x="229"/>
        <item x="296"/>
        <item x="367"/>
        <item x="109"/>
        <item x="536"/>
        <item x="37"/>
        <item x="141"/>
        <item x="505"/>
        <item x="512"/>
        <item x="353"/>
        <item x="366"/>
        <item x="50"/>
        <item x="513"/>
        <item x="103"/>
        <item x="444"/>
        <item x="214"/>
        <item x="464"/>
        <item x="535"/>
        <item x="304"/>
        <item x="383"/>
        <item x="466"/>
        <item x="178"/>
        <item x="415"/>
        <item x="61"/>
        <item x="9"/>
        <item x="2"/>
        <item x="31"/>
        <item x="154"/>
        <item x="234"/>
        <item x="416"/>
        <item x="63"/>
        <item x="442"/>
        <item x="516"/>
        <item x="279"/>
        <item x="102"/>
        <item x="326"/>
        <item x="86"/>
        <item x="269"/>
        <item x="123"/>
        <item x="305"/>
        <item x="421"/>
        <item x="15"/>
        <item x="24"/>
        <item x="461"/>
        <item x="35"/>
        <item x="80"/>
        <item x="138"/>
        <item x="233"/>
        <item x="104"/>
        <item x="455"/>
        <item x="60"/>
        <item x="418"/>
        <item x="294"/>
        <item x="4"/>
        <item x="328"/>
        <item x="49"/>
        <item x="174"/>
        <item x="332"/>
        <item x="280"/>
        <item x="306"/>
        <item x="431"/>
        <item x="110"/>
        <item x="67"/>
        <item x="150"/>
        <item x="191"/>
        <item x="46"/>
        <item x="76"/>
        <item x="258"/>
        <item x="430"/>
        <item x="373"/>
        <item x="477"/>
        <item x="490"/>
        <item x="336"/>
        <item x="276"/>
        <item x="185"/>
        <item x="514"/>
        <item x="414"/>
        <item x="53"/>
        <item x="500"/>
        <item x="42"/>
        <item x="218"/>
        <item x="27"/>
        <item x="384"/>
        <item x="531"/>
        <item x="460"/>
        <item x="152"/>
        <item x="508"/>
        <item x="504"/>
        <item x="231"/>
        <item x="14"/>
        <item x="224"/>
        <item x="481"/>
        <item x="392"/>
        <item x="293"/>
        <item x="13"/>
        <item x="242"/>
        <item x="255"/>
        <item x="182"/>
        <item x="404"/>
        <item x="315"/>
        <item x="474"/>
        <item x="52"/>
        <item x="345"/>
        <item x="205"/>
        <item x="29"/>
        <item x="107"/>
        <item x="475"/>
        <item x="458"/>
        <item x="337"/>
        <item x="241"/>
        <item x="273"/>
        <item x="290"/>
        <item x="128"/>
        <item x="334"/>
        <item x="429"/>
        <item x="245"/>
        <item x="21"/>
        <item x="188"/>
        <item x="259"/>
        <item x="257"/>
        <item x="433"/>
        <item x="518"/>
        <item x="184"/>
        <item x="355"/>
        <item x="420"/>
        <item x="540"/>
        <item x="117"/>
        <item x="51"/>
        <item x="314"/>
        <item x="303"/>
        <item x="543"/>
        <item x="441"/>
        <item x="491"/>
        <item x="114"/>
        <item x="57"/>
        <item x="394"/>
        <item x="369"/>
        <item x="330"/>
        <item x="197"/>
        <item x="143"/>
        <item x="213"/>
        <item x="90"/>
        <item x="410"/>
        <item x="30"/>
        <item x="121"/>
        <item x="311"/>
        <item x="275"/>
        <item x="401"/>
        <item x="510"/>
        <item x="179"/>
        <item x="89"/>
        <item x="528"/>
        <item x="130"/>
        <item x="331"/>
        <item x="428"/>
        <item x="124"/>
        <item x="8"/>
        <item x="320"/>
        <item x="146"/>
        <item x="300"/>
        <item x="254"/>
        <item x="389"/>
        <item x="81"/>
        <item x="160"/>
        <item x="310"/>
        <item x="119"/>
        <item x="230"/>
        <item x="380"/>
        <item x="168"/>
        <item x="302"/>
        <item x="70"/>
        <item x="71"/>
        <item x="248"/>
        <item x="292"/>
        <item x="422"/>
        <item x="524"/>
        <item x="301"/>
        <item x="66"/>
        <item x="36"/>
        <item x="171"/>
        <item x="515"/>
        <item x="484"/>
        <item x="499"/>
        <item x="409"/>
        <item x="272"/>
        <item x="358"/>
        <item x="340"/>
        <item x="403"/>
        <item x="16"/>
        <item x="379"/>
        <item x="281"/>
        <item x="196"/>
        <item x="41"/>
        <item x="378"/>
        <item x="432"/>
        <item x="393"/>
        <item x="407"/>
        <item x="101"/>
        <item x="375"/>
        <item x="506"/>
        <item x="350"/>
        <item x="485"/>
        <item x="309"/>
        <item x="98"/>
        <item x="158"/>
        <item x="262"/>
        <item x="319"/>
        <item x="387"/>
        <item x="546"/>
        <item x="144"/>
        <item x="344"/>
        <item x="247"/>
        <item x="417"/>
        <item x="59"/>
        <item x="39"/>
        <item x="446"/>
        <item x="284"/>
        <item x="453"/>
        <item x="22"/>
        <item x="288"/>
        <item x="190"/>
        <item x="252"/>
        <item x="313"/>
        <item x="3"/>
        <item x="354"/>
        <item x="212"/>
        <item x="496"/>
        <item x="26"/>
        <item x="260"/>
        <item x="498"/>
        <item x="339"/>
        <item x="434"/>
        <item x="312"/>
        <item x="235"/>
        <item x="376"/>
        <item x="6"/>
        <item x="225"/>
        <item x="468"/>
        <item x="87"/>
        <item x="135"/>
        <item x="207"/>
        <item x="402"/>
        <item x="316"/>
        <item x="47"/>
        <item x="297"/>
        <item x="85"/>
        <item x="72"/>
        <item x="133"/>
        <item x="424"/>
        <item x="487"/>
        <item x="440"/>
        <item x="286"/>
        <item x="18"/>
        <item x="538"/>
        <item x="419"/>
        <item x="227"/>
        <item x="237"/>
        <item x="55"/>
        <item x="78"/>
        <item x="209"/>
        <item x="436"/>
        <item x="221"/>
        <item x="333"/>
        <item x="211"/>
        <item x="145"/>
        <item x="137"/>
        <item x="386"/>
        <item x="361"/>
        <item x="136"/>
        <item x="395"/>
        <item x="232"/>
        <item x="264"/>
        <item x="129"/>
        <item x="142"/>
        <item x="479"/>
        <item x="93"/>
        <item x="371"/>
        <item x="236"/>
        <item x="465"/>
        <item x="283"/>
        <item x="208"/>
        <item x="372"/>
        <item x="452"/>
        <item x="68"/>
        <item x="443"/>
        <item x="445"/>
        <item x="115"/>
        <item x="134"/>
        <item x="267"/>
        <item x="84"/>
        <item x="545"/>
        <item x="517"/>
        <item x="64"/>
        <item x="149"/>
        <item x="471"/>
        <item x="502"/>
        <item x="364"/>
        <item x="295"/>
        <item x="411"/>
        <item x="408"/>
        <item x="476"/>
        <item x="94"/>
        <item x="170"/>
        <item x="268"/>
        <item x="217"/>
        <item x="163"/>
        <item x="36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 CLIENTE" fld="0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Pago Mensual">
  <location ref="A10:E21" firstHeaderRow="0" firstDataRow="1" firstDataCol="1"/>
  <pivotFields count="5">
    <pivotField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clientes" fld="1" subtotal="count" baseField="0" baseItem="0"/>
    <dataField name="Cuenta de PAGO_FREC_ACUMULADA" fld="1" subtotal="count" showDataAs="runTotal" baseField="1" baseItem="2"/>
    <dataField name="Cuenta de PAGO_F_Relativa" fld="1" subtotal="count" showDataAs="percentOfTotal" baseField="0" baseItem="0" numFmtId="10"/>
    <dataField name="Cuenta de PAGO_Frec_absoluta" fld="1" subtotal="count" baseField="1" baseItem="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showGridLines="0" topLeftCell="A3" zoomScale="110" zoomScaleNormal="110" workbookViewId="0">
      <selection activeCell="K35" sqref="K35"/>
    </sheetView>
  </sheetViews>
  <sheetFormatPr baseColWidth="10" defaultColWidth="11.42578125" defaultRowHeight="15" x14ac:dyDescent="0.25"/>
  <cols>
    <col min="1" max="1" width="8" style="1" customWidth="1"/>
    <col min="2" max="2" width="33" style="1" customWidth="1"/>
    <col min="3" max="3" width="12.42578125" style="1" bestFit="1" customWidth="1"/>
    <col min="4" max="7" width="11.42578125" style="1"/>
    <col min="8" max="8" width="3" style="1" customWidth="1"/>
    <col min="9" max="16384" width="11.42578125" style="1"/>
  </cols>
  <sheetData>
    <row r="1" spans="1:8" ht="15.75" thickBot="1" x14ac:dyDescent="0.3">
      <c r="A1" s="4"/>
      <c r="B1" s="4"/>
      <c r="C1" s="4"/>
      <c r="D1" s="4"/>
      <c r="E1" s="4"/>
      <c r="H1" s="5"/>
    </row>
    <row r="2" spans="1:8" ht="15.75" thickBot="1" x14ac:dyDescent="0.3">
      <c r="A2" s="11" t="s">
        <v>47</v>
      </c>
      <c r="E2" s="2"/>
      <c r="F2" s="6"/>
      <c r="G2" s="3"/>
    </row>
    <row r="3" spans="1:8" ht="30" customHeight="1" x14ac:dyDescent="0.25">
      <c r="A3" s="90" t="s">
        <v>21</v>
      </c>
      <c r="B3" s="91"/>
      <c r="C3" s="91"/>
      <c r="D3" s="91"/>
      <c r="E3" s="91"/>
      <c r="F3" s="91"/>
      <c r="G3" s="91"/>
      <c r="H3" s="92"/>
    </row>
    <row r="4" spans="1:8" ht="30" customHeight="1" x14ac:dyDescent="0.25"/>
    <row r="5" spans="1:8" ht="15" customHeight="1" x14ac:dyDescent="0.25">
      <c r="A5" s="7"/>
      <c r="B5" s="93" t="s">
        <v>45</v>
      </c>
      <c r="C5" s="93"/>
      <c r="D5" s="93"/>
      <c r="E5" s="93"/>
      <c r="F5" s="93"/>
      <c r="G5" s="93"/>
      <c r="H5" s="7"/>
    </row>
    <row r="6" spans="1:8" ht="24.75" customHeight="1" x14ac:dyDescent="0.25">
      <c r="A6" s="8"/>
      <c r="B6" s="94" t="s">
        <v>140</v>
      </c>
      <c r="C6" s="94"/>
      <c r="D6" s="94"/>
      <c r="E6" s="94"/>
      <c r="F6" s="94"/>
      <c r="G6" s="94"/>
      <c r="H6" s="9"/>
    </row>
    <row r="7" spans="1:8" ht="21" customHeight="1" x14ac:dyDescent="0.25">
      <c r="A7" s="14"/>
      <c r="B7" s="14"/>
      <c r="C7" s="14"/>
    </row>
    <row r="8" spans="1:8" ht="15" customHeight="1" x14ac:dyDescent="0.25">
      <c r="A8" s="7"/>
      <c r="B8" s="93" t="s">
        <v>18</v>
      </c>
      <c r="C8" s="93"/>
      <c r="D8" s="93"/>
      <c r="E8" s="93"/>
      <c r="F8" s="93"/>
      <c r="G8" s="93"/>
      <c r="H8" s="7"/>
    </row>
    <row r="9" spans="1:8" ht="24.75" customHeight="1" x14ac:dyDescent="0.25">
      <c r="A9" s="8"/>
      <c r="B9" s="94" t="s">
        <v>139</v>
      </c>
      <c r="C9" s="94"/>
      <c r="D9" s="94"/>
      <c r="E9" s="94"/>
      <c r="F9" s="94"/>
      <c r="G9" s="94"/>
      <c r="H9" s="9"/>
    </row>
    <row r="10" spans="1:8" s="4" customFormat="1" x14ac:dyDescent="0.25"/>
    <row r="11" spans="1:8" ht="20.25" customHeight="1" x14ac:dyDescent="0.25">
      <c r="A11" s="7"/>
      <c r="B11" s="93" t="s">
        <v>19</v>
      </c>
      <c r="C11" s="93"/>
      <c r="D11" s="93"/>
      <c r="E11" s="93"/>
      <c r="F11" s="93"/>
      <c r="G11" s="93"/>
      <c r="H11" s="7"/>
    </row>
    <row r="12" spans="1:8" ht="77.25" customHeight="1" x14ac:dyDescent="0.25">
      <c r="A12" s="8"/>
      <c r="B12" s="94" t="s">
        <v>141</v>
      </c>
      <c r="C12" s="94"/>
      <c r="D12" s="94"/>
      <c r="E12" s="94"/>
      <c r="F12" s="94"/>
      <c r="G12" s="94"/>
      <c r="H12" s="9"/>
    </row>
    <row r="13" spans="1:8" ht="17.25" customHeight="1" x14ac:dyDescent="0.25">
      <c r="A13" s="8"/>
      <c r="B13" s="15"/>
      <c r="C13" s="15"/>
      <c r="D13" s="15"/>
      <c r="E13" s="15"/>
      <c r="F13" s="15"/>
      <c r="G13" s="15"/>
      <c r="H13" s="9"/>
    </row>
    <row r="14" spans="1:8" x14ac:dyDescent="0.25">
      <c r="H14" s="3"/>
    </row>
    <row r="15" spans="1:8" ht="55.5" customHeight="1" x14ac:dyDescent="0.25">
      <c r="B15" s="95" t="s">
        <v>46</v>
      </c>
      <c r="C15" s="96"/>
      <c r="D15" s="96"/>
      <c r="E15" s="96"/>
      <c r="F15" s="96"/>
      <c r="G15" s="97"/>
    </row>
    <row r="17" spans="2:8" ht="15.75" customHeight="1" x14ac:dyDescent="0.25">
      <c r="B17" s="95" t="s">
        <v>20</v>
      </c>
      <c r="C17" s="96"/>
      <c r="D17" s="96"/>
      <c r="E17" s="96"/>
      <c r="F17" s="96"/>
      <c r="G17" s="97"/>
    </row>
    <row r="19" spans="2:8" x14ac:dyDescent="0.25">
      <c r="B19" s="17" t="s">
        <v>2</v>
      </c>
      <c r="C19" s="17" t="s">
        <v>0</v>
      </c>
      <c r="D19" s="87" t="s">
        <v>1</v>
      </c>
      <c r="E19" s="88"/>
      <c r="F19" s="88"/>
      <c r="G19" s="89"/>
      <c r="H19" s="3"/>
    </row>
    <row r="20" spans="2:8" ht="17.25" customHeight="1" x14ac:dyDescent="0.25">
      <c r="B20" s="98" t="s">
        <v>12</v>
      </c>
      <c r="C20" s="100">
        <f>+GETPIVOTDATA("Cuenta de id CLIENTE",Desarrollo!$B$5,"PAGO_MENSUAL ($)",17141)</f>
        <v>90</v>
      </c>
      <c r="D20" s="102" t="s">
        <v>122</v>
      </c>
      <c r="E20" s="103"/>
      <c r="F20" s="103"/>
      <c r="G20" s="104"/>
      <c r="H20" s="3"/>
    </row>
    <row r="21" spans="2:8" x14ac:dyDescent="0.25">
      <c r="B21" s="99"/>
      <c r="C21" s="101"/>
      <c r="D21" s="105"/>
      <c r="E21" s="106"/>
      <c r="F21" s="106"/>
      <c r="G21" s="107"/>
      <c r="H21" s="3"/>
    </row>
    <row r="22" spans="2:8" ht="17.25" customHeight="1" x14ac:dyDescent="0.25">
      <c r="B22" s="98" t="s">
        <v>13</v>
      </c>
      <c r="C22" s="108">
        <f>+GETPIVOTDATA("Cuenta de id CLIENTE2",Desarrollo!$B$5,"PAGO_MENSUAL ($)",21451)</f>
        <v>0.24363636363636362</v>
      </c>
      <c r="D22" s="102" t="s">
        <v>121</v>
      </c>
      <c r="E22" s="103"/>
      <c r="F22" s="103"/>
      <c r="G22" s="104"/>
      <c r="H22" s="3"/>
    </row>
    <row r="23" spans="2:8" x14ac:dyDescent="0.25">
      <c r="B23" s="99"/>
      <c r="C23" s="109"/>
      <c r="D23" s="105"/>
      <c r="E23" s="106"/>
      <c r="F23" s="106"/>
      <c r="G23" s="107"/>
      <c r="H23" s="3"/>
    </row>
    <row r="24" spans="2:8" ht="17.25" customHeight="1" x14ac:dyDescent="0.25">
      <c r="B24" s="98" t="s">
        <v>14</v>
      </c>
      <c r="C24" s="100">
        <f>+GETPIVOTDATA("Cuenta de id CLIENTE2_2",Desarrollo!$B$5,"PAGO_MENSUAL ($)",25761)</f>
        <v>534</v>
      </c>
      <c r="D24" s="102" t="s">
        <v>123</v>
      </c>
      <c r="E24" s="103"/>
      <c r="F24" s="103"/>
      <c r="G24" s="104"/>
      <c r="H24" s="3"/>
    </row>
    <row r="25" spans="2:8" x14ac:dyDescent="0.25">
      <c r="B25" s="99"/>
      <c r="C25" s="101"/>
      <c r="D25" s="105"/>
      <c r="E25" s="106"/>
      <c r="F25" s="106"/>
      <c r="G25" s="107"/>
      <c r="H25" s="3"/>
    </row>
    <row r="26" spans="2:8" ht="17.25" customHeight="1" x14ac:dyDescent="0.25">
      <c r="B26" s="98" t="s">
        <v>15</v>
      </c>
      <c r="C26" s="108">
        <f>+GETPIVOTDATA("Cuenta de id CLIENTE3",Desarrollo!$B$5,"PAGO_MENSUAL ($)",19296)</f>
        <v>0.51818181818181819</v>
      </c>
      <c r="D26" s="102" t="s">
        <v>124</v>
      </c>
      <c r="E26" s="103"/>
      <c r="F26" s="103"/>
      <c r="G26" s="104"/>
      <c r="H26" s="3"/>
    </row>
    <row r="27" spans="2:8" x14ac:dyDescent="0.25">
      <c r="B27" s="99"/>
      <c r="C27" s="109"/>
      <c r="D27" s="105"/>
      <c r="E27" s="106"/>
      <c r="F27" s="106"/>
      <c r="G27" s="107"/>
      <c r="H27" s="3"/>
    </row>
    <row r="30" spans="2:8" ht="15.75" customHeight="1" x14ac:dyDescent="0.25">
      <c r="B30" s="95" t="s">
        <v>63</v>
      </c>
      <c r="C30" s="96"/>
      <c r="D30" s="96"/>
      <c r="E30" s="96"/>
      <c r="F30" s="96"/>
      <c r="G30" s="97"/>
    </row>
    <row r="32" spans="2:8" ht="15.75" x14ac:dyDescent="0.25">
      <c r="B32" s="95" t="s">
        <v>85</v>
      </c>
      <c r="C32" s="96"/>
      <c r="D32" s="96"/>
      <c r="E32" s="96"/>
      <c r="F32" s="96"/>
      <c r="G32" s="97"/>
    </row>
    <row r="33" spans="2:8" ht="15.75" x14ac:dyDescent="0.25">
      <c r="B33" s="18"/>
      <c r="C33" s="19"/>
      <c r="D33" s="19"/>
      <c r="E33" s="19"/>
      <c r="F33" s="19"/>
      <c r="G33" s="20"/>
    </row>
    <row r="34" spans="2:8" x14ac:dyDescent="0.25">
      <c r="B34" s="21" t="s">
        <v>86</v>
      </c>
      <c r="C34" s="21"/>
      <c r="D34" s="21"/>
      <c r="E34" s="21"/>
      <c r="F34" s="21"/>
      <c r="G34" s="21"/>
      <c r="H34" s="21"/>
    </row>
    <row r="35" spans="2:8" ht="18.75" customHeight="1" x14ac:dyDescent="0.25">
      <c r="B35" s="21"/>
      <c r="C35" s="21"/>
      <c r="D35" s="21"/>
      <c r="E35" s="21"/>
      <c r="F35" s="21"/>
      <c r="G35" s="21"/>
      <c r="H35" s="21"/>
    </row>
    <row r="36" spans="2:8" x14ac:dyDescent="0.25">
      <c r="B36"/>
      <c r="C36" s="55" t="s">
        <v>0</v>
      </c>
      <c r="D36" s="110" t="s">
        <v>1</v>
      </c>
      <c r="E36" s="111"/>
      <c r="F36" s="111"/>
      <c r="G36" s="111"/>
      <c r="H36" s="112"/>
    </row>
    <row r="37" spans="2:8" ht="29.1" customHeight="1" x14ac:dyDescent="0.25">
      <c r="B37" s="56" t="s">
        <v>48</v>
      </c>
      <c r="C37" s="63">
        <v>21307.972727272729</v>
      </c>
      <c r="D37" s="81" t="s">
        <v>100</v>
      </c>
      <c r="E37" s="82"/>
      <c r="F37" s="82"/>
      <c r="G37" s="82"/>
      <c r="H37" s="83"/>
    </row>
    <row r="38" spans="2:8" ht="29.1" customHeight="1" x14ac:dyDescent="0.25">
      <c r="B38" s="57" t="s">
        <v>51</v>
      </c>
      <c r="C38" s="63">
        <v>22564</v>
      </c>
      <c r="D38" s="81" t="s">
        <v>101</v>
      </c>
      <c r="E38" s="82"/>
      <c r="F38" s="82"/>
      <c r="G38" s="82"/>
      <c r="H38" s="83"/>
    </row>
    <row r="39" spans="2:8" ht="29.1" customHeight="1" x14ac:dyDescent="0.25">
      <c r="B39" s="57" t="s">
        <v>50</v>
      </c>
      <c r="C39" s="63">
        <v>21324</v>
      </c>
      <c r="D39" s="81" t="s">
        <v>148</v>
      </c>
      <c r="E39" s="82"/>
      <c r="F39" s="82"/>
      <c r="G39" s="82"/>
      <c r="H39" s="83"/>
    </row>
    <row r="40" spans="2:8" x14ac:dyDescent="0.25">
      <c r="B40" s="21"/>
      <c r="C40" s="21"/>
      <c r="D40" s="21"/>
      <c r="E40" s="21"/>
      <c r="F40" s="21"/>
      <c r="G40" s="21"/>
      <c r="H40" s="21"/>
    </row>
    <row r="41" spans="2:8" x14ac:dyDescent="0.25">
      <c r="B41" s="21"/>
      <c r="C41" s="21"/>
      <c r="D41" s="21"/>
      <c r="E41" s="21"/>
      <c r="F41" s="21"/>
      <c r="G41" s="21"/>
      <c r="H41" s="21"/>
    </row>
    <row r="42" spans="2:8" ht="30" customHeight="1" x14ac:dyDescent="0.25">
      <c r="B42" s="84" t="s">
        <v>87</v>
      </c>
      <c r="C42" s="85"/>
      <c r="D42" s="85"/>
      <c r="E42" s="85"/>
      <c r="F42" s="85"/>
      <c r="G42" s="85"/>
      <c r="H42" s="86"/>
    </row>
    <row r="43" spans="2:8" x14ac:dyDescent="0.25">
      <c r="B43" s="21"/>
      <c r="C43" s="21"/>
      <c r="D43" s="21"/>
      <c r="E43" s="21"/>
      <c r="F43" s="21"/>
      <c r="G43" s="21"/>
      <c r="H43" s="21"/>
    </row>
    <row r="44" spans="2:8" ht="36.950000000000003" customHeight="1" x14ac:dyDescent="0.25">
      <c r="B44" s="76" t="s">
        <v>105</v>
      </c>
      <c r="C44" s="76"/>
      <c r="D44" s="76"/>
      <c r="E44" s="76"/>
      <c r="F44" s="76"/>
      <c r="G44" s="76"/>
      <c r="H44" s="21"/>
    </row>
    <row r="45" spans="2:8" x14ac:dyDescent="0.25">
      <c r="B45" s="21"/>
      <c r="C45" s="21"/>
      <c r="D45" s="21"/>
      <c r="E45" s="21"/>
      <c r="F45" s="21"/>
      <c r="G45" s="21"/>
      <c r="H45" s="21"/>
    </row>
    <row r="46" spans="2:8" ht="29.1" customHeight="1" x14ac:dyDescent="0.25">
      <c r="B46" s="84" t="s">
        <v>88</v>
      </c>
      <c r="C46" s="85"/>
      <c r="D46" s="85"/>
      <c r="E46" s="85"/>
      <c r="F46" s="85"/>
      <c r="G46" s="85"/>
      <c r="H46" s="86"/>
    </row>
    <row r="47" spans="2:8" x14ac:dyDescent="0.25">
      <c r="B47" s="21"/>
      <c r="C47" s="21"/>
      <c r="D47" s="21"/>
      <c r="E47" s="21"/>
      <c r="F47" s="21"/>
      <c r="G47" s="21"/>
      <c r="H47" s="21"/>
    </row>
    <row r="48" spans="2:8" ht="42" customHeight="1" x14ac:dyDescent="0.25">
      <c r="B48" s="76" t="s">
        <v>109</v>
      </c>
      <c r="C48" s="76"/>
      <c r="D48" s="76"/>
      <c r="E48" s="76"/>
      <c r="F48" s="76"/>
      <c r="G48" s="76"/>
      <c r="H48" s="21"/>
    </row>
    <row r="49" spans="2:8" x14ac:dyDescent="0.25">
      <c r="B49" s="21"/>
      <c r="C49" s="21"/>
      <c r="D49" s="21"/>
      <c r="E49" s="21"/>
      <c r="F49" s="21"/>
      <c r="G49" s="21"/>
      <c r="H49" s="21"/>
    </row>
    <row r="50" spans="2:8" ht="27" customHeight="1" x14ac:dyDescent="0.25">
      <c r="B50" s="77" t="s">
        <v>89</v>
      </c>
      <c r="C50" s="78"/>
      <c r="D50" s="78"/>
      <c r="E50" s="78"/>
      <c r="F50" s="78"/>
      <c r="G50" s="79"/>
      <c r="H50" s="21"/>
    </row>
    <row r="51" spans="2:8" x14ac:dyDescent="0.25">
      <c r="B51" s="21"/>
      <c r="C51" s="21"/>
      <c r="D51" s="21"/>
      <c r="E51" s="21"/>
      <c r="F51" s="21"/>
      <c r="G51" s="21"/>
      <c r="H51" s="21"/>
    </row>
    <row r="52" spans="2:8" ht="45.95" customHeight="1" x14ac:dyDescent="0.25">
      <c r="B52" s="80" t="s">
        <v>90</v>
      </c>
      <c r="C52" s="80"/>
      <c r="D52" s="58" t="s">
        <v>91</v>
      </c>
      <c r="E52" s="58" t="s">
        <v>92</v>
      </c>
      <c r="F52" s="58" t="s">
        <v>93</v>
      </c>
      <c r="G52" s="21"/>
      <c r="H52" s="21"/>
    </row>
    <row r="53" spans="2:8" x14ac:dyDescent="0.25">
      <c r="B53" s="75" t="s">
        <v>94</v>
      </c>
      <c r="C53" s="75"/>
      <c r="D53" s="59">
        <v>21527.968354430381</v>
      </c>
      <c r="E53" s="59">
        <v>3491.9167740589019</v>
      </c>
      <c r="F53" s="64">
        <f>E53/D53</f>
        <v>0.16220373035527422</v>
      </c>
      <c r="G53" s="21"/>
      <c r="H53" s="21"/>
    </row>
    <row r="54" spans="2:8" x14ac:dyDescent="0.25">
      <c r="B54" s="75" t="s">
        <v>95</v>
      </c>
      <c r="C54" s="75"/>
      <c r="D54" s="59">
        <v>21343.678260869565</v>
      </c>
      <c r="E54" s="59">
        <v>3595.2532158979971</v>
      </c>
      <c r="F54" s="64">
        <f t="shared" ref="F54:F56" si="0">E54/D54</f>
        <v>0.16844581200839009</v>
      </c>
      <c r="G54" s="21"/>
      <c r="H54" s="21"/>
    </row>
    <row r="55" spans="2:8" x14ac:dyDescent="0.25">
      <c r="B55" s="75" t="s">
        <v>96</v>
      </c>
      <c r="C55" s="75"/>
      <c r="D55" s="59">
        <v>21004.65</v>
      </c>
      <c r="E55" s="59">
        <v>3191.2894624134856</v>
      </c>
      <c r="F55" s="64">
        <f t="shared" si="0"/>
        <v>0.1519325226753831</v>
      </c>
      <c r="G55" s="21"/>
      <c r="H55" s="21"/>
    </row>
    <row r="56" spans="2:8" x14ac:dyDescent="0.25">
      <c r="B56" s="75" t="s">
        <v>97</v>
      </c>
      <c r="C56" s="75"/>
      <c r="D56" s="59">
        <v>21079.853658536584</v>
      </c>
      <c r="E56" s="59">
        <v>3455.6508422802067</v>
      </c>
      <c r="F56" s="64">
        <f t="shared" si="0"/>
        <v>0.16393144365500811</v>
      </c>
      <c r="G56" s="21"/>
      <c r="H56" s="21"/>
    </row>
    <row r="57" spans="2:8" x14ac:dyDescent="0.25">
      <c r="B57" s="21"/>
      <c r="C57" s="21"/>
      <c r="D57" s="21"/>
      <c r="E57" s="21"/>
      <c r="F57" s="21"/>
      <c r="G57" s="21"/>
      <c r="H57" s="21"/>
    </row>
    <row r="58" spans="2:8" ht="36" customHeight="1" x14ac:dyDescent="0.25">
      <c r="B58" s="76" t="s">
        <v>99</v>
      </c>
      <c r="C58" s="76"/>
      <c r="D58" s="76"/>
      <c r="E58" s="76"/>
      <c r="F58" s="76"/>
      <c r="G58" s="76"/>
      <c r="H58" s="21"/>
    </row>
  </sheetData>
  <sheetProtection selectLockedCells="1"/>
  <mergeCells count="39">
    <mergeCell ref="B32:G32"/>
    <mergeCell ref="D36:H36"/>
    <mergeCell ref="D37:H37"/>
    <mergeCell ref="B30:G30"/>
    <mergeCell ref="B24:B25"/>
    <mergeCell ref="C24:C25"/>
    <mergeCell ref="D24:G25"/>
    <mergeCell ref="B26:B27"/>
    <mergeCell ref="C26:C27"/>
    <mergeCell ref="D26:G27"/>
    <mergeCell ref="B20:B21"/>
    <mergeCell ref="C20:C21"/>
    <mergeCell ref="D20:G21"/>
    <mergeCell ref="B22:B23"/>
    <mergeCell ref="C22:C23"/>
    <mergeCell ref="D22:G23"/>
    <mergeCell ref="D19:G19"/>
    <mergeCell ref="A3:H3"/>
    <mergeCell ref="B8:G8"/>
    <mergeCell ref="B9:G9"/>
    <mergeCell ref="B11:G11"/>
    <mergeCell ref="B12:G12"/>
    <mergeCell ref="B17:G17"/>
    <mergeCell ref="B5:G5"/>
    <mergeCell ref="B6:G6"/>
    <mergeCell ref="B15:G15"/>
    <mergeCell ref="D38:H38"/>
    <mergeCell ref="D39:H39"/>
    <mergeCell ref="B42:H42"/>
    <mergeCell ref="B44:G44"/>
    <mergeCell ref="B46:H46"/>
    <mergeCell ref="B55:C55"/>
    <mergeCell ref="B56:C56"/>
    <mergeCell ref="B58:G58"/>
    <mergeCell ref="B48:G48"/>
    <mergeCell ref="B50:G50"/>
    <mergeCell ref="B52:C52"/>
    <mergeCell ref="B53:C53"/>
    <mergeCell ref="B54:C54"/>
  </mergeCells>
  <pageMargins left="0.51181102362204722" right="0.51181102362204722" top="0.74803149606299213" bottom="0.74803149606299213" header="0.31496062992125984" footer="0.31496062992125984"/>
  <pageSetup orientation="landscape" r:id="rId1"/>
  <headerFooter>
    <oddHeader>&amp;F</oddHeader>
    <oddFooter>&amp;LPágina &amp;P de &amp;N</oddFooter>
  </headerFooter>
  <ignoredErrors>
    <ignoredError sqref="C20:C2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1"/>
  <sheetViews>
    <sheetView tabSelected="1" workbookViewId="0">
      <selection activeCell="G16" sqref="G16"/>
    </sheetView>
  </sheetViews>
  <sheetFormatPr baseColWidth="10" defaultColWidth="11.42578125" defaultRowHeight="15" x14ac:dyDescent="0.25"/>
  <cols>
    <col min="1" max="1" width="14.42578125" style="12" bestFit="1" customWidth="1"/>
    <col min="2" max="2" width="18.7109375" style="12" bestFit="1" customWidth="1"/>
    <col min="3" max="4" width="11.42578125" style="12"/>
    <col min="5" max="5" width="24.7109375" style="12" customWidth="1"/>
    <col min="6" max="16384" width="11.42578125" style="12"/>
  </cols>
  <sheetData>
    <row r="1" spans="1:5" ht="29.25" customHeight="1" x14ac:dyDescent="0.25">
      <c r="A1" s="10" t="s">
        <v>11</v>
      </c>
      <c r="B1" s="10" t="s">
        <v>16</v>
      </c>
      <c r="C1" s="10" t="s">
        <v>5</v>
      </c>
      <c r="D1" s="10" t="s">
        <v>6</v>
      </c>
      <c r="E1" s="16" t="s">
        <v>17</v>
      </c>
    </row>
    <row r="2" spans="1:5" x14ac:dyDescent="0.25">
      <c r="A2" s="13">
        <v>28866</v>
      </c>
      <c r="B2" s="13">
        <v>23209</v>
      </c>
      <c r="C2" s="13" t="s">
        <v>3</v>
      </c>
      <c r="D2" s="12" t="s">
        <v>7</v>
      </c>
      <c r="E2" s="12">
        <v>2</v>
      </c>
    </row>
    <row r="3" spans="1:5" x14ac:dyDescent="0.25">
      <c r="A3" s="12">
        <v>18840</v>
      </c>
      <c r="B3" s="12">
        <v>19454</v>
      </c>
      <c r="C3" s="12" t="s">
        <v>3</v>
      </c>
      <c r="D3" s="12" t="s">
        <v>7</v>
      </c>
      <c r="E3" s="12">
        <v>5</v>
      </c>
    </row>
    <row r="4" spans="1:5" x14ac:dyDescent="0.25">
      <c r="A4" s="12">
        <v>52883</v>
      </c>
      <c r="B4" s="12">
        <v>17353</v>
      </c>
      <c r="C4" s="12" t="s">
        <v>3</v>
      </c>
      <c r="D4" s="12" t="s">
        <v>7</v>
      </c>
      <c r="E4" s="12">
        <v>3</v>
      </c>
    </row>
    <row r="5" spans="1:5" x14ac:dyDescent="0.25">
      <c r="A5" s="12">
        <v>86965</v>
      </c>
      <c r="B5" s="12">
        <v>19341</v>
      </c>
      <c r="C5" s="12" t="s">
        <v>3</v>
      </c>
      <c r="D5" s="12" t="s">
        <v>7</v>
      </c>
      <c r="E5" s="12">
        <v>1</v>
      </c>
    </row>
    <row r="6" spans="1:5" x14ac:dyDescent="0.25">
      <c r="A6" s="12">
        <v>57092</v>
      </c>
      <c r="B6" s="12">
        <v>20582</v>
      </c>
      <c r="C6" s="12" t="s">
        <v>4</v>
      </c>
      <c r="D6" s="12" t="s">
        <v>8</v>
      </c>
      <c r="E6" s="12">
        <v>1</v>
      </c>
    </row>
    <row r="7" spans="1:5" x14ac:dyDescent="0.25">
      <c r="A7" s="12">
        <v>24896</v>
      </c>
      <c r="B7" s="12">
        <v>21673</v>
      </c>
      <c r="C7" s="12" t="s">
        <v>4</v>
      </c>
      <c r="D7" s="12" t="s">
        <v>8</v>
      </c>
      <c r="E7" s="12">
        <v>6</v>
      </c>
    </row>
    <row r="8" spans="1:5" x14ac:dyDescent="0.25">
      <c r="A8" s="12">
        <v>89395</v>
      </c>
      <c r="B8" s="12">
        <v>23377</v>
      </c>
      <c r="C8" s="12" t="s">
        <v>3</v>
      </c>
      <c r="D8" s="12" t="s">
        <v>7</v>
      </c>
      <c r="E8" s="12">
        <v>8</v>
      </c>
    </row>
    <row r="9" spans="1:5" x14ac:dyDescent="0.25">
      <c r="A9" s="12">
        <v>20220</v>
      </c>
      <c r="B9" s="12">
        <v>24314</v>
      </c>
      <c r="C9" s="12" t="s">
        <v>4</v>
      </c>
      <c r="D9" s="12" t="s">
        <v>8</v>
      </c>
      <c r="E9" s="12">
        <v>7</v>
      </c>
    </row>
    <row r="10" spans="1:5" x14ac:dyDescent="0.25">
      <c r="A10" s="12">
        <v>74575</v>
      </c>
      <c r="B10" s="12">
        <v>23032</v>
      </c>
      <c r="C10" s="12" t="s">
        <v>4</v>
      </c>
      <c r="D10" s="12" t="s">
        <v>8</v>
      </c>
      <c r="E10" s="12">
        <v>2</v>
      </c>
    </row>
    <row r="11" spans="1:5" x14ac:dyDescent="0.25">
      <c r="A11" s="12">
        <v>52412</v>
      </c>
      <c r="B11" s="12">
        <v>14944</v>
      </c>
      <c r="C11" s="12" t="s">
        <v>3</v>
      </c>
      <c r="D11" s="12" t="s">
        <v>7</v>
      </c>
      <c r="E11" s="12">
        <v>5</v>
      </c>
    </row>
    <row r="12" spans="1:5" x14ac:dyDescent="0.25">
      <c r="A12" s="12">
        <v>19419</v>
      </c>
      <c r="B12" s="12">
        <v>19432</v>
      </c>
      <c r="C12" s="12" t="s">
        <v>3</v>
      </c>
      <c r="D12" s="12" t="s">
        <v>7</v>
      </c>
      <c r="E12" s="12">
        <v>4</v>
      </c>
    </row>
    <row r="13" spans="1:5" x14ac:dyDescent="0.25">
      <c r="A13" s="12">
        <v>30618</v>
      </c>
      <c r="B13" s="12">
        <v>18898</v>
      </c>
      <c r="C13" s="12" t="s">
        <v>3</v>
      </c>
      <c r="D13" s="12" t="s">
        <v>7</v>
      </c>
      <c r="E13" s="12">
        <v>7</v>
      </c>
    </row>
    <row r="14" spans="1:5" x14ac:dyDescent="0.25">
      <c r="A14" s="12">
        <v>40149</v>
      </c>
      <c r="B14" s="12">
        <v>19219</v>
      </c>
      <c r="C14" s="12" t="s">
        <v>4</v>
      </c>
      <c r="D14" s="12" t="s">
        <v>9</v>
      </c>
      <c r="E14" s="12">
        <v>5</v>
      </c>
    </row>
    <row r="15" spans="1:5" x14ac:dyDescent="0.25">
      <c r="A15" s="12">
        <v>65134</v>
      </c>
      <c r="B15" s="12">
        <v>17759</v>
      </c>
      <c r="C15" s="12" t="s">
        <v>3</v>
      </c>
      <c r="D15" s="12" t="s">
        <v>7</v>
      </c>
      <c r="E15" s="12">
        <v>4</v>
      </c>
    </row>
    <row r="16" spans="1:5" x14ac:dyDescent="0.25">
      <c r="A16" s="12">
        <v>64834</v>
      </c>
      <c r="B16" s="12">
        <v>16409</v>
      </c>
      <c r="C16" s="12" t="s">
        <v>3</v>
      </c>
      <c r="D16" s="12" t="s">
        <v>7</v>
      </c>
      <c r="E16" s="12">
        <v>2</v>
      </c>
    </row>
    <row r="17" spans="1:5" x14ac:dyDescent="0.25">
      <c r="A17" s="12">
        <v>55096</v>
      </c>
      <c r="B17" s="12">
        <v>23891</v>
      </c>
      <c r="C17" s="12" t="s">
        <v>4</v>
      </c>
      <c r="D17" s="12" t="s">
        <v>9</v>
      </c>
      <c r="E17" s="12">
        <v>8</v>
      </c>
    </row>
    <row r="18" spans="1:5" x14ac:dyDescent="0.25">
      <c r="A18" s="12">
        <v>80708</v>
      </c>
      <c r="B18" s="12">
        <v>22747</v>
      </c>
      <c r="C18" s="12" t="s">
        <v>3</v>
      </c>
      <c r="D18" s="12" t="s">
        <v>7</v>
      </c>
      <c r="E18" s="12">
        <v>7</v>
      </c>
    </row>
    <row r="19" spans="1:5" x14ac:dyDescent="0.25">
      <c r="A19" s="12">
        <v>47373</v>
      </c>
      <c r="B19" s="12">
        <v>27349</v>
      </c>
      <c r="C19" s="12" t="s">
        <v>3</v>
      </c>
      <c r="D19" s="12" t="s">
        <v>7</v>
      </c>
      <c r="E19" s="12">
        <v>5</v>
      </c>
    </row>
    <row r="20" spans="1:5" x14ac:dyDescent="0.25">
      <c r="A20" s="12">
        <v>91976</v>
      </c>
      <c r="B20" s="12">
        <v>26817</v>
      </c>
      <c r="C20" s="12" t="s">
        <v>3</v>
      </c>
      <c r="D20" s="12" t="s">
        <v>7</v>
      </c>
      <c r="E20" s="12">
        <v>3</v>
      </c>
    </row>
    <row r="21" spans="1:5" x14ac:dyDescent="0.25">
      <c r="A21" s="12">
        <v>21446</v>
      </c>
      <c r="B21" s="12">
        <v>22564</v>
      </c>
      <c r="C21" s="12" t="s">
        <v>4</v>
      </c>
      <c r="D21" s="12" t="s">
        <v>8</v>
      </c>
      <c r="E21" s="12">
        <v>5</v>
      </c>
    </row>
    <row r="22" spans="1:5" x14ac:dyDescent="0.25">
      <c r="A22" s="12">
        <v>11594</v>
      </c>
      <c r="B22" s="12">
        <v>23527</v>
      </c>
      <c r="C22" s="12" t="s">
        <v>4</v>
      </c>
      <c r="D22" s="12" t="s">
        <v>9</v>
      </c>
      <c r="E22" s="12">
        <v>0</v>
      </c>
    </row>
    <row r="23" spans="1:5" x14ac:dyDescent="0.25">
      <c r="A23" s="12">
        <v>69038</v>
      </c>
      <c r="B23" s="12">
        <v>27173</v>
      </c>
      <c r="C23" s="12" t="s">
        <v>3</v>
      </c>
      <c r="D23" s="12" t="s">
        <v>7</v>
      </c>
      <c r="E23" s="12">
        <v>4</v>
      </c>
    </row>
    <row r="24" spans="1:5" x14ac:dyDescent="0.25">
      <c r="A24" s="12">
        <v>86027</v>
      </c>
      <c r="B24" s="12">
        <v>23363</v>
      </c>
      <c r="C24" s="12" t="s">
        <v>4</v>
      </c>
      <c r="D24" s="12" t="s">
        <v>9</v>
      </c>
      <c r="E24" s="12">
        <v>5</v>
      </c>
    </row>
    <row r="25" spans="1:5" x14ac:dyDescent="0.25">
      <c r="A25" s="12">
        <v>11134</v>
      </c>
      <c r="B25" s="12">
        <v>23521</v>
      </c>
      <c r="C25" s="12" t="s">
        <v>3</v>
      </c>
      <c r="D25" s="12" t="s">
        <v>7</v>
      </c>
      <c r="E25" s="12">
        <v>5</v>
      </c>
    </row>
    <row r="26" spans="1:5" x14ac:dyDescent="0.25">
      <c r="A26" s="12">
        <v>55200</v>
      </c>
      <c r="B26" s="12">
        <v>20179</v>
      </c>
      <c r="C26" s="12" t="s">
        <v>4</v>
      </c>
      <c r="D26" s="12" t="s">
        <v>8</v>
      </c>
      <c r="E26" s="12">
        <v>4</v>
      </c>
    </row>
    <row r="27" spans="1:5" x14ac:dyDescent="0.25">
      <c r="A27" s="12">
        <v>47617</v>
      </c>
      <c r="B27" s="12">
        <v>13887</v>
      </c>
      <c r="C27" s="12" t="s">
        <v>4</v>
      </c>
      <c r="D27" s="12" t="s">
        <v>9</v>
      </c>
      <c r="E27" s="12">
        <v>2</v>
      </c>
    </row>
    <row r="28" spans="1:5" x14ac:dyDescent="0.25">
      <c r="A28" s="12">
        <v>87362</v>
      </c>
      <c r="B28" s="12">
        <v>27114</v>
      </c>
      <c r="C28" s="12" t="s">
        <v>4</v>
      </c>
      <c r="D28" s="12" t="s">
        <v>9</v>
      </c>
      <c r="E28" s="12">
        <v>6</v>
      </c>
    </row>
    <row r="29" spans="1:5" x14ac:dyDescent="0.25">
      <c r="A29" s="12">
        <v>62444</v>
      </c>
      <c r="B29" s="12">
        <v>20547</v>
      </c>
      <c r="C29" s="12" t="s">
        <v>3</v>
      </c>
      <c r="D29" s="12" t="s">
        <v>7</v>
      </c>
      <c r="E29" s="12">
        <v>2</v>
      </c>
    </row>
    <row r="30" spans="1:5" x14ac:dyDescent="0.25">
      <c r="A30" s="12">
        <v>45890</v>
      </c>
      <c r="B30" s="12">
        <v>29205</v>
      </c>
      <c r="C30" s="12" t="s">
        <v>4</v>
      </c>
      <c r="D30" s="12" t="s">
        <v>9</v>
      </c>
      <c r="E30" s="12">
        <v>7</v>
      </c>
    </row>
    <row r="31" spans="1:5" x14ac:dyDescent="0.25">
      <c r="A31" s="12">
        <v>67021</v>
      </c>
      <c r="B31" s="12">
        <v>22432</v>
      </c>
      <c r="C31" s="12" t="s">
        <v>3</v>
      </c>
      <c r="D31" s="12" t="s">
        <v>7</v>
      </c>
      <c r="E31" s="12">
        <v>1</v>
      </c>
    </row>
    <row r="32" spans="1:5" x14ac:dyDescent="0.25">
      <c r="A32" s="12">
        <v>72743</v>
      </c>
      <c r="B32" s="12">
        <v>26649</v>
      </c>
      <c r="C32" s="12" t="s">
        <v>3</v>
      </c>
      <c r="D32" s="12" t="s">
        <v>7</v>
      </c>
      <c r="E32" s="12">
        <v>8</v>
      </c>
    </row>
    <row r="33" spans="1:5" x14ac:dyDescent="0.25">
      <c r="A33" s="12">
        <v>53046</v>
      </c>
      <c r="B33" s="12">
        <v>21479</v>
      </c>
      <c r="C33" s="12" t="s">
        <v>4</v>
      </c>
      <c r="D33" s="12" t="s">
        <v>9</v>
      </c>
      <c r="E33" s="12">
        <v>5</v>
      </c>
    </row>
    <row r="34" spans="1:5" x14ac:dyDescent="0.25">
      <c r="A34" s="12">
        <v>36349</v>
      </c>
      <c r="B34" s="12">
        <v>18500</v>
      </c>
      <c r="C34" s="12" t="s">
        <v>3</v>
      </c>
      <c r="D34" s="12" t="s">
        <v>7</v>
      </c>
      <c r="E34" s="12">
        <v>1</v>
      </c>
    </row>
    <row r="35" spans="1:5" x14ac:dyDescent="0.25">
      <c r="A35" s="12">
        <v>17457</v>
      </c>
      <c r="B35" s="12">
        <v>22274</v>
      </c>
      <c r="C35" s="12" t="s">
        <v>4</v>
      </c>
      <c r="D35" s="12" t="s">
        <v>9</v>
      </c>
      <c r="E35" s="12">
        <v>4</v>
      </c>
    </row>
    <row r="36" spans="1:5" x14ac:dyDescent="0.25">
      <c r="A36" s="12">
        <v>25176</v>
      </c>
      <c r="B36" s="12">
        <v>20622</v>
      </c>
      <c r="C36" s="12" t="s">
        <v>4</v>
      </c>
      <c r="D36" s="12" t="s">
        <v>9</v>
      </c>
      <c r="E36" s="12">
        <v>8</v>
      </c>
    </row>
    <row r="37" spans="1:5" x14ac:dyDescent="0.25">
      <c r="A37" s="12">
        <v>55519</v>
      </c>
      <c r="B37" s="12">
        <v>14641</v>
      </c>
      <c r="C37" s="12" t="s">
        <v>3</v>
      </c>
      <c r="D37" s="12" t="s">
        <v>7</v>
      </c>
      <c r="E37" s="12">
        <v>8</v>
      </c>
    </row>
    <row r="38" spans="1:5" x14ac:dyDescent="0.25">
      <c r="A38" s="12">
        <v>78346</v>
      </c>
      <c r="B38" s="12">
        <v>21409</v>
      </c>
      <c r="C38" s="12" t="s">
        <v>4</v>
      </c>
      <c r="D38" s="12" t="s">
        <v>9</v>
      </c>
      <c r="E38" s="12">
        <v>4</v>
      </c>
    </row>
    <row r="39" spans="1:5" x14ac:dyDescent="0.25">
      <c r="A39" s="12">
        <v>49692</v>
      </c>
      <c r="B39" s="12">
        <v>24442</v>
      </c>
      <c r="C39" s="12" t="s">
        <v>3</v>
      </c>
      <c r="D39" s="12" t="s">
        <v>7</v>
      </c>
      <c r="E39" s="12">
        <v>3</v>
      </c>
    </row>
    <row r="40" spans="1:5" x14ac:dyDescent="0.25">
      <c r="A40" s="12">
        <v>17129</v>
      </c>
      <c r="B40" s="12">
        <v>19984</v>
      </c>
      <c r="C40" s="12" t="s">
        <v>4</v>
      </c>
      <c r="D40" s="12" t="s">
        <v>8</v>
      </c>
      <c r="E40" s="12">
        <v>7</v>
      </c>
    </row>
    <row r="41" spans="1:5" x14ac:dyDescent="0.25">
      <c r="A41" s="12">
        <v>85246</v>
      </c>
      <c r="B41" s="12">
        <v>19376</v>
      </c>
      <c r="C41" s="12" t="s">
        <v>3</v>
      </c>
      <c r="D41" s="12" t="s">
        <v>7</v>
      </c>
      <c r="E41" s="12">
        <v>3</v>
      </c>
    </row>
    <row r="42" spans="1:5" x14ac:dyDescent="0.25">
      <c r="A42" s="12">
        <v>17591</v>
      </c>
      <c r="B42" s="12">
        <v>17994</v>
      </c>
      <c r="C42" s="12" t="s">
        <v>3</v>
      </c>
      <c r="D42" s="12" t="s">
        <v>7</v>
      </c>
      <c r="E42" s="12">
        <v>3</v>
      </c>
    </row>
    <row r="43" spans="1:5" x14ac:dyDescent="0.25">
      <c r="A43" s="12">
        <v>80997</v>
      </c>
      <c r="B43" s="12">
        <v>21928</v>
      </c>
      <c r="C43" s="12" t="s">
        <v>3</v>
      </c>
      <c r="D43" s="12" t="s">
        <v>7</v>
      </c>
      <c r="E43" s="12">
        <v>6</v>
      </c>
    </row>
    <row r="44" spans="1:5" x14ac:dyDescent="0.25">
      <c r="A44" s="12">
        <v>62126</v>
      </c>
      <c r="B44" s="12">
        <v>17080</v>
      </c>
      <c r="C44" s="12" t="s">
        <v>3</v>
      </c>
      <c r="D44" s="12" t="s">
        <v>7</v>
      </c>
      <c r="E44" s="12">
        <v>6</v>
      </c>
    </row>
    <row r="45" spans="1:5" x14ac:dyDescent="0.25">
      <c r="A45" s="12">
        <v>17437</v>
      </c>
      <c r="B45" s="12">
        <v>19437</v>
      </c>
      <c r="C45" s="12" t="s">
        <v>3</v>
      </c>
      <c r="D45" s="12" t="s">
        <v>7</v>
      </c>
      <c r="E45" s="12">
        <v>4</v>
      </c>
    </row>
    <row r="46" spans="1:5" x14ac:dyDescent="0.25">
      <c r="A46" s="12">
        <v>18612</v>
      </c>
      <c r="B46" s="12">
        <v>18716</v>
      </c>
      <c r="C46" s="12" t="s">
        <v>3</v>
      </c>
      <c r="D46" s="12" t="s">
        <v>7</v>
      </c>
      <c r="E46" s="12">
        <v>5</v>
      </c>
    </row>
    <row r="47" spans="1:5" x14ac:dyDescent="0.25">
      <c r="A47" s="12">
        <v>42987</v>
      </c>
      <c r="B47" s="12">
        <v>17574</v>
      </c>
      <c r="C47" s="12" t="s">
        <v>4</v>
      </c>
      <c r="D47" s="12" t="s">
        <v>8</v>
      </c>
      <c r="E47" s="12">
        <v>6</v>
      </c>
    </row>
    <row r="48" spans="1:5" x14ac:dyDescent="0.25">
      <c r="A48" s="12">
        <v>59432</v>
      </c>
      <c r="B48" s="12">
        <v>25849</v>
      </c>
      <c r="C48" s="12" t="s">
        <v>4</v>
      </c>
      <c r="D48" s="12" t="s">
        <v>8</v>
      </c>
      <c r="E48" s="12">
        <v>5</v>
      </c>
    </row>
    <row r="49" spans="1:5" x14ac:dyDescent="0.25">
      <c r="A49" s="12">
        <v>90738</v>
      </c>
      <c r="B49" s="12">
        <v>25506</v>
      </c>
      <c r="C49" s="12" t="s">
        <v>3</v>
      </c>
      <c r="D49" s="12" t="s">
        <v>7</v>
      </c>
      <c r="E49" s="12">
        <v>3</v>
      </c>
    </row>
    <row r="50" spans="1:5" x14ac:dyDescent="0.25">
      <c r="A50" s="12">
        <v>44126</v>
      </c>
      <c r="B50" s="12">
        <v>22425</v>
      </c>
      <c r="C50" s="12" t="s">
        <v>4</v>
      </c>
      <c r="D50" s="12" t="s">
        <v>9</v>
      </c>
      <c r="E50" s="12">
        <v>5</v>
      </c>
    </row>
    <row r="51" spans="1:5" x14ac:dyDescent="0.25">
      <c r="A51" s="12">
        <v>57581</v>
      </c>
      <c r="B51" s="12">
        <v>24989</v>
      </c>
      <c r="C51" s="12" t="s">
        <v>3</v>
      </c>
      <c r="D51" s="12" t="s">
        <v>7</v>
      </c>
      <c r="E51" s="12">
        <v>6</v>
      </c>
    </row>
    <row r="52" spans="1:5" x14ac:dyDescent="0.25">
      <c r="A52" s="12">
        <v>50663</v>
      </c>
      <c r="B52" s="12">
        <v>12183</v>
      </c>
      <c r="C52" s="12" t="s">
        <v>4</v>
      </c>
      <c r="D52" s="12" t="s">
        <v>8</v>
      </c>
      <c r="E52" s="12">
        <v>5</v>
      </c>
    </row>
    <row r="53" spans="1:5" x14ac:dyDescent="0.25">
      <c r="A53" s="12">
        <v>70909</v>
      </c>
      <c r="B53" s="12">
        <v>22267</v>
      </c>
      <c r="C53" s="12" t="s">
        <v>4</v>
      </c>
      <c r="D53" s="12" t="s">
        <v>9</v>
      </c>
      <c r="E53" s="12">
        <v>2</v>
      </c>
    </row>
    <row r="54" spans="1:5" x14ac:dyDescent="0.25">
      <c r="A54" s="12">
        <v>66211</v>
      </c>
      <c r="B54" s="12">
        <v>23718</v>
      </c>
      <c r="C54" s="12" t="s">
        <v>4</v>
      </c>
      <c r="D54" s="12" t="s">
        <v>9</v>
      </c>
      <c r="E54" s="12">
        <v>5</v>
      </c>
    </row>
    <row r="55" spans="1:5" x14ac:dyDescent="0.25">
      <c r="A55" s="12">
        <v>61852</v>
      </c>
      <c r="B55" s="12">
        <v>17112</v>
      </c>
      <c r="C55" s="12" t="s">
        <v>3</v>
      </c>
      <c r="D55" s="12" t="s">
        <v>7</v>
      </c>
      <c r="E55" s="12">
        <v>5</v>
      </c>
    </row>
    <row r="56" spans="1:5" x14ac:dyDescent="0.25">
      <c r="A56" s="12">
        <v>27822</v>
      </c>
      <c r="B56" s="12">
        <v>20086</v>
      </c>
      <c r="C56" s="12" t="s">
        <v>3</v>
      </c>
      <c r="D56" s="12" t="s">
        <v>7</v>
      </c>
      <c r="E56" s="12">
        <v>3</v>
      </c>
    </row>
    <row r="57" spans="1:5" x14ac:dyDescent="0.25">
      <c r="A57" s="12">
        <v>93173</v>
      </c>
      <c r="B57" s="12">
        <v>23736</v>
      </c>
      <c r="C57" s="12" t="s">
        <v>4</v>
      </c>
      <c r="D57" s="12" t="s">
        <v>9</v>
      </c>
      <c r="E57" s="12">
        <v>3</v>
      </c>
    </row>
    <row r="58" spans="1:5" x14ac:dyDescent="0.25">
      <c r="A58" s="12">
        <v>42856</v>
      </c>
      <c r="B58" s="12">
        <v>15332</v>
      </c>
      <c r="C58" s="12" t="s">
        <v>4</v>
      </c>
      <c r="D58" s="12" t="s">
        <v>9</v>
      </c>
      <c r="E58" s="12">
        <v>3</v>
      </c>
    </row>
    <row r="59" spans="1:5" x14ac:dyDescent="0.25">
      <c r="A59" s="12">
        <v>71956</v>
      </c>
      <c r="B59" s="12">
        <v>22329</v>
      </c>
      <c r="C59" s="12" t="s">
        <v>3</v>
      </c>
      <c r="D59" s="12" t="s">
        <v>7</v>
      </c>
      <c r="E59" s="12">
        <v>2</v>
      </c>
    </row>
    <row r="60" spans="1:5" x14ac:dyDescent="0.25">
      <c r="A60" s="12">
        <v>23860</v>
      </c>
      <c r="B60" s="12">
        <v>25224</v>
      </c>
      <c r="C60" s="12" t="s">
        <v>4</v>
      </c>
      <c r="D60" s="12" t="s">
        <v>9</v>
      </c>
      <c r="E60" s="12">
        <v>3</v>
      </c>
    </row>
    <row r="61" spans="1:5" x14ac:dyDescent="0.25">
      <c r="A61" s="12">
        <v>85092</v>
      </c>
      <c r="B61" s="12">
        <v>27465</v>
      </c>
      <c r="C61" s="12" t="s">
        <v>3</v>
      </c>
      <c r="D61" s="12" t="s">
        <v>7</v>
      </c>
      <c r="E61" s="12">
        <v>6</v>
      </c>
    </row>
    <row r="62" spans="1:5" x14ac:dyDescent="0.25">
      <c r="A62" s="12">
        <v>56717</v>
      </c>
      <c r="B62" s="12">
        <v>22083</v>
      </c>
      <c r="C62" s="12" t="s">
        <v>4</v>
      </c>
      <c r="D62" s="12" t="s">
        <v>8</v>
      </c>
      <c r="E62" s="12">
        <v>8</v>
      </c>
    </row>
    <row r="63" spans="1:5" x14ac:dyDescent="0.25">
      <c r="A63" s="12">
        <v>52300</v>
      </c>
      <c r="B63" s="12">
        <v>21893</v>
      </c>
      <c r="C63" s="12" t="s">
        <v>4</v>
      </c>
      <c r="D63" s="12" t="s">
        <v>9</v>
      </c>
      <c r="E63" s="12">
        <v>6</v>
      </c>
    </row>
    <row r="64" spans="1:5" x14ac:dyDescent="0.25">
      <c r="A64" s="12">
        <v>29847</v>
      </c>
      <c r="B64" s="12">
        <v>18429</v>
      </c>
      <c r="C64" s="12" t="s">
        <v>4</v>
      </c>
      <c r="D64" s="12" t="s">
        <v>9</v>
      </c>
      <c r="E64" s="12">
        <v>5</v>
      </c>
    </row>
    <row r="65" spans="1:5" x14ac:dyDescent="0.25">
      <c r="A65" s="12">
        <v>53669</v>
      </c>
      <c r="B65" s="12">
        <v>20939</v>
      </c>
      <c r="C65" s="12" t="s">
        <v>3</v>
      </c>
      <c r="D65" s="12" t="s">
        <v>7</v>
      </c>
      <c r="E65" s="12">
        <v>7</v>
      </c>
    </row>
    <row r="66" spans="1:5" x14ac:dyDescent="0.25">
      <c r="A66" s="12">
        <v>98461</v>
      </c>
      <c r="B66" s="12">
        <v>25374</v>
      </c>
      <c r="C66" s="12" t="s">
        <v>3</v>
      </c>
      <c r="D66" s="12" t="s">
        <v>7</v>
      </c>
      <c r="E66" s="12">
        <v>6</v>
      </c>
    </row>
    <row r="67" spans="1:5" x14ac:dyDescent="0.25">
      <c r="A67" s="12">
        <v>11416</v>
      </c>
      <c r="B67" s="12">
        <v>21280</v>
      </c>
      <c r="C67" s="12" t="s">
        <v>3</v>
      </c>
      <c r="D67" s="12" t="s">
        <v>7</v>
      </c>
      <c r="E67" s="12">
        <v>5</v>
      </c>
    </row>
    <row r="68" spans="1:5" x14ac:dyDescent="0.25">
      <c r="A68" s="12">
        <v>78095</v>
      </c>
      <c r="B68" s="12">
        <v>22728</v>
      </c>
      <c r="C68" s="12" t="s">
        <v>4</v>
      </c>
      <c r="D68" s="12" t="s">
        <v>9</v>
      </c>
      <c r="E68" s="12">
        <v>4</v>
      </c>
    </row>
    <row r="69" spans="1:5" x14ac:dyDescent="0.25">
      <c r="A69" s="12">
        <v>58731</v>
      </c>
      <c r="B69" s="12">
        <v>22002</v>
      </c>
      <c r="C69" s="12" t="s">
        <v>3</v>
      </c>
      <c r="D69" s="12" t="s">
        <v>7</v>
      </c>
      <c r="E69" s="12">
        <v>5</v>
      </c>
    </row>
    <row r="70" spans="1:5" x14ac:dyDescent="0.25">
      <c r="A70" s="12">
        <v>96240</v>
      </c>
      <c r="B70" s="12">
        <v>21395</v>
      </c>
      <c r="C70" s="12" t="s">
        <v>4</v>
      </c>
      <c r="D70" s="12" t="s">
        <v>9</v>
      </c>
      <c r="E70" s="12">
        <v>8</v>
      </c>
    </row>
    <row r="71" spans="1:5" x14ac:dyDescent="0.25">
      <c r="A71" s="12">
        <v>40622</v>
      </c>
      <c r="B71" s="12">
        <v>15331</v>
      </c>
      <c r="C71" s="12" t="s">
        <v>3</v>
      </c>
      <c r="D71" s="12" t="s">
        <v>7</v>
      </c>
      <c r="E71" s="12">
        <v>7</v>
      </c>
    </row>
    <row r="72" spans="1:5" x14ac:dyDescent="0.25">
      <c r="A72" s="12">
        <v>76748</v>
      </c>
      <c r="B72" s="12">
        <v>21215</v>
      </c>
      <c r="C72" s="12" t="s">
        <v>3</v>
      </c>
      <c r="D72" s="12" t="s">
        <v>7</v>
      </c>
      <c r="E72" s="12">
        <v>5</v>
      </c>
    </row>
    <row r="73" spans="1:5" x14ac:dyDescent="0.25">
      <c r="A73" s="12">
        <v>76757</v>
      </c>
      <c r="B73" s="12">
        <v>18300</v>
      </c>
      <c r="C73" s="12" t="s">
        <v>4</v>
      </c>
      <c r="D73" s="12" t="s">
        <v>9</v>
      </c>
      <c r="E73" s="12">
        <v>4</v>
      </c>
    </row>
    <row r="74" spans="1:5" x14ac:dyDescent="0.25">
      <c r="A74" s="12">
        <v>91065</v>
      </c>
      <c r="B74" s="12">
        <v>15746</v>
      </c>
      <c r="C74" s="12" t="s">
        <v>4</v>
      </c>
      <c r="D74" s="12" t="s">
        <v>8</v>
      </c>
      <c r="E74" s="12">
        <v>6</v>
      </c>
    </row>
    <row r="75" spans="1:5" x14ac:dyDescent="0.25">
      <c r="A75" s="12">
        <v>33925</v>
      </c>
      <c r="B75" s="12">
        <v>18587</v>
      </c>
      <c r="C75" s="12" t="s">
        <v>3</v>
      </c>
      <c r="D75" s="12" t="s">
        <v>7</v>
      </c>
      <c r="E75" s="12">
        <v>2</v>
      </c>
    </row>
    <row r="76" spans="1:5" x14ac:dyDescent="0.25">
      <c r="A76" s="12">
        <v>12449</v>
      </c>
      <c r="B76" s="12">
        <v>22564</v>
      </c>
      <c r="C76" s="12" t="s">
        <v>4</v>
      </c>
      <c r="D76" s="12" t="s">
        <v>9</v>
      </c>
      <c r="E76" s="12">
        <v>5</v>
      </c>
    </row>
    <row r="77" spans="1:5" x14ac:dyDescent="0.25">
      <c r="A77" s="12">
        <v>23492</v>
      </c>
      <c r="B77" s="12">
        <v>21829</v>
      </c>
      <c r="C77" s="12" t="s">
        <v>3</v>
      </c>
      <c r="D77" s="12" t="s">
        <v>7</v>
      </c>
      <c r="E77" s="12">
        <v>5</v>
      </c>
    </row>
    <row r="78" spans="1:5" x14ac:dyDescent="0.25">
      <c r="A78" s="12">
        <v>59631</v>
      </c>
      <c r="B78" s="12">
        <v>21453</v>
      </c>
      <c r="C78" s="12" t="s">
        <v>4</v>
      </c>
      <c r="D78" s="12" t="s">
        <v>9</v>
      </c>
      <c r="E78" s="12">
        <v>3</v>
      </c>
    </row>
    <row r="79" spans="1:5" x14ac:dyDescent="0.25">
      <c r="A79" s="12">
        <v>44068</v>
      </c>
      <c r="B79" s="12">
        <v>14163</v>
      </c>
      <c r="C79" s="12" t="s">
        <v>3</v>
      </c>
      <c r="D79" s="12" t="s">
        <v>7</v>
      </c>
      <c r="E79" s="12">
        <v>5</v>
      </c>
    </row>
    <row r="80" spans="1:5" x14ac:dyDescent="0.25">
      <c r="A80" s="12">
        <v>93242</v>
      </c>
      <c r="B80" s="12">
        <v>23553</v>
      </c>
      <c r="C80" s="12" t="s">
        <v>3</v>
      </c>
      <c r="D80" s="12" t="s">
        <v>7</v>
      </c>
      <c r="E80" s="12">
        <v>3</v>
      </c>
    </row>
    <row r="81" spans="1:5" x14ac:dyDescent="0.25">
      <c r="A81" s="12">
        <v>14125</v>
      </c>
      <c r="B81" s="12">
        <v>24389</v>
      </c>
      <c r="C81" s="12" t="s">
        <v>4</v>
      </c>
      <c r="D81" s="12" t="s">
        <v>9</v>
      </c>
      <c r="E81" s="12">
        <v>4</v>
      </c>
    </row>
    <row r="82" spans="1:5" x14ac:dyDescent="0.25">
      <c r="A82" s="12">
        <v>55902</v>
      </c>
      <c r="B82" s="12">
        <v>27407</v>
      </c>
      <c r="C82" s="12" t="s">
        <v>4</v>
      </c>
      <c r="D82" s="12" t="s">
        <v>9</v>
      </c>
      <c r="E82" s="12">
        <v>6</v>
      </c>
    </row>
    <row r="83" spans="1:5" x14ac:dyDescent="0.25">
      <c r="A83" s="12">
        <v>74869</v>
      </c>
      <c r="B83" s="12">
        <v>17453</v>
      </c>
      <c r="C83" s="12" t="s">
        <v>3</v>
      </c>
      <c r="D83" s="12" t="s">
        <v>7</v>
      </c>
      <c r="E83" s="12">
        <v>6</v>
      </c>
    </row>
    <row r="84" spans="1:5" x14ac:dyDescent="0.25">
      <c r="A84" s="12">
        <v>34057</v>
      </c>
      <c r="B84" s="12">
        <v>24247</v>
      </c>
      <c r="C84" s="12" t="s">
        <v>3</v>
      </c>
      <c r="D84" s="12" t="s">
        <v>7</v>
      </c>
      <c r="E84" s="12">
        <v>3</v>
      </c>
    </row>
    <row r="85" spans="1:5" x14ac:dyDescent="0.25">
      <c r="A85" s="12">
        <v>25193</v>
      </c>
      <c r="B85" s="12">
        <v>20567</v>
      </c>
      <c r="C85" s="12" t="s">
        <v>4</v>
      </c>
      <c r="D85" s="12" t="s">
        <v>9</v>
      </c>
      <c r="E85" s="12">
        <v>6</v>
      </c>
    </row>
    <row r="86" spans="1:5" x14ac:dyDescent="0.25">
      <c r="A86" s="12">
        <v>97853</v>
      </c>
      <c r="B86" s="12">
        <v>22216</v>
      </c>
      <c r="C86" s="12" t="s">
        <v>3</v>
      </c>
      <c r="D86" s="12" t="s">
        <v>7</v>
      </c>
      <c r="E86" s="12">
        <v>3</v>
      </c>
    </row>
    <row r="87" spans="1:5" x14ac:dyDescent="0.25">
      <c r="A87" s="12">
        <v>90763</v>
      </c>
      <c r="B87" s="12">
        <v>17866</v>
      </c>
      <c r="C87" s="12" t="s">
        <v>4</v>
      </c>
      <c r="D87" s="12" t="s">
        <v>9</v>
      </c>
      <c r="E87" s="12">
        <v>6</v>
      </c>
    </row>
    <row r="88" spans="1:5" x14ac:dyDescent="0.25">
      <c r="A88" s="12">
        <v>54261</v>
      </c>
      <c r="B88" s="12">
        <v>18560</v>
      </c>
      <c r="C88" s="12" t="s">
        <v>4</v>
      </c>
      <c r="D88" s="12" t="s">
        <v>9</v>
      </c>
      <c r="E88" s="12">
        <v>3</v>
      </c>
    </row>
    <row r="89" spans="1:5" x14ac:dyDescent="0.25">
      <c r="A89" s="12">
        <v>89891</v>
      </c>
      <c r="B89" s="12">
        <v>23304</v>
      </c>
      <c r="C89" s="12" t="s">
        <v>4</v>
      </c>
      <c r="D89" s="12" t="s">
        <v>9</v>
      </c>
      <c r="E89" s="12">
        <v>6</v>
      </c>
    </row>
    <row r="90" spans="1:5" x14ac:dyDescent="0.25">
      <c r="A90" s="12">
        <v>36503</v>
      </c>
      <c r="B90" s="12">
        <v>19367</v>
      </c>
      <c r="C90" s="12" t="s">
        <v>3</v>
      </c>
      <c r="D90" s="12" t="s">
        <v>7</v>
      </c>
      <c r="E90" s="12">
        <v>5</v>
      </c>
    </row>
    <row r="91" spans="1:5" x14ac:dyDescent="0.25">
      <c r="A91" s="12">
        <v>73872</v>
      </c>
      <c r="B91" s="12">
        <v>16530</v>
      </c>
      <c r="C91" s="12" t="s">
        <v>4</v>
      </c>
      <c r="D91" s="12" t="s">
        <v>9</v>
      </c>
      <c r="E91" s="12">
        <v>6</v>
      </c>
    </row>
    <row r="92" spans="1:5" x14ac:dyDescent="0.25">
      <c r="A92" s="12">
        <v>72545</v>
      </c>
      <c r="B92" s="12">
        <v>28927</v>
      </c>
      <c r="C92" s="12" t="s">
        <v>4</v>
      </c>
      <c r="D92" s="12" t="s">
        <v>9</v>
      </c>
      <c r="E92" s="12">
        <v>8</v>
      </c>
    </row>
    <row r="93" spans="1:5" x14ac:dyDescent="0.25">
      <c r="A93" s="12">
        <v>39645</v>
      </c>
      <c r="B93" s="12">
        <v>16007</v>
      </c>
      <c r="C93" s="12" t="s">
        <v>3</v>
      </c>
      <c r="D93" s="12" t="s">
        <v>7</v>
      </c>
      <c r="E93" s="12">
        <v>2</v>
      </c>
    </row>
    <row r="94" spans="1:5" x14ac:dyDescent="0.25">
      <c r="A94" s="12">
        <v>19325</v>
      </c>
      <c r="B94" s="12">
        <v>19555</v>
      </c>
      <c r="C94" s="12" t="s">
        <v>3</v>
      </c>
      <c r="D94" s="12" t="s">
        <v>7</v>
      </c>
      <c r="E94" s="12">
        <v>6</v>
      </c>
    </row>
    <row r="95" spans="1:5" x14ac:dyDescent="0.25">
      <c r="A95" s="12">
        <v>95601</v>
      </c>
      <c r="B95" s="12">
        <v>23081</v>
      </c>
      <c r="C95" s="12" t="s">
        <v>4</v>
      </c>
      <c r="D95" s="12" t="s">
        <v>8</v>
      </c>
      <c r="E95" s="12">
        <v>4</v>
      </c>
    </row>
    <row r="96" spans="1:5" x14ac:dyDescent="0.25">
      <c r="A96" s="12">
        <v>99702</v>
      </c>
      <c r="B96" s="12">
        <v>22113</v>
      </c>
      <c r="C96" s="12" t="s">
        <v>3</v>
      </c>
      <c r="D96" s="12" t="s">
        <v>7</v>
      </c>
      <c r="E96" s="12">
        <v>6</v>
      </c>
    </row>
    <row r="97" spans="1:5" x14ac:dyDescent="0.25">
      <c r="A97" s="12">
        <v>15048</v>
      </c>
      <c r="B97" s="12">
        <v>20701</v>
      </c>
      <c r="C97" s="12" t="s">
        <v>4</v>
      </c>
      <c r="D97" s="12" t="s">
        <v>9</v>
      </c>
      <c r="E97" s="12">
        <v>3</v>
      </c>
    </row>
    <row r="98" spans="1:5" x14ac:dyDescent="0.25">
      <c r="A98" s="12">
        <v>35074</v>
      </c>
      <c r="B98" s="12">
        <v>15465</v>
      </c>
      <c r="C98" s="12" t="s">
        <v>3</v>
      </c>
      <c r="D98" s="12" t="s">
        <v>7</v>
      </c>
      <c r="E98" s="12">
        <v>4</v>
      </c>
    </row>
    <row r="99" spans="1:5" x14ac:dyDescent="0.25">
      <c r="A99" s="12">
        <v>10608</v>
      </c>
      <c r="B99" s="12">
        <v>18431</v>
      </c>
      <c r="C99" s="12" t="s">
        <v>4</v>
      </c>
      <c r="D99" s="12" t="s">
        <v>8</v>
      </c>
      <c r="E99" s="12">
        <v>4</v>
      </c>
    </row>
    <row r="100" spans="1:5" x14ac:dyDescent="0.25">
      <c r="A100" s="12">
        <v>83316</v>
      </c>
      <c r="B100" s="12">
        <v>25814</v>
      </c>
      <c r="C100" s="12" t="s">
        <v>3</v>
      </c>
      <c r="D100" s="12" t="s">
        <v>7</v>
      </c>
      <c r="E100" s="12">
        <v>6</v>
      </c>
    </row>
    <row r="101" spans="1:5" x14ac:dyDescent="0.25">
      <c r="A101" s="12">
        <v>16289</v>
      </c>
      <c r="B101" s="12">
        <v>13151</v>
      </c>
      <c r="C101" s="12" t="s">
        <v>4</v>
      </c>
      <c r="D101" s="12" t="s">
        <v>8</v>
      </c>
      <c r="E101" s="12">
        <v>3</v>
      </c>
    </row>
    <row r="102" spans="1:5" x14ac:dyDescent="0.25">
      <c r="A102" s="12">
        <v>41494</v>
      </c>
      <c r="B102" s="12">
        <v>19584</v>
      </c>
      <c r="C102" s="12" t="s">
        <v>3</v>
      </c>
      <c r="D102" s="12" t="s">
        <v>7</v>
      </c>
      <c r="E102" s="12">
        <v>7</v>
      </c>
    </row>
    <row r="103" spans="1:5" x14ac:dyDescent="0.25">
      <c r="A103" s="12">
        <v>82098</v>
      </c>
      <c r="B103" s="12">
        <v>21428</v>
      </c>
      <c r="C103" s="12" t="s">
        <v>4</v>
      </c>
      <c r="D103" s="12" t="s">
        <v>8</v>
      </c>
      <c r="E103" s="12">
        <v>7</v>
      </c>
    </row>
    <row r="104" spans="1:5" x14ac:dyDescent="0.25">
      <c r="A104" s="12">
        <v>53961</v>
      </c>
      <c r="B104" s="12">
        <v>23906</v>
      </c>
      <c r="C104" s="12" t="s">
        <v>4</v>
      </c>
      <c r="D104" s="12" t="s">
        <v>8</v>
      </c>
      <c r="E104" s="12">
        <v>5</v>
      </c>
    </row>
    <row r="105" spans="1:5" x14ac:dyDescent="0.25">
      <c r="A105" s="12">
        <v>50899</v>
      </c>
      <c r="B105" s="12">
        <v>16856</v>
      </c>
      <c r="C105" s="12" t="s">
        <v>4</v>
      </c>
      <c r="D105" s="12" t="s">
        <v>9</v>
      </c>
      <c r="E105" s="12">
        <v>7</v>
      </c>
    </row>
    <row r="106" spans="1:5" x14ac:dyDescent="0.25">
      <c r="A106" s="12">
        <v>56499</v>
      </c>
      <c r="B106" s="12">
        <v>14670</v>
      </c>
      <c r="C106" s="12" t="s">
        <v>4</v>
      </c>
      <c r="D106" s="12" t="s">
        <v>8</v>
      </c>
      <c r="E106" s="12">
        <v>5</v>
      </c>
    </row>
    <row r="107" spans="1:5" x14ac:dyDescent="0.25">
      <c r="A107" s="12">
        <v>43428</v>
      </c>
      <c r="B107" s="12">
        <v>19162</v>
      </c>
      <c r="C107" s="12" t="s">
        <v>4</v>
      </c>
      <c r="D107" s="12" t="s">
        <v>8</v>
      </c>
      <c r="E107" s="12">
        <v>6</v>
      </c>
    </row>
    <row r="108" spans="1:5" x14ac:dyDescent="0.25">
      <c r="A108" s="12">
        <v>12248</v>
      </c>
      <c r="B108" s="12">
        <v>28936</v>
      </c>
      <c r="C108" s="12" t="s">
        <v>4</v>
      </c>
      <c r="D108" s="12" t="s">
        <v>9</v>
      </c>
      <c r="E108" s="12">
        <v>6</v>
      </c>
    </row>
    <row r="109" spans="1:5" x14ac:dyDescent="0.25">
      <c r="A109" s="12">
        <v>67046</v>
      </c>
      <c r="B109" s="12">
        <v>23357</v>
      </c>
      <c r="C109" s="12" t="s">
        <v>4</v>
      </c>
      <c r="D109" s="12" t="s">
        <v>9</v>
      </c>
      <c r="E109" s="12">
        <v>3</v>
      </c>
    </row>
    <row r="110" spans="1:5" x14ac:dyDescent="0.25">
      <c r="A110" s="12">
        <v>32514</v>
      </c>
      <c r="B110" s="12">
        <v>19461</v>
      </c>
      <c r="C110" s="12" t="s">
        <v>3</v>
      </c>
      <c r="D110" s="12" t="s">
        <v>7</v>
      </c>
      <c r="E110" s="12">
        <v>4</v>
      </c>
    </row>
    <row r="111" spans="1:5" x14ac:dyDescent="0.25">
      <c r="A111" s="12">
        <v>49010</v>
      </c>
      <c r="B111" s="12">
        <v>18267</v>
      </c>
      <c r="C111" s="12" t="s">
        <v>3</v>
      </c>
      <c r="D111" s="12" t="s">
        <v>7</v>
      </c>
      <c r="E111" s="12">
        <v>5</v>
      </c>
    </row>
    <row r="112" spans="1:5" x14ac:dyDescent="0.25">
      <c r="A112" s="12">
        <v>58376</v>
      </c>
      <c r="B112" s="12">
        <v>19854</v>
      </c>
      <c r="C112" s="12" t="s">
        <v>4</v>
      </c>
      <c r="D112" s="12" t="s">
        <v>9</v>
      </c>
      <c r="E112" s="12">
        <v>4</v>
      </c>
    </row>
    <row r="113" spans="1:5" x14ac:dyDescent="0.25">
      <c r="A113" s="12">
        <v>37091</v>
      </c>
      <c r="B113" s="12">
        <v>29053</v>
      </c>
      <c r="C113" s="12" t="s">
        <v>3</v>
      </c>
      <c r="D113" s="12" t="s">
        <v>7</v>
      </c>
      <c r="E113" s="12">
        <v>4</v>
      </c>
    </row>
    <row r="114" spans="1:5" x14ac:dyDescent="0.25">
      <c r="A114" s="12">
        <v>43725</v>
      </c>
      <c r="B114" s="12">
        <v>23475</v>
      </c>
      <c r="C114" s="12" t="s">
        <v>3</v>
      </c>
      <c r="D114" s="12" t="s">
        <v>7</v>
      </c>
      <c r="E114" s="12">
        <v>8</v>
      </c>
    </row>
    <row r="115" spans="1:5" x14ac:dyDescent="0.25">
      <c r="A115" s="12">
        <v>30216</v>
      </c>
      <c r="B115" s="12">
        <v>23797</v>
      </c>
      <c r="C115" s="12" t="s">
        <v>4</v>
      </c>
      <c r="D115" s="12" t="s">
        <v>9</v>
      </c>
      <c r="E115" s="12">
        <v>7</v>
      </c>
    </row>
    <row r="116" spans="1:5" x14ac:dyDescent="0.25">
      <c r="A116" s="12">
        <v>71938</v>
      </c>
      <c r="B116" s="12">
        <v>23198</v>
      </c>
      <c r="C116" s="12" t="s">
        <v>3</v>
      </c>
      <c r="D116" s="12" t="s">
        <v>7</v>
      </c>
      <c r="E116" s="12">
        <v>8</v>
      </c>
    </row>
    <row r="117" spans="1:5" x14ac:dyDescent="0.25">
      <c r="A117" s="12">
        <v>96472</v>
      </c>
      <c r="B117" s="12">
        <v>22133</v>
      </c>
      <c r="C117" s="12" t="s">
        <v>4</v>
      </c>
      <c r="D117" s="12" t="s">
        <v>8</v>
      </c>
      <c r="E117" s="12">
        <v>3</v>
      </c>
    </row>
    <row r="118" spans="1:5" x14ac:dyDescent="0.25">
      <c r="A118" s="12">
        <v>22856</v>
      </c>
      <c r="B118" s="12">
        <v>18266</v>
      </c>
      <c r="C118" s="12" t="s">
        <v>4</v>
      </c>
      <c r="D118" s="12" t="s">
        <v>9</v>
      </c>
      <c r="E118" s="12">
        <v>7</v>
      </c>
    </row>
    <row r="119" spans="1:5" x14ac:dyDescent="0.25">
      <c r="A119" s="12">
        <v>70634</v>
      </c>
      <c r="B119" s="12">
        <v>27265</v>
      </c>
      <c r="C119" s="12" t="s">
        <v>4</v>
      </c>
      <c r="D119" s="12" t="s">
        <v>9</v>
      </c>
      <c r="E119" s="12">
        <v>6</v>
      </c>
    </row>
    <row r="120" spans="1:5" x14ac:dyDescent="0.25">
      <c r="A120" s="12">
        <v>19224</v>
      </c>
      <c r="B120" s="12">
        <v>19678</v>
      </c>
      <c r="C120" s="12" t="s">
        <v>3</v>
      </c>
      <c r="D120" s="12" t="s">
        <v>7</v>
      </c>
      <c r="E120" s="12">
        <v>3</v>
      </c>
    </row>
    <row r="121" spans="1:5" x14ac:dyDescent="0.25">
      <c r="A121" s="12">
        <v>75578</v>
      </c>
      <c r="B121" s="12">
        <v>19534</v>
      </c>
      <c r="C121" s="12" t="s">
        <v>4</v>
      </c>
      <c r="D121" s="12" t="s">
        <v>9</v>
      </c>
      <c r="E121" s="12">
        <v>5</v>
      </c>
    </row>
    <row r="122" spans="1:5" x14ac:dyDescent="0.25">
      <c r="A122" s="12">
        <v>19749</v>
      </c>
      <c r="B122" s="12">
        <v>12095</v>
      </c>
      <c r="C122" s="12" t="s">
        <v>4</v>
      </c>
      <c r="D122" s="12" t="s">
        <v>8</v>
      </c>
      <c r="E122" s="12">
        <v>1</v>
      </c>
    </row>
    <row r="123" spans="1:5" x14ac:dyDescent="0.25">
      <c r="A123" s="12">
        <v>72952</v>
      </c>
      <c r="B123" s="12">
        <v>25037</v>
      </c>
      <c r="C123" s="12" t="s">
        <v>3</v>
      </c>
      <c r="D123" s="12" t="s">
        <v>7</v>
      </c>
      <c r="E123" s="12">
        <v>3</v>
      </c>
    </row>
    <row r="124" spans="1:5" x14ac:dyDescent="0.25">
      <c r="A124" s="12">
        <v>27281</v>
      </c>
      <c r="B124" s="12">
        <v>21465</v>
      </c>
      <c r="C124" s="12" t="s">
        <v>3</v>
      </c>
      <c r="D124" s="12" t="s">
        <v>7</v>
      </c>
      <c r="E124" s="12">
        <v>7</v>
      </c>
    </row>
    <row r="125" spans="1:5" x14ac:dyDescent="0.25">
      <c r="A125" s="12">
        <v>54355</v>
      </c>
      <c r="B125" s="12">
        <v>22407</v>
      </c>
      <c r="C125" s="12" t="s">
        <v>4</v>
      </c>
      <c r="D125" s="12" t="s">
        <v>9</v>
      </c>
      <c r="E125" s="12">
        <v>2</v>
      </c>
    </row>
    <row r="126" spans="1:5" x14ac:dyDescent="0.25">
      <c r="A126" s="12">
        <v>74191</v>
      </c>
      <c r="B126" s="12">
        <v>22213</v>
      </c>
      <c r="C126" s="12" t="s">
        <v>3</v>
      </c>
      <c r="D126" s="12" t="s">
        <v>7</v>
      </c>
      <c r="E126" s="12">
        <v>4</v>
      </c>
    </row>
    <row r="127" spans="1:5" x14ac:dyDescent="0.25">
      <c r="A127" s="12">
        <v>28335</v>
      </c>
      <c r="B127" s="12">
        <v>23128</v>
      </c>
      <c r="C127" s="12" t="s">
        <v>4</v>
      </c>
      <c r="D127" s="12" t="s">
        <v>8</v>
      </c>
      <c r="E127" s="12">
        <v>5</v>
      </c>
    </row>
    <row r="128" spans="1:5" x14ac:dyDescent="0.25">
      <c r="A128" s="12">
        <v>18395</v>
      </c>
      <c r="B128" s="12">
        <v>21868</v>
      </c>
      <c r="C128" s="12" t="s">
        <v>4</v>
      </c>
      <c r="D128" s="12" t="s">
        <v>9</v>
      </c>
      <c r="E128" s="12">
        <v>5</v>
      </c>
    </row>
    <row r="129" spans="1:5" x14ac:dyDescent="0.25">
      <c r="A129" s="12">
        <v>18276</v>
      </c>
      <c r="B129" s="12">
        <v>20500</v>
      </c>
      <c r="C129" s="12" t="s">
        <v>4</v>
      </c>
      <c r="D129" s="12" t="s">
        <v>9</v>
      </c>
      <c r="E129" s="12">
        <v>6</v>
      </c>
    </row>
    <row r="130" spans="1:5" x14ac:dyDescent="0.25">
      <c r="A130" s="12">
        <v>68343</v>
      </c>
      <c r="B130" s="12">
        <v>22359</v>
      </c>
      <c r="C130" s="12" t="s">
        <v>4</v>
      </c>
      <c r="D130" s="12" t="s">
        <v>9</v>
      </c>
      <c r="E130" s="12">
        <v>6</v>
      </c>
    </row>
    <row r="131" spans="1:5" x14ac:dyDescent="0.25">
      <c r="A131" s="12">
        <v>95312</v>
      </c>
      <c r="B131" s="12">
        <v>22633</v>
      </c>
      <c r="C131" s="12" t="s">
        <v>4</v>
      </c>
      <c r="D131" s="12" t="s">
        <v>8</v>
      </c>
      <c r="E131" s="12">
        <v>7</v>
      </c>
    </row>
    <row r="132" spans="1:5" x14ac:dyDescent="0.25">
      <c r="A132" s="12">
        <v>74113</v>
      </c>
      <c r="B132" s="12">
        <v>21883</v>
      </c>
      <c r="C132" s="12" t="s">
        <v>4</v>
      </c>
      <c r="D132" s="12" t="s">
        <v>9</v>
      </c>
      <c r="E132" s="12">
        <v>5</v>
      </c>
    </row>
    <row r="133" spans="1:5" x14ac:dyDescent="0.25">
      <c r="A133" s="12">
        <v>34078</v>
      </c>
      <c r="B133" s="12">
        <v>19983</v>
      </c>
      <c r="C133" s="12" t="s">
        <v>3</v>
      </c>
      <c r="D133" s="12" t="s">
        <v>7</v>
      </c>
      <c r="E133" s="12">
        <v>7</v>
      </c>
    </row>
    <row r="134" spans="1:5" x14ac:dyDescent="0.25">
      <c r="A134" s="12">
        <v>25376</v>
      </c>
      <c r="B134" s="12">
        <v>26593</v>
      </c>
      <c r="C134" s="12" t="s">
        <v>4</v>
      </c>
      <c r="D134" s="12" t="s">
        <v>9</v>
      </c>
      <c r="E134" s="12">
        <v>5</v>
      </c>
    </row>
    <row r="135" spans="1:5" x14ac:dyDescent="0.25">
      <c r="A135" s="12">
        <v>91211</v>
      </c>
      <c r="B135" s="12">
        <v>24513</v>
      </c>
      <c r="C135" s="12" t="s">
        <v>3</v>
      </c>
      <c r="D135" s="12" t="s">
        <v>7</v>
      </c>
      <c r="E135" s="12">
        <v>3</v>
      </c>
    </row>
    <row r="136" spans="1:5" x14ac:dyDescent="0.25">
      <c r="A136" s="12">
        <v>97122</v>
      </c>
      <c r="B136" s="12">
        <v>19993</v>
      </c>
      <c r="C136" s="12" t="s">
        <v>3</v>
      </c>
      <c r="D136" s="12" t="s">
        <v>7</v>
      </c>
      <c r="E136" s="12">
        <v>2</v>
      </c>
    </row>
    <row r="137" spans="1:5" x14ac:dyDescent="0.25">
      <c r="A137" s="12">
        <v>90204</v>
      </c>
      <c r="B137" s="12">
        <v>21067</v>
      </c>
      <c r="C137" s="12" t="s">
        <v>4</v>
      </c>
      <c r="D137" s="12" t="s">
        <v>9</v>
      </c>
      <c r="E137" s="12">
        <v>2</v>
      </c>
    </row>
    <row r="138" spans="1:5" x14ac:dyDescent="0.25">
      <c r="A138" s="12">
        <v>94927</v>
      </c>
      <c r="B138" s="12">
        <v>24583</v>
      </c>
      <c r="C138" s="12" t="s">
        <v>4</v>
      </c>
      <c r="D138" s="12" t="s">
        <v>9</v>
      </c>
      <c r="E138" s="12">
        <v>6</v>
      </c>
    </row>
    <row r="139" spans="1:5" x14ac:dyDescent="0.25">
      <c r="A139" s="12">
        <v>94132</v>
      </c>
      <c r="B139" s="12">
        <v>17930</v>
      </c>
      <c r="C139" s="12" t="s">
        <v>4</v>
      </c>
      <c r="D139" s="12" t="s">
        <v>9</v>
      </c>
      <c r="E139" s="12">
        <v>7</v>
      </c>
    </row>
    <row r="140" spans="1:5" x14ac:dyDescent="0.25">
      <c r="A140" s="12">
        <v>55915</v>
      </c>
      <c r="B140" s="12">
        <v>25097</v>
      </c>
      <c r="C140" s="12" t="s">
        <v>3</v>
      </c>
      <c r="D140" s="12" t="s">
        <v>7</v>
      </c>
      <c r="E140" s="12">
        <v>5</v>
      </c>
    </row>
    <row r="141" spans="1:5" x14ac:dyDescent="0.25">
      <c r="A141" s="12">
        <v>37187</v>
      </c>
      <c r="B141" s="12">
        <v>15180</v>
      </c>
      <c r="C141" s="12" t="s">
        <v>3</v>
      </c>
      <c r="D141" s="12" t="s">
        <v>7</v>
      </c>
      <c r="E141" s="12">
        <v>7</v>
      </c>
    </row>
    <row r="142" spans="1:5" x14ac:dyDescent="0.25">
      <c r="A142" s="12">
        <v>15560</v>
      </c>
      <c r="B142" s="12">
        <v>18987</v>
      </c>
      <c r="C142" s="12" t="s">
        <v>4</v>
      </c>
      <c r="D142" s="12" t="s">
        <v>9</v>
      </c>
      <c r="E142" s="12">
        <v>6</v>
      </c>
    </row>
    <row r="143" spans="1:5" x14ac:dyDescent="0.25">
      <c r="A143" s="12">
        <v>49732</v>
      </c>
      <c r="B143" s="12">
        <v>18495</v>
      </c>
      <c r="C143" s="12" t="s">
        <v>3</v>
      </c>
      <c r="D143" s="12" t="s">
        <v>7</v>
      </c>
      <c r="E143" s="12">
        <v>7</v>
      </c>
    </row>
    <row r="144" spans="1:5" x14ac:dyDescent="0.25">
      <c r="A144" s="12">
        <v>95523</v>
      </c>
      <c r="B144" s="12">
        <v>18254</v>
      </c>
      <c r="C144" s="12" t="s">
        <v>3</v>
      </c>
      <c r="D144" s="12" t="s">
        <v>7</v>
      </c>
      <c r="E144" s="12">
        <v>5</v>
      </c>
    </row>
    <row r="145" spans="1:5" x14ac:dyDescent="0.25">
      <c r="A145" s="12">
        <v>72247</v>
      </c>
      <c r="B145" s="12">
        <v>21614</v>
      </c>
      <c r="C145" s="12" t="s">
        <v>4</v>
      </c>
      <c r="D145" s="12" t="s">
        <v>8</v>
      </c>
      <c r="E145" s="12">
        <v>6</v>
      </c>
    </row>
    <row r="146" spans="1:5" x14ac:dyDescent="0.25">
      <c r="A146" s="12">
        <v>84429</v>
      </c>
      <c r="B146" s="12">
        <v>18933</v>
      </c>
      <c r="C146" s="12" t="s">
        <v>4</v>
      </c>
      <c r="D146" s="12" t="s">
        <v>9</v>
      </c>
      <c r="E146" s="12">
        <v>2</v>
      </c>
    </row>
    <row r="147" spans="1:5" x14ac:dyDescent="0.25">
      <c r="A147" s="12">
        <v>93916</v>
      </c>
      <c r="B147" s="12">
        <v>27306</v>
      </c>
      <c r="C147" s="12" t="s">
        <v>3</v>
      </c>
      <c r="D147" s="12" t="s">
        <v>7</v>
      </c>
      <c r="E147" s="12">
        <v>5</v>
      </c>
    </row>
    <row r="148" spans="1:5" x14ac:dyDescent="0.25">
      <c r="A148" s="12">
        <v>74652</v>
      </c>
      <c r="B148" s="12">
        <v>22611</v>
      </c>
      <c r="C148" s="12" t="s">
        <v>4</v>
      </c>
      <c r="D148" s="12" t="s">
        <v>9</v>
      </c>
      <c r="E148" s="12">
        <v>6</v>
      </c>
    </row>
    <row r="149" spans="1:5" x14ac:dyDescent="0.25">
      <c r="A149" s="12">
        <v>37228</v>
      </c>
      <c r="B149" s="12">
        <v>23689</v>
      </c>
      <c r="C149" s="12" t="s">
        <v>4</v>
      </c>
      <c r="D149" s="12" t="s">
        <v>8</v>
      </c>
      <c r="E149" s="12">
        <v>5</v>
      </c>
    </row>
    <row r="150" spans="1:5" x14ac:dyDescent="0.25">
      <c r="A150" s="12">
        <v>44497</v>
      </c>
      <c r="B150" s="12">
        <v>24497</v>
      </c>
      <c r="C150" s="12" t="s">
        <v>3</v>
      </c>
      <c r="D150" s="12" t="s">
        <v>7</v>
      </c>
      <c r="E150" s="12">
        <v>4</v>
      </c>
    </row>
    <row r="151" spans="1:5" x14ac:dyDescent="0.25">
      <c r="A151" s="12">
        <v>98479</v>
      </c>
      <c r="B151" s="12">
        <v>20638</v>
      </c>
      <c r="C151" s="12" t="s">
        <v>3</v>
      </c>
      <c r="D151" s="12" t="s">
        <v>7</v>
      </c>
      <c r="E151" s="12">
        <v>6</v>
      </c>
    </row>
    <row r="152" spans="1:5" x14ac:dyDescent="0.25">
      <c r="A152" s="12">
        <v>59331</v>
      </c>
      <c r="B152" s="12">
        <v>28445</v>
      </c>
      <c r="C152" s="12" t="s">
        <v>3</v>
      </c>
      <c r="D152" s="12" t="s">
        <v>7</v>
      </c>
      <c r="E152" s="12">
        <v>2</v>
      </c>
    </row>
    <row r="153" spans="1:5" x14ac:dyDescent="0.25">
      <c r="A153" s="12">
        <v>12201</v>
      </c>
      <c r="B153" s="12">
        <v>19224</v>
      </c>
      <c r="C153" s="12" t="s">
        <v>4</v>
      </c>
      <c r="D153" s="12" t="s">
        <v>8</v>
      </c>
      <c r="E153" s="12">
        <v>7</v>
      </c>
    </row>
    <row r="154" spans="1:5" x14ac:dyDescent="0.25">
      <c r="A154" s="12">
        <v>63927</v>
      </c>
      <c r="B154" s="12">
        <v>22050</v>
      </c>
      <c r="C154" s="12" t="s">
        <v>3</v>
      </c>
      <c r="D154" s="12" t="s">
        <v>7</v>
      </c>
      <c r="E154" s="12">
        <v>6</v>
      </c>
    </row>
    <row r="155" spans="1:5" x14ac:dyDescent="0.25">
      <c r="A155" s="12">
        <v>15196</v>
      </c>
      <c r="B155" s="12">
        <v>19420</v>
      </c>
      <c r="C155" s="12" t="s">
        <v>4</v>
      </c>
      <c r="D155" s="12" t="s">
        <v>9</v>
      </c>
      <c r="E155" s="12">
        <v>6</v>
      </c>
    </row>
    <row r="156" spans="1:5" x14ac:dyDescent="0.25">
      <c r="A156" s="12">
        <v>53076</v>
      </c>
      <c r="B156" s="12">
        <v>18398</v>
      </c>
      <c r="C156" s="12" t="s">
        <v>4</v>
      </c>
      <c r="D156" s="12" t="s">
        <v>9</v>
      </c>
      <c r="E156" s="12">
        <v>5</v>
      </c>
    </row>
    <row r="157" spans="1:5" x14ac:dyDescent="0.25">
      <c r="A157" s="12">
        <v>47537</v>
      </c>
      <c r="B157" s="12">
        <v>23598</v>
      </c>
      <c r="C157" s="12" t="s">
        <v>3</v>
      </c>
      <c r="D157" s="12" t="s">
        <v>7</v>
      </c>
      <c r="E157" s="12">
        <v>2</v>
      </c>
    </row>
    <row r="158" spans="1:5" x14ac:dyDescent="0.25">
      <c r="A158" s="12">
        <v>25664</v>
      </c>
      <c r="B158" s="12">
        <v>20611</v>
      </c>
      <c r="C158" s="12" t="s">
        <v>4</v>
      </c>
      <c r="D158" s="12" t="s">
        <v>9</v>
      </c>
      <c r="E158" s="12">
        <v>4</v>
      </c>
    </row>
    <row r="159" spans="1:5" x14ac:dyDescent="0.25">
      <c r="A159" s="12">
        <v>12004</v>
      </c>
      <c r="B159" s="12">
        <v>22169</v>
      </c>
      <c r="C159" s="12" t="s">
        <v>3</v>
      </c>
      <c r="D159" s="12" t="s">
        <v>7</v>
      </c>
      <c r="E159" s="12">
        <v>5</v>
      </c>
    </row>
    <row r="160" spans="1:5" x14ac:dyDescent="0.25">
      <c r="A160" s="12">
        <v>83364</v>
      </c>
      <c r="B160" s="12">
        <v>20167</v>
      </c>
      <c r="C160" s="12" t="s">
        <v>4</v>
      </c>
      <c r="D160" s="12" t="s">
        <v>9</v>
      </c>
      <c r="E160" s="12">
        <v>6</v>
      </c>
    </row>
    <row r="161" spans="1:5" x14ac:dyDescent="0.25">
      <c r="A161" s="12">
        <v>10109</v>
      </c>
      <c r="B161" s="12">
        <v>25150</v>
      </c>
      <c r="C161" s="12" t="s">
        <v>3</v>
      </c>
      <c r="D161" s="12" t="s">
        <v>7</v>
      </c>
      <c r="E161" s="12">
        <v>7</v>
      </c>
    </row>
    <row r="162" spans="1:5" x14ac:dyDescent="0.25">
      <c r="A162" s="12">
        <v>74914</v>
      </c>
      <c r="B162" s="12">
        <v>27703</v>
      </c>
      <c r="C162" s="12" t="s">
        <v>3</v>
      </c>
      <c r="D162" s="12" t="s">
        <v>7</v>
      </c>
      <c r="E162" s="12">
        <v>7</v>
      </c>
    </row>
    <row r="163" spans="1:5" x14ac:dyDescent="0.25">
      <c r="A163" s="12">
        <v>12414</v>
      </c>
      <c r="B163" s="12">
        <v>20250</v>
      </c>
      <c r="C163" s="12" t="s">
        <v>3</v>
      </c>
      <c r="D163" s="12" t="s">
        <v>7</v>
      </c>
      <c r="E163" s="12">
        <v>5</v>
      </c>
    </row>
    <row r="164" spans="1:5" x14ac:dyDescent="0.25">
      <c r="A164" s="12">
        <v>10194</v>
      </c>
      <c r="B164" s="12">
        <v>22114</v>
      </c>
      <c r="C164" s="12" t="s">
        <v>4</v>
      </c>
      <c r="D164" s="12" t="s">
        <v>9</v>
      </c>
      <c r="E164" s="12">
        <v>1</v>
      </c>
    </row>
    <row r="165" spans="1:5" x14ac:dyDescent="0.25">
      <c r="A165" s="12">
        <v>99905</v>
      </c>
      <c r="B165" s="12">
        <v>19068</v>
      </c>
      <c r="C165" s="12" t="s">
        <v>3</v>
      </c>
      <c r="D165" s="12" t="s">
        <v>7</v>
      </c>
      <c r="E165" s="12">
        <v>4</v>
      </c>
    </row>
    <row r="166" spans="1:5" x14ac:dyDescent="0.25">
      <c r="A166" s="12">
        <v>30654</v>
      </c>
      <c r="B166" s="12">
        <v>17935</v>
      </c>
      <c r="C166" s="12" t="s">
        <v>4</v>
      </c>
      <c r="D166" s="12" t="s">
        <v>9</v>
      </c>
      <c r="E166" s="12">
        <v>7</v>
      </c>
    </row>
    <row r="167" spans="1:5" x14ac:dyDescent="0.25">
      <c r="A167" s="12">
        <v>24806</v>
      </c>
      <c r="B167" s="12">
        <v>25693</v>
      </c>
      <c r="C167" s="12" t="s">
        <v>3</v>
      </c>
      <c r="D167" s="12" t="s">
        <v>7</v>
      </c>
      <c r="E167" s="12">
        <v>4</v>
      </c>
    </row>
    <row r="168" spans="1:5" x14ac:dyDescent="0.25">
      <c r="A168" s="12">
        <v>30103</v>
      </c>
      <c r="B168" s="12">
        <v>16274</v>
      </c>
      <c r="C168" s="12" t="s">
        <v>3</v>
      </c>
      <c r="D168" s="12" t="s">
        <v>7</v>
      </c>
      <c r="E168" s="12">
        <v>4</v>
      </c>
    </row>
    <row r="169" spans="1:5" x14ac:dyDescent="0.25">
      <c r="A169" s="12">
        <v>14759</v>
      </c>
      <c r="B169" s="12">
        <v>22487</v>
      </c>
      <c r="C169" s="12" t="s">
        <v>3</v>
      </c>
      <c r="D169" s="12" t="s">
        <v>7</v>
      </c>
      <c r="E169" s="12">
        <v>6</v>
      </c>
    </row>
    <row r="170" spans="1:5" x14ac:dyDescent="0.25">
      <c r="A170" s="12">
        <v>76440</v>
      </c>
      <c r="B170" s="12">
        <v>17983</v>
      </c>
      <c r="C170" s="12" t="s">
        <v>3</v>
      </c>
      <c r="D170" s="12" t="s">
        <v>7</v>
      </c>
      <c r="E170" s="12">
        <v>6</v>
      </c>
    </row>
    <row r="171" spans="1:5" x14ac:dyDescent="0.25">
      <c r="A171" s="12">
        <v>15090</v>
      </c>
      <c r="B171" s="12">
        <v>22159</v>
      </c>
      <c r="C171" s="12" t="s">
        <v>4</v>
      </c>
      <c r="D171" s="12" t="s">
        <v>9</v>
      </c>
      <c r="E171" s="12">
        <v>6</v>
      </c>
    </row>
    <row r="172" spans="1:5" x14ac:dyDescent="0.25">
      <c r="A172" s="12">
        <v>99721</v>
      </c>
      <c r="B172" s="12">
        <v>19890</v>
      </c>
      <c r="C172" s="12" t="s">
        <v>3</v>
      </c>
      <c r="D172" s="12" t="s">
        <v>7</v>
      </c>
      <c r="E172" s="12">
        <v>2</v>
      </c>
    </row>
    <row r="173" spans="1:5" x14ac:dyDescent="0.25">
      <c r="A173" s="12">
        <v>78418</v>
      </c>
      <c r="B173" s="12">
        <v>24572</v>
      </c>
      <c r="C173" s="12" t="s">
        <v>4</v>
      </c>
      <c r="D173" s="12" t="s">
        <v>9</v>
      </c>
      <c r="E173" s="12">
        <v>3</v>
      </c>
    </row>
    <row r="174" spans="1:5" x14ac:dyDescent="0.25">
      <c r="A174" s="12">
        <v>31225</v>
      </c>
      <c r="B174" s="12">
        <v>20684</v>
      </c>
      <c r="C174" s="12" t="s">
        <v>4</v>
      </c>
      <c r="D174" s="12" t="s">
        <v>9</v>
      </c>
      <c r="E174" s="12">
        <v>5</v>
      </c>
    </row>
    <row r="175" spans="1:5" x14ac:dyDescent="0.25">
      <c r="A175" s="12">
        <v>35593</v>
      </c>
      <c r="B175" s="12">
        <v>24839</v>
      </c>
      <c r="C175" s="12" t="s">
        <v>3</v>
      </c>
      <c r="D175" s="12" t="s">
        <v>7</v>
      </c>
      <c r="E175" s="12">
        <v>5</v>
      </c>
    </row>
    <row r="176" spans="1:5" x14ac:dyDescent="0.25">
      <c r="A176" s="12">
        <v>57664</v>
      </c>
      <c r="B176" s="12">
        <v>14119</v>
      </c>
      <c r="C176" s="12" t="s">
        <v>3</v>
      </c>
      <c r="D176" s="12" t="s">
        <v>7</v>
      </c>
      <c r="E176" s="12">
        <v>6</v>
      </c>
    </row>
    <row r="177" spans="1:5" x14ac:dyDescent="0.25">
      <c r="A177" s="12">
        <v>27147</v>
      </c>
      <c r="B177" s="12">
        <v>18382</v>
      </c>
      <c r="C177" s="12" t="s">
        <v>3</v>
      </c>
      <c r="D177" s="12" t="s">
        <v>7</v>
      </c>
      <c r="E177" s="12">
        <v>5</v>
      </c>
    </row>
    <row r="178" spans="1:5" x14ac:dyDescent="0.25">
      <c r="A178" s="12">
        <v>45170</v>
      </c>
      <c r="B178" s="12">
        <v>25833</v>
      </c>
      <c r="C178" s="12" t="s">
        <v>3</v>
      </c>
      <c r="D178" s="12" t="s">
        <v>7</v>
      </c>
      <c r="E178" s="12">
        <v>4</v>
      </c>
    </row>
    <row r="179" spans="1:5" x14ac:dyDescent="0.25">
      <c r="A179" s="12">
        <v>34953</v>
      </c>
      <c r="B179" s="12">
        <v>22829</v>
      </c>
      <c r="C179" s="12" t="s">
        <v>4</v>
      </c>
      <c r="D179" s="12" t="s">
        <v>9</v>
      </c>
      <c r="E179" s="12">
        <v>3</v>
      </c>
    </row>
    <row r="180" spans="1:5" x14ac:dyDescent="0.25">
      <c r="A180" s="12">
        <v>51994</v>
      </c>
      <c r="B180" s="12">
        <v>20057</v>
      </c>
      <c r="C180" s="12" t="s">
        <v>4</v>
      </c>
      <c r="D180" s="12" t="s">
        <v>9</v>
      </c>
      <c r="E180" s="12">
        <v>6</v>
      </c>
    </row>
    <row r="181" spans="1:5" x14ac:dyDescent="0.25">
      <c r="A181" s="12">
        <v>73832</v>
      </c>
      <c r="B181" s="12">
        <v>18396</v>
      </c>
      <c r="C181" s="12" t="s">
        <v>3</v>
      </c>
      <c r="D181" s="12" t="s">
        <v>7</v>
      </c>
      <c r="E181" s="12">
        <v>4</v>
      </c>
    </row>
    <row r="182" spans="1:5" x14ac:dyDescent="0.25">
      <c r="A182" s="12">
        <v>34031</v>
      </c>
      <c r="B182" s="12">
        <v>19848</v>
      </c>
      <c r="C182" s="12" t="s">
        <v>4</v>
      </c>
      <c r="D182" s="12" t="s">
        <v>9</v>
      </c>
      <c r="E182" s="12">
        <v>7</v>
      </c>
    </row>
    <row r="183" spans="1:5" x14ac:dyDescent="0.25">
      <c r="A183" s="12">
        <v>27420</v>
      </c>
      <c r="B183" s="12">
        <v>19190</v>
      </c>
      <c r="C183" s="12" t="s">
        <v>4</v>
      </c>
      <c r="D183" s="12" t="s">
        <v>9</v>
      </c>
      <c r="E183" s="12">
        <v>4</v>
      </c>
    </row>
    <row r="184" spans="1:5" x14ac:dyDescent="0.25">
      <c r="A184" s="12">
        <v>65776</v>
      </c>
      <c r="B184" s="12">
        <v>23807</v>
      </c>
      <c r="C184" s="12" t="s">
        <v>3</v>
      </c>
      <c r="D184" s="12" t="s">
        <v>7</v>
      </c>
      <c r="E184" s="12">
        <v>0</v>
      </c>
    </row>
    <row r="185" spans="1:5" x14ac:dyDescent="0.25">
      <c r="A185" s="12">
        <v>48488</v>
      </c>
      <c r="B185" s="12">
        <v>22924</v>
      </c>
      <c r="C185" s="12" t="s">
        <v>3</v>
      </c>
      <c r="D185" s="12" t="s">
        <v>7</v>
      </c>
      <c r="E185" s="12">
        <v>4</v>
      </c>
    </row>
    <row r="186" spans="1:5" x14ac:dyDescent="0.25">
      <c r="A186" s="12">
        <v>69675</v>
      </c>
      <c r="B186" s="12">
        <v>20346</v>
      </c>
      <c r="C186" s="12" t="s">
        <v>4</v>
      </c>
      <c r="D186" s="12" t="s">
        <v>8</v>
      </c>
      <c r="E186" s="12">
        <v>4</v>
      </c>
    </row>
    <row r="187" spans="1:5" x14ac:dyDescent="0.25">
      <c r="A187" s="12">
        <v>61405</v>
      </c>
      <c r="B187" s="12">
        <v>18462</v>
      </c>
      <c r="C187" s="12" t="s">
        <v>3</v>
      </c>
      <c r="D187" s="12" t="s">
        <v>7</v>
      </c>
      <c r="E187" s="12">
        <v>3</v>
      </c>
    </row>
    <row r="188" spans="1:5" x14ac:dyDescent="0.25">
      <c r="A188" s="12">
        <v>40356</v>
      </c>
      <c r="B188" s="12">
        <v>23963</v>
      </c>
      <c r="C188" s="12" t="s">
        <v>4</v>
      </c>
      <c r="D188" s="12" t="s">
        <v>9</v>
      </c>
      <c r="E188" s="12">
        <v>4</v>
      </c>
    </row>
    <row r="189" spans="1:5" x14ac:dyDescent="0.25">
      <c r="A189" s="12">
        <v>43446</v>
      </c>
      <c r="B189" s="12">
        <v>23673</v>
      </c>
      <c r="C189" s="12" t="s">
        <v>4</v>
      </c>
      <c r="D189" s="12" t="s">
        <v>9</v>
      </c>
      <c r="E189" s="12">
        <v>5</v>
      </c>
    </row>
    <row r="190" spans="1:5" x14ac:dyDescent="0.25">
      <c r="A190" s="12">
        <v>69158</v>
      </c>
      <c r="B190" s="12">
        <v>23015</v>
      </c>
      <c r="C190" s="12" t="s">
        <v>3</v>
      </c>
      <c r="D190" s="12" t="s">
        <v>7</v>
      </c>
      <c r="E190" s="12">
        <v>6</v>
      </c>
    </row>
    <row r="191" spans="1:5" x14ac:dyDescent="0.25">
      <c r="A191" s="12">
        <v>36809</v>
      </c>
      <c r="B191" s="12">
        <v>19768</v>
      </c>
      <c r="C191" s="12" t="s">
        <v>3</v>
      </c>
      <c r="D191" s="12" t="s">
        <v>7</v>
      </c>
      <c r="E191" s="12">
        <v>2</v>
      </c>
    </row>
    <row r="192" spans="1:5" x14ac:dyDescent="0.25">
      <c r="A192" s="12">
        <v>86326</v>
      </c>
      <c r="B192" s="12">
        <v>26648</v>
      </c>
      <c r="C192" s="12" t="s">
        <v>3</v>
      </c>
      <c r="D192" s="12" t="s">
        <v>7</v>
      </c>
      <c r="E192" s="12">
        <v>6</v>
      </c>
    </row>
    <row r="193" spans="1:5" x14ac:dyDescent="0.25">
      <c r="A193" s="12">
        <v>59347</v>
      </c>
      <c r="B193" s="12">
        <v>15925</v>
      </c>
      <c r="C193" s="12" t="s">
        <v>3</v>
      </c>
      <c r="D193" s="12" t="s">
        <v>7</v>
      </c>
      <c r="E193" s="12">
        <v>6</v>
      </c>
    </row>
    <row r="194" spans="1:5" x14ac:dyDescent="0.25">
      <c r="A194" s="12">
        <v>14370</v>
      </c>
      <c r="B194" s="12">
        <v>19567</v>
      </c>
      <c r="C194" s="12" t="s">
        <v>4</v>
      </c>
      <c r="D194" s="12" t="s">
        <v>8</v>
      </c>
      <c r="E194" s="12">
        <v>3</v>
      </c>
    </row>
    <row r="195" spans="1:5" x14ac:dyDescent="0.25">
      <c r="A195" s="12">
        <v>13590</v>
      </c>
      <c r="B195" s="12">
        <v>24072</v>
      </c>
      <c r="C195" s="12" t="s">
        <v>4</v>
      </c>
      <c r="D195" s="12" t="s">
        <v>9</v>
      </c>
      <c r="E195" s="12">
        <v>6</v>
      </c>
    </row>
    <row r="196" spans="1:5" x14ac:dyDescent="0.25">
      <c r="A196" s="12">
        <v>30792</v>
      </c>
      <c r="B196" s="12">
        <v>14044</v>
      </c>
      <c r="C196" s="12" t="s">
        <v>4</v>
      </c>
      <c r="D196" s="12" t="s">
        <v>9</v>
      </c>
      <c r="E196" s="12">
        <v>6</v>
      </c>
    </row>
    <row r="197" spans="1:5" x14ac:dyDescent="0.25">
      <c r="A197" s="12">
        <v>24966</v>
      </c>
      <c r="B197" s="12">
        <v>19378</v>
      </c>
      <c r="C197" s="12" t="s">
        <v>3</v>
      </c>
      <c r="D197" s="12" t="s">
        <v>7</v>
      </c>
      <c r="E197" s="12">
        <v>5</v>
      </c>
    </row>
    <row r="198" spans="1:5" x14ac:dyDescent="0.25">
      <c r="A198" s="12">
        <v>80974</v>
      </c>
      <c r="B198" s="12">
        <v>19858</v>
      </c>
      <c r="C198" s="12" t="s">
        <v>3</v>
      </c>
      <c r="D198" s="12" t="s">
        <v>7</v>
      </c>
      <c r="E198" s="12">
        <v>4</v>
      </c>
    </row>
    <row r="199" spans="1:5" x14ac:dyDescent="0.25">
      <c r="A199" s="12">
        <v>72176</v>
      </c>
      <c r="B199" s="12">
        <v>12898</v>
      </c>
      <c r="C199" s="12" t="s">
        <v>3</v>
      </c>
      <c r="D199" s="12" t="s">
        <v>7</v>
      </c>
      <c r="E199" s="12">
        <v>7</v>
      </c>
    </row>
    <row r="200" spans="1:5" x14ac:dyDescent="0.25">
      <c r="A200" s="12">
        <v>23891</v>
      </c>
      <c r="B200" s="12">
        <v>22975</v>
      </c>
      <c r="C200" s="12" t="s">
        <v>3</v>
      </c>
      <c r="D200" s="12" t="s">
        <v>7</v>
      </c>
      <c r="E200" s="12">
        <v>8</v>
      </c>
    </row>
    <row r="201" spans="1:5" x14ac:dyDescent="0.25">
      <c r="A201" s="12">
        <v>38449</v>
      </c>
      <c r="B201" s="12">
        <v>23073</v>
      </c>
      <c r="C201" s="12" t="s">
        <v>4</v>
      </c>
      <c r="D201" s="12" t="s">
        <v>9</v>
      </c>
      <c r="E201" s="12">
        <v>6</v>
      </c>
    </row>
    <row r="202" spans="1:5" x14ac:dyDescent="0.25">
      <c r="A202" s="12">
        <v>29227</v>
      </c>
      <c r="B202" s="12">
        <v>26167</v>
      </c>
      <c r="C202" s="12" t="s">
        <v>3</v>
      </c>
      <c r="D202" s="12" t="s">
        <v>7</v>
      </c>
      <c r="E202" s="12">
        <v>0</v>
      </c>
    </row>
    <row r="203" spans="1:5" x14ac:dyDescent="0.25">
      <c r="A203" s="12">
        <v>46158</v>
      </c>
      <c r="B203" s="12">
        <v>24580</v>
      </c>
      <c r="C203" s="12" t="s">
        <v>3</v>
      </c>
      <c r="D203" s="12" t="s">
        <v>7</v>
      </c>
      <c r="E203" s="12">
        <v>6</v>
      </c>
    </row>
    <row r="204" spans="1:5" x14ac:dyDescent="0.25">
      <c r="A204" s="12">
        <v>17106</v>
      </c>
      <c r="B204" s="12">
        <v>25696</v>
      </c>
      <c r="C204" s="12" t="s">
        <v>4</v>
      </c>
      <c r="D204" s="12" t="s">
        <v>9</v>
      </c>
      <c r="E204" s="12">
        <v>3</v>
      </c>
    </row>
    <row r="205" spans="1:5" x14ac:dyDescent="0.25">
      <c r="A205" s="12">
        <v>12531</v>
      </c>
      <c r="B205" s="12">
        <v>18488</v>
      </c>
      <c r="C205" s="12" t="s">
        <v>4</v>
      </c>
      <c r="D205" s="12" t="s">
        <v>8</v>
      </c>
      <c r="E205" s="12">
        <v>4</v>
      </c>
    </row>
    <row r="206" spans="1:5" x14ac:dyDescent="0.25">
      <c r="A206" s="12">
        <v>39054</v>
      </c>
      <c r="B206" s="12">
        <v>24441</v>
      </c>
      <c r="C206" s="12" t="s">
        <v>4</v>
      </c>
      <c r="D206" s="12" t="s">
        <v>9</v>
      </c>
      <c r="E206" s="12">
        <v>7</v>
      </c>
    </row>
    <row r="207" spans="1:5" x14ac:dyDescent="0.25">
      <c r="A207" s="12">
        <v>66493</v>
      </c>
      <c r="B207" s="12">
        <v>20848</v>
      </c>
      <c r="C207" s="12" t="s">
        <v>3</v>
      </c>
      <c r="D207" s="12" t="s">
        <v>7</v>
      </c>
      <c r="E207" s="12">
        <v>2</v>
      </c>
    </row>
    <row r="208" spans="1:5" x14ac:dyDescent="0.25">
      <c r="A208" s="12">
        <v>38618</v>
      </c>
      <c r="B208" s="12">
        <v>25126</v>
      </c>
      <c r="C208" s="12" t="s">
        <v>4</v>
      </c>
      <c r="D208" s="12" t="s">
        <v>9</v>
      </c>
      <c r="E208" s="12">
        <v>5</v>
      </c>
    </row>
    <row r="209" spans="1:5" x14ac:dyDescent="0.25">
      <c r="A209" s="12">
        <v>90273</v>
      </c>
      <c r="B209" s="12">
        <v>17084</v>
      </c>
      <c r="C209" s="12" t="s">
        <v>4</v>
      </c>
      <c r="D209" s="12" t="s">
        <v>8</v>
      </c>
      <c r="E209" s="12">
        <v>6</v>
      </c>
    </row>
    <row r="210" spans="1:5" x14ac:dyDescent="0.25">
      <c r="A210" s="12">
        <v>95999</v>
      </c>
      <c r="B210" s="12">
        <v>18567</v>
      </c>
      <c r="C210" s="12" t="s">
        <v>3</v>
      </c>
      <c r="D210" s="12" t="s">
        <v>7</v>
      </c>
      <c r="E210" s="12">
        <v>3</v>
      </c>
    </row>
    <row r="211" spans="1:5" x14ac:dyDescent="0.25">
      <c r="A211" s="12">
        <v>93462</v>
      </c>
      <c r="B211" s="12">
        <v>21017</v>
      </c>
      <c r="C211" s="12" t="s">
        <v>3</v>
      </c>
      <c r="D211" s="12" t="s">
        <v>7</v>
      </c>
      <c r="E211" s="12">
        <v>5</v>
      </c>
    </row>
    <row r="212" spans="1:5" x14ac:dyDescent="0.25">
      <c r="A212" s="12">
        <v>24604</v>
      </c>
      <c r="B212" s="12">
        <v>18709</v>
      </c>
      <c r="C212" s="12" t="s">
        <v>3</v>
      </c>
      <c r="D212" s="12" t="s">
        <v>7</v>
      </c>
      <c r="E212" s="12">
        <v>4</v>
      </c>
    </row>
    <row r="213" spans="1:5" x14ac:dyDescent="0.25">
      <c r="A213" s="12">
        <v>93837</v>
      </c>
      <c r="B213" s="12">
        <v>16627</v>
      </c>
      <c r="C213" s="12" t="s">
        <v>3</v>
      </c>
      <c r="D213" s="12" t="s">
        <v>7</v>
      </c>
      <c r="E213" s="12">
        <v>5</v>
      </c>
    </row>
    <row r="214" spans="1:5" x14ac:dyDescent="0.25">
      <c r="A214" s="12">
        <v>87167</v>
      </c>
      <c r="B214" s="12">
        <v>25632</v>
      </c>
      <c r="C214" s="12" t="s">
        <v>4</v>
      </c>
      <c r="D214" s="12" t="s">
        <v>9</v>
      </c>
      <c r="E214" s="12">
        <v>6</v>
      </c>
    </row>
    <row r="215" spans="1:5" x14ac:dyDescent="0.25">
      <c r="A215" s="12">
        <v>72378</v>
      </c>
      <c r="B215" s="12">
        <v>24279</v>
      </c>
      <c r="C215" s="12" t="s">
        <v>4</v>
      </c>
      <c r="D215" s="12" t="s">
        <v>9</v>
      </c>
      <c r="E215" s="12">
        <v>6</v>
      </c>
    </row>
    <row r="216" spans="1:5" x14ac:dyDescent="0.25">
      <c r="A216" s="12">
        <v>51427</v>
      </c>
      <c r="B216" s="12">
        <v>24201</v>
      </c>
      <c r="C216" s="12" t="s">
        <v>4</v>
      </c>
      <c r="D216" s="12" t="s">
        <v>8</v>
      </c>
      <c r="E216" s="12">
        <v>6</v>
      </c>
    </row>
    <row r="217" spans="1:5" x14ac:dyDescent="0.25">
      <c r="A217" s="12">
        <v>16512</v>
      </c>
      <c r="B217" s="12">
        <v>27614</v>
      </c>
      <c r="C217" s="12" t="s">
        <v>4</v>
      </c>
      <c r="D217" s="12" t="s">
        <v>8</v>
      </c>
      <c r="E217" s="12">
        <v>7</v>
      </c>
    </row>
    <row r="218" spans="1:5" x14ac:dyDescent="0.25">
      <c r="A218" s="12">
        <v>38834</v>
      </c>
      <c r="B218" s="12">
        <v>18434</v>
      </c>
      <c r="C218" s="12" t="s">
        <v>3</v>
      </c>
      <c r="D218" s="12" t="s">
        <v>7</v>
      </c>
      <c r="E218" s="12">
        <v>6</v>
      </c>
    </row>
    <row r="219" spans="1:5" x14ac:dyDescent="0.25">
      <c r="A219" s="12">
        <v>99766</v>
      </c>
      <c r="B219" s="12">
        <v>31105</v>
      </c>
      <c r="C219" s="12" t="s">
        <v>3</v>
      </c>
      <c r="D219" s="12" t="s">
        <v>7</v>
      </c>
      <c r="E219" s="12">
        <v>5</v>
      </c>
    </row>
    <row r="220" spans="1:5" x14ac:dyDescent="0.25">
      <c r="A220" s="12">
        <v>62390</v>
      </c>
      <c r="B220" s="12">
        <v>19907</v>
      </c>
      <c r="C220" s="12" t="s">
        <v>4</v>
      </c>
      <c r="D220" s="12" t="s">
        <v>9</v>
      </c>
      <c r="E220" s="12">
        <v>2</v>
      </c>
    </row>
    <row r="221" spans="1:5" x14ac:dyDescent="0.25">
      <c r="A221" s="12">
        <v>15031</v>
      </c>
      <c r="B221" s="12">
        <v>21451</v>
      </c>
      <c r="C221" s="12" t="s">
        <v>4</v>
      </c>
      <c r="D221" s="12" t="s">
        <v>8</v>
      </c>
      <c r="E221" s="12">
        <v>8</v>
      </c>
    </row>
    <row r="222" spans="1:5" x14ac:dyDescent="0.25">
      <c r="A222" s="12">
        <v>46270</v>
      </c>
      <c r="B222" s="12">
        <v>22928</v>
      </c>
      <c r="C222" s="12" t="s">
        <v>4</v>
      </c>
      <c r="D222" s="12" t="s">
        <v>8</v>
      </c>
      <c r="E222" s="12">
        <v>4</v>
      </c>
    </row>
    <row r="223" spans="1:5" x14ac:dyDescent="0.25">
      <c r="A223" s="12">
        <v>93730</v>
      </c>
      <c r="B223" s="12">
        <v>14023</v>
      </c>
      <c r="C223" s="12" t="s">
        <v>3</v>
      </c>
      <c r="D223" s="12" t="s">
        <v>7</v>
      </c>
      <c r="E223" s="12">
        <v>2</v>
      </c>
    </row>
    <row r="224" spans="1:5" x14ac:dyDescent="0.25">
      <c r="A224" s="12">
        <v>40671</v>
      </c>
      <c r="B224" s="12">
        <v>19315</v>
      </c>
      <c r="C224" s="12" t="s">
        <v>3</v>
      </c>
      <c r="D224" s="12" t="s">
        <v>7</v>
      </c>
      <c r="E224" s="12">
        <v>1</v>
      </c>
    </row>
    <row r="225" spans="1:5" x14ac:dyDescent="0.25">
      <c r="A225" s="12">
        <v>39101</v>
      </c>
      <c r="B225" s="12">
        <v>23134</v>
      </c>
      <c r="C225" s="12" t="s">
        <v>3</v>
      </c>
      <c r="D225" s="12" t="s">
        <v>7</v>
      </c>
      <c r="E225" s="12">
        <v>5</v>
      </c>
    </row>
    <row r="226" spans="1:5" x14ac:dyDescent="0.25">
      <c r="A226" s="12">
        <v>64897</v>
      </c>
      <c r="B226" s="12">
        <v>20505</v>
      </c>
      <c r="C226" s="12" t="s">
        <v>3</v>
      </c>
      <c r="D226" s="12" t="s">
        <v>7</v>
      </c>
      <c r="E226" s="12">
        <v>7</v>
      </c>
    </row>
    <row r="227" spans="1:5" x14ac:dyDescent="0.25">
      <c r="A227" s="12">
        <v>89464</v>
      </c>
      <c r="B227" s="12">
        <v>19820</v>
      </c>
      <c r="C227" s="12" t="s">
        <v>3</v>
      </c>
      <c r="D227" s="12" t="s">
        <v>7</v>
      </c>
      <c r="E227" s="12">
        <v>4</v>
      </c>
    </row>
    <row r="228" spans="1:5" x14ac:dyDescent="0.25">
      <c r="A228" s="12">
        <v>38263</v>
      </c>
      <c r="B228" s="12">
        <v>19842</v>
      </c>
      <c r="C228" s="12" t="s">
        <v>4</v>
      </c>
      <c r="D228" s="12" t="s">
        <v>8</v>
      </c>
      <c r="E228" s="12">
        <v>4</v>
      </c>
    </row>
    <row r="229" spans="1:5" x14ac:dyDescent="0.25">
      <c r="A229" s="12">
        <v>92788</v>
      </c>
      <c r="B229" s="12">
        <v>16788</v>
      </c>
      <c r="C229" s="12" t="s">
        <v>3</v>
      </c>
      <c r="D229" s="12" t="s">
        <v>7</v>
      </c>
      <c r="E229" s="12">
        <v>6</v>
      </c>
    </row>
    <row r="230" spans="1:5" x14ac:dyDescent="0.25">
      <c r="A230" s="12">
        <v>10925</v>
      </c>
      <c r="B230" s="12">
        <v>21577</v>
      </c>
      <c r="C230" s="12" t="s">
        <v>4</v>
      </c>
      <c r="D230" s="12" t="s">
        <v>9</v>
      </c>
      <c r="E230" s="12">
        <v>5</v>
      </c>
    </row>
    <row r="231" spans="1:5" x14ac:dyDescent="0.25">
      <c r="A231" s="12">
        <v>48805</v>
      </c>
      <c r="B231" s="12">
        <v>20796</v>
      </c>
      <c r="C231" s="12" t="s">
        <v>4</v>
      </c>
      <c r="D231" s="12" t="s">
        <v>8</v>
      </c>
      <c r="E231" s="12">
        <v>4</v>
      </c>
    </row>
    <row r="232" spans="1:5" x14ac:dyDescent="0.25">
      <c r="A232" s="12">
        <v>75604</v>
      </c>
      <c r="B232" s="12">
        <v>15817</v>
      </c>
      <c r="C232" s="12" t="s">
        <v>4</v>
      </c>
      <c r="D232" s="12" t="s">
        <v>8</v>
      </c>
      <c r="E232" s="12">
        <v>3</v>
      </c>
    </row>
    <row r="233" spans="1:5" x14ac:dyDescent="0.25">
      <c r="A233" s="12">
        <v>64546</v>
      </c>
      <c r="B233" s="12">
        <v>23502</v>
      </c>
      <c r="C233" s="12" t="s">
        <v>4</v>
      </c>
      <c r="D233" s="12" t="s">
        <v>9</v>
      </c>
      <c r="E233" s="12">
        <v>6</v>
      </c>
    </row>
    <row r="234" spans="1:5" x14ac:dyDescent="0.25">
      <c r="A234" s="12">
        <v>95255</v>
      </c>
      <c r="B234" s="12">
        <v>22051</v>
      </c>
      <c r="C234" s="12" t="s">
        <v>3</v>
      </c>
      <c r="D234" s="12" t="s">
        <v>7</v>
      </c>
      <c r="E234" s="12">
        <v>5</v>
      </c>
    </row>
    <row r="235" spans="1:5" x14ac:dyDescent="0.25">
      <c r="A235" s="12">
        <v>56403</v>
      </c>
      <c r="B235" s="12">
        <v>20879</v>
      </c>
      <c r="C235" s="12" t="s">
        <v>3</v>
      </c>
      <c r="D235" s="12" t="s">
        <v>7</v>
      </c>
      <c r="E235" s="12">
        <v>5</v>
      </c>
    </row>
    <row r="236" spans="1:5" x14ac:dyDescent="0.25">
      <c r="A236" s="12">
        <v>53305</v>
      </c>
      <c r="B236" s="12">
        <v>22501</v>
      </c>
      <c r="C236" s="12" t="s">
        <v>3</v>
      </c>
      <c r="D236" s="12" t="s">
        <v>7</v>
      </c>
      <c r="E236" s="12">
        <v>7</v>
      </c>
    </row>
    <row r="237" spans="1:5" x14ac:dyDescent="0.25">
      <c r="A237" s="12">
        <v>89066</v>
      </c>
      <c r="B237" s="12">
        <v>24168</v>
      </c>
      <c r="C237" s="12" t="s">
        <v>3</v>
      </c>
      <c r="D237" s="12" t="s">
        <v>7</v>
      </c>
      <c r="E237" s="12">
        <v>7</v>
      </c>
    </row>
    <row r="238" spans="1:5" x14ac:dyDescent="0.25">
      <c r="A238" s="12">
        <v>95825</v>
      </c>
      <c r="B238" s="12">
        <v>24879</v>
      </c>
      <c r="C238" s="12" t="s">
        <v>4</v>
      </c>
      <c r="D238" s="12" t="s">
        <v>9</v>
      </c>
      <c r="E238" s="12">
        <v>7</v>
      </c>
    </row>
    <row r="239" spans="1:5" x14ac:dyDescent="0.25">
      <c r="A239" s="12">
        <v>93077</v>
      </c>
      <c r="B239" s="12">
        <v>27278</v>
      </c>
      <c r="C239" s="12" t="s">
        <v>3</v>
      </c>
      <c r="D239" s="12" t="s">
        <v>7</v>
      </c>
      <c r="E239" s="12">
        <v>5</v>
      </c>
    </row>
    <row r="240" spans="1:5" x14ac:dyDescent="0.25">
      <c r="A240" s="12">
        <v>44257</v>
      </c>
      <c r="B240" s="12">
        <v>21384</v>
      </c>
      <c r="C240" s="12" t="s">
        <v>3</v>
      </c>
      <c r="D240" s="12" t="s">
        <v>7</v>
      </c>
      <c r="E240" s="12">
        <v>4</v>
      </c>
    </row>
    <row r="241" spans="1:5" x14ac:dyDescent="0.25">
      <c r="A241" s="12">
        <v>17276</v>
      </c>
      <c r="B241" s="12">
        <v>19565</v>
      </c>
      <c r="C241" s="12" t="s">
        <v>4</v>
      </c>
      <c r="D241" s="12" t="s">
        <v>9</v>
      </c>
      <c r="E241" s="12">
        <v>3</v>
      </c>
    </row>
    <row r="242" spans="1:5" x14ac:dyDescent="0.25">
      <c r="A242" s="12">
        <v>21675</v>
      </c>
      <c r="B242" s="12">
        <v>21631</v>
      </c>
      <c r="C242" s="12" t="s">
        <v>4</v>
      </c>
      <c r="D242" s="12" t="s">
        <v>9</v>
      </c>
      <c r="E242" s="12">
        <v>3</v>
      </c>
    </row>
    <row r="243" spans="1:5" x14ac:dyDescent="0.25">
      <c r="A243" s="12">
        <v>67497</v>
      </c>
      <c r="B243" s="12">
        <v>20746</v>
      </c>
      <c r="C243" s="12" t="s">
        <v>3</v>
      </c>
      <c r="D243" s="12" t="s">
        <v>7</v>
      </c>
      <c r="E243" s="12">
        <v>5</v>
      </c>
    </row>
    <row r="244" spans="1:5" x14ac:dyDescent="0.25">
      <c r="A244" s="12">
        <v>65637</v>
      </c>
      <c r="B244" s="12">
        <v>21069</v>
      </c>
      <c r="C244" s="12" t="s">
        <v>4</v>
      </c>
      <c r="D244" s="12" t="s">
        <v>9</v>
      </c>
      <c r="E244" s="12">
        <v>5</v>
      </c>
    </row>
    <row r="245" spans="1:5" x14ac:dyDescent="0.25">
      <c r="A245" s="12">
        <v>36191</v>
      </c>
      <c r="B245" s="12">
        <v>19730</v>
      </c>
      <c r="C245" s="12" t="s">
        <v>4</v>
      </c>
      <c r="D245" s="12" t="s">
        <v>8</v>
      </c>
      <c r="E245" s="12">
        <v>4</v>
      </c>
    </row>
    <row r="246" spans="1:5" x14ac:dyDescent="0.25">
      <c r="A246" s="12">
        <v>47812</v>
      </c>
      <c r="B246" s="12">
        <v>19497</v>
      </c>
      <c r="C246" s="12" t="s">
        <v>4</v>
      </c>
      <c r="D246" s="12" t="s">
        <v>9</v>
      </c>
      <c r="E246" s="12">
        <v>5</v>
      </c>
    </row>
    <row r="247" spans="1:5" x14ac:dyDescent="0.25">
      <c r="A247" s="12">
        <v>68478</v>
      </c>
      <c r="B247" s="12">
        <v>20347</v>
      </c>
      <c r="C247" s="12" t="s">
        <v>3</v>
      </c>
      <c r="D247" s="12" t="s">
        <v>7</v>
      </c>
      <c r="E247" s="12">
        <v>5</v>
      </c>
    </row>
    <row r="248" spans="1:5" x14ac:dyDescent="0.25">
      <c r="A248" s="12">
        <v>18083</v>
      </c>
      <c r="B248" s="12">
        <v>26434</v>
      </c>
      <c r="C248" s="12" t="s">
        <v>4</v>
      </c>
      <c r="D248" s="12" t="s">
        <v>8</v>
      </c>
      <c r="E248" s="12">
        <v>6</v>
      </c>
    </row>
    <row r="249" spans="1:5" x14ac:dyDescent="0.25">
      <c r="A249" s="12">
        <v>84784</v>
      </c>
      <c r="B249" s="12">
        <v>18945</v>
      </c>
      <c r="C249" s="12" t="s">
        <v>4</v>
      </c>
      <c r="D249" s="12" t="s">
        <v>9</v>
      </c>
      <c r="E249" s="12">
        <v>5</v>
      </c>
    </row>
    <row r="250" spans="1:5" x14ac:dyDescent="0.25">
      <c r="A250" s="12">
        <v>76780</v>
      </c>
      <c r="B250" s="12">
        <v>20922</v>
      </c>
      <c r="C250" s="12" t="s">
        <v>3</v>
      </c>
      <c r="D250" s="12" t="s">
        <v>7</v>
      </c>
      <c r="E250" s="12">
        <v>5</v>
      </c>
    </row>
    <row r="251" spans="1:5" x14ac:dyDescent="0.25">
      <c r="A251" s="12">
        <v>48548</v>
      </c>
      <c r="B251" s="12">
        <v>19435</v>
      </c>
      <c r="C251" s="12" t="s">
        <v>3</v>
      </c>
      <c r="D251" s="12" t="s">
        <v>7</v>
      </c>
      <c r="E251" s="12">
        <v>3</v>
      </c>
    </row>
    <row r="252" spans="1:5" x14ac:dyDescent="0.25">
      <c r="A252" s="12">
        <v>21175</v>
      </c>
      <c r="B252" s="12">
        <v>22052</v>
      </c>
      <c r="C252" s="12" t="s">
        <v>3</v>
      </c>
      <c r="D252" s="12" t="s">
        <v>7</v>
      </c>
      <c r="E252" s="12">
        <v>5</v>
      </c>
    </row>
    <row r="253" spans="1:5" x14ac:dyDescent="0.25">
      <c r="A253" s="12">
        <v>27810</v>
      </c>
      <c r="B253" s="12">
        <v>20908</v>
      </c>
      <c r="C253" s="12" t="s">
        <v>4</v>
      </c>
      <c r="D253" s="12" t="s">
        <v>9</v>
      </c>
      <c r="E253" s="12">
        <v>6</v>
      </c>
    </row>
    <row r="254" spans="1:5" x14ac:dyDescent="0.25">
      <c r="A254" s="12">
        <v>86428</v>
      </c>
      <c r="B254" s="12">
        <v>14795</v>
      </c>
      <c r="C254" s="12" t="s">
        <v>3</v>
      </c>
      <c r="D254" s="12" t="s">
        <v>7</v>
      </c>
      <c r="E254" s="12">
        <v>4</v>
      </c>
    </row>
    <row r="255" spans="1:5" x14ac:dyDescent="0.25">
      <c r="A255" s="12">
        <v>40402</v>
      </c>
      <c r="B255" s="12">
        <v>21359</v>
      </c>
      <c r="C255" s="12" t="s">
        <v>3</v>
      </c>
      <c r="D255" s="12" t="s">
        <v>7</v>
      </c>
      <c r="E255" s="12">
        <v>5</v>
      </c>
    </row>
    <row r="256" spans="1:5" x14ac:dyDescent="0.25">
      <c r="A256" s="12">
        <v>74777</v>
      </c>
      <c r="B256" s="12">
        <v>17744</v>
      </c>
      <c r="C256" s="12" t="s">
        <v>3</v>
      </c>
      <c r="D256" s="12" t="s">
        <v>7</v>
      </c>
      <c r="E256" s="12">
        <v>6</v>
      </c>
    </row>
    <row r="257" spans="1:5" x14ac:dyDescent="0.25">
      <c r="A257" s="12">
        <v>65695</v>
      </c>
      <c r="B257" s="12">
        <v>20571</v>
      </c>
      <c r="C257" s="12" t="s">
        <v>3</v>
      </c>
      <c r="D257" s="12" t="s">
        <v>7</v>
      </c>
      <c r="E257" s="12">
        <v>5</v>
      </c>
    </row>
    <row r="258" spans="1:5" x14ac:dyDescent="0.25">
      <c r="A258" s="12">
        <v>30427</v>
      </c>
      <c r="B258" s="12">
        <v>20254</v>
      </c>
      <c r="C258" s="12" t="s">
        <v>3</v>
      </c>
      <c r="D258" s="12" t="s">
        <v>7</v>
      </c>
      <c r="E258" s="12">
        <v>4</v>
      </c>
    </row>
    <row r="259" spans="1:5" x14ac:dyDescent="0.25">
      <c r="A259" s="12">
        <v>69170</v>
      </c>
      <c r="B259" s="12">
        <v>24993</v>
      </c>
      <c r="C259" s="12" t="s">
        <v>3</v>
      </c>
      <c r="D259" s="12" t="s">
        <v>7</v>
      </c>
      <c r="E259" s="12">
        <v>4</v>
      </c>
    </row>
    <row r="260" spans="1:5" x14ac:dyDescent="0.25">
      <c r="A260" s="12">
        <v>60177</v>
      </c>
      <c r="B260" s="12">
        <v>22465</v>
      </c>
      <c r="C260" s="12" t="s">
        <v>3</v>
      </c>
      <c r="D260" s="12" t="s">
        <v>7</v>
      </c>
      <c r="E260" s="12">
        <v>3</v>
      </c>
    </row>
    <row r="261" spans="1:5" x14ac:dyDescent="0.25">
      <c r="A261" s="12">
        <v>69166</v>
      </c>
      <c r="B261" s="12">
        <v>20877</v>
      </c>
      <c r="C261" s="12" t="s">
        <v>4</v>
      </c>
      <c r="D261" s="12" t="s">
        <v>9</v>
      </c>
      <c r="E261" s="12">
        <v>4</v>
      </c>
    </row>
    <row r="262" spans="1:5" x14ac:dyDescent="0.25">
      <c r="A262" s="12">
        <v>88000</v>
      </c>
      <c r="B262" s="12">
        <v>24844</v>
      </c>
      <c r="C262" s="12" t="s">
        <v>3</v>
      </c>
      <c r="D262" s="12" t="s">
        <v>7</v>
      </c>
      <c r="E262" s="12">
        <v>7</v>
      </c>
    </row>
    <row r="263" spans="1:5" x14ac:dyDescent="0.25">
      <c r="A263" s="12">
        <v>13549</v>
      </c>
      <c r="B263" s="12">
        <v>24001</v>
      </c>
      <c r="C263" s="12" t="s">
        <v>4</v>
      </c>
      <c r="D263" s="12" t="s">
        <v>9</v>
      </c>
      <c r="E263" s="12">
        <v>2</v>
      </c>
    </row>
    <row r="264" spans="1:5" x14ac:dyDescent="0.25">
      <c r="A264" s="12">
        <v>83483</v>
      </c>
      <c r="B264" s="12">
        <v>21435</v>
      </c>
      <c r="C264" s="12" t="s">
        <v>4</v>
      </c>
      <c r="D264" s="12" t="s">
        <v>9</v>
      </c>
      <c r="E264" s="12">
        <v>1</v>
      </c>
    </row>
    <row r="265" spans="1:5" x14ac:dyDescent="0.25">
      <c r="A265" s="12">
        <v>15325</v>
      </c>
      <c r="B265" s="12">
        <v>23743</v>
      </c>
      <c r="C265" s="12" t="s">
        <v>4</v>
      </c>
      <c r="D265" s="12" t="s">
        <v>8</v>
      </c>
      <c r="E265" s="12">
        <v>2</v>
      </c>
    </row>
    <row r="266" spans="1:5" x14ac:dyDescent="0.25">
      <c r="A266" s="12">
        <v>95307</v>
      </c>
      <c r="B266" s="12">
        <v>24210</v>
      </c>
      <c r="C266" s="12" t="s">
        <v>3</v>
      </c>
      <c r="D266" s="12" t="s">
        <v>7</v>
      </c>
      <c r="E266" s="12">
        <v>5</v>
      </c>
    </row>
    <row r="267" spans="1:5" x14ac:dyDescent="0.25">
      <c r="A267" s="12">
        <v>44851</v>
      </c>
      <c r="B267" s="12">
        <v>23314</v>
      </c>
      <c r="C267" s="12" t="s">
        <v>4</v>
      </c>
      <c r="D267" s="12" t="s">
        <v>9</v>
      </c>
      <c r="E267" s="12">
        <v>6</v>
      </c>
    </row>
    <row r="268" spans="1:5" x14ac:dyDescent="0.25">
      <c r="A268" s="12">
        <v>14136</v>
      </c>
      <c r="B268" s="12">
        <v>21245</v>
      </c>
      <c r="C268" s="12" t="s">
        <v>3</v>
      </c>
      <c r="D268" s="12" t="s">
        <v>7</v>
      </c>
      <c r="E268" s="12">
        <v>3</v>
      </c>
    </row>
    <row r="269" spans="1:5" x14ac:dyDescent="0.25">
      <c r="A269" s="12">
        <v>97480</v>
      </c>
      <c r="B269" s="12">
        <v>22780</v>
      </c>
      <c r="C269" s="12" t="s">
        <v>3</v>
      </c>
      <c r="D269" s="12" t="s">
        <v>7</v>
      </c>
      <c r="E269" s="12">
        <v>3</v>
      </c>
    </row>
    <row r="270" spans="1:5" x14ac:dyDescent="0.25">
      <c r="A270" s="12">
        <v>99756</v>
      </c>
      <c r="B270" s="12">
        <v>18745</v>
      </c>
      <c r="C270" s="12" t="s">
        <v>3</v>
      </c>
      <c r="D270" s="12" t="s">
        <v>7</v>
      </c>
      <c r="E270" s="12">
        <v>2</v>
      </c>
    </row>
    <row r="271" spans="1:5" x14ac:dyDescent="0.25">
      <c r="A271" s="12">
        <v>54332</v>
      </c>
      <c r="B271" s="12">
        <v>17552</v>
      </c>
      <c r="C271" s="12" t="s">
        <v>3</v>
      </c>
      <c r="D271" s="12" t="s">
        <v>7</v>
      </c>
      <c r="E271" s="12">
        <v>3</v>
      </c>
    </row>
    <row r="272" spans="1:5" x14ac:dyDescent="0.25">
      <c r="A272" s="12">
        <v>15314</v>
      </c>
      <c r="B272" s="12">
        <v>28339</v>
      </c>
      <c r="C272" s="12" t="s">
        <v>4</v>
      </c>
      <c r="D272" s="12" t="s">
        <v>8</v>
      </c>
      <c r="E272" s="12">
        <v>5</v>
      </c>
    </row>
    <row r="273" spans="1:5" x14ac:dyDescent="0.25">
      <c r="A273" s="12">
        <v>15994</v>
      </c>
      <c r="B273" s="12">
        <v>17890</v>
      </c>
      <c r="C273" s="12" t="s">
        <v>3</v>
      </c>
      <c r="D273" s="12" t="s">
        <v>10</v>
      </c>
      <c r="E273" s="12">
        <v>4</v>
      </c>
    </row>
    <row r="274" spans="1:5" x14ac:dyDescent="0.25">
      <c r="A274" s="12">
        <v>80110</v>
      </c>
      <c r="B274" s="12">
        <v>22994</v>
      </c>
      <c r="C274" s="12" t="s">
        <v>4</v>
      </c>
      <c r="D274" s="12" t="s">
        <v>10</v>
      </c>
      <c r="E274" s="12">
        <v>4</v>
      </c>
    </row>
    <row r="275" spans="1:5" x14ac:dyDescent="0.25">
      <c r="A275" s="12">
        <v>67923</v>
      </c>
      <c r="B275" s="12">
        <v>22127</v>
      </c>
      <c r="C275" s="12" t="s">
        <v>4</v>
      </c>
      <c r="D275" s="12" t="s">
        <v>10</v>
      </c>
      <c r="E275" s="12">
        <v>5</v>
      </c>
    </row>
    <row r="276" spans="1:5" x14ac:dyDescent="0.25">
      <c r="A276" s="12">
        <v>39290</v>
      </c>
      <c r="B276" s="12">
        <v>21769</v>
      </c>
      <c r="C276" s="12" t="s">
        <v>4</v>
      </c>
      <c r="D276" s="12" t="s">
        <v>10</v>
      </c>
      <c r="E276" s="12">
        <v>6</v>
      </c>
    </row>
    <row r="277" spans="1:5" x14ac:dyDescent="0.25">
      <c r="A277" s="12">
        <v>73588</v>
      </c>
      <c r="B277" s="12">
        <v>20540</v>
      </c>
      <c r="C277" s="12" t="s">
        <v>4</v>
      </c>
      <c r="D277" s="12" t="s">
        <v>10</v>
      </c>
      <c r="E277" s="12">
        <v>3</v>
      </c>
    </row>
    <row r="278" spans="1:5" x14ac:dyDescent="0.25">
      <c r="A278" s="12">
        <v>61212</v>
      </c>
      <c r="B278" s="12">
        <v>20369</v>
      </c>
      <c r="C278" s="12" t="s">
        <v>4</v>
      </c>
      <c r="D278" s="12" t="s">
        <v>10</v>
      </c>
      <c r="E278" s="12">
        <v>5</v>
      </c>
    </row>
    <row r="279" spans="1:5" x14ac:dyDescent="0.25">
      <c r="A279" s="12">
        <v>29454</v>
      </c>
      <c r="B279" s="12">
        <v>24804</v>
      </c>
      <c r="C279" s="12" t="s">
        <v>3</v>
      </c>
      <c r="D279" s="12" t="s">
        <v>10</v>
      </c>
      <c r="E279" s="12">
        <v>3</v>
      </c>
    </row>
    <row r="280" spans="1:5" x14ac:dyDescent="0.25">
      <c r="A280" s="12">
        <v>45620</v>
      </c>
      <c r="B280" s="12">
        <v>21275</v>
      </c>
      <c r="C280" s="12" t="s">
        <v>4</v>
      </c>
      <c r="D280" s="12" t="s">
        <v>10</v>
      </c>
      <c r="E280" s="12">
        <v>5</v>
      </c>
    </row>
    <row r="281" spans="1:5" x14ac:dyDescent="0.25">
      <c r="A281" s="12">
        <v>53768</v>
      </c>
      <c r="B281" s="12">
        <v>16884</v>
      </c>
      <c r="C281" s="12" t="s">
        <v>4</v>
      </c>
      <c r="D281" s="12" t="s">
        <v>10</v>
      </c>
      <c r="E281" s="12">
        <v>5</v>
      </c>
    </row>
    <row r="282" spans="1:5" x14ac:dyDescent="0.25">
      <c r="A282" s="12">
        <v>57846</v>
      </c>
      <c r="B282" s="12">
        <v>15474</v>
      </c>
      <c r="C282" s="12" t="s">
        <v>4</v>
      </c>
      <c r="D282" s="12" t="s">
        <v>10</v>
      </c>
      <c r="E282" s="12">
        <v>5</v>
      </c>
    </row>
    <row r="283" spans="1:5" x14ac:dyDescent="0.25">
      <c r="A283" s="12">
        <v>80847</v>
      </c>
      <c r="B283" s="12">
        <v>23188</v>
      </c>
      <c r="C283" s="12" t="s">
        <v>4</v>
      </c>
      <c r="D283" s="12" t="s">
        <v>10</v>
      </c>
      <c r="E283" s="12">
        <v>3</v>
      </c>
    </row>
    <row r="284" spans="1:5" x14ac:dyDescent="0.25">
      <c r="A284" s="12">
        <v>34205</v>
      </c>
      <c r="B284" s="12">
        <v>17187</v>
      </c>
      <c r="C284" s="12" t="s">
        <v>4</v>
      </c>
      <c r="D284" s="12" t="s">
        <v>10</v>
      </c>
      <c r="E284" s="12">
        <v>6</v>
      </c>
    </row>
    <row r="285" spans="1:5" x14ac:dyDescent="0.25">
      <c r="A285" s="12">
        <v>95963</v>
      </c>
      <c r="B285" s="12">
        <v>24183</v>
      </c>
      <c r="C285" s="12" t="s">
        <v>4</v>
      </c>
      <c r="D285" s="12" t="s">
        <v>10</v>
      </c>
      <c r="E285" s="12">
        <v>2</v>
      </c>
    </row>
    <row r="286" spans="1:5" x14ac:dyDescent="0.25">
      <c r="A286" s="12">
        <v>85798</v>
      </c>
      <c r="B286" s="12">
        <v>20645</v>
      </c>
      <c r="C286" s="12" t="s">
        <v>3</v>
      </c>
      <c r="D286" s="12" t="s">
        <v>10</v>
      </c>
      <c r="E286" s="12">
        <v>3</v>
      </c>
    </row>
    <row r="287" spans="1:5" x14ac:dyDescent="0.25">
      <c r="A287" s="12">
        <v>22000</v>
      </c>
      <c r="B287" s="12">
        <v>25129</v>
      </c>
      <c r="C287" s="12" t="s">
        <v>4</v>
      </c>
      <c r="D287" s="12" t="s">
        <v>10</v>
      </c>
      <c r="E287" s="12">
        <v>4</v>
      </c>
    </row>
    <row r="288" spans="1:5" x14ac:dyDescent="0.25">
      <c r="A288" s="12">
        <v>91872</v>
      </c>
      <c r="B288" s="12">
        <v>23650</v>
      </c>
      <c r="C288" s="12" t="s">
        <v>4</v>
      </c>
      <c r="D288" s="12" t="s">
        <v>10</v>
      </c>
      <c r="E288" s="12">
        <v>8</v>
      </c>
    </row>
    <row r="289" spans="1:5" x14ac:dyDescent="0.25">
      <c r="A289" s="12">
        <v>18495</v>
      </c>
      <c r="B289" s="12">
        <v>18603</v>
      </c>
      <c r="C289" s="12" t="s">
        <v>3</v>
      </c>
      <c r="D289" s="12" t="s">
        <v>10</v>
      </c>
      <c r="E289" s="12">
        <v>6</v>
      </c>
    </row>
    <row r="290" spans="1:5" x14ac:dyDescent="0.25">
      <c r="A290" s="12">
        <v>86211</v>
      </c>
      <c r="B290" s="12">
        <v>19926</v>
      </c>
      <c r="C290" s="12" t="s">
        <v>3</v>
      </c>
      <c r="D290" s="12" t="s">
        <v>10</v>
      </c>
      <c r="E290" s="12">
        <v>5</v>
      </c>
    </row>
    <row r="291" spans="1:5" x14ac:dyDescent="0.25">
      <c r="A291" s="12">
        <v>30667</v>
      </c>
      <c r="B291" s="12">
        <v>22180</v>
      </c>
      <c r="C291" s="12" t="s">
        <v>4</v>
      </c>
      <c r="D291" s="12" t="s">
        <v>10</v>
      </c>
      <c r="E291" s="12">
        <v>5</v>
      </c>
    </row>
    <row r="292" spans="1:5" x14ac:dyDescent="0.25">
      <c r="A292" s="12">
        <v>68224</v>
      </c>
      <c r="B292" s="12">
        <v>22261</v>
      </c>
      <c r="C292" s="12" t="s">
        <v>4</v>
      </c>
      <c r="D292" s="12" t="s">
        <v>10</v>
      </c>
      <c r="E292" s="12">
        <v>3</v>
      </c>
    </row>
    <row r="293" spans="1:5" x14ac:dyDescent="0.25">
      <c r="A293" s="12">
        <v>41137</v>
      </c>
      <c r="B293" s="12">
        <v>19576</v>
      </c>
      <c r="C293" s="12" t="s">
        <v>4</v>
      </c>
      <c r="D293" s="12" t="s">
        <v>10</v>
      </c>
      <c r="E293" s="12">
        <v>5</v>
      </c>
    </row>
    <row r="294" spans="1:5" x14ac:dyDescent="0.25">
      <c r="A294" s="12">
        <v>77075</v>
      </c>
      <c r="B294" s="12">
        <v>26007</v>
      </c>
      <c r="C294" s="12" t="s">
        <v>3</v>
      </c>
      <c r="D294" s="12" t="s">
        <v>10</v>
      </c>
      <c r="E294" s="12">
        <v>7</v>
      </c>
    </row>
    <row r="295" spans="1:5" x14ac:dyDescent="0.25">
      <c r="A295" s="12">
        <v>64999</v>
      </c>
      <c r="B295" s="12">
        <v>25610</v>
      </c>
      <c r="C295" s="12" t="s">
        <v>3</v>
      </c>
      <c r="D295" s="12" t="s">
        <v>10</v>
      </c>
      <c r="E295" s="12">
        <v>4</v>
      </c>
    </row>
    <row r="296" spans="1:5" x14ac:dyDescent="0.25">
      <c r="A296" s="12">
        <v>56871</v>
      </c>
      <c r="B296" s="12">
        <v>17769</v>
      </c>
      <c r="C296" s="12" t="s">
        <v>3</v>
      </c>
      <c r="D296" s="12" t="s">
        <v>10</v>
      </c>
      <c r="E296" s="12">
        <v>4</v>
      </c>
    </row>
    <row r="297" spans="1:5" x14ac:dyDescent="0.25">
      <c r="A297" s="12">
        <v>99033</v>
      </c>
      <c r="B297" s="12">
        <v>25151</v>
      </c>
      <c r="C297" s="12" t="s">
        <v>3</v>
      </c>
      <c r="D297" s="12" t="s">
        <v>10</v>
      </c>
      <c r="E297" s="12">
        <v>6</v>
      </c>
    </row>
    <row r="298" spans="1:5" x14ac:dyDescent="0.25">
      <c r="A298" s="12">
        <v>48902</v>
      </c>
      <c r="B298" s="12">
        <v>20713</v>
      </c>
      <c r="C298" s="12" t="s">
        <v>4</v>
      </c>
      <c r="D298" s="12" t="s">
        <v>10</v>
      </c>
      <c r="E298" s="12">
        <v>6</v>
      </c>
    </row>
    <row r="299" spans="1:5" x14ac:dyDescent="0.25">
      <c r="A299" s="12">
        <v>90755</v>
      </c>
      <c r="B299" s="12">
        <v>21153</v>
      </c>
      <c r="C299" s="12" t="s">
        <v>4</v>
      </c>
      <c r="D299" s="12" t="s">
        <v>10</v>
      </c>
      <c r="E299" s="12">
        <v>7</v>
      </c>
    </row>
    <row r="300" spans="1:5" x14ac:dyDescent="0.25">
      <c r="A300" s="12">
        <v>42772</v>
      </c>
      <c r="B300" s="12">
        <v>13126</v>
      </c>
      <c r="C300" s="12" t="s">
        <v>3</v>
      </c>
      <c r="D300" s="12" t="s">
        <v>10</v>
      </c>
      <c r="E300" s="12">
        <v>6</v>
      </c>
    </row>
    <row r="301" spans="1:5" x14ac:dyDescent="0.25">
      <c r="A301" s="12">
        <v>44820</v>
      </c>
      <c r="B301" s="12">
        <v>18348</v>
      </c>
      <c r="C301" s="12" t="s">
        <v>3</v>
      </c>
      <c r="D301" s="12" t="s">
        <v>10</v>
      </c>
      <c r="E301" s="12">
        <v>4</v>
      </c>
    </row>
    <row r="302" spans="1:5" x14ac:dyDescent="0.25">
      <c r="A302" s="12">
        <v>74676</v>
      </c>
      <c r="B302" s="12">
        <v>15216</v>
      </c>
      <c r="C302" s="12" t="s">
        <v>4</v>
      </c>
      <c r="D302" s="12" t="s">
        <v>10</v>
      </c>
      <c r="E302" s="12">
        <v>7</v>
      </c>
    </row>
    <row r="303" spans="1:5" x14ac:dyDescent="0.25">
      <c r="A303" s="12">
        <v>77912</v>
      </c>
      <c r="B303" s="12">
        <v>26472</v>
      </c>
      <c r="C303" s="12" t="s">
        <v>4</v>
      </c>
      <c r="D303" s="12" t="s">
        <v>10</v>
      </c>
      <c r="E303" s="12">
        <v>7</v>
      </c>
    </row>
    <row r="304" spans="1:5" x14ac:dyDescent="0.25">
      <c r="A304" s="12">
        <v>76515</v>
      </c>
      <c r="B304" s="12">
        <v>23184</v>
      </c>
      <c r="C304" s="12" t="s">
        <v>3</v>
      </c>
      <c r="D304" s="12" t="s">
        <v>10</v>
      </c>
      <c r="E304" s="12">
        <v>6</v>
      </c>
    </row>
    <row r="305" spans="1:5" x14ac:dyDescent="0.25">
      <c r="A305" s="12">
        <v>71337</v>
      </c>
      <c r="B305" s="12">
        <v>22907</v>
      </c>
      <c r="C305" s="12" t="s">
        <v>4</v>
      </c>
      <c r="D305" s="12" t="s">
        <v>10</v>
      </c>
      <c r="E305" s="12">
        <v>7</v>
      </c>
    </row>
    <row r="306" spans="1:5" x14ac:dyDescent="0.25">
      <c r="A306" s="12">
        <v>51907</v>
      </c>
      <c r="B306" s="12">
        <v>19200</v>
      </c>
      <c r="C306" s="12" t="s">
        <v>3</v>
      </c>
      <c r="D306" s="12" t="s">
        <v>10</v>
      </c>
      <c r="E306" s="12">
        <v>5</v>
      </c>
    </row>
    <row r="307" spans="1:5" x14ac:dyDescent="0.25">
      <c r="A307" s="12">
        <v>54625</v>
      </c>
      <c r="B307" s="12">
        <v>21200</v>
      </c>
      <c r="C307" s="12" t="s">
        <v>3</v>
      </c>
      <c r="D307" s="12" t="s">
        <v>10</v>
      </c>
      <c r="E307" s="12">
        <v>5</v>
      </c>
    </row>
    <row r="308" spans="1:5" x14ac:dyDescent="0.25">
      <c r="A308" s="12">
        <v>57970</v>
      </c>
      <c r="B308" s="12">
        <v>16198</v>
      </c>
      <c r="C308" s="12" t="s">
        <v>4</v>
      </c>
      <c r="D308" s="12" t="s">
        <v>10</v>
      </c>
      <c r="E308" s="12">
        <v>3</v>
      </c>
    </row>
    <row r="309" spans="1:5" x14ac:dyDescent="0.25">
      <c r="A309" s="12">
        <v>30460</v>
      </c>
      <c r="B309" s="12">
        <v>21552</v>
      </c>
      <c r="C309" s="12" t="s">
        <v>4</v>
      </c>
      <c r="D309" s="12" t="s">
        <v>10</v>
      </c>
      <c r="E309" s="12">
        <v>7</v>
      </c>
    </row>
    <row r="310" spans="1:5" x14ac:dyDescent="0.25">
      <c r="A310" s="12">
        <v>38981</v>
      </c>
      <c r="B310" s="12">
        <v>19097</v>
      </c>
      <c r="C310" s="12" t="s">
        <v>4</v>
      </c>
      <c r="D310" s="12" t="s">
        <v>10</v>
      </c>
      <c r="E310" s="12">
        <v>7</v>
      </c>
    </row>
    <row r="311" spans="1:5" x14ac:dyDescent="0.25">
      <c r="A311" s="12">
        <v>83248</v>
      </c>
      <c r="B311" s="12">
        <v>20392</v>
      </c>
      <c r="C311" s="12" t="s">
        <v>3</v>
      </c>
      <c r="D311" s="12" t="s">
        <v>10</v>
      </c>
      <c r="E311" s="12">
        <v>8</v>
      </c>
    </row>
    <row r="312" spans="1:5" x14ac:dyDescent="0.25">
      <c r="A312" s="12">
        <v>75408</v>
      </c>
      <c r="B312" s="12">
        <v>19993</v>
      </c>
      <c r="C312" s="12" t="s">
        <v>3</v>
      </c>
      <c r="D312" s="12" t="s">
        <v>10</v>
      </c>
      <c r="E312" s="12">
        <v>7</v>
      </c>
    </row>
    <row r="313" spans="1:5" x14ac:dyDescent="0.25">
      <c r="A313" s="12">
        <v>73022</v>
      </c>
      <c r="B313" s="12">
        <v>24390</v>
      </c>
      <c r="C313" s="12" t="s">
        <v>3</v>
      </c>
      <c r="D313" s="12" t="s">
        <v>10</v>
      </c>
      <c r="E313" s="12">
        <v>3</v>
      </c>
    </row>
    <row r="314" spans="1:5" x14ac:dyDescent="0.25">
      <c r="A314" s="12">
        <v>88878</v>
      </c>
      <c r="B314" s="12">
        <v>21840</v>
      </c>
      <c r="C314" s="12" t="s">
        <v>4</v>
      </c>
      <c r="D314" s="12" t="s">
        <v>10</v>
      </c>
      <c r="E314" s="12">
        <v>4</v>
      </c>
    </row>
    <row r="315" spans="1:5" x14ac:dyDescent="0.25">
      <c r="A315" s="12">
        <v>86846</v>
      </c>
      <c r="B315" s="12">
        <v>17240</v>
      </c>
      <c r="C315" s="12" t="s">
        <v>3</v>
      </c>
      <c r="D315" s="12" t="s">
        <v>10</v>
      </c>
      <c r="E315" s="12">
        <v>4</v>
      </c>
    </row>
    <row r="316" spans="1:5" x14ac:dyDescent="0.25">
      <c r="A316" s="12">
        <v>71106</v>
      </c>
      <c r="B316" s="12">
        <v>16499</v>
      </c>
      <c r="C316" s="12" t="s">
        <v>3</v>
      </c>
      <c r="D316" s="12" t="s">
        <v>10</v>
      </c>
      <c r="E316" s="12">
        <v>4</v>
      </c>
    </row>
    <row r="317" spans="1:5" x14ac:dyDescent="0.25">
      <c r="A317" s="12">
        <v>66008</v>
      </c>
      <c r="B317" s="12">
        <v>23962</v>
      </c>
      <c r="C317" s="12" t="s">
        <v>4</v>
      </c>
      <c r="D317" s="12" t="s">
        <v>10</v>
      </c>
      <c r="E317" s="12">
        <v>2</v>
      </c>
    </row>
    <row r="318" spans="1:5" x14ac:dyDescent="0.25">
      <c r="A318" s="12">
        <v>90367</v>
      </c>
      <c r="B318" s="12">
        <v>22274</v>
      </c>
      <c r="C318" s="12" t="s">
        <v>3</v>
      </c>
      <c r="D318" s="12" t="s">
        <v>10</v>
      </c>
      <c r="E318" s="12">
        <v>2</v>
      </c>
    </row>
    <row r="319" spans="1:5" x14ac:dyDescent="0.25">
      <c r="A319" s="12">
        <v>46807</v>
      </c>
      <c r="B319" s="12">
        <v>16893</v>
      </c>
      <c r="C319" s="12" t="s">
        <v>3</v>
      </c>
      <c r="D319" s="12" t="s">
        <v>10</v>
      </c>
      <c r="E319" s="12">
        <v>5</v>
      </c>
    </row>
    <row r="320" spans="1:5" x14ac:dyDescent="0.25">
      <c r="A320" s="12">
        <v>29179</v>
      </c>
      <c r="B320" s="12">
        <v>24096</v>
      </c>
      <c r="C320" s="12" t="s">
        <v>4</v>
      </c>
      <c r="D320" s="12" t="s">
        <v>10</v>
      </c>
      <c r="E320" s="12">
        <v>3</v>
      </c>
    </row>
    <row r="321" spans="1:5" x14ac:dyDescent="0.25">
      <c r="A321" s="12">
        <v>83701</v>
      </c>
      <c r="B321" s="12">
        <v>16521</v>
      </c>
      <c r="C321" s="12" t="s">
        <v>3</v>
      </c>
      <c r="D321" s="12" t="s">
        <v>10</v>
      </c>
      <c r="E321" s="12">
        <v>2</v>
      </c>
    </row>
    <row r="322" spans="1:5" x14ac:dyDescent="0.25">
      <c r="A322" s="12">
        <v>74610</v>
      </c>
      <c r="B322" s="12">
        <v>18883</v>
      </c>
      <c r="C322" s="12" t="s">
        <v>4</v>
      </c>
      <c r="D322" s="12" t="s">
        <v>10</v>
      </c>
      <c r="E322" s="12">
        <v>3</v>
      </c>
    </row>
    <row r="323" spans="1:5" x14ac:dyDescent="0.25">
      <c r="A323" s="12">
        <v>34527</v>
      </c>
      <c r="B323" s="12">
        <v>24711</v>
      </c>
      <c r="C323" s="12" t="s">
        <v>3</v>
      </c>
      <c r="D323" s="12" t="s">
        <v>10</v>
      </c>
      <c r="E323" s="12">
        <v>3</v>
      </c>
    </row>
    <row r="324" spans="1:5" x14ac:dyDescent="0.25">
      <c r="A324" s="12">
        <v>15149</v>
      </c>
      <c r="B324" s="12">
        <v>18735</v>
      </c>
      <c r="C324" s="12" t="s">
        <v>4</v>
      </c>
      <c r="D324" s="12" t="s">
        <v>10</v>
      </c>
      <c r="E324" s="12">
        <v>5</v>
      </c>
    </row>
    <row r="325" spans="1:5" x14ac:dyDescent="0.25">
      <c r="A325" s="12">
        <v>74575</v>
      </c>
      <c r="B325" s="12">
        <v>23071</v>
      </c>
      <c r="C325" s="12" t="s">
        <v>4</v>
      </c>
      <c r="D325" s="12" t="s">
        <v>10</v>
      </c>
      <c r="E325" s="12">
        <v>6</v>
      </c>
    </row>
    <row r="326" spans="1:5" x14ac:dyDescent="0.25">
      <c r="A326" s="12">
        <v>27450</v>
      </c>
      <c r="B326" s="12">
        <v>17947</v>
      </c>
      <c r="C326" s="12" t="s">
        <v>3</v>
      </c>
      <c r="D326" s="12" t="s">
        <v>10</v>
      </c>
      <c r="E326" s="12">
        <v>3</v>
      </c>
    </row>
    <row r="327" spans="1:5" x14ac:dyDescent="0.25">
      <c r="A327" s="12">
        <v>18580</v>
      </c>
      <c r="B327" s="12">
        <v>24118</v>
      </c>
      <c r="C327" s="12" t="s">
        <v>4</v>
      </c>
      <c r="D327" s="12" t="s">
        <v>10</v>
      </c>
      <c r="E327" s="12">
        <v>4</v>
      </c>
    </row>
    <row r="328" spans="1:5" x14ac:dyDescent="0.25">
      <c r="A328" s="12">
        <v>33361</v>
      </c>
      <c r="B328" s="12">
        <v>21889</v>
      </c>
      <c r="C328" s="12" t="s">
        <v>4</v>
      </c>
      <c r="D328" s="12" t="s">
        <v>10</v>
      </c>
      <c r="E328" s="12">
        <v>5</v>
      </c>
    </row>
    <row r="329" spans="1:5" x14ac:dyDescent="0.25">
      <c r="A329" s="12">
        <v>54237</v>
      </c>
      <c r="B329" s="12">
        <v>19429</v>
      </c>
      <c r="C329" s="12" t="s">
        <v>4</v>
      </c>
      <c r="D329" s="12" t="s">
        <v>10</v>
      </c>
      <c r="E329" s="12">
        <v>6</v>
      </c>
    </row>
    <row r="330" spans="1:5" x14ac:dyDescent="0.25">
      <c r="A330" s="12">
        <v>36351</v>
      </c>
      <c r="B330" s="12">
        <v>16607</v>
      </c>
      <c r="C330" s="12" t="s">
        <v>3</v>
      </c>
      <c r="D330" s="12" t="s">
        <v>10</v>
      </c>
      <c r="E330" s="12">
        <v>6</v>
      </c>
    </row>
    <row r="331" spans="1:5" x14ac:dyDescent="0.25">
      <c r="A331" s="12">
        <v>57158</v>
      </c>
      <c r="B331" s="12">
        <v>23425</v>
      </c>
      <c r="C331" s="12" t="s">
        <v>3</v>
      </c>
      <c r="D331" s="12" t="s">
        <v>10</v>
      </c>
      <c r="E331" s="12">
        <v>2</v>
      </c>
    </row>
    <row r="332" spans="1:5" x14ac:dyDescent="0.25">
      <c r="A332" s="12">
        <v>14034</v>
      </c>
      <c r="B332" s="12">
        <v>17443</v>
      </c>
      <c r="C332" s="12" t="s">
        <v>3</v>
      </c>
      <c r="D332" s="12" t="s">
        <v>10</v>
      </c>
      <c r="E332" s="12">
        <v>6</v>
      </c>
    </row>
    <row r="333" spans="1:5" x14ac:dyDescent="0.25">
      <c r="A333" s="12">
        <v>72067</v>
      </c>
      <c r="B333" s="12">
        <v>23164</v>
      </c>
      <c r="C333" s="12" t="s">
        <v>3</v>
      </c>
      <c r="D333" s="12" t="s">
        <v>10</v>
      </c>
      <c r="E333" s="12">
        <v>6</v>
      </c>
    </row>
    <row r="334" spans="1:5" x14ac:dyDescent="0.25">
      <c r="A334" s="12">
        <v>74165</v>
      </c>
      <c r="B334" s="12">
        <v>19115</v>
      </c>
      <c r="C334" s="12" t="s">
        <v>3</v>
      </c>
      <c r="D334" s="12" t="s">
        <v>10</v>
      </c>
      <c r="E334" s="12">
        <v>5</v>
      </c>
    </row>
    <row r="335" spans="1:5" x14ac:dyDescent="0.25">
      <c r="A335" s="12">
        <v>57747</v>
      </c>
      <c r="B335" s="12">
        <v>17712</v>
      </c>
      <c r="C335" s="12" t="s">
        <v>3</v>
      </c>
      <c r="D335" s="12" t="s">
        <v>10</v>
      </c>
      <c r="E335" s="12">
        <v>3</v>
      </c>
    </row>
    <row r="336" spans="1:5" x14ac:dyDescent="0.25">
      <c r="A336" s="12">
        <v>93800</v>
      </c>
      <c r="B336" s="12">
        <v>29410</v>
      </c>
      <c r="C336" s="12" t="s">
        <v>3</v>
      </c>
      <c r="D336" s="12" t="s">
        <v>10</v>
      </c>
      <c r="E336" s="12">
        <v>7</v>
      </c>
    </row>
    <row r="337" spans="1:5" x14ac:dyDescent="0.25">
      <c r="A337" s="12">
        <v>68372</v>
      </c>
      <c r="B337" s="12">
        <v>21770</v>
      </c>
      <c r="C337" s="12" t="s">
        <v>3</v>
      </c>
      <c r="D337" s="12" t="s">
        <v>10</v>
      </c>
      <c r="E337" s="12">
        <v>5</v>
      </c>
    </row>
    <row r="338" spans="1:5" x14ac:dyDescent="0.25">
      <c r="A338" s="12">
        <v>40316</v>
      </c>
      <c r="B338" s="12">
        <v>29130</v>
      </c>
      <c r="C338" s="12" t="s">
        <v>4</v>
      </c>
      <c r="D338" s="12" t="s">
        <v>10</v>
      </c>
      <c r="E338" s="12">
        <v>3</v>
      </c>
    </row>
    <row r="339" spans="1:5" x14ac:dyDescent="0.25">
      <c r="A339" s="12">
        <v>61183</v>
      </c>
      <c r="B339" s="12">
        <v>18917</v>
      </c>
      <c r="C339" s="12" t="s">
        <v>3</v>
      </c>
      <c r="D339" s="12" t="s">
        <v>10</v>
      </c>
      <c r="E339" s="12">
        <v>7</v>
      </c>
    </row>
    <row r="340" spans="1:5" x14ac:dyDescent="0.25">
      <c r="A340" s="12">
        <v>67462</v>
      </c>
      <c r="B340" s="12">
        <v>19886</v>
      </c>
      <c r="C340" s="12" t="s">
        <v>3</v>
      </c>
      <c r="D340" s="12" t="s">
        <v>10</v>
      </c>
      <c r="E340" s="12">
        <v>6</v>
      </c>
    </row>
    <row r="341" spans="1:5" x14ac:dyDescent="0.25">
      <c r="A341" s="12">
        <v>10062</v>
      </c>
      <c r="B341" s="12">
        <v>20432</v>
      </c>
      <c r="C341" s="12" t="s">
        <v>3</v>
      </c>
      <c r="D341" s="12" t="s">
        <v>10</v>
      </c>
      <c r="E341" s="12">
        <v>6</v>
      </c>
    </row>
    <row r="342" spans="1:5" x14ac:dyDescent="0.25">
      <c r="A342" s="12">
        <v>88790</v>
      </c>
      <c r="B342" s="12">
        <v>22204</v>
      </c>
      <c r="C342" s="12" t="s">
        <v>4</v>
      </c>
      <c r="D342" s="12" t="s">
        <v>10</v>
      </c>
      <c r="E342" s="12">
        <v>4</v>
      </c>
    </row>
    <row r="343" spans="1:5" x14ac:dyDescent="0.25">
      <c r="A343" s="12">
        <v>80327</v>
      </c>
      <c r="B343" s="12">
        <v>24445</v>
      </c>
      <c r="C343" s="12" t="s">
        <v>3</v>
      </c>
      <c r="D343" s="12" t="s">
        <v>10</v>
      </c>
      <c r="E343" s="12">
        <v>5</v>
      </c>
    </row>
    <row r="344" spans="1:5" x14ac:dyDescent="0.25">
      <c r="A344" s="12">
        <v>23305</v>
      </c>
      <c r="B344" s="12">
        <v>15202</v>
      </c>
      <c r="C344" s="12" t="s">
        <v>3</v>
      </c>
      <c r="D344" s="12" t="s">
        <v>10</v>
      </c>
      <c r="E344" s="12">
        <v>3</v>
      </c>
    </row>
    <row r="345" spans="1:5" x14ac:dyDescent="0.25">
      <c r="A345" s="12">
        <v>34999</v>
      </c>
      <c r="B345" s="12">
        <v>23198</v>
      </c>
      <c r="C345" s="12" t="s">
        <v>3</v>
      </c>
      <c r="D345" s="12" t="s">
        <v>10</v>
      </c>
      <c r="E345" s="12">
        <v>7</v>
      </c>
    </row>
    <row r="346" spans="1:5" x14ac:dyDescent="0.25">
      <c r="A346" s="12">
        <v>27113</v>
      </c>
      <c r="B346" s="12">
        <v>22085</v>
      </c>
      <c r="C346" s="12" t="s">
        <v>3</v>
      </c>
      <c r="D346" s="12" t="s">
        <v>10</v>
      </c>
      <c r="E346" s="12">
        <v>1</v>
      </c>
    </row>
    <row r="347" spans="1:5" x14ac:dyDescent="0.25">
      <c r="A347" s="12">
        <v>84759</v>
      </c>
      <c r="B347" s="12">
        <v>23211</v>
      </c>
      <c r="C347" s="12" t="s">
        <v>4</v>
      </c>
      <c r="D347" s="12" t="s">
        <v>10</v>
      </c>
      <c r="E347" s="12">
        <v>4</v>
      </c>
    </row>
    <row r="348" spans="1:5" x14ac:dyDescent="0.25">
      <c r="A348" s="12">
        <v>66473</v>
      </c>
      <c r="B348" s="12">
        <v>22518</v>
      </c>
      <c r="C348" s="12" t="s">
        <v>4</v>
      </c>
      <c r="D348" s="12" t="s">
        <v>10</v>
      </c>
      <c r="E348" s="12">
        <v>6</v>
      </c>
    </row>
    <row r="349" spans="1:5" x14ac:dyDescent="0.25">
      <c r="A349" s="12">
        <v>33525</v>
      </c>
      <c r="B349" s="12">
        <v>21240</v>
      </c>
      <c r="C349" s="12" t="s">
        <v>3</v>
      </c>
      <c r="D349" s="12" t="s">
        <v>10</v>
      </c>
      <c r="E349" s="12">
        <v>5</v>
      </c>
    </row>
    <row r="350" spans="1:5" x14ac:dyDescent="0.25">
      <c r="A350" s="12">
        <v>36198</v>
      </c>
      <c r="B350" s="12">
        <v>20636</v>
      </c>
      <c r="C350" s="12" t="s">
        <v>3</v>
      </c>
      <c r="D350" s="12" t="s">
        <v>10</v>
      </c>
      <c r="E350" s="12">
        <v>3</v>
      </c>
    </row>
    <row r="351" spans="1:5" x14ac:dyDescent="0.25">
      <c r="A351" s="12">
        <v>37140</v>
      </c>
      <c r="B351" s="12">
        <v>21446</v>
      </c>
      <c r="C351" s="12" t="s">
        <v>3</v>
      </c>
      <c r="D351" s="12" t="s">
        <v>10</v>
      </c>
      <c r="E351" s="12">
        <v>5</v>
      </c>
    </row>
    <row r="352" spans="1:5" x14ac:dyDescent="0.25">
      <c r="A352" s="12">
        <v>41055</v>
      </c>
      <c r="B352" s="12">
        <v>20736</v>
      </c>
      <c r="C352" s="12" t="s">
        <v>4</v>
      </c>
      <c r="D352" s="12" t="s">
        <v>10</v>
      </c>
      <c r="E352" s="12">
        <v>4</v>
      </c>
    </row>
    <row r="353" spans="1:5" x14ac:dyDescent="0.25">
      <c r="A353" s="12">
        <v>83175</v>
      </c>
      <c r="B353" s="12">
        <v>22989</v>
      </c>
      <c r="C353" s="12" t="s">
        <v>3</v>
      </c>
      <c r="D353" s="12" t="s">
        <v>7</v>
      </c>
      <c r="E353" s="12">
        <v>4</v>
      </c>
    </row>
    <row r="354" spans="1:5" x14ac:dyDescent="0.25">
      <c r="A354" s="12">
        <v>32060</v>
      </c>
      <c r="B354" s="12">
        <v>19508</v>
      </c>
      <c r="C354" s="12" t="s">
        <v>3</v>
      </c>
      <c r="D354" s="12" t="s">
        <v>7</v>
      </c>
      <c r="E354" s="12">
        <v>7</v>
      </c>
    </row>
    <row r="355" spans="1:5" x14ac:dyDescent="0.25">
      <c r="A355" s="12">
        <v>24667</v>
      </c>
      <c r="B355" s="12">
        <v>23416</v>
      </c>
      <c r="C355" s="12" t="s">
        <v>3</v>
      </c>
      <c r="D355" s="12" t="s">
        <v>7</v>
      </c>
      <c r="E355" s="12">
        <v>5</v>
      </c>
    </row>
    <row r="356" spans="1:5" x14ac:dyDescent="0.25">
      <c r="A356" s="12">
        <v>50576</v>
      </c>
      <c r="B356" s="12">
        <v>20205</v>
      </c>
      <c r="C356" s="12" t="s">
        <v>3</v>
      </c>
      <c r="D356" s="12" t="s">
        <v>7</v>
      </c>
      <c r="E356" s="12">
        <v>5</v>
      </c>
    </row>
    <row r="357" spans="1:5" x14ac:dyDescent="0.25">
      <c r="A357" s="12">
        <v>86983</v>
      </c>
      <c r="B357" s="12">
        <v>17477</v>
      </c>
      <c r="C357" s="12" t="s">
        <v>4</v>
      </c>
      <c r="D357" s="12" t="s">
        <v>9</v>
      </c>
      <c r="E357" s="12">
        <v>5</v>
      </c>
    </row>
    <row r="358" spans="1:5" x14ac:dyDescent="0.25">
      <c r="A358" s="12">
        <v>69734</v>
      </c>
      <c r="B358" s="12">
        <v>23016</v>
      </c>
      <c r="C358" s="12" t="s">
        <v>4</v>
      </c>
      <c r="D358" s="12" t="s">
        <v>9</v>
      </c>
      <c r="E358" s="12">
        <v>1</v>
      </c>
    </row>
    <row r="359" spans="1:5" x14ac:dyDescent="0.25">
      <c r="A359" s="12">
        <v>30640</v>
      </c>
      <c r="B359" s="12">
        <v>20081</v>
      </c>
      <c r="C359" s="12" t="s">
        <v>4</v>
      </c>
      <c r="D359" s="12" t="s">
        <v>9</v>
      </c>
      <c r="E359" s="12">
        <v>7</v>
      </c>
    </row>
    <row r="360" spans="1:5" x14ac:dyDescent="0.25">
      <c r="A360" s="12">
        <v>40258</v>
      </c>
      <c r="B360" s="12">
        <v>13679</v>
      </c>
      <c r="C360" s="12" t="s">
        <v>3</v>
      </c>
      <c r="D360" s="12" t="s">
        <v>7</v>
      </c>
      <c r="E360" s="12">
        <v>2</v>
      </c>
    </row>
    <row r="361" spans="1:5" x14ac:dyDescent="0.25">
      <c r="A361" s="12">
        <v>80231</v>
      </c>
      <c r="B361" s="12">
        <v>22648</v>
      </c>
      <c r="C361" s="12" t="s">
        <v>4</v>
      </c>
      <c r="D361" s="12" t="s">
        <v>8</v>
      </c>
      <c r="E361" s="12">
        <v>1</v>
      </c>
    </row>
    <row r="362" spans="1:5" x14ac:dyDescent="0.25">
      <c r="A362" s="12">
        <v>34462</v>
      </c>
      <c r="B362" s="12">
        <v>15160</v>
      </c>
      <c r="C362" s="12" t="s">
        <v>4</v>
      </c>
      <c r="D362" s="12" t="s">
        <v>9</v>
      </c>
      <c r="E362" s="12">
        <v>3</v>
      </c>
    </row>
    <row r="363" spans="1:5" x14ac:dyDescent="0.25">
      <c r="A363" s="12">
        <v>16814</v>
      </c>
      <c r="B363" s="12">
        <v>16001</v>
      </c>
      <c r="C363" s="12" t="s">
        <v>4</v>
      </c>
      <c r="D363" s="12" t="s">
        <v>9</v>
      </c>
      <c r="E363" s="12">
        <v>6</v>
      </c>
    </row>
    <row r="364" spans="1:5" x14ac:dyDescent="0.25">
      <c r="A364" s="12">
        <v>94902</v>
      </c>
      <c r="B364" s="12">
        <v>23497</v>
      </c>
      <c r="C364" s="12" t="s">
        <v>3</v>
      </c>
      <c r="D364" s="12" t="s">
        <v>7</v>
      </c>
      <c r="E364" s="12">
        <v>3</v>
      </c>
    </row>
    <row r="365" spans="1:5" x14ac:dyDescent="0.25">
      <c r="A365" s="12">
        <v>99935</v>
      </c>
      <c r="B365" s="12">
        <v>18932</v>
      </c>
      <c r="C365" s="12" t="s">
        <v>4</v>
      </c>
      <c r="D365" s="12" t="s">
        <v>9</v>
      </c>
      <c r="E365" s="12">
        <v>5</v>
      </c>
    </row>
    <row r="366" spans="1:5" x14ac:dyDescent="0.25">
      <c r="A366" s="12">
        <v>39048</v>
      </c>
      <c r="B366" s="12">
        <v>21220</v>
      </c>
      <c r="C366" s="12" t="s">
        <v>3</v>
      </c>
      <c r="D366" s="12" t="s">
        <v>7</v>
      </c>
      <c r="E366" s="12">
        <v>5</v>
      </c>
    </row>
    <row r="367" spans="1:5" x14ac:dyDescent="0.25">
      <c r="A367" s="12">
        <v>98961</v>
      </c>
      <c r="B367" s="12">
        <v>25718</v>
      </c>
      <c r="C367" s="12" t="s">
        <v>3</v>
      </c>
      <c r="D367" s="12" t="s">
        <v>7</v>
      </c>
      <c r="E367" s="12">
        <v>3</v>
      </c>
    </row>
    <row r="368" spans="1:5" x14ac:dyDescent="0.25">
      <c r="A368" s="12">
        <v>41946</v>
      </c>
      <c r="B368" s="12">
        <v>16085</v>
      </c>
      <c r="C368" s="12" t="s">
        <v>4</v>
      </c>
      <c r="D368" s="12" t="s">
        <v>9</v>
      </c>
      <c r="E368" s="12">
        <v>3</v>
      </c>
    </row>
    <row r="369" spans="1:5" x14ac:dyDescent="0.25">
      <c r="A369" s="12">
        <v>50582</v>
      </c>
      <c r="B369" s="12">
        <v>23207</v>
      </c>
      <c r="C369" s="12" t="s">
        <v>4</v>
      </c>
      <c r="D369" s="12" t="s">
        <v>9</v>
      </c>
      <c r="E369" s="12">
        <v>3</v>
      </c>
    </row>
    <row r="370" spans="1:5" x14ac:dyDescent="0.25">
      <c r="A370" s="12">
        <v>48978</v>
      </c>
      <c r="B370" s="12">
        <v>18757</v>
      </c>
      <c r="C370" s="12" t="s">
        <v>3</v>
      </c>
      <c r="D370" s="12" t="s">
        <v>7</v>
      </c>
      <c r="E370" s="12">
        <v>5</v>
      </c>
    </row>
    <row r="371" spans="1:5" x14ac:dyDescent="0.25">
      <c r="A371" s="12">
        <v>39010</v>
      </c>
      <c r="B371" s="12">
        <v>22791</v>
      </c>
      <c r="C371" s="12" t="s">
        <v>3</v>
      </c>
      <c r="D371" s="12" t="s">
        <v>7</v>
      </c>
      <c r="E371" s="12">
        <v>7</v>
      </c>
    </row>
    <row r="372" spans="1:5" x14ac:dyDescent="0.25">
      <c r="A372" s="12">
        <v>72049</v>
      </c>
      <c r="B372" s="12">
        <v>18942</v>
      </c>
      <c r="C372" s="12" t="s">
        <v>3</v>
      </c>
      <c r="D372" s="12" t="s">
        <v>7</v>
      </c>
      <c r="E372" s="12">
        <v>5</v>
      </c>
    </row>
    <row r="373" spans="1:5" x14ac:dyDescent="0.25">
      <c r="A373" s="12">
        <v>39633</v>
      </c>
      <c r="B373" s="12">
        <v>18187</v>
      </c>
      <c r="C373" s="12" t="s">
        <v>4</v>
      </c>
      <c r="D373" s="12" t="s">
        <v>8</v>
      </c>
      <c r="E373" s="12">
        <v>7</v>
      </c>
    </row>
    <row r="374" spans="1:5" x14ac:dyDescent="0.25">
      <c r="A374" s="12">
        <v>95817</v>
      </c>
      <c r="B374" s="12">
        <v>19089</v>
      </c>
      <c r="C374" s="12" t="s">
        <v>4</v>
      </c>
      <c r="D374" s="12" t="s">
        <v>9</v>
      </c>
      <c r="E374" s="12">
        <v>8</v>
      </c>
    </row>
    <row r="375" spans="1:5" x14ac:dyDescent="0.25">
      <c r="A375" s="12">
        <v>96072</v>
      </c>
      <c r="B375" s="12">
        <v>21855</v>
      </c>
      <c r="C375" s="12" t="s">
        <v>3</v>
      </c>
      <c r="D375" s="12" t="s">
        <v>7</v>
      </c>
      <c r="E375" s="12">
        <v>8</v>
      </c>
    </row>
    <row r="376" spans="1:5" x14ac:dyDescent="0.25">
      <c r="A376" s="12">
        <v>60449</v>
      </c>
      <c r="B376" s="12">
        <v>17189</v>
      </c>
      <c r="C376" s="12" t="s">
        <v>4</v>
      </c>
      <c r="D376" s="12" t="s">
        <v>8</v>
      </c>
      <c r="E376" s="12">
        <v>7</v>
      </c>
    </row>
    <row r="377" spans="1:5" x14ac:dyDescent="0.25">
      <c r="A377" s="12">
        <v>43131</v>
      </c>
      <c r="B377" s="12">
        <v>23531</v>
      </c>
      <c r="C377" s="12" t="s">
        <v>4</v>
      </c>
      <c r="D377" s="12" t="s">
        <v>9</v>
      </c>
      <c r="E377" s="12">
        <v>4</v>
      </c>
    </row>
    <row r="378" spans="1:5" x14ac:dyDescent="0.25">
      <c r="A378" s="12">
        <v>82110</v>
      </c>
      <c r="B378" s="12">
        <v>23361</v>
      </c>
      <c r="C378" s="12" t="s">
        <v>4</v>
      </c>
      <c r="D378" s="12" t="s">
        <v>9</v>
      </c>
      <c r="E378" s="12">
        <v>4</v>
      </c>
    </row>
    <row r="379" spans="1:5" x14ac:dyDescent="0.25">
      <c r="A379" s="12">
        <v>89367</v>
      </c>
      <c r="B379" s="12">
        <v>25841</v>
      </c>
      <c r="C379" s="12" t="s">
        <v>4</v>
      </c>
      <c r="D379" s="12" t="s">
        <v>9</v>
      </c>
      <c r="E379" s="12">
        <v>7</v>
      </c>
    </row>
    <row r="380" spans="1:5" x14ac:dyDescent="0.25">
      <c r="A380" s="12">
        <v>16835</v>
      </c>
      <c r="B380" s="12">
        <v>25098</v>
      </c>
      <c r="C380" s="12" t="s">
        <v>3</v>
      </c>
      <c r="D380" s="12" t="s">
        <v>7</v>
      </c>
      <c r="E380" s="12">
        <v>3</v>
      </c>
    </row>
    <row r="381" spans="1:5" x14ac:dyDescent="0.25">
      <c r="A381" s="12">
        <v>81065</v>
      </c>
      <c r="B381" s="12">
        <v>21409</v>
      </c>
      <c r="C381" s="12" t="s">
        <v>3</v>
      </c>
      <c r="D381" s="12" t="s">
        <v>7</v>
      </c>
      <c r="E381" s="12">
        <v>5</v>
      </c>
    </row>
    <row r="382" spans="1:5" x14ac:dyDescent="0.25">
      <c r="A382" s="12">
        <v>80773</v>
      </c>
      <c r="B382" s="12">
        <v>32221</v>
      </c>
      <c r="C382" s="12" t="s">
        <v>4</v>
      </c>
      <c r="D382" s="12" t="s">
        <v>9</v>
      </c>
      <c r="E382" s="12">
        <v>5</v>
      </c>
    </row>
    <row r="383" spans="1:5" x14ac:dyDescent="0.25">
      <c r="A383" s="12">
        <v>76421</v>
      </c>
      <c r="B383" s="12">
        <v>13797</v>
      </c>
      <c r="C383" s="12" t="s">
        <v>4</v>
      </c>
      <c r="D383" s="12" t="s">
        <v>9</v>
      </c>
      <c r="E383" s="12">
        <v>3</v>
      </c>
    </row>
    <row r="384" spans="1:5" x14ac:dyDescent="0.25">
      <c r="A384" s="12">
        <v>15155</v>
      </c>
      <c r="B384" s="12">
        <v>21254</v>
      </c>
      <c r="C384" s="12" t="s">
        <v>3</v>
      </c>
      <c r="D384" s="12" t="s">
        <v>7</v>
      </c>
      <c r="E384" s="12">
        <v>4</v>
      </c>
    </row>
    <row r="385" spans="1:5" x14ac:dyDescent="0.25">
      <c r="A385" s="12">
        <v>23209</v>
      </c>
      <c r="B385" s="12">
        <v>21184</v>
      </c>
      <c r="C385" s="12" t="s">
        <v>4</v>
      </c>
      <c r="D385" s="12" t="s">
        <v>9</v>
      </c>
      <c r="E385" s="12">
        <v>8</v>
      </c>
    </row>
    <row r="386" spans="1:5" x14ac:dyDescent="0.25">
      <c r="A386" s="12">
        <v>51920</v>
      </c>
      <c r="B386" s="12">
        <v>25880</v>
      </c>
      <c r="C386" s="12" t="s">
        <v>4</v>
      </c>
      <c r="D386" s="12" t="s">
        <v>9</v>
      </c>
      <c r="E386" s="12">
        <v>4</v>
      </c>
    </row>
    <row r="387" spans="1:5" x14ac:dyDescent="0.25">
      <c r="A387" s="12">
        <v>62497</v>
      </c>
      <c r="B387" s="12">
        <v>20329</v>
      </c>
      <c r="C387" s="12" t="s">
        <v>4</v>
      </c>
      <c r="D387" s="12" t="s">
        <v>8</v>
      </c>
      <c r="E387" s="12">
        <v>1</v>
      </c>
    </row>
    <row r="388" spans="1:5" x14ac:dyDescent="0.25">
      <c r="A388" s="12">
        <v>29581</v>
      </c>
      <c r="B388" s="12">
        <v>18636</v>
      </c>
      <c r="C388" s="12" t="s">
        <v>3</v>
      </c>
      <c r="D388" s="12" t="s">
        <v>7</v>
      </c>
      <c r="E388" s="12">
        <v>4</v>
      </c>
    </row>
    <row r="389" spans="1:5" x14ac:dyDescent="0.25">
      <c r="A389" s="12">
        <v>94593</v>
      </c>
      <c r="B389" s="12">
        <v>22564</v>
      </c>
      <c r="C389" s="12" t="s">
        <v>4</v>
      </c>
      <c r="D389" s="12" t="s">
        <v>9</v>
      </c>
      <c r="E389" s="12">
        <v>4</v>
      </c>
    </row>
    <row r="390" spans="1:5" x14ac:dyDescent="0.25">
      <c r="A390" s="12">
        <v>83812</v>
      </c>
      <c r="B390" s="12">
        <v>24855</v>
      </c>
      <c r="C390" s="12" t="s">
        <v>4</v>
      </c>
      <c r="D390" s="12" t="s">
        <v>9</v>
      </c>
      <c r="E390" s="12">
        <v>3</v>
      </c>
    </row>
    <row r="391" spans="1:5" x14ac:dyDescent="0.25">
      <c r="A391" s="12">
        <v>22179</v>
      </c>
      <c r="B391" s="12">
        <v>27513</v>
      </c>
      <c r="C391" s="12" t="s">
        <v>4</v>
      </c>
      <c r="D391" s="12" t="s">
        <v>9</v>
      </c>
      <c r="E391" s="12">
        <v>5</v>
      </c>
    </row>
    <row r="392" spans="1:5" x14ac:dyDescent="0.25">
      <c r="A392" s="12">
        <v>74847</v>
      </c>
      <c r="B392" s="12">
        <v>22588</v>
      </c>
      <c r="C392" s="12" t="s">
        <v>4</v>
      </c>
      <c r="D392" s="12" t="s">
        <v>9</v>
      </c>
      <c r="E392" s="12">
        <v>7</v>
      </c>
    </row>
    <row r="393" spans="1:5" x14ac:dyDescent="0.25">
      <c r="A393" s="12">
        <v>32887</v>
      </c>
      <c r="B393" s="12">
        <v>26552</v>
      </c>
      <c r="C393" s="12" t="s">
        <v>3</v>
      </c>
      <c r="D393" s="12" t="s">
        <v>7</v>
      </c>
      <c r="E393" s="12">
        <v>5</v>
      </c>
    </row>
    <row r="394" spans="1:5" x14ac:dyDescent="0.25">
      <c r="A394" s="12">
        <v>39622</v>
      </c>
      <c r="B394" s="12">
        <v>25628</v>
      </c>
      <c r="C394" s="12" t="s">
        <v>4</v>
      </c>
      <c r="D394" s="12" t="s">
        <v>8</v>
      </c>
      <c r="E394" s="12">
        <v>5</v>
      </c>
    </row>
    <row r="395" spans="1:5" x14ac:dyDescent="0.25">
      <c r="A395" s="12">
        <v>64993</v>
      </c>
      <c r="B395" s="12">
        <v>21261</v>
      </c>
      <c r="C395" s="12" t="s">
        <v>4</v>
      </c>
      <c r="D395" s="12" t="s">
        <v>9</v>
      </c>
      <c r="E395" s="12">
        <v>6</v>
      </c>
    </row>
    <row r="396" spans="1:5" x14ac:dyDescent="0.25">
      <c r="A396" s="12">
        <v>81208</v>
      </c>
      <c r="B396" s="12">
        <v>21592</v>
      </c>
      <c r="C396" s="12" t="s">
        <v>4</v>
      </c>
      <c r="D396" s="12" t="s">
        <v>9</v>
      </c>
      <c r="E396" s="12">
        <v>2</v>
      </c>
    </row>
    <row r="397" spans="1:5" x14ac:dyDescent="0.25">
      <c r="A397" s="12">
        <v>72008</v>
      </c>
      <c r="B397" s="12">
        <v>21245</v>
      </c>
      <c r="C397" s="12" t="s">
        <v>4</v>
      </c>
      <c r="D397" s="12" t="s">
        <v>8</v>
      </c>
      <c r="E397" s="12">
        <v>6</v>
      </c>
    </row>
    <row r="398" spans="1:5" x14ac:dyDescent="0.25">
      <c r="A398" s="12">
        <v>95120</v>
      </c>
      <c r="B398" s="12">
        <v>17186</v>
      </c>
      <c r="C398" s="12" t="s">
        <v>4</v>
      </c>
      <c r="D398" s="12" t="s">
        <v>9</v>
      </c>
      <c r="E398" s="12">
        <v>8</v>
      </c>
    </row>
    <row r="399" spans="1:5" x14ac:dyDescent="0.25">
      <c r="A399" s="12">
        <v>18535</v>
      </c>
      <c r="B399" s="12">
        <v>22693</v>
      </c>
      <c r="C399" s="12" t="s">
        <v>3</v>
      </c>
      <c r="D399" s="12" t="s">
        <v>7</v>
      </c>
      <c r="E399" s="12">
        <v>3</v>
      </c>
    </row>
    <row r="400" spans="1:5" x14ac:dyDescent="0.25">
      <c r="A400" s="12">
        <v>36419</v>
      </c>
      <c r="B400" s="12">
        <v>25012</v>
      </c>
      <c r="C400" s="12" t="s">
        <v>4</v>
      </c>
      <c r="D400" s="12" t="s">
        <v>8</v>
      </c>
      <c r="E400" s="12">
        <v>2</v>
      </c>
    </row>
    <row r="401" spans="1:5" x14ac:dyDescent="0.25">
      <c r="A401" s="12">
        <v>29876</v>
      </c>
      <c r="B401" s="12">
        <v>20126</v>
      </c>
      <c r="C401" s="12" t="s">
        <v>4</v>
      </c>
      <c r="D401" s="12" t="s">
        <v>9</v>
      </c>
      <c r="E401" s="12">
        <v>4</v>
      </c>
    </row>
    <row r="402" spans="1:5" x14ac:dyDescent="0.25">
      <c r="A402" s="12">
        <v>10642</v>
      </c>
      <c r="B402" s="12">
        <v>19896</v>
      </c>
      <c r="C402" s="12" t="s">
        <v>3</v>
      </c>
      <c r="D402" s="12" t="s">
        <v>7</v>
      </c>
      <c r="E402" s="12">
        <v>5</v>
      </c>
    </row>
    <row r="403" spans="1:5" x14ac:dyDescent="0.25">
      <c r="A403" s="12">
        <v>19843</v>
      </c>
      <c r="B403" s="12">
        <v>24764</v>
      </c>
      <c r="C403" s="12" t="s">
        <v>4</v>
      </c>
      <c r="D403" s="12" t="s">
        <v>9</v>
      </c>
      <c r="E403" s="12">
        <v>5</v>
      </c>
    </row>
    <row r="404" spans="1:5" x14ac:dyDescent="0.25">
      <c r="A404" s="12">
        <v>73624</v>
      </c>
      <c r="B404" s="12">
        <v>22035</v>
      </c>
      <c r="C404" s="12" t="s">
        <v>3</v>
      </c>
      <c r="D404" s="12" t="s">
        <v>7</v>
      </c>
      <c r="E404" s="12">
        <v>8</v>
      </c>
    </row>
    <row r="405" spans="1:5" x14ac:dyDescent="0.25">
      <c r="A405" s="12">
        <v>90364</v>
      </c>
      <c r="B405" s="12">
        <v>19824</v>
      </c>
      <c r="C405" s="12" t="s">
        <v>4</v>
      </c>
      <c r="D405" s="12" t="s">
        <v>8</v>
      </c>
      <c r="E405" s="12">
        <v>5</v>
      </c>
    </row>
    <row r="406" spans="1:5" x14ac:dyDescent="0.25">
      <c r="A406" s="12">
        <v>80428</v>
      </c>
      <c r="B406" s="12">
        <v>15375</v>
      </c>
      <c r="C406" s="12" t="s">
        <v>3</v>
      </c>
      <c r="D406" s="12" t="s">
        <v>7</v>
      </c>
      <c r="E406" s="12">
        <v>4</v>
      </c>
    </row>
    <row r="407" spans="1:5" x14ac:dyDescent="0.25">
      <c r="A407" s="12">
        <v>65850</v>
      </c>
      <c r="B407" s="12">
        <v>19712</v>
      </c>
      <c r="C407" s="12" t="s">
        <v>4</v>
      </c>
      <c r="D407" s="12" t="s">
        <v>9</v>
      </c>
      <c r="E407" s="12">
        <v>6</v>
      </c>
    </row>
    <row r="408" spans="1:5" x14ac:dyDescent="0.25">
      <c r="A408" s="12">
        <v>24244</v>
      </c>
      <c r="B408" s="12">
        <v>21351</v>
      </c>
      <c r="C408" s="12" t="s">
        <v>3</v>
      </c>
      <c r="D408" s="12" t="s">
        <v>7</v>
      </c>
      <c r="E408" s="12">
        <v>5</v>
      </c>
    </row>
    <row r="409" spans="1:5" x14ac:dyDescent="0.25">
      <c r="A409" s="12">
        <v>15327</v>
      </c>
      <c r="B409" s="12">
        <v>18454</v>
      </c>
      <c r="C409" s="12" t="s">
        <v>4</v>
      </c>
      <c r="D409" s="12" t="s">
        <v>9</v>
      </c>
      <c r="E409" s="12">
        <v>4</v>
      </c>
    </row>
    <row r="410" spans="1:5" x14ac:dyDescent="0.25">
      <c r="A410" s="12">
        <v>81428</v>
      </c>
      <c r="B410" s="12">
        <v>18521</v>
      </c>
      <c r="C410" s="12" t="s">
        <v>4</v>
      </c>
      <c r="D410" s="12" t="s">
        <v>8</v>
      </c>
      <c r="E410" s="12">
        <v>4</v>
      </c>
    </row>
    <row r="411" spans="1:5" x14ac:dyDescent="0.25">
      <c r="A411" s="12">
        <v>99558</v>
      </c>
      <c r="B411" s="12">
        <v>13144</v>
      </c>
      <c r="C411" s="12" t="s">
        <v>3</v>
      </c>
      <c r="D411" s="12" t="s">
        <v>7</v>
      </c>
      <c r="E411" s="12">
        <v>6</v>
      </c>
    </row>
    <row r="412" spans="1:5" x14ac:dyDescent="0.25">
      <c r="A412" s="12">
        <v>79682</v>
      </c>
      <c r="B412" s="12">
        <v>29644</v>
      </c>
      <c r="C412" s="12" t="s">
        <v>3</v>
      </c>
      <c r="D412" s="12" t="s">
        <v>7</v>
      </c>
      <c r="E412" s="12">
        <v>6</v>
      </c>
    </row>
    <row r="413" spans="1:5" x14ac:dyDescent="0.25">
      <c r="A413" s="12">
        <v>72701</v>
      </c>
      <c r="B413" s="12">
        <v>18737</v>
      </c>
      <c r="C413" s="12" t="s">
        <v>3</v>
      </c>
      <c r="D413" s="12" t="s">
        <v>7</v>
      </c>
      <c r="E413" s="12">
        <v>6</v>
      </c>
    </row>
    <row r="414" spans="1:5" x14ac:dyDescent="0.25">
      <c r="A414" s="12">
        <v>99374</v>
      </c>
      <c r="B414" s="12">
        <v>22185</v>
      </c>
      <c r="C414" s="12" t="s">
        <v>4</v>
      </c>
      <c r="D414" s="12" t="s">
        <v>9</v>
      </c>
      <c r="E414" s="12">
        <v>6</v>
      </c>
    </row>
    <row r="415" spans="1:5" x14ac:dyDescent="0.25">
      <c r="A415" s="12">
        <v>41579</v>
      </c>
      <c r="B415" s="12">
        <v>26062</v>
      </c>
      <c r="C415" s="12" t="s">
        <v>3</v>
      </c>
      <c r="D415" s="12" t="s">
        <v>7</v>
      </c>
      <c r="E415" s="12">
        <v>3</v>
      </c>
    </row>
    <row r="416" spans="1:5" x14ac:dyDescent="0.25">
      <c r="A416" s="12">
        <v>43844</v>
      </c>
      <c r="B416" s="12">
        <v>30303</v>
      </c>
      <c r="C416" s="12" t="s">
        <v>4</v>
      </c>
      <c r="D416" s="12" t="s">
        <v>9</v>
      </c>
      <c r="E416" s="12">
        <v>4</v>
      </c>
    </row>
    <row r="417" spans="1:5" x14ac:dyDescent="0.25">
      <c r="A417" s="12">
        <v>61660</v>
      </c>
      <c r="B417" s="12">
        <v>18521</v>
      </c>
      <c r="C417" s="12" t="s">
        <v>4</v>
      </c>
      <c r="D417" s="12" t="s">
        <v>9</v>
      </c>
      <c r="E417" s="12">
        <v>4</v>
      </c>
    </row>
    <row r="418" spans="1:5" x14ac:dyDescent="0.25">
      <c r="A418" s="12">
        <v>52158</v>
      </c>
      <c r="B418" s="12">
        <v>24763</v>
      </c>
      <c r="C418" s="12" t="s">
        <v>3</v>
      </c>
      <c r="D418" s="12" t="s">
        <v>7</v>
      </c>
      <c r="E418" s="12">
        <v>6</v>
      </c>
    </row>
    <row r="419" spans="1:5" x14ac:dyDescent="0.25">
      <c r="A419" s="12">
        <v>53552</v>
      </c>
      <c r="B419" s="12">
        <v>24769</v>
      </c>
      <c r="C419" s="12" t="s">
        <v>4</v>
      </c>
      <c r="D419" s="12" t="s">
        <v>8</v>
      </c>
      <c r="E419" s="12">
        <v>4</v>
      </c>
    </row>
    <row r="420" spans="1:5" x14ac:dyDescent="0.25">
      <c r="A420" s="12">
        <v>84959</v>
      </c>
      <c r="B420" s="12">
        <v>23348</v>
      </c>
      <c r="C420" s="12" t="s">
        <v>4</v>
      </c>
      <c r="D420" s="12" t="s">
        <v>9</v>
      </c>
      <c r="E420" s="12">
        <v>6</v>
      </c>
    </row>
    <row r="421" spans="1:5" x14ac:dyDescent="0.25">
      <c r="A421" s="12">
        <v>56801</v>
      </c>
      <c r="B421" s="12">
        <v>23508</v>
      </c>
      <c r="C421" s="12" t="s">
        <v>3</v>
      </c>
      <c r="D421" s="12" t="s">
        <v>7</v>
      </c>
      <c r="E421" s="12">
        <v>5</v>
      </c>
    </row>
    <row r="422" spans="1:5" x14ac:dyDescent="0.25">
      <c r="A422" s="12">
        <v>92567</v>
      </c>
      <c r="B422" s="12">
        <v>17646</v>
      </c>
      <c r="C422" s="12" t="s">
        <v>4</v>
      </c>
      <c r="D422" s="12" t="s">
        <v>9</v>
      </c>
      <c r="E422" s="12">
        <v>5</v>
      </c>
    </row>
    <row r="423" spans="1:5" x14ac:dyDescent="0.25">
      <c r="A423" s="12">
        <v>69820</v>
      </c>
      <c r="B423" s="12">
        <v>21297</v>
      </c>
      <c r="C423" s="12" t="s">
        <v>4</v>
      </c>
      <c r="D423" s="12" t="s">
        <v>9</v>
      </c>
      <c r="E423" s="12">
        <v>5</v>
      </c>
    </row>
    <row r="424" spans="1:5" x14ac:dyDescent="0.25">
      <c r="A424" s="12">
        <v>54740</v>
      </c>
      <c r="B424" s="12">
        <v>23949</v>
      </c>
      <c r="C424" s="12" t="s">
        <v>4</v>
      </c>
      <c r="D424" s="12" t="s">
        <v>8</v>
      </c>
      <c r="E424" s="12">
        <v>3</v>
      </c>
    </row>
    <row r="425" spans="1:5" x14ac:dyDescent="0.25">
      <c r="A425" s="12">
        <v>77241</v>
      </c>
      <c r="B425" s="12">
        <v>20386</v>
      </c>
      <c r="C425" s="12" t="s">
        <v>4</v>
      </c>
      <c r="D425" s="12" t="s">
        <v>9</v>
      </c>
      <c r="E425" s="12">
        <v>2</v>
      </c>
    </row>
    <row r="426" spans="1:5" x14ac:dyDescent="0.25">
      <c r="A426" s="12">
        <v>46299</v>
      </c>
      <c r="B426" s="12">
        <v>25857</v>
      </c>
      <c r="C426" s="12" t="s">
        <v>4</v>
      </c>
      <c r="D426" s="12" t="s">
        <v>8</v>
      </c>
      <c r="E426" s="12">
        <v>6</v>
      </c>
    </row>
    <row r="427" spans="1:5" x14ac:dyDescent="0.25">
      <c r="A427" s="12">
        <v>91592</v>
      </c>
      <c r="B427" s="12">
        <v>18019</v>
      </c>
      <c r="C427" s="12" t="s">
        <v>4</v>
      </c>
      <c r="D427" s="12" t="s">
        <v>9</v>
      </c>
      <c r="E427" s="12">
        <v>6</v>
      </c>
    </row>
    <row r="428" spans="1:5" x14ac:dyDescent="0.25">
      <c r="A428" s="12">
        <v>13062</v>
      </c>
      <c r="B428" s="12">
        <v>16718</v>
      </c>
      <c r="C428" s="12" t="s">
        <v>4</v>
      </c>
      <c r="D428" s="12" t="s">
        <v>9</v>
      </c>
      <c r="E428" s="12">
        <v>3</v>
      </c>
    </row>
    <row r="429" spans="1:5" x14ac:dyDescent="0.25">
      <c r="A429" s="12">
        <v>42932</v>
      </c>
      <c r="B429" s="12">
        <v>21610</v>
      </c>
      <c r="C429" s="12" t="s">
        <v>4</v>
      </c>
      <c r="D429" s="12" t="s">
        <v>9</v>
      </c>
      <c r="E429" s="12">
        <v>6</v>
      </c>
    </row>
    <row r="430" spans="1:5" x14ac:dyDescent="0.25">
      <c r="A430" s="12">
        <v>43507</v>
      </c>
      <c r="B430" s="12">
        <v>19037</v>
      </c>
      <c r="C430" s="12" t="s">
        <v>3</v>
      </c>
      <c r="D430" s="12" t="s">
        <v>7</v>
      </c>
      <c r="E430" s="12">
        <v>2</v>
      </c>
    </row>
    <row r="431" spans="1:5" x14ac:dyDescent="0.25">
      <c r="A431" s="12">
        <v>74190</v>
      </c>
      <c r="B431" s="12">
        <v>15207</v>
      </c>
      <c r="C431" s="12" t="s">
        <v>4</v>
      </c>
      <c r="D431" s="12" t="s">
        <v>9</v>
      </c>
      <c r="E431" s="12">
        <v>7</v>
      </c>
    </row>
    <row r="432" spans="1:5" x14ac:dyDescent="0.25">
      <c r="A432" s="12">
        <v>68426</v>
      </c>
      <c r="B432" s="12">
        <v>24956</v>
      </c>
      <c r="C432" s="12" t="s">
        <v>4</v>
      </c>
      <c r="D432" s="12" t="s">
        <v>9</v>
      </c>
      <c r="E432" s="12">
        <v>6</v>
      </c>
    </row>
    <row r="433" spans="1:5" x14ac:dyDescent="0.25">
      <c r="A433" s="12">
        <v>60277</v>
      </c>
      <c r="B433" s="12">
        <v>16203</v>
      </c>
      <c r="C433" s="12" t="s">
        <v>4</v>
      </c>
      <c r="D433" s="12" t="s">
        <v>9</v>
      </c>
      <c r="E433" s="12">
        <v>7</v>
      </c>
    </row>
    <row r="434" spans="1:5" x14ac:dyDescent="0.25">
      <c r="A434" s="12">
        <v>58184</v>
      </c>
      <c r="B434" s="12">
        <v>19818</v>
      </c>
      <c r="C434" s="12" t="s">
        <v>4</v>
      </c>
      <c r="D434" s="12" t="s">
        <v>8</v>
      </c>
      <c r="E434" s="12">
        <v>6</v>
      </c>
    </row>
    <row r="435" spans="1:5" x14ac:dyDescent="0.25">
      <c r="A435" s="12">
        <v>81107</v>
      </c>
      <c r="B435" s="12">
        <v>20987</v>
      </c>
      <c r="C435" s="12" t="s">
        <v>4</v>
      </c>
      <c r="D435" s="12" t="s">
        <v>8</v>
      </c>
      <c r="E435" s="12">
        <v>4</v>
      </c>
    </row>
    <row r="436" spans="1:5" x14ac:dyDescent="0.25">
      <c r="A436" s="12">
        <v>69211</v>
      </c>
      <c r="B436" s="12">
        <v>20972</v>
      </c>
      <c r="C436" s="12" t="s">
        <v>3</v>
      </c>
      <c r="D436" s="12" t="s">
        <v>7</v>
      </c>
      <c r="E436" s="12">
        <v>4</v>
      </c>
    </row>
    <row r="437" spans="1:5" x14ac:dyDescent="0.25">
      <c r="A437" s="12">
        <v>88859</v>
      </c>
      <c r="B437" s="12">
        <v>18210</v>
      </c>
      <c r="C437" s="12" t="s">
        <v>3</v>
      </c>
      <c r="D437" s="12" t="s">
        <v>7</v>
      </c>
      <c r="E437" s="12">
        <v>4</v>
      </c>
    </row>
    <row r="438" spans="1:5" x14ac:dyDescent="0.25">
      <c r="A438" s="12">
        <v>16660</v>
      </c>
      <c r="B438" s="12">
        <v>20560</v>
      </c>
      <c r="C438" s="12" t="s">
        <v>3</v>
      </c>
      <c r="D438" s="12" t="s">
        <v>7</v>
      </c>
      <c r="E438" s="12">
        <v>2</v>
      </c>
    </row>
    <row r="439" spans="1:5" x14ac:dyDescent="0.25">
      <c r="A439" s="12">
        <v>93514</v>
      </c>
      <c r="B439" s="12">
        <v>20265</v>
      </c>
      <c r="C439" s="12" t="s">
        <v>4</v>
      </c>
      <c r="D439" s="12" t="s">
        <v>8</v>
      </c>
      <c r="E439" s="12">
        <v>5</v>
      </c>
    </row>
    <row r="440" spans="1:5" x14ac:dyDescent="0.25">
      <c r="A440" s="12">
        <v>30930</v>
      </c>
      <c r="B440" s="12">
        <v>24200</v>
      </c>
      <c r="C440" s="12" t="s">
        <v>3</v>
      </c>
      <c r="D440" s="12" t="s">
        <v>7</v>
      </c>
      <c r="E440" s="12">
        <v>3</v>
      </c>
    </row>
    <row r="441" spans="1:5" x14ac:dyDescent="0.25">
      <c r="A441" s="12">
        <v>17874</v>
      </c>
      <c r="B441" s="12">
        <v>21530</v>
      </c>
      <c r="C441" s="12" t="s">
        <v>3</v>
      </c>
      <c r="D441" s="12" t="s">
        <v>7</v>
      </c>
      <c r="E441" s="12">
        <v>5</v>
      </c>
    </row>
    <row r="442" spans="1:5" x14ac:dyDescent="0.25">
      <c r="A442" s="12">
        <v>19108</v>
      </c>
      <c r="B442" s="12">
        <v>21260</v>
      </c>
      <c r="C442" s="12" t="s">
        <v>3</v>
      </c>
      <c r="D442" s="12" t="s">
        <v>7</v>
      </c>
      <c r="E442" s="12">
        <v>2</v>
      </c>
    </row>
    <row r="443" spans="1:5" x14ac:dyDescent="0.25">
      <c r="A443" s="12">
        <v>91775</v>
      </c>
      <c r="B443" s="12">
        <v>23654</v>
      </c>
      <c r="C443" s="12" t="s">
        <v>4</v>
      </c>
      <c r="D443" s="12" t="s">
        <v>8</v>
      </c>
      <c r="E443" s="12">
        <v>4</v>
      </c>
    </row>
    <row r="444" spans="1:5" x14ac:dyDescent="0.25">
      <c r="A444" s="12">
        <v>71598</v>
      </c>
      <c r="B444" s="12">
        <v>15603</v>
      </c>
      <c r="C444" s="12" t="s">
        <v>4</v>
      </c>
      <c r="D444" s="12" t="s">
        <v>8</v>
      </c>
      <c r="E444" s="12">
        <v>6</v>
      </c>
    </row>
    <row r="445" spans="1:5" x14ac:dyDescent="0.25">
      <c r="A445" s="12">
        <v>53677</v>
      </c>
      <c r="B445" s="12">
        <v>16217</v>
      </c>
      <c r="C445" s="12" t="s">
        <v>4</v>
      </c>
      <c r="D445" s="12" t="s">
        <v>8</v>
      </c>
      <c r="E445" s="12">
        <v>6</v>
      </c>
    </row>
    <row r="446" spans="1:5" x14ac:dyDescent="0.25">
      <c r="A446" s="12">
        <v>96244</v>
      </c>
      <c r="B446" s="12">
        <v>10676</v>
      </c>
      <c r="C446" s="12" t="s">
        <v>4</v>
      </c>
      <c r="D446" s="12" t="s">
        <v>9</v>
      </c>
      <c r="E446" s="12">
        <v>2</v>
      </c>
    </row>
    <row r="447" spans="1:5" x14ac:dyDescent="0.25">
      <c r="A447" s="12">
        <v>51111</v>
      </c>
      <c r="B447" s="12">
        <v>15794</v>
      </c>
      <c r="C447" s="12" t="s">
        <v>4</v>
      </c>
      <c r="D447" s="12" t="s">
        <v>9</v>
      </c>
      <c r="E447" s="12">
        <v>2</v>
      </c>
    </row>
    <row r="448" spans="1:5" x14ac:dyDescent="0.25">
      <c r="A448" s="12">
        <v>96256</v>
      </c>
      <c r="B448" s="12">
        <v>19225</v>
      </c>
      <c r="C448" s="12" t="s">
        <v>3</v>
      </c>
      <c r="D448" s="12" t="s">
        <v>7</v>
      </c>
      <c r="E448" s="12">
        <v>4</v>
      </c>
    </row>
    <row r="449" spans="1:5" x14ac:dyDescent="0.25">
      <c r="A449" s="12">
        <v>85459</v>
      </c>
      <c r="B449" s="12">
        <v>24477</v>
      </c>
      <c r="C449" s="12" t="s">
        <v>4</v>
      </c>
      <c r="D449" s="12" t="s">
        <v>9</v>
      </c>
      <c r="E449" s="12">
        <v>2</v>
      </c>
    </row>
    <row r="450" spans="1:5" x14ac:dyDescent="0.25">
      <c r="A450" s="12">
        <v>25177</v>
      </c>
      <c r="B450" s="12">
        <v>28825</v>
      </c>
      <c r="C450" s="12" t="s">
        <v>3</v>
      </c>
      <c r="D450" s="12" t="s">
        <v>7</v>
      </c>
      <c r="E450" s="12">
        <v>1</v>
      </c>
    </row>
    <row r="451" spans="1:5" x14ac:dyDescent="0.25">
      <c r="A451" s="12">
        <v>23745</v>
      </c>
      <c r="B451" s="12">
        <v>23444</v>
      </c>
      <c r="C451" s="12" t="s">
        <v>3</v>
      </c>
      <c r="D451" s="12" t="s">
        <v>7</v>
      </c>
      <c r="E451" s="12">
        <v>1</v>
      </c>
    </row>
    <row r="452" spans="1:5" x14ac:dyDescent="0.25">
      <c r="A452" s="12">
        <v>33264</v>
      </c>
      <c r="B452" s="12">
        <v>25465</v>
      </c>
      <c r="C452" s="12" t="s">
        <v>3</v>
      </c>
      <c r="D452" s="12" t="s">
        <v>7</v>
      </c>
      <c r="E452" s="12">
        <v>5</v>
      </c>
    </row>
    <row r="453" spans="1:5" x14ac:dyDescent="0.25">
      <c r="A453" s="12">
        <v>13075</v>
      </c>
      <c r="B453" s="12">
        <v>14249</v>
      </c>
      <c r="C453" s="12" t="s">
        <v>3</v>
      </c>
      <c r="D453" s="12" t="s">
        <v>7</v>
      </c>
      <c r="E453" s="12">
        <v>5</v>
      </c>
    </row>
    <row r="454" spans="1:5" x14ac:dyDescent="0.25">
      <c r="A454" s="12">
        <v>37322</v>
      </c>
      <c r="B454" s="12">
        <v>31001</v>
      </c>
      <c r="C454" s="12" t="s">
        <v>3</v>
      </c>
      <c r="D454" s="12" t="s">
        <v>7</v>
      </c>
      <c r="E454" s="12">
        <v>7</v>
      </c>
    </row>
    <row r="455" spans="1:5" x14ac:dyDescent="0.25">
      <c r="A455" s="12">
        <v>96186</v>
      </c>
      <c r="B455" s="12">
        <v>23188</v>
      </c>
      <c r="C455" s="12" t="s">
        <v>3</v>
      </c>
      <c r="D455" s="12" t="s">
        <v>7</v>
      </c>
      <c r="E455" s="12">
        <v>5</v>
      </c>
    </row>
    <row r="456" spans="1:5" x14ac:dyDescent="0.25">
      <c r="A456" s="12">
        <v>85947</v>
      </c>
      <c r="B456" s="12">
        <v>22582</v>
      </c>
      <c r="C456" s="12" t="s">
        <v>3</v>
      </c>
      <c r="D456" s="12" t="s">
        <v>7</v>
      </c>
      <c r="E456" s="12">
        <v>8</v>
      </c>
    </row>
    <row r="457" spans="1:5" x14ac:dyDescent="0.25">
      <c r="A457" s="12">
        <v>17222</v>
      </c>
      <c r="B457" s="12">
        <v>21207</v>
      </c>
      <c r="C457" s="12" t="s">
        <v>4</v>
      </c>
      <c r="D457" s="12" t="s">
        <v>9</v>
      </c>
      <c r="E457" s="12">
        <v>5</v>
      </c>
    </row>
    <row r="458" spans="1:5" x14ac:dyDescent="0.25">
      <c r="A458" s="12">
        <v>56534</v>
      </c>
      <c r="B458" s="12">
        <v>22254</v>
      </c>
      <c r="C458" s="12" t="s">
        <v>4</v>
      </c>
      <c r="D458" s="12" t="s">
        <v>8</v>
      </c>
      <c r="E458" s="12">
        <v>7</v>
      </c>
    </row>
    <row r="459" spans="1:5" x14ac:dyDescent="0.25">
      <c r="A459" s="12">
        <v>11673</v>
      </c>
      <c r="B459" s="12">
        <v>21876</v>
      </c>
      <c r="C459" s="12" t="s">
        <v>4</v>
      </c>
      <c r="D459" s="12" t="s">
        <v>8</v>
      </c>
      <c r="E459" s="12">
        <v>4</v>
      </c>
    </row>
    <row r="460" spans="1:5" x14ac:dyDescent="0.25">
      <c r="A460" s="12">
        <v>10320</v>
      </c>
      <c r="B460" s="12">
        <v>20846</v>
      </c>
      <c r="C460" s="12" t="s">
        <v>4</v>
      </c>
      <c r="D460" s="12" t="s">
        <v>8</v>
      </c>
      <c r="E460" s="12">
        <v>3</v>
      </c>
    </row>
    <row r="461" spans="1:5" x14ac:dyDescent="0.25">
      <c r="A461" s="12">
        <v>67265</v>
      </c>
      <c r="B461" s="12">
        <v>21584</v>
      </c>
      <c r="C461" s="12" t="s">
        <v>3</v>
      </c>
      <c r="D461" s="12" t="s">
        <v>7</v>
      </c>
      <c r="E461" s="12">
        <v>5</v>
      </c>
    </row>
    <row r="462" spans="1:5" x14ac:dyDescent="0.25">
      <c r="A462" s="12">
        <v>13617</v>
      </c>
      <c r="B462" s="12">
        <v>25026</v>
      </c>
      <c r="C462" s="12" t="s">
        <v>3</v>
      </c>
      <c r="D462" s="12" t="s">
        <v>7</v>
      </c>
      <c r="E462" s="12">
        <v>5</v>
      </c>
    </row>
    <row r="463" spans="1:5" x14ac:dyDescent="0.25">
      <c r="A463" s="12">
        <v>63821</v>
      </c>
      <c r="B463" s="12">
        <v>16576</v>
      </c>
      <c r="C463" s="12" t="s">
        <v>4</v>
      </c>
      <c r="D463" s="12" t="s">
        <v>9</v>
      </c>
      <c r="E463" s="12">
        <v>4</v>
      </c>
    </row>
    <row r="464" spans="1:5" x14ac:dyDescent="0.25">
      <c r="A464" s="12">
        <v>55234</v>
      </c>
      <c r="B464" s="12">
        <v>26382</v>
      </c>
      <c r="C464" s="12" t="s">
        <v>3</v>
      </c>
      <c r="D464" s="12" t="s">
        <v>7</v>
      </c>
      <c r="E464" s="12">
        <v>7</v>
      </c>
    </row>
    <row r="465" spans="1:5" x14ac:dyDescent="0.25">
      <c r="A465" s="12">
        <v>45590</v>
      </c>
      <c r="B465" s="12">
        <v>23632</v>
      </c>
      <c r="C465" s="12" t="s">
        <v>4</v>
      </c>
      <c r="D465" s="12" t="s">
        <v>8</v>
      </c>
      <c r="E465" s="12">
        <v>3</v>
      </c>
    </row>
    <row r="466" spans="1:5" x14ac:dyDescent="0.25">
      <c r="A466" s="12">
        <v>19686</v>
      </c>
      <c r="B466" s="12">
        <v>23061</v>
      </c>
      <c r="C466" s="12" t="s">
        <v>4</v>
      </c>
      <c r="D466" s="12" t="s">
        <v>8</v>
      </c>
      <c r="E466" s="12">
        <v>7</v>
      </c>
    </row>
    <row r="467" spans="1:5" x14ac:dyDescent="0.25">
      <c r="A467" s="12">
        <v>51784</v>
      </c>
      <c r="B467" s="12">
        <v>15271</v>
      </c>
      <c r="C467" s="12" t="s">
        <v>3</v>
      </c>
      <c r="D467" s="12" t="s">
        <v>7</v>
      </c>
      <c r="E467" s="12">
        <v>7</v>
      </c>
    </row>
    <row r="468" spans="1:5" x14ac:dyDescent="0.25">
      <c r="A468" s="12">
        <v>95892</v>
      </c>
      <c r="B468" s="12">
        <v>26471</v>
      </c>
      <c r="C468" s="12" t="s">
        <v>3</v>
      </c>
      <c r="D468" s="12" t="s">
        <v>7</v>
      </c>
      <c r="E468" s="12">
        <v>7</v>
      </c>
    </row>
    <row r="469" spans="1:5" x14ac:dyDescent="0.25">
      <c r="A469" s="12">
        <v>51988</v>
      </c>
      <c r="B469" s="12">
        <v>19618</v>
      </c>
      <c r="C469" s="12" t="s">
        <v>3</v>
      </c>
      <c r="D469" s="12" t="s">
        <v>7</v>
      </c>
      <c r="E469" s="12">
        <v>5</v>
      </c>
    </row>
    <row r="470" spans="1:5" x14ac:dyDescent="0.25">
      <c r="A470" s="12">
        <v>40722</v>
      </c>
      <c r="B470" s="12">
        <v>17656</v>
      </c>
      <c r="C470" s="12" t="s">
        <v>3</v>
      </c>
      <c r="D470" s="12" t="s">
        <v>7</v>
      </c>
      <c r="E470" s="12">
        <v>6</v>
      </c>
    </row>
    <row r="471" spans="1:5" x14ac:dyDescent="0.25">
      <c r="A471" s="12">
        <v>89774</v>
      </c>
      <c r="B471" s="12">
        <v>22000</v>
      </c>
      <c r="C471" s="12" t="s">
        <v>4</v>
      </c>
      <c r="D471" s="12" t="s">
        <v>9</v>
      </c>
      <c r="E471" s="12">
        <v>4</v>
      </c>
    </row>
    <row r="472" spans="1:5" x14ac:dyDescent="0.25">
      <c r="A472" s="12">
        <v>23628</v>
      </c>
      <c r="B472" s="12">
        <v>16702</v>
      </c>
      <c r="C472" s="12" t="s">
        <v>4</v>
      </c>
      <c r="D472" s="12" t="s">
        <v>8</v>
      </c>
      <c r="E472" s="12">
        <v>7</v>
      </c>
    </row>
    <row r="473" spans="1:5" x14ac:dyDescent="0.25">
      <c r="A473" s="12">
        <v>34208</v>
      </c>
      <c r="B473" s="12">
        <v>25210</v>
      </c>
      <c r="C473" s="12" t="s">
        <v>4</v>
      </c>
      <c r="D473" s="12" t="s">
        <v>9</v>
      </c>
      <c r="E473" s="12">
        <v>5</v>
      </c>
    </row>
    <row r="474" spans="1:5" x14ac:dyDescent="0.25">
      <c r="A474" s="12">
        <v>98559</v>
      </c>
      <c r="B474" s="12">
        <v>27636</v>
      </c>
      <c r="C474" s="12" t="s">
        <v>3</v>
      </c>
      <c r="D474" s="12" t="s">
        <v>7</v>
      </c>
      <c r="E474" s="12">
        <v>8</v>
      </c>
    </row>
    <row r="475" spans="1:5" x14ac:dyDescent="0.25">
      <c r="A475" s="12">
        <v>40594</v>
      </c>
      <c r="B475" s="12">
        <v>25201</v>
      </c>
      <c r="C475" s="12" t="s">
        <v>4</v>
      </c>
      <c r="D475" s="12" t="s">
        <v>8</v>
      </c>
      <c r="E475" s="12">
        <v>7</v>
      </c>
    </row>
    <row r="476" spans="1:5" x14ac:dyDescent="0.25">
      <c r="A476" s="12">
        <v>28839</v>
      </c>
      <c r="B476" s="12">
        <v>21202</v>
      </c>
      <c r="C476" s="12" t="s">
        <v>3</v>
      </c>
      <c r="D476" s="12" t="s">
        <v>7</v>
      </c>
      <c r="E476" s="12">
        <v>4</v>
      </c>
    </row>
    <row r="477" spans="1:5" x14ac:dyDescent="0.25">
      <c r="A477" s="12">
        <v>66150</v>
      </c>
      <c r="B477" s="12">
        <v>26590</v>
      </c>
      <c r="C477" s="12" t="s">
        <v>3</v>
      </c>
      <c r="D477" s="12" t="s">
        <v>7</v>
      </c>
      <c r="E477" s="12">
        <v>2</v>
      </c>
    </row>
    <row r="478" spans="1:5" x14ac:dyDescent="0.25">
      <c r="A478" s="12">
        <v>67083</v>
      </c>
      <c r="B478" s="12">
        <v>26898</v>
      </c>
      <c r="C478" s="12" t="s">
        <v>4</v>
      </c>
      <c r="D478" s="12" t="s">
        <v>9</v>
      </c>
      <c r="E478" s="12">
        <v>7</v>
      </c>
    </row>
    <row r="479" spans="1:5" x14ac:dyDescent="0.25">
      <c r="A479" s="12">
        <v>99591</v>
      </c>
      <c r="B479" s="12">
        <v>19482</v>
      </c>
      <c r="C479" s="12" t="s">
        <v>3</v>
      </c>
      <c r="D479" s="12" t="s">
        <v>7</v>
      </c>
      <c r="E479" s="12">
        <v>0</v>
      </c>
    </row>
    <row r="480" spans="1:5" x14ac:dyDescent="0.25">
      <c r="A480" s="12">
        <v>60574</v>
      </c>
      <c r="B480" s="12">
        <v>19696</v>
      </c>
      <c r="C480" s="12" t="s">
        <v>4</v>
      </c>
      <c r="D480" s="12" t="s">
        <v>9</v>
      </c>
      <c r="E480" s="12">
        <v>3</v>
      </c>
    </row>
    <row r="481" spans="1:5" x14ac:dyDescent="0.25">
      <c r="A481" s="12">
        <v>27491</v>
      </c>
      <c r="B481" s="12">
        <v>19058</v>
      </c>
      <c r="C481" s="12" t="s">
        <v>4</v>
      </c>
      <c r="D481" s="12" t="s">
        <v>8</v>
      </c>
      <c r="E481" s="12">
        <v>4</v>
      </c>
    </row>
    <row r="482" spans="1:5" x14ac:dyDescent="0.25">
      <c r="A482" s="12">
        <v>95541</v>
      </c>
      <c r="B482" s="12">
        <v>27663</v>
      </c>
      <c r="C482" s="12" t="s">
        <v>3</v>
      </c>
      <c r="D482" s="12" t="s">
        <v>7</v>
      </c>
      <c r="E482" s="12">
        <v>3</v>
      </c>
    </row>
    <row r="483" spans="1:5" x14ac:dyDescent="0.25">
      <c r="A483" s="12">
        <v>26002</v>
      </c>
      <c r="B483" s="12">
        <v>19304</v>
      </c>
      <c r="C483" s="12" t="s">
        <v>4</v>
      </c>
      <c r="D483" s="12" t="s">
        <v>9</v>
      </c>
      <c r="E483" s="12">
        <v>1</v>
      </c>
    </row>
    <row r="484" spans="1:5" x14ac:dyDescent="0.25">
      <c r="A484" s="12">
        <v>64941</v>
      </c>
      <c r="B484" s="12">
        <v>25356</v>
      </c>
      <c r="C484" s="12" t="s">
        <v>4</v>
      </c>
      <c r="D484" s="12" t="s">
        <v>9</v>
      </c>
      <c r="E484" s="12">
        <v>5</v>
      </c>
    </row>
    <row r="485" spans="1:5" x14ac:dyDescent="0.25">
      <c r="A485" s="12">
        <v>23852</v>
      </c>
      <c r="B485" s="12">
        <v>19222</v>
      </c>
      <c r="C485" s="12" t="s">
        <v>3</v>
      </c>
      <c r="D485" s="12" t="s">
        <v>7</v>
      </c>
      <c r="E485" s="12">
        <v>8</v>
      </c>
    </row>
    <row r="486" spans="1:5" x14ac:dyDescent="0.25">
      <c r="A486" s="12">
        <v>57747</v>
      </c>
      <c r="B486" s="12">
        <v>24380</v>
      </c>
      <c r="C486" s="12" t="s">
        <v>3</v>
      </c>
      <c r="D486" s="12" t="s">
        <v>7</v>
      </c>
      <c r="E486" s="12">
        <v>4</v>
      </c>
    </row>
    <row r="487" spans="1:5" x14ac:dyDescent="0.25">
      <c r="A487" s="12">
        <v>47602</v>
      </c>
      <c r="B487" s="12">
        <v>23575</v>
      </c>
      <c r="C487" s="12" t="s">
        <v>4</v>
      </c>
      <c r="D487" s="12" t="s">
        <v>8</v>
      </c>
      <c r="E487" s="12">
        <v>2</v>
      </c>
    </row>
    <row r="488" spans="1:5" x14ac:dyDescent="0.25">
      <c r="A488" s="12">
        <v>79415</v>
      </c>
      <c r="B488" s="12">
        <v>21985</v>
      </c>
      <c r="C488" s="12" t="s">
        <v>4</v>
      </c>
      <c r="D488" s="12" t="s">
        <v>8</v>
      </c>
      <c r="E488" s="12">
        <v>5</v>
      </c>
    </row>
    <row r="489" spans="1:5" x14ac:dyDescent="0.25">
      <c r="A489" s="12">
        <v>83245</v>
      </c>
      <c r="B489" s="12">
        <v>22088</v>
      </c>
      <c r="C489" s="12" t="s">
        <v>4</v>
      </c>
      <c r="D489" s="12" t="s">
        <v>8</v>
      </c>
      <c r="E489" s="12">
        <v>4</v>
      </c>
    </row>
    <row r="490" spans="1:5" x14ac:dyDescent="0.25">
      <c r="A490" s="12">
        <v>19457</v>
      </c>
      <c r="B490" s="12">
        <v>28944</v>
      </c>
      <c r="C490" s="12" t="s">
        <v>4</v>
      </c>
      <c r="D490" s="12" t="s">
        <v>9</v>
      </c>
      <c r="E490" s="12">
        <v>4</v>
      </c>
    </row>
    <row r="491" spans="1:5" x14ac:dyDescent="0.25">
      <c r="A491" s="12">
        <v>91595</v>
      </c>
      <c r="B491" s="12">
        <v>26786</v>
      </c>
      <c r="C491" s="12" t="s">
        <v>4</v>
      </c>
      <c r="D491" s="12" t="s">
        <v>8</v>
      </c>
      <c r="E491" s="12">
        <v>2</v>
      </c>
    </row>
    <row r="492" spans="1:5" x14ac:dyDescent="0.25">
      <c r="A492" s="12">
        <v>29297</v>
      </c>
      <c r="B492" s="12">
        <v>19608</v>
      </c>
      <c r="C492" s="12" t="s">
        <v>4</v>
      </c>
      <c r="D492" s="12" t="s">
        <v>8</v>
      </c>
      <c r="E492" s="12">
        <v>5</v>
      </c>
    </row>
    <row r="493" spans="1:5" x14ac:dyDescent="0.25">
      <c r="A493" s="12">
        <v>30729</v>
      </c>
      <c r="B493" s="12">
        <v>22884</v>
      </c>
      <c r="C493" s="12" t="s">
        <v>4</v>
      </c>
      <c r="D493" s="12" t="s">
        <v>8</v>
      </c>
      <c r="E493" s="12">
        <v>3</v>
      </c>
    </row>
    <row r="494" spans="1:5" x14ac:dyDescent="0.25">
      <c r="A494" s="12">
        <v>61078</v>
      </c>
      <c r="B494" s="12">
        <v>22009</v>
      </c>
      <c r="C494" s="12" t="s">
        <v>3</v>
      </c>
      <c r="D494" s="12" t="s">
        <v>7</v>
      </c>
      <c r="E494" s="12">
        <v>6</v>
      </c>
    </row>
    <row r="495" spans="1:5" x14ac:dyDescent="0.25">
      <c r="A495" s="12">
        <v>71896</v>
      </c>
      <c r="B495" s="12">
        <v>17356</v>
      </c>
      <c r="C495" s="12" t="s">
        <v>3</v>
      </c>
      <c r="D495" s="12" t="s">
        <v>7</v>
      </c>
      <c r="E495" s="12">
        <v>6</v>
      </c>
    </row>
    <row r="496" spans="1:5" x14ac:dyDescent="0.25">
      <c r="A496" s="12">
        <v>44005</v>
      </c>
      <c r="B496" s="12">
        <v>20816</v>
      </c>
      <c r="C496" s="12" t="s">
        <v>4</v>
      </c>
      <c r="D496" s="12" t="s">
        <v>9</v>
      </c>
      <c r="E496" s="12">
        <v>6</v>
      </c>
    </row>
    <row r="497" spans="1:5" x14ac:dyDescent="0.25">
      <c r="A497" s="12">
        <v>34729</v>
      </c>
      <c r="B497" s="12">
        <v>22060</v>
      </c>
      <c r="C497" s="12" t="s">
        <v>4</v>
      </c>
      <c r="D497" s="12" t="s">
        <v>9</v>
      </c>
      <c r="E497" s="12">
        <v>4</v>
      </c>
    </row>
    <row r="498" spans="1:5" x14ac:dyDescent="0.25">
      <c r="A498" s="12">
        <v>37798</v>
      </c>
      <c r="B498" s="12">
        <v>19478</v>
      </c>
      <c r="C498" s="12" t="s">
        <v>3</v>
      </c>
      <c r="D498" s="12" t="s">
        <v>7</v>
      </c>
      <c r="E498" s="12">
        <v>6</v>
      </c>
    </row>
    <row r="499" spans="1:5" x14ac:dyDescent="0.25">
      <c r="A499" s="12">
        <v>20973</v>
      </c>
      <c r="B499" s="12">
        <v>26784</v>
      </c>
      <c r="C499" s="12" t="s">
        <v>4</v>
      </c>
      <c r="D499" s="12" t="s">
        <v>9</v>
      </c>
      <c r="E499" s="12">
        <v>7</v>
      </c>
    </row>
    <row r="500" spans="1:5" x14ac:dyDescent="0.25">
      <c r="A500" s="12">
        <v>87352</v>
      </c>
      <c r="B500" s="12">
        <v>20695</v>
      </c>
      <c r="C500" s="12" t="s">
        <v>3</v>
      </c>
      <c r="D500" s="12" t="s">
        <v>7</v>
      </c>
      <c r="E500" s="12">
        <v>5</v>
      </c>
    </row>
    <row r="501" spans="1:5" x14ac:dyDescent="0.25">
      <c r="A501" s="12">
        <v>42992</v>
      </c>
      <c r="B501" s="12">
        <v>17610</v>
      </c>
      <c r="C501" s="12" t="s">
        <v>4</v>
      </c>
      <c r="D501" s="12" t="s">
        <v>9</v>
      </c>
      <c r="E501" s="12">
        <v>3</v>
      </c>
    </row>
    <row r="502" spans="1:5" x14ac:dyDescent="0.25">
      <c r="A502" s="12">
        <v>88612</v>
      </c>
      <c r="B502" s="12">
        <v>20895</v>
      </c>
      <c r="C502" s="12" t="s">
        <v>3</v>
      </c>
      <c r="D502" s="12" t="s">
        <v>7</v>
      </c>
      <c r="E502" s="12">
        <v>4</v>
      </c>
    </row>
    <row r="503" spans="1:5" x14ac:dyDescent="0.25">
      <c r="A503" s="12">
        <v>79590</v>
      </c>
      <c r="B503" s="12">
        <v>13824</v>
      </c>
      <c r="C503" s="12" t="s">
        <v>4</v>
      </c>
      <c r="D503" s="12" t="s">
        <v>8</v>
      </c>
      <c r="E503" s="12">
        <v>6</v>
      </c>
    </row>
    <row r="504" spans="1:5" x14ac:dyDescent="0.25">
      <c r="A504" s="12">
        <v>62060</v>
      </c>
      <c r="B504" s="12">
        <v>18673</v>
      </c>
      <c r="C504" s="12" t="s">
        <v>4</v>
      </c>
      <c r="D504" s="12" t="s">
        <v>9</v>
      </c>
      <c r="E504" s="12">
        <v>7</v>
      </c>
    </row>
    <row r="505" spans="1:5" x14ac:dyDescent="0.25">
      <c r="A505" s="12">
        <v>10907</v>
      </c>
      <c r="B505" s="12">
        <v>19289</v>
      </c>
      <c r="C505" s="12" t="s">
        <v>4</v>
      </c>
      <c r="D505" s="12" t="s">
        <v>8</v>
      </c>
      <c r="E505" s="12">
        <v>4</v>
      </c>
    </row>
    <row r="506" spans="1:5" x14ac:dyDescent="0.25">
      <c r="A506" s="12">
        <v>98937</v>
      </c>
      <c r="B506" s="12">
        <v>22467</v>
      </c>
      <c r="C506" s="12" t="s">
        <v>3</v>
      </c>
      <c r="D506" s="12" t="s">
        <v>7</v>
      </c>
      <c r="E506" s="12">
        <v>6</v>
      </c>
    </row>
    <row r="507" spans="1:5" x14ac:dyDescent="0.25">
      <c r="A507" s="12">
        <v>21372</v>
      </c>
      <c r="B507" s="12">
        <v>19990</v>
      </c>
      <c r="C507" s="12" t="s">
        <v>3</v>
      </c>
      <c r="D507" s="12" t="s">
        <v>7</v>
      </c>
      <c r="E507" s="12">
        <v>4</v>
      </c>
    </row>
    <row r="508" spans="1:5" x14ac:dyDescent="0.25">
      <c r="A508" s="12">
        <v>64530</v>
      </c>
      <c r="B508" s="12">
        <v>20984</v>
      </c>
      <c r="C508" s="12" t="s">
        <v>3</v>
      </c>
      <c r="D508" s="12" t="s">
        <v>7</v>
      </c>
      <c r="E508" s="12">
        <v>2</v>
      </c>
    </row>
    <row r="509" spans="1:5" x14ac:dyDescent="0.25">
      <c r="A509" s="12">
        <v>50290</v>
      </c>
      <c r="B509" s="12">
        <v>18846</v>
      </c>
      <c r="C509" s="12" t="s">
        <v>3</v>
      </c>
      <c r="D509" s="12" t="s">
        <v>7</v>
      </c>
      <c r="E509" s="12">
        <v>6</v>
      </c>
    </row>
    <row r="510" spans="1:5" x14ac:dyDescent="0.25">
      <c r="A510" s="12">
        <v>82544</v>
      </c>
      <c r="B510" s="12">
        <v>21296</v>
      </c>
      <c r="C510" s="12" t="s">
        <v>4</v>
      </c>
      <c r="D510" s="12" t="s">
        <v>8</v>
      </c>
      <c r="E510" s="12">
        <v>3</v>
      </c>
    </row>
    <row r="511" spans="1:5" x14ac:dyDescent="0.25">
      <c r="A511" s="12">
        <v>14408</v>
      </c>
      <c r="B511" s="12">
        <v>21014</v>
      </c>
      <c r="C511" s="12" t="s">
        <v>4</v>
      </c>
      <c r="D511" s="12" t="s">
        <v>9</v>
      </c>
      <c r="E511" s="12">
        <v>8</v>
      </c>
    </row>
    <row r="512" spans="1:5" x14ac:dyDescent="0.25">
      <c r="A512" s="12">
        <v>64105</v>
      </c>
      <c r="B512" s="12">
        <v>18429</v>
      </c>
      <c r="C512" s="12" t="s">
        <v>3</v>
      </c>
      <c r="D512" s="12" t="s">
        <v>7</v>
      </c>
      <c r="E512" s="12">
        <v>7</v>
      </c>
    </row>
    <row r="513" spans="1:5" x14ac:dyDescent="0.25">
      <c r="A513" s="12">
        <v>15714</v>
      </c>
      <c r="B513" s="12">
        <v>21602</v>
      </c>
      <c r="C513" s="12" t="s">
        <v>4</v>
      </c>
      <c r="D513" s="12" t="s">
        <v>9</v>
      </c>
      <c r="E513" s="12">
        <v>5</v>
      </c>
    </row>
    <row r="514" spans="1:5" x14ac:dyDescent="0.25">
      <c r="A514" s="12">
        <v>73695</v>
      </c>
      <c r="B514" s="12">
        <v>22705</v>
      </c>
      <c r="C514" s="12" t="s">
        <v>4</v>
      </c>
      <c r="D514" s="12" t="s">
        <v>8</v>
      </c>
      <c r="E514" s="12">
        <v>4</v>
      </c>
    </row>
    <row r="515" spans="1:5" x14ac:dyDescent="0.25">
      <c r="A515" s="12">
        <v>31163</v>
      </c>
      <c r="B515" s="12">
        <v>20798</v>
      </c>
      <c r="C515" s="12" t="s">
        <v>3</v>
      </c>
      <c r="D515" s="12" t="s">
        <v>7</v>
      </c>
      <c r="E515" s="12">
        <v>6</v>
      </c>
    </row>
    <row r="516" spans="1:5" x14ac:dyDescent="0.25">
      <c r="A516" s="12">
        <v>50313</v>
      </c>
      <c r="B516" s="12">
        <v>18799</v>
      </c>
      <c r="C516" s="12" t="s">
        <v>4</v>
      </c>
      <c r="D516" s="12" t="s">
        <v>8</v>
      </c>
      <c r="E516" s="12">
        <v>4</v>
      </c>
    </row>
    <row r="517" spans="1:5" x14ac:dyDescent="0.25">
      <c r="A517" s="12">
        <v>50852</v>
      </c>
      <c r="B517" s="12">
        <v>22452</v>
      </c>
      <c r="C517" s="12" t="s">
        <v>3</v>
      </c>
      <c r="D517" s="12" t="s">
        <v>7</v>
      </c>
      <c r="E517" s="12">
        <v>6</v>
      </c>
    </row>
    <row r="518" spans="1:5" x14ac:dyDescent="0.25">
      <c r="A518" s="12">
        <v>61622</v>
      </c>
      <c r="B518" s="12">
        <v>30130</v>
      </c>
      <c r="C518" s="12" t="s">
        <v>3</v>
      </c>
      <c r="D518" s="12" t="s">
        <v>7</v>
      </c>
      <c r="E518" s="12">
        <v>2</v>
      </c>
    </row>
    <row r="519" spans="1:5" x14ac:dyDescent="0.25">
      <c r="A519" s="12">
        <v>78679</v>
      </c>
      <c r="B519" s="12">
        <v>17878</v>
      </c>
      <c r="C519" s="12" t="s">
        <v>3</v>
      </c>
      <c r="D519" s="12" t="s">
        <v>7</v>
      </c>
      <c r="E519" s="12">
        <v>4</v>
      </c>
    </row>
    <row r="520" spans="1:5" x14ac:dyDescent="0.25">
      <c r="A520" s="12">
        <v>53735</v>
      </c>
      <c r="B520" s="12">
        <v>22137</v>
      </c>
      <c r="C520" s="12" t="s">
        <v>3</v>
      </c>
      <c r="D520" s="12" t="s">
        <v>7</v>
      </c>
      <c r="E520" s="12">
        <v>5</v>
      </c>
    </row>
    <row r="521" spans="1:5" x14ac:dyDescent="0.25">
      <c r="A521" s="12">
        <v>98353</v>
      </c>
      <c r="B521" s="12">
        <v>24269</v>
      </c>
      <c r="C521" s="12" t="s">
        <v>3</v>
      </c>
      <c r="D521" s="12" t="s">
        <v>7</v>
      </c>
      <c r="E521" s="12">
        <v>7</v>
      </c>
    </row>
    <row r="522" spans="1:5" x14ac:dyDescent="0.25">
      <c r="A522" s="12">
        <v>69503</v>
      </c>
      <c r="B522" s="12">
        <v>26028</v>
      </c>
      <c r="C522" s="12" t="s">
        <v>4</v>
      </c>
      <c r="D522" s="12" t="s">
        <v>9</v>
      </c>
      <c r="E522" s="12">
        <v>3</v>
      </c>
    </row>
    <row r="523" spans="1:5" x14ac:dyDescent="0.25">
      <c r="A523" s="12">
        <v>10243</v>
      </c>
      <c r="B523" s="12">
        <v>25156</v>
      </c>
      <c r="C523" s="12" t="s">
        <v>3</v>
      </c>
      <c r="D523" s="12" t="s">
        <v>7</v>
      </c>
      <c r="E523" s="12">
        <v>5</v>
      </c>
    </row>
    <row r="524" spans="1:5" x14ac:dyDescent="0.25">
      <c r="A524" s="12">
        <v>39697</v>
      </c>
      <c r="B524" s="12">
        <v>19710</v>
      </c>
      <c r="C524" s="12" t="s">
        <v>3</v>
      </c>
      <c r="D524" s="12" t="s">
        <v>7</v>
      </c>
      <c r="E524" s="12">
        <v>1</v>
      </c>
    </row>
    <row r="525" spans="1:5" x14ac:dyDescent="0.25">
      <c r="A525" s="12">
        <v>28526</v>
      </c>
      <c r="B525" s="12">
        <v>18623</v>
      </c>
      <c r="C525" s="12" t="s">
        <v>4</v>
      </c>
      <c r="D525" s="12" t="s">
        <v>9</v>
      </c>
      <c r="E525" s="12">
        <v>6</v>
      </c>
    </row>
    <row r="526" spans="1:5" x14ac:dyDescent="0.25">
      <c r="A526" s="12">
        <v>37467</v>
      </c>
      <c r="B526" s="12">
        <v>17865</v>
      </c>
      <c r="C526" s="12" t="s">
        <v>3</v>
      </c>
      <c r="D526" s="12" t="s">
        <v>7</v>
      </c>
      <c r="E526" s="12">
        <v>3</v>
      </c>
    </row>
    <row r="527" spans="1:5" x14ac:dyDescent="0.25">
      <c r="A527" s="12">
        <v>29546</v>
      </c>
      <c r="B527" s="12">
        <v>22883</v>
      </c>
      <c r="C527" s="12" t="s">
        <v>4</v>
      </c>
      <c r="D527" s="12" t="s">
        <v>8</v>
      </c>
      <c r="E527" s="12">
        <v>4</v>
      </c>
    </row>
    <row r="528" spans="1:5" x14ac:dyDescent="0.25">
      <c r="A528" s="12">
        <v>77434</v>
      </c>
      <c r="B528" s="12">
        <v>22457</v>
      </c>
      <c r="C528" s="12" t="s">
        <v>3</v>
      </c>
      <c r="D528" s="12" t="s">
        <v>7</v>
      </c>
      <c r="E528" s="12">
        <v>7</v>
      </c>
    </row>
    <row r="529" spans="1:5" x14ac:dyDescent="0.25">
      <c r="A529" s="12">
        <v>37489</v>
      </c>
      <c r="B529" s="12">
        <v>18329</v>
      </c>
      <c r="C529" s="12" t="s">
        <v>3</v>
      </c>
      <c r="D529" s="12" t="s">
        <v>7</v>
      </c>
      <c r="E529" s="12">
        <v>4</v>
      </c>
    </row>
    <row r="530" spans="1:5" x14ac:dyDescent="0.25">
      <c r="A530" s="12">
        <v>46035</v>
      </c>
      <c r="B530" s="12">
        <v>24420</v>
      </c>
      <c r="C530" s="12" t="s">
        <v>4</v>
      </c>
      <c r="D530" s="12" t="s">
        <v>8</v>
      </c>
      <c r="E530" s="12">
        <v>3</v>
      </c>
    </row>
    <row r="531" spans="1:5" x14ac:dyDescent="0.25">
      <c r="A531" s="12">
        <v>45821</v>
      </c>
      <c r="B531" s="12">
        <v>16703</v>
      </c>
      <c r="C531" s="12" t="s">
        <v>3</v>
      </c>
      <c r="D531" s="12" t="s">
        <v>7</v>
      </c>
      <c r="E531" s="12">
        <v>4</v>
      </c>
    </row>
    <row r="532" spans="1:5" x14ac:dyDescent="0.25">
      <c r="A532" s="12">
        <v>74112</v>
      </c>
      <c r="B532" s="12">
        <v>27166</v>
      </c>
      <c r="C532" s="12" t="s">
        <v>3</v>
      </c>
      <c r="D532" s="12" t="s">
        <v>7</v>
      </c>
      <c r="E532" s="12">
        <v>7</v>
      </c>
    </row>
    <row r="533" spans="1:5" x14ac:dyDescent="0.25">
      <c r="A533" s="12">
        <v>33087</v>
      </c>
      <c r="B533" s="12">
        <v>21979</v>
      </c>
      <c r="C533" s="12" t="s">
        <v>4</v>
      </c>
      <c r="D533" s="12" t="s">
        <v>9</v>
      </c>
      <c r="E533" s="12">
        <v>5</v>
      </c>
    </row>
    <row r="534" spans="1:5" x14ac:dyDescent="0.25">
      <c r="A534" s="12">
        <v>39763</v>
      </c>
      <c r="B534" s="12">
        <v>19889</v>
      </c>
      <c r="C534" s="12" t="s">
        <v>4</v>
      </c>
      <c r="D534" s="12" t="s">
        <v>8</v>
      </c>
      <c r="E534" s="12">
        <v>4</v>
      </c>
    </row>
    <row r="535" spans="1:5" x14ac:dyDescent="0.25">
      <c r="A535" s="12">
        <v>62662</v>
      </c>
      <c r="B535" s="12">
        <v>22082</v>
      </c>
      <c r="C535" s="12" t="s">
        <v>4</v>
      </c>
      <c r="D535" s="12" t="s">
        <v>9</v>
      </c>
      <c r="E535" s="12">
        <v>6</v>
      </c>
    </row>
    <row r="536" spans="1:5" x14ac:dyDescent="0.25">
      <c r="A536" s="12">
        <v>10014</v>
      </c>
      <c r="B536" s="12">
        <v>17296</v>
      </c>
      <c r="C536" s="12" t="s">
        <v>4</v>
      </c>
      <c r="D536" s="12" t="s">
        <v>9</v>
      </c>
      <c r="E536" s="12">
        <v>6</v>
      </c>
    </row>
    <row r="537" spans="1:5" x14ac:dyDescent="0.25">
      <c r="A537" s="12">
        <v>42722</v>
      </c>
      <c r="B537" s="12">
        <v>18423</v>
      </c>
      <c r="C537" s="12" t="s">
        <v>3</v>
      </c>
      <c r="D537" s="12" t="s">
        <v>7</v>
      </c>
      <c r="E537" s="12">
        <v>4</v>
      </c>
    </row>
    <row r="538" spans="1:5" x14ac:dyDescent="0.25">
      <c r="A538" s="12">
        <v>23636</v>
      </c>
      <c r="B538" s="12">
        <v>23131</v>
      </c>
      <c r="C538" s="12" t="s">
        <v>3</v>
      </c>
      <c r="D538" s="12" t="s">
        <v>7</v>
      </c>
      <c r="E538" s="12">
        <v>4</v>
      </c>
    </row>
    <row r="539" spans="1:5" x14ac:dyDescent="0.25">
      <c r="A539" s="12">
        <v>51805</v>
      </c>
      <c r="B539" s="12">
        <v>25697</v>
      </c>
      <c r="C539" s="12" t="s">
        <v>4</v>
      </c>
      <c r="D539" s="12" t="s">
        <v>8</v>
      </c>
      <c r="E539" s="12">
        <v>7</v>
      </c>
    </row>
    <row r="540" spans="1:5" x14ac:dyDescent="0.25">
      <c r="A540" s="12">
        <v>49127</v>
      </c>
      <c r="B540" s="12">
        <v>21513</v>
      </c>
      <c r="C540" s="12" t="s">
        <v>4</v>
      </c>
      <c r="D540" s="12" t="s">
        <v>9</v>
      </c>
      <c r="E540" s="12">
        <v>4</v>
      </c>
    </row>
    <row r="541" spans="1:5" x14ac:dyDescent="0.25">
      <c r="A541" s="12">
        <v>44790</v>
      </c>
      <c r="B541" s="12">
        <v>21420</v>
      </c>
      <c r="C541" s="12" t="s">
        <v>4</v>
      </c>
      <c r="D541" s="12" t="s">
        <v>9</v>
      </c>
      <c r="E541" s="12">
        <v>4</v>
      </c>
    </row>
    <row r="542" spans="1:5" x14ac:dyDescent="0.25">
      <c r="A542" s="12">
        <v>92407</v>
      </c>
      <c r="B542" s="12">
        <v>19976</v>
      </c>
      <c r="C542" s="12" t="s">
        <v>3</v>
      </c>
      <c r="D542" s="12" t="s">
        <v>7</v>
      </c>
      <c r="E542" s="12">
        <v>6</v>
      </c>
    </row>
    <row r="543" spans="1:5" x14ac:dyDescent="0.25">
      <c r="A543" s="12">
        <v>12549</v>
      </c>
      <c r="B543" s="12">
        <v>15835</v>
      </c>
      <c r="C543" s="12" t="s">
        <v>3</v>
      </c>
      <c r="D543" s="12" t="s">
        <v>7</v>
      </c>
      <c r="E543" s="12">
        <v>3</v>
      </c>
    </row>
    <row r="544" spans="1:5" x14ac:dyDescent="0.25">
      <c r="A544" s="12">
        <v>70038</v>
      </c>
      <c r="B544" s="12">
        <v>22154</v>
      </c>
      <c r="C544" s="12" t="s">
        <v>3</v>
      </c>
      <c r="D544" s="12" t="s">
        <v>7</v>
      </c>
      <c r="E544" s="12">
        <v>7</v>
      </c>
    </row>
    <row r="545" spans="1:5" x14ac:dyDescent="0.25">
      <c r="A545" s="12">
        <v>27606</v>
      </c>
      <c r="B545" s="12">
        <v>20615</v>
      </c>
      <c r="C545" s="12" t="s">
        <v>4</v>
      </c>
      <c r="D545" s="12" t="s">
        <v>9</v>
      </c>
      <c r="E545" s="12">
        <v>2</v>
      </c>
    </row>
    <row r="546" spans="1:5" x14ac:dyDescent="0.25">
      <c r="A546" s="12">
        <v>34482</v>
      </c>
      <c r="B546" s="12">
        <v>24578</v>
      </c>
      <c r="C546" s="12" t="s">
        <v>3</v>
      </c>
      <c r="D546" s="12" t="s">
        <v>7</v>
      </c>
      <c r="E546" s="12">
        <v>7</v>
      </c>
    </row>
    <row r="547" spans="1:5" x14ac:dyDescent="0.25">
      <c r="A547" s="12">
        <v>71476</v>
      </c>
      <c r="B547" s="12">
        <v>20908</v>
      </c>
      <c r="C547" s="12" t="s">
        <v>4</v>
      </c>
      <c r="D547" s="12" t="s">
        <v>9</v>
      </c>
      <c r="E547" s="12">
        <v>6</v>
      </c>
    </row>
    <row r="548" spans="1:5" x14ac:dyDescent="0.25">
      <c r="A548" s="12">
        <v>43913</v>
      </c>
      <c r="B548" s="12">
        <v>21750</v>
      </c>
      <c r="C548" s="12" t="s">
        <v>3</v>
      </c>
      <c r="D548" s="12" t="s">
        <v>7</v>
      </c>
      <c r="E548" s="12">
        <v>7</v>
      </c>
    </row>
    <row r="549" spans="1:5" x14ac:dyDescent="0.25">
      <c r="A549" s="12">
        <v>98325</v>
      </c>
      <c r="B549" s="12">
        <v>17931</v>
      </c>
      <c r="C549" s="12" t="s">
        <v>3</v>
      </c>
      <c r="D549" s="12" t="s">
        <v>7</v>
      </c>
      <c r="E549" s="12">
        <v>8</v>
      </c>
    </row>
    <row r="550" spans="1:5" x14ac:dyDescent="0.25">
      <c r="A550" s="12">
        <v>83996</v>
      </c>
      <c r="B550" s="12">
        <v>23433</v>
      </c>
      <c r="C550" s="12" t="s">
        <v>3</v>
      </c>
      <c r="D550" s="12" t="s">
        <v>7</v>
      </c>
      <c r="E550" s="12">
        <v>4</v>
      </c>
    </row>
    <row r="551" spans="1:5" x14ac:dyDescent="0.25">
      <c r="A551" s="12">
        <v>23094</v>
      </c>
      <c r="B551" s="12">
        <v>21116</v>
      </c>
      <c r="C551" s="12" t="s">
        <v>3</v>
      </c>
      <c r="D551" s="12" t="s">
        <v>7</v>
      </c>
      <c r="E551" s="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53"/>
  <sheetViews>
    <sheetView topLeftCell="A534" workbookViewId="0">
      <selection activeCell="A3" sqref="A3:E553"/>
    </sheetView>
  </sheetViews>
  <sheetFormatPr baseColWidth="10" defaultRowHeight="15" x14ac:dyDescent="0.25"/>
  <cols>
    <col min="5" max="5" width="37.7109375" bestFit="1" customWidth="1"/>
  </cols>
  <sheetData>
    <row r="3" spans="1:5" x14ac:dyDescent="0.25">
      <c r="A3" s="67" t="s">
        <v>11</v>
      </c>
      <c r="B3" s="67" t="s">
        <v>16</v>
      </c>
      <c r="C3" s="67" t="s">
        <v>5</v>
      </c>
      <c r="D3" s="67" t="s">
        <v>6</v>
      </c>
      <c r="E3" s="67" t="s">
        <v>17</v>
      </c>
    </row>
    <row r="4" spans="1:5" x14ac:dyDescent="0.25">
      <c r="A4" s="67">
        <v>28866</v>
      </c>
      <c r="B4" s="67">
        <v>23209</v>
      </c>
      <c r="C4" s="67" t="s">
        <v>3</v>
      </c>
      <c r="D4" s="67" t="s">
        <v>7</v>
      </c>
      <c r="E4" s="67">
        <v>2</v>
      </c>
    </row>
    <row r="5" spans="1:5" x14ac:dyDescent="0.25">
      <c r="A5" s="67">
        <v>18840</v>
      </c>
      <c r="B5" s="67">
        <v>19454</v>
      </c>
      <c r="C5" s="67" t="s">
        <v>3</v>
      </c>
      <c r="D5" s="67" t="s">
        <v>7</v>
      </c>
      <c r="E5" s="67">
        <v>5</v>
      </c>
    </row>
    <row r="6" spans="1:5" x14ac:dyDescent="0.25">
      <c r="A6" s="67">
        <v>52883</v>
      </c>
      <c r="B6" s="67">
        <v>17353</v>
      </c>
      <c r="C6" s="67" t="s">
        <v>3</v>
      </c>
      <c r="D6" s="67" t="s">
        <v>7</v>
      </c>
      <c r="E6" s="67">
        <v>3</v>
      </c>
    </row>
    <row r="7" spans="1:5" x14ac:dyDescent="0.25">
      <c r="A7" s="67">
        <v>86965</v>
      </c>
      <c r="B7" s="67">
        <v>19341</v>
      </c>
      <c r="C7" s="67" t="s">
        <v>3</v>
      </c>
      <c r="D7" s="67" t="s">
        <v>7</v>
      </c>
      <c r="E7" s="67">
        <v>1</v>
      </c>
    </row>
    <row r="8" spans="1:5" x14ac:dyDescent="0.25">
      <c r="A8" s="67">
        <v>57092</v>
      </c>
      <c r="B8" s="67">
        <v>20582</v>
      </c>
      <c r="C8" s="67" t="s">
        <v>4</v>
      </c>
      <c r="D8" s="67" t="s">
        <v>8</v>
      </c>
      <c r="E8" s="67">
        <v>1</v>
      </c>
    </row>
    <row r="9" spans="1:5" x14ac:dyDescent="0.25">
      <c r="A9" s="67">
        <v>24896</v>
      </c>
      <c r="B9" s="67">
        <v>21673</v>
      </c>
      <c r="C9" s="67" t="s">
        <v>4</v>
      </c>
      <c r="D9" s="67" t="s">
        <v>8</v>
      </c>
      <c r="E9" s="67">
        <v>6</v>
      </c>
    </row>
    <row r="10" spans="1:5" x14ac:dyDescent="0.25">
      <c r="A10" s="67">
        <v>89395</v>
      </c>
      <c r="B10" s="67">
        <v>23377</v>
      </c>
      <c r="C10" s="67" t="s">
        <v>3</v>
      </c>
      <c r="D10" s="67" t="s">
        <v>7</v>
      </c>
      <c r="E10" s="67">
        <v>8</v>
      </c>
    </row>
    <row r="11" spans="1:5" x14ac:dyDescent="0.25">
      <c r="A11" s="67">
        <v>20220</v>
      </c>
      <c r="B11" s="67">
        <v>24314</v>
      </c>
      <c r="C11" s="67" t="s">
        <v>4</v>
      </c>
      <c r="D11" s="67" t="s">
        <v>8</v>
      </c>
      <c r="E11" s="67">
        <v>7</v>
      </c>
    </row>
    <row r="12" spans="1:5" x14ac:dyDescent="0.25">
      <c r="A12" s="67">
        <v>74575</v>
      </c>
      <c r="B12" s="67">
        <v>23032</v>
      </c>
      <c r="C12" s="67" t="s">
        <v>4</v>
      </c>
      <c r="D12" s="67" t="s">
        <v>8</v>
      </c>
      <c r="E12" s="67">
        <v>2</v>
      </c>
    </row>
    <row r="13" spans="1:5" x14ac:dyDescent="0.25">
      <c r="A13" s="67">
        <v>52412</v>
      </c>
      <c r="B13" s="67">
        <v>14944</v>
      </c>
      <c r="C13" s="67" t="s">
        <v>3</v>
      </c>
      <c r="D13" s="67" t="s">
        <v>7</v>
      </c>
      <c r="E13" s="67">
        <v>5</v>
      </c>
    </row>
    <row r="14" spans="1:5" x14ac:dyDescent="0.25">
      <c r="A14" s="67">
        <v>19419</v>
      </c>
      <c r="B14" s="67">
        <v>19432</v>
      </c>
      <c r="C14" s="67" t="s">
        <v>3</v>
      </c>
      <c r="D14" s="67" t="s">
        <v>7</v>
      </c>
      <c r="E14" s="67">
        <v>4</v>
      </c>
    </row>
    <row r="15" spans="1:5" x14ac:dyDescent="0.25">
      <c r="A15" s="67">
        <v>30618</v>
      </c>
      <c r="B15" s="67">
        <v>18898</v>
      </c>
      <c r="C15" s="67" t="s">
        <v>3</v>
      </c>
      <c r="D15" s="67" t="s">
        <v>7</v>
      </c>
      <c r="E15" s="67">
        <v>7</v>
      </c>
    </row>
    <row r="16" spans="1:5" x14ac:dyDescent="0.25">
      <c r="A16" s="67">
        <v>40149</v>
      </c>
      <c r="B16" s="67">
        <v>19219</v>
      </c>
      <c r="C16" s="67" t="s">
        <v>4</v>
      </c>
      <c r="D16" s="67" t="s">
        <v>9</v>
      </c>
      <c r="E16" s="67">
        <v>5</v>
      </c>
    </row>
    <row r="17" spans="1:5" x14ac:dyDescent="0.25">
      <c r="A17" s="67">
        <v>65134</v>
      </c>
      <c r="B17" s="67">
        <v>17759</v>
      </c>
      <c r="C17" s="67" t="s">
        <v>3</v>
      </c>
      <c r="D17" s="67" t="s">
        <v>7</v>
      </c>
      <c r="E17" s="67">
        <v>4</v>
      </c>
    </row>
    <row r="18" spans="1:5" x14ac:dyDescent="0.25">
      <c r="A18" s="67">
        <v>64834</v>
      </c>
      <c r="B18" s="67">
        <v>16409</v>
      </c>
      <c r="C18" s="67" t="s">
        <v>3</v>
      </c>
      <c r="D18" s="67" t="s">
        <v>7</v>
      </c>
      <c r="E18" s="67">
        <v>2</v>
      </c>
    </row>
    <row r="19" spans="1:5" x14ac:dyDescent="0.25">
      <c r="A19" s="67">
        <v>55096</v>
      </c>
      <c r="B19" s="67">
        <v>23891</v>
      </c>
      <c r="C19" s="67" t="s">
        <v>4</v>
      </c>
      <c r="D19" s="67" t="s">
        <v>9</v>
      </c>
      <c r="E19" s="67">
        <v>8</v>
      </c>
    </row>
    <row r="20" spans="1:5" x14ac:dyDescent="0.25">
      <c r="A20" s="67">
        <v>80708</v>
      </c>
      <c r="B20" s="67">
        <v>22747</v>
      </c>
      <c r="C20" s="67" t="s">
        <v>3</v>
      </c>
      <c r="D20" s="67" t="s">
        <v>7</v>
      </c>
      <c r="E20" s="67">
        <v>7</v>
      </c>
    </row>
    <row r="21" spans="1:5" x14ac:dyDescent="0.25">
      <c r="A21" s="67">
        <v>47373</v>
      </c>
      <c r="B21" s="67">
        <v>27349</v>
      </c>
      <c r="C21" s="67" t="s">
        <v>3</v>
      </c>
      <c r="D21" s="67" t="s">
        <v>7</v>
      </c>
      <c r="E21" s="67">
        <v>5</v>
      </c>
    </row>
    <row r="22" spans="1:5" x14ac:dyDescent="0.25">
      <c r="A22" s="67">
        <v>91976</v>
      </c>
      <c r="B22" s="67">
        <v>26817</v>
      </c>
      <c r="C22" s="67" t="s">
        <v>3</v>
      </c>
      <c r="D22" s="67" t="s">
        <v>7</v>
      </c>
      <c r="E22" s="67">
        <v>3</v>
      </c>
    </row>
    <row r="23" spans="1:5" x14ac:dyDescent="0.25">
      <c r="A23" s="67">
        <v>21446</v>
      </c>
      <c r="B23" s="67">
        <v>22564</v>
      </c>
      <c r="C23" s="67" t="s">
        <v>4</v>
      </c>
      <c r="D23" s="67" t="s">
        <v>8</v>
      </c>
      <c r="E23" s="67">
        <v>5</v>
      </c>
    </row>
    <row r="24" spans="1:5" x14ac:dyDescent="0.25">
      <c r="A24" s="67">
        <v>11594</v>
      </c>
      <c r="B24" s="67">
        <v>23527</v>
      </c>
      <c r="C24" s="67" t="s">
        <v>4</v>
      </c>
      <c r="D24" s="67" t="s">
        <v>9</v>
      </c>
      <c r="E24" s="67">
        <v>0</v>
      </c>
    </row>
    <row r="25" spans="1:5" x14ac:dyDescent="0.25">
      <c r="A25" s="67">
        <v>69038</v>
      </c>
      <c r="B25" s="67">
        <v>27173</v>
      </c>
      <c r="C25" s="67" t="s">
        <v>3</v>
      </c>
      <c r="D25" s="67" t="s">
        <v>7</v>
      </c>
      <c r="E25" s="67">
        <v>4</v>
      </c>
    </row>
    <row r="26" spans="1:5" x14ac:dyDescent="0.25">
      <c r="A26" s="67">
        <v>86027</v>
      </c>
      <c r="B26" s="67">
        <v>23363</v>
      </c>
      <c r="C26" s="67" t="s">
        <v>4</v>
      </c>
      <c r="D26" s="67" t="s">
        <v>9</v>
      </c>
      <c r="E26" s="67">
        <v>5</v>
      </c>
    </row>
    <row r="27" spans="1:5" x14ac:dyDescent="0.25">
      <c r="A27" s="67">
        <v>11134</v>
      </c>
      <c r="B27" s="67">
        <v>23521</v>
      </c>
      <c r="C27" s="67" t="s">
        <v>3</v>
      </c>
      <c r="D27" s="67" t="s">
        <v>7</v>
      </c>
      <c r="E27" s="67">
        <v>5</v>
      </c>
    </row>
    <row r="28" spans="1:5" x14ac:dyDescent="0.25">
      <c r="A28" s="67">
        <v>55200</v>
      </c>
      <c r="B28" s="67">
        <v>20179</v>
      </c>
      <c r="C28" s="67" t="s">
        <v>4</v>
      </c>
      <c r="D28" s="67" t="s">
        <v>8</v>
      </c>
      <c r="E28" s="67">
        <v>4</v>
      </c>
    </row>
    <row r="29" spans="1:5" x14ac:dyDescent="0.25">
      <c r="A29" s="67">
        <v>47617</v>
      </c>
      <c r="B29" s="67">
        <v>13887</v>
      </c>
      <c r="C29" s="67" t="s">
        <v>4</v>
      </c>
      <c r="D29" s="67" t="s">
        <v>9</v>
      </c>
      <c r="E29" s="67">
        <v>2</v>
      </c>
    </row>
    <row r="30" spans="1:5" x14ac:dyDescent="0.25">
      <c r="A30" s="67">
        <v>87362</v>
      </c>
      <c r="B30" s="67">
        <v>27114</v>
      </c>
      <c r="C30" s="67" t="s">
        <v>4</v>
      </c>
      <c r="D30" s="67" t="s">
        <v>9</v>
      </c>
      <c r="E30" s="67">
        <v>6</v>
      </c>
    </row>
    <row r="31" spans="1:5" x14ac:dyDescent="0.25">
      <c r="A31" s="67">
        <v>62444</v>
      </c>
      <c r="B31" s="67">
        <v>20547</v>
      </c>
      <c r="C31" s="67" t="s">
        <v>3</v>
      </c>
      <c r="D31" s="67" t="s">
        <v>7</v>
      </c>
      <c r="E31" s="67">
        <v>2</v>
      </c>
    </row>
    <row r="32" spans="1:5" x14ac:dyDescent="0.25">
      <c r="A32" s="67">
        <v>45890</v>
      </c>
      <c r="B32" s="67">
        <v>29205</v>
      </c>
      <c r="C32" s="67" t="s">
        <v>4</v>
      </c>
      <c r="D32" s="67" t="s">
        <v>9</v>
      </c>
      <c r="E32" s="67">
        <v>7</v>
      </c>
    </row>
    <row r="33" spans="1:5" x14ac:dyDescent="0.25">
      <c r="A33" s="67">
        <v>67021</v>
      </c>
      <c r="B33" s="67">
        <v>22432</v>
      </c>
      <c r="C33" s="67" t="s">
        <v>3</v>
      </c>
      <c r="D33" s="67" t="s">
        <v>7</v>
      </c>
      <c r="E33" s="67">
        <v>1</v>
      </c>
    </row>
    <row r="34" spans="1:5" x14ac:dyDescent="0.25">
      <c r="A34" s="67">
        <v>72743</v>
      </c>
      <c r="B34" s="67">
        <v>26649</v>
      </c>
      <c r="C34" s="67" t="s">
        <v>3</v>
      </c>
      <c r="D34" s="67" t="s">
        <v>7</v>
      </c>
      <c r="E34" s="67">
        <v>8</v>
      </c>
    </row>
    <row r="35" spans="1:5" x14ac:dyDescent="0.25">
      <c r="A35" s="67">
        <v>53046</v>
      </c>
      <c r="B35" s="67">
        <v>21479</v>
      </c>
      <c r="C35" s="67" t="s">
        <v>4</v>
      </c>
      <c r="D35" s="67" t="s">
        <v>9</v>
      </c>
      <c r="E35" s="67">
        <v>5</v>
      </c>
    </row>
    <row r="36" spans="1:5" x14ac:dyDescent="0.25">
      <c r="A36" s="67">
        <v>36349</v>
      </c>
      <c r="B36" s="67">
        <v>18500</v>
      </c>
      <c r="C36" s="67" t="s">
        <v>3</v>
      </c>
      <c r="D36" s="67" t="s">
        <v>7</v>
      </c>
      <c r="E36" s="67">
        <v>1</v>
      </c>
    </row>
    <row r="37" spans="1:5" x14ac:dyDescent="0.25">
      <c r="A37" s="67">
        <v>17457</v>
      </c>
      <c r="B37" s="67">
        <v>22274</v>
      </c>
      <c r="C37" s="67" t="s">
        <v>4</v>
      </c>
      <c r="D37" s="67" t="s">
        <v>9</v>
      </c>
      <c r="E37" s="67">
        <v>4</v>
      </c>
    </row>
    <row r="38" spans="1:5" x14ac:dyDescent="0.25">
      <c r="A38" s="67">
        <v>25176</v>
      </c>
      <c r="B38" s="67">
        <v>20622</v>
      </c>
      <c r="C38" s="67" t="s">
        <v>4</v>
      </c>
      <c r="D38" s="67" t="s">
        <v>9</v>
      </c>
      <c r="E38" s="67">
        <v>8</v>
      </c>
    </row>
    <row r="39" spans="1:5" x14ac:dyDescent="0.25">
      <c r="A39" s="67">
        <v>55519</v>
      </c>
      <c r="B39" s="67">
        <v>14641</v>
      </c>
      <c r="C39" s="67" t="s">
        <v>3</v>
      </c>
      <c r="D39" s="67" t="s">
        <v>7</v>
      </c>
      <c r="E39" s="67">
        <v>8</v>
      </c>
    </row>
    <row r="40" spans="1:5" x14ac:dyDescent="0.25">
      <c r="A40" s="67">
        <v>78346</v>
      </c>
      <c r="B40" s="67">
        <v>21409</v>
      </c>
      <c r="C40" s="67" t="s">
        <v>4</v>
      </c>
      <c r="D40" s="67" t="s">
        <v>9</v>
      </c>
      <c r="E40" s="67">
        <v>4</v>
      </c>
    </row>
    <row r="41" spans="1:5" x14ac:dyDescent="0.25">
      <c r="A41" s="67">
        <v>49692</v>
      </c>
      <c r="B41" s="67">
        <v>24442</v>
      </c>
      <c r="C41" s="67" t="s">
        <v>3</v>
      </c>
      <c r="D41" s="67" t="s">
        <v>7</v>
      </c>
      <c r="E41" s="67">
        <v>3</v>
      </c>
    </row>
    <row r="42" spans="1:5" x14ac:dyDescent="0.25">
      <c r="A42" s="67">
        <v>17129</v>
      </c>
      <c r="B42" s="67">
        <v>19984</v>
      </c>
      <c r="C42" s="67" t="s">
        <v>4</v>
      </c>
      <c r="D42" s="67" t="s">
        <v>8</v>
      </c>
      <c r="E42" s="67">
        <v>7</v>
      </c>
    </row>
    <row r="43" spans="1:5" x14ac:dyDescent="0.25">
      <c r="A43" s="67">
        <v>85246</v>
      </c>
      <c r="B43" s="67">
        <v>19376</v>
      </c>
      <c r="C43" s="67" t="s">
        <v>3</v>
      </c>
      <c r="D43" s="67" t="s">
        <v>7</v>
      </c>
      <c r="E43" s="67">
        <v>3</v>
      </c>
    </row>
    <row r="44" spans="1:5" x14ac:dyDescent="0.25">
      <c r="A44" s="67">
        <v>17591</v>
      </c>
      <c r="B44" s="67">
        <v>17994</v>
      </c>
      <c r="C44" s="67" t="s">
        <v>3</v>
      </c>
      <c r="D44" s="67" t="s">
        <v>7</v>
      </c>
      <c r="E44" s="67">
        <v>3</v>
      </c>
    </row>
    <row r="45" spans="1:5" x14ac:dyDescent="0.25">
      <c r="A45" s="67">
        <v>80997</v>
      </c>
      <c r="B45" s="67">
        <v>21928</v>
      </c>
      <c r="C45" s="67" t="s">
        <v>3</v>
      </c>
      <c r="D45" s="67" t="s">
        <v>7</v>
      </c>
      <c r="E45" s="67">
        <v>6</v>
      </c>
    </row>
    <row r="46" spans="1:5" x14ac:dyDescent="0.25">
      <c r="A46" s="67">
        <v>62126</v>
      </c>
      <c r="B46" s="67">
        <v>17080</v>
      </c>
      <c r="C46" s="67" t="s">
        <v>3</v>
      </c>
      <c r="D46" s="67" t="s">
        <v>7</v>
      </c>
      <c r="E46" s="67">
        <v>6</v>
      </c>
    </row>
    <row r="47" spans="1:5" x14ac:dyDescent="0.25">
      <c r="A47" s="67">
        <v>17437</v>
      </c>
      <c r="B47" s="67">
        <v>19437</v>
      </c>
      <c r="C47" s="67" t="s">
        <v>3</v>
      </c>
      <c r="D47" s="67" t="s">
        <v>7</v>
      </c>
      <c r="E47" s="67">
        <v>4</v>
      </c>
    </row>
    <row r="48" spans="1:5" x14ac:dyDescent="0.25">
      <c r="A48" s="67">
        <v>18612</v>
      </c>
      <c r="B48" s="67">
        <v>18716</v>
      </c>
      <c r="C48" s="67" t="s">
        <v>3</v>
      </c>
      <c r="D48" s="67" t="s">
        <v>7</v>
      </c>
      <c r="E48" s="67">
        <v>5</v>
      </c>
    </row>
    <row r="49" spans="1:5" x14ac:dyDescent="0.25">
      <c r="A49" s="67">
        <v>42987</v>
      </c>
      <c r="B49" s="67">
        <v>17574</v>
      </c>
      <c r="C49" s="67" t="s">
        <v>4</v>
      </c>
      <c r="D49" s="67" t="s">
        <v>8</v>
      </c>
      <c r="E49" s="67">
        <v>6</v>
      </c>
    </row>
    <row r="50" spans="1:5" x14ac:dyDescent="0.25">
      <c r="A50" s="67">
        <v>59432</v>
      </c>
      <c r="B50" s="67">
        <v>25849</v>
      </c>
      <c r="C50" s="67" t="s">
        <v>4</v>
      </c>
      <c r="D50" s="67" t="s">
        <v>8</v>
      </c>
      <c r="E50" s="67">
        <v>5</v>
      </c>
    </row>
    <row r="51" spans="1:5" x14ac:dyDescent="0.25">
      <c r="A51" s="67">
        <v>90738</v>
      </c>
      <c r="B51" s="67">
        <v>25506</v>
      </c>
      <c r="C51" s="67" t="s">
        <v>3</v>
      </c>
      <c r="D51" s="67" t="s">
        <v>7</v>
      </c>
      <c r="E51" s="67">
        <v>3</v>
      </c>
    </row>
    <row r="52" spans="1:5" x14ac:dyDescent="0.25">
      <c r="A52" s="67">
        <v>44126</v>
      </c>
      <c r="B52" s="67">
        <v>22425</v>
      </c>
      <c r="C52" s="67" t="s">
        <v>4</v>
      </c>
      <c r="D52" s="67" t="s">
        <v>9</v>
      </c>
      <c r="E52" s="67">
        <v>5</v>
      </c>
    </row>
    <row r="53" spans="1:5" x14ac:dyDescent="0.25">
      <c r="A53" s="67">
        <v>57581</v>
      </c>
      <c r="B53" s="67">
        <v>24989</v>
      </c>
      <c r="C53" s="67" t="s">
        <v>3</v>
      </c>
      <c r="D53" s="67" t="s">
        <v>7</v>
      </c>
      <c r="E53" s="67">
        <v>6</v>
      </c>
    </row>
    <row r="54" spans="1:5" x14ac:dyDescent="0.25">
      <c r="A54" s="67">
        <v>50663</v>
      </c>
      <c r="B54" s="67">
        <v>12183</v>
      </c>
      <c r="C54" s="67" t="s">
        <v>4</v>
      </c>
      <c r="D54" s="67" t="s">
        <v>8</v>
      </c>
      <c r="E54" s="67">
        <v>5</v>
      </c>
    </row>
    <row r="55" spans="1:5" x14ac:dyDescent="0.25">
      <c r="A55" s="67">
        <v>70909</v>
      </c>
      <c r="B55" s="67">
        <v>22267</v>
      </c>
      <c r="C55" s="67" t="s">
        <v>4</v>
      </c>
      <c r="D55" s="67" t="s">
        <v>9</v>
      </c>
      <c r="E55" s="67">
        <v>2</v>
      </c>
    </row>
    <row r="56" spans="1:5" x14ac:dyDescent="0.25">
      <c r="A56" s="67">
        <v>66211</v>
      </c>
      <c r="B56" s="67">
        <v>23718</v>
      </c>
      <c r="C56" s="67" t="s">
        <v>4</v>
      </c>
      <c r="D56" s="67" t="s">
        <v>9</v>
      </c>
      <c r="E56" s="67">
        <v>5</v>
      </c>
    </row>
    <row r="57" spans="1:5" x14ac:dyDescent="0.25">
      <c r="A57" s="67">
        <v>61852</v>
      </c>
      <c r="B57" s="67">
        <v>17112</v>
      </c>
      <c r="C57" s="67" t="s">
        <v>3</v>
      </c>
      <c r="D57" s="67" t="s">
        <v>7</v>
      </c>
      <c r="E57" s="67">
        <v>5</v>
      </c>
    </row>
    <row r="58" spans="1:5" x14ac:dyDescent="0.25">
      <c r="A58" s="67">
        <v>27822</v>
      </c>
      <c r="B58" s="67">
        <v>20086</v>
      </c>
      <c r="C58" s="67" t="s">
        <v>3</v>
      </c>
      <c r="D58" s="67" t="s">
        <v>7</v>
      </c>
      <c r="E58" s="67">
        <v>3</v>
      </c>
    </row>
    <row r="59" spans="1:5" x14ac:dyDescent="0.25">
      <c r="A59" s="67">
        <v>93173</v>
      </c>
      <c r="B59" s="67">
        <v>23736</v>
      </c>
      <c r="C59" s="67" t="s">
        <v>4</v>
      </c>
      <c r="D59" s="67" t="s">
        <v>9</v>
      </c>
      <c r="E59" s="67">
        <v>3</v>
      </c>
    </row>
    <row r="60" spans="1:5" x14ac:dyDescent="0.25">
      <c r="A60" s="67">
        <v>42856</v>
      </c>
      <c r="B60" s="67">
        <v>15332</v>
      </c>
      <c r="C60" s="67" t="s">
        <v>4</v>
      </c>
      <c r="D60" s="67" t="s">
        <v>9</v>
      </c>
      <c r="E60" s="67">
        <v>3</v>
      </c>
    </row>
    <row r="61" spans="1:5" x14ac:dyDescent="0.25">
      <c r="A61" s="67">
        <v>71956</v>
      </c>
      <c r="B61" s="67">
        <v>22329</v>
      </c>
      <c r="C61" s="67" t="s">
        <v>3</v>
      </c>
      <c r="D61" s="67" t="s">
        <v>7</v>
      </c>
      <c r="E61" s="67">
        <v>2</v>
      </c>
    </row>
    <row r="62" spans="1:5" x14ac:dyDescent="0.25">
      <c r="A62" s="67">
        <v>23860</v>
      </c>
      <c r="B62" s="67">
        <v>25224</v>
      </c>
      <c r="C62" s="67" t="s">
        <v>4</v>
      </c>
      <c r="D62" s="67" t="s">
        <v>9</v>
      </c>
      <c r="E62" s="67">
        <v>3</v>
      </c>
    </row>
    <row r="63" spans="1:5" x14ac:dyDescent="0.25">
      <c r="A63" s="67">
        <v>85092</v>
      </c>
      <c r="B63" s="67">
        <v>27465</v>
      </c>
      <c r="C63" s="67" t="s">
        <v>3</v>
      </c>
      <c r="D63" s="67" t="s">
        <v>7</v>
      </c>
      <c r="E63" s="67">
        <v>6</v>
      </c>
    </row>
    <row r="64" spans="1:5" x14ac:dyDescent="0.25">
      <c r="A64" s="67">
        <v>56717</v>
      </c>
      <c r="B64" s="67">
        <v>22083</v>
      </c>
      <c r="C64" s="67" t="s">
        <v>4</v>
      </c>
      <c r="D64" s="67" t="s">
        <v>8</v>
      </c>
      <c r="E64" s="67">
        <v>8</v>
      </c>
    </row>
    <row r="65" spans="1:5" x14ac:dyDescent="0.25">
      <c r="A65" s="67">
        <v>52300</v>
      </c>
      <c r="B65" s="67">
        <v>21893</v>
      </c>
      <c r="C65" s="67" t="s">
        <v>4</v>
      </c>
      <c r="D65" s="67" t="s">
        <v>9</v>
      </c>
      <c r="E65" s="67">
        <v>6</v>
      </c>
    </row>
    <row r="66" spans="1:5" x14ac:dyDescent="0.25">
      <c r="A66" s="67">
        <v>29847</v>
      </c>
      <c r="B66" s="67">
        <v>18429</v>
      </c>
      <c r="C66" s="67" t="s">
        <v>4</v>
      </c>
      <c r="D66" s="67" t="s">
        <v>9</v>
      </c>
      <c r="E66" s="67">
        <v>5</v>
      </c>
    </row>
    <row r="67" spans="1:5" x14ac:dyDescent="0.25">
      <c r="A67" s="67">
        <v>53669</v>
      </c>
      <c r="B67" s="67">
        <v>20939</v>
      </c>
      <c r="C67" s="67" t="s">
        <v>3</v>
      </c>
      <c r="D67" s="67" t="s">
        <v>7</v>
      </c>
      <c r="E67" s="67">
        <v>7</v>
      </c>
    </row>
    <row r="68" spans="1:5" x14ac:dyDescent="0.25">
      <c r="A68" s="67">
        <v>98461</v>
      </c>
      <c r="B68" s="67">
        <v>25374</v>
      </c>
      <c r="C68" s="67" t="s">
        <v>3</v>
      </c>
      <c r="D68" s="67" t="s">
        <v>7</v>
      </c>
      <c r="E68" s="67">
        <v>6</v>
      </c>
    </row>
    <row r="69" spans="1:5" x14ac:dyDescent="0.25">
      <c r="A69" s="67">
        <v>11416</v>
      </c>
      <c r="B69" s="67">
        <v>21280</v>
      </c>
      <c r="C69" s="67" t="s">
        <v>3</v>
      </c>
      <c r="D69" s="67" t="s">
        <v>7</v>
      </c>
      <c r="E69" s="67">
        <v>5</v>
      </c>
    </row>
    <row r="70" spans="1:5" x14ac:dyDescent="0.25">
      <c r="A70" s="67">
        <v>78095</v>
      </c>
      <c r="B70" s="67">
        <v>22728</v>
      </c>
      <c r="C70" s="67" t="s">
        <v>4</v>
      </c>
      <c r="D70" s="67" t="s">
        <v>9</v>
      </c>
      <c r="E70" s="67">
        <v>4</v>
      </c>
    </row>
    <row r="71" spans="1:5" x14ac:dyDescent="0.25">
      <c r="A71" s="67">
        <v>58731</v>
      </c>
      <c r="B71" s="67">
        <v>22002</v>
      </c>
      <c r="C71" s="67" t="s">
        <v>3</v>
      </c>
      <c r="D71" s="67" t="s">
        <v>7</v>
      </c>
      <c r="E71" s="67">
        <v>5</v>
      </c>
    </row>
    <row r="72" spans="1:5" x14ac:dyDescent="0.25">
      <c r="A72" s="67">
        <v>96240</v>
      </c>
      <c r="B72" s="67">
        <v>21395</v>
      </c>
      <c r="C72" s="67" t="s">
        <v>4</v>
      </c>
      <c r="D72" s="67" t="s">
        <v>9</v>
      </c>
      <c r="E72" s="67">
        <v>8</v>
      </c>
    </row>
    <row r="73" spans="1:5" x14ac:dyDescent="0.25">
      <c r="A73" s="67">
        <v>40622</v>
      </c>
      <c r="B73" s="67">
        <v>15331</v>
      </c>
      <c r="C73" s="67" t="s">
        <v>3</v>
      </c>
      <c r="D73" s="67" t="s">
        <v>7</v>
      </c>
      <c r="E73" s="67">
        <v>7</v>
      </c>
    </row>
    <row r="74" spans="1:5" x14ac:dyDescent="0.25">
      <c r="A74" s="67">
        <v>76748</v>
      </c>
      <c r="B74" s="67">
        <v>21215</v>
      </c>
      <c r="C74" s="67" t="s">
        <v>3</v>
      </c>
      <c r="D74" s="67" t="s">
        <v>7</v>
      </c>
      <c r="E74" s="67">
        <v>5</v>
      </c>
    </row>
    <row r="75" spans="1:5" x14ac:dyDescent="0.25">
      <c r="A75" s="67">
        <v>76757</v>
      </c>
      <c r="B75" s="67">
        <v>18300</v>
      </c>
      <c r="C75" s="67" t="s">
        <v>4</v>
      </c>
      <c r="D75" s="67" t="s">
        <v>9</v>
      </c>
      <c r="E75" s="67">
        <v>4</v>
      </c>
    </row>
    <row r="76" spans="1:5" x14ac:dyDescent="0.25">
      <c r="A76" s="67">
        <v>91065</v>
      </c>
      <c r="B76" s="67">
        <v>15746</v>
      </c>
      <c r="C76" s="67" t="s">
        <v>4</v>
      </c>
      <c r="D76" s="67" t="s">
        <v>8</v>
      </c>
      <c r="E76" s="67">
        <v>6</v>
      </c>
    </row>
    <row r="77" spans="1:5" x14ac:dyDescent="0.25">
      <c r="A77" s="67">
        <v>33925</v>
      </c>
      <c r="B77" s="67">
        <v>18587</v>
      </c>
      <c r="C77" s="67" t="s">
        <v>3</v>
      </c>
      <c r="D77" s="67" t="s">
        <v>7</v>
      </c>
      <c r="E77" s="67">
        <v>2</v>
      </c>
    </row>
    <row r="78" spans="1:5" x14ac:dyDescent="0.25">
      <c r="A78" s="67">
        <v>12449</v>
      </c>
      <c r="B78" s="67">
        <v>22564</v>
      </c>
      <c r="C78" s="67" t="s">
        <v>4</v>
      </c>
      <c r="D78" s="67" t="s">
        <v>9</v>
      </c>
      <c r="E78" s="67">
        <v>5</v>
      </c>
    </row>
    <row r="79" spans="1:5" x14ac:dyDescent="0.25">
      <c r="A79" s="67">
        <v>23492</v>
      </c>
      <c r="B79" s="67">
        <v>21829</v>
      </c>
      <c r="C79" s="67" t="s">
        <v>3</v>
      </c>
      <c r="D79" s="67" t="s">
        <v>7</v>
      </c>
      <c r="E79" s="67">
        <v>5</v>
      </c>
    </row>
    <row r="80" spans="1:5" x14ac:dyDescent="0.25">
      <c r="A80" s="67">
        <v>59631</v>
      </c>
      <c r="B80" s="67">
        <v>21453</v>
      </c>
      <c r="C80" s="67" t="s">
        <v>4</v>
      </c>
      <c r="D80" s="67" t="s">
        <v>9</v>
      </c>
      <c r="E80" s="67">
        <v>3</v>
      </c>
    </row>
    <row r="81" spans="1:5" x14ac:dyDescent="0.25">
      <c r="A81" s="67">
        <v>44068</v>
      </c>
      <c r="B81" s="67">
        <v>14163</v>
      </c>
      <c r="C81" s="67" t="s">
        <v>3</v>
      </c>
      <c r="D81" s="67" t="s">
        <v>7</v>
      </c>
      <c r="E81" s="67">
        <v>5</v>
      </c>
    </row>
    <row r="82" spans="1:5" x14ac:dyDescent="0.25">
      <c r="A82" s="67">
        <v>93242</v>
      </c>
      <c r="B82" s="67">
        <v>23553</v>
      </c>
      <c r="C82" s="67" t="s">
        <v>3</v>
      </c>
      <c r="D82" s="67" t="s">
        <v>7</v>
      </c>
      <c r="E82" s="67">
        <v>3</v>
      </c>
    </row>
    <row r="83" spans="1:5" x14ac:dyDescent="0.25">
      <c r="A83" s="67">
        <v>14125</v>
      </c>
      <c r="B83" s="67">
        <v>24389</v>
      </c>
      <c r="C83" s="67" t="s">
        <v>4</v>
      </c>
      <c r="D83" s="67" t="s">
        <v>9</v>
      </c>
      <c r="E83" s="67">
        <v>4</v>
      </c>
    </row>
    <row r="84" spans="1:5" x14ac:dyDescent="0.25">
      <c r="A84" s="67">
        <v>55902</v>
      </c>
      <c r="B84" s="67">
        <v>27407</v>
      </c>
      <c r="C84" s="67" t="s">
        <v>4</v>
      </c>
      <c r="D84" s="67" t="s">
        <v>9</v>
      </c>
      <c r="E84" s="67">
        <v>6</v>
      </c>
    </row>
    <row r="85" spans="1:5" x14ac:dyDescent="0.25">
      <c r="A85" s="67">
        <v>74869</v>
      </c>
      <c r="B85" s="67">
        <v>17453</v>
      </c>
      <c r="C85" s="67" t="s">
        <v>3</v>
      </c>
      <c r="D85" s="67" t="s">
        <v>7</v>
      </c>
      <c r="E85" s="67">
        <v>6</v>
      </c>
    </row>
    <row r="86" spans="1:5" x14ac:dyDescent="0.25">
      <c r="A86" s="67">
        <v>34057</v>
      </c>
      <c r="B86" s="67">
        <v>24247</v>
      </c>
      <c r="C86" s="67" t="s">
        <v>3</v>
      </c>
      <c r="D86" s="67" t="s">
        <v>7</v>
      </c>
      <c r="E86" s="67">
        <v>3</v>
      </c>
    </row>
    <row r="87" spans="1:5" x14ac:dyDescent="0.25">
      <c r="A87" s="67">
        <v>25193</v>
      </c>
      <c r="B87" s="67">
        <v>20567</v>
      </c>
      <c r="C87" s="67" t="s">
        <v>4</v>
      </c>
      <c r="D87" s="67" t="s">
        <v>9</v>
      </c>
      <c r="E87" s="67">
        <v>6</v>
      </c>
    </row>
    <row r="88" spans="1:5" x14ac:dyDescent="0.25">
      <c r="A88" s="67">
        <v>97853</v>
      </c>
      <c r="B88" s="67">
        <v>22216</v>
      </c>
      <c r="C88" s="67" t="s">
        <v>3</v>
      </c>
      <c r="D88" s="67" t="s">
        <v>7</v>
      </c>
      <c r="E88" s="67">
        <v>3</v>
      </c>
    </row>
    <row r="89" spans="1:5" x14ac:dyDescent="0.25">
      <c r="A89" s="67">
        <v>90763</v>
      </c>
      <c r="B89" s="67">
        <v>17866</v>
      </c>
      <c r="C89" s="67" t="s">
        <v>4</v>
      </c>
      <c r="D89" s="67" t="s">
        <v>9</v>
      </c>
      <c r="E89" s="67">
        <v>6</v>
      </c>
    </row>
    <row r="90" spans="1:5" x14ac:dyDescent="0.25">
      <c r="A90" s="67">
        <v>54261</v>
      </c>
      <c r="B90" s="67">
        <v>18560</v>
      </c>
      <c r="C90" s="67" t="s">
        <v>4</v>
      </c>
      <c r="D90" s="67" t="s">
        <v>9</v>
      </c>
      <c r="E90" s="67">
        <v>3</v>
      </c>
    </row>
    <row r="91" spans="1:5" x14ac:dyDescent="0.25">
      <c r="A91" s="67">
        <v>89891</v>
      </c>
      <c r="B91" s="67">
        <v>23304</v>
      </c>
      <c r="C91" s="67" t="s">
        <v>4</v>
      </c>
      <c r="D91" s="67" t="s">
        <v>9</v>
      </c>
      <c r="E91" s="67">
        <v>6</v>
      </c>
    </row>
    <row r="92" spans="1:5" x14ac:dyDescent="0.25">
      <c r="A92" s="67">
        <v>36503</v>
      </c>
      <c r="B92" s="67">
        <v>19367</v>
      </c>
      <c r="C92" s="67" t="s">
        <v>3</v>
      </c>
      <c r="D92" s="67" t="s">
        <v>7</v>
      </c>
      <c r="E92" s="67">
        <v>5</v>
      </c>
    </row>
    <row r="93" spans="1:5" x14ac:dyDescent="0.25">
      <c r="A93" s="67">
        <v>73872</v>
      </c>
      <c r="B93" s="67">
        <v>16530</v>
      </c>
      <c r="C93" s="67" t="s">
        <v>4</v>
      </c>
      <c r="D93" s="67" t="s">
        <v>9</v>
      </c>
      <c r="E93" s="67">
        <v>6</v>
      </c>
    </row>
    <row r="94" spans="1:5" x14ac:dyDescent="0.25">
      <c r="A94" s="67">
        <v>72545</v>
      </c>
      <c r="B94" s="67">
        <v>28927</v>
      </c>
      <c r="C94" s="67" t="s">
        <v>4</v>
      </c>
      <c r="D94" s="67" t="s">
        <v>9</v>
      </c>
      <c r="E94" s="67">
        <v>8</v>
      </c>
    </row>
    <row r="95" spans="1:5" x14ac:dyDescent="0.25">
      <c r="A95" s="67">
        <v>39645</v>
      </c>
      <c r="B95" s="67">
        <v>16007</v>
      </c>
      <c r="C95" s="67" t="s">
        <v>3</v>
      </c>
      <c r="D95" s="67" t="s">
        <v>7</v>
      </c>
      <c r="E95" s="67">
        <v>2</v>
      </c>
    </row>
    <row r="96" spans="1:5" x14ac:dyDescent="0.25">
      <c r="A96" s="67">
        <v>19325</v>
      </c>
      <c r="B96" s="67">
        <v>19555</v>
      </c>
      <c r="C96" s="67" t="s">
        <v>3</v>
      </c>
      <c r="D96" s="67" t="s">
        <v>7</v>
      </c>
      <c r="E96" s="67">
        <v>6</v>
      </c>
    </row>
    <row r="97" spans="1:5" x14ac:dyDescent="0.25">
      <c r="A97" s="67">
        <v>95601</v>
      </c>
      <c r="B97" s="67">
        <v>23081</v>
      </c>
      <c r="C97" s="67" t="s">
        <v>4</v>
      </c>
      <c r="D97" s="67" t="s">
        <v>8</v>
      </c>
      <c r="E97" s="67">
        <v>4</v>
      </c>
    </row>
    <row r="98" spans="1:5" x14ac:dyDescent="0.25">
      <c r="A98" s="67">
        <v>99702</v>
      </c>
      <c r="B98" s="67">
        <v>22113</v>
      </c>
      <c r="C98" s="67" t="s">
        <v>3</v>
      </c>
      <c r="D98" s="67" t="s">
        <v>7</v>
      </c>
      <c r="E98" s="67">
        <v>6</v>
      </c>
    </row>
    <row r="99" spans="1:5" x14ac:dyDescent="0.25">
      <c r="A99" s="67">
        <v>15048</v>
      </c>
      <c r="B99" s="67">
        <v>20701</v>
      </c>
      <c r="C99" s="67" t="s">
        <v>4</v>
      </c>
      <c r="D99" s="67" t="s">
        <v>9</v>
      </c>
      <c r="E99" s="67">
        <v>3</v>
      </c>
    </row>
    <row r="100" spans="1:5" x14ac:dyDescent="0.25">
      <c r="A100" s="67">
        <v>35074</v>
      </c>
      <c r="B100" s="67">
        <v>15465</v>
      </c>
      <c r="C100" s="67" t="s">
        <v>3</v>
      </c>
      <c r="D100" s="67" t="s">
        <v>7</v>
      </c>
      <c r="E100" s="67">
        <v>4</v>
      </c>
    </row>
    <row r="101" spans="1:5" x14ac:dyDescent="0.25">
      <c r="A101" s="67">
        <v>10608</v>
      </c>
      <c r="B101" s="67">
        <v>18431</v>
      </c>
      <c r="C101" s="67" t="s">
        <v>4</v>
      </c>
      <c r="D101" s="67" t="s">
        <v>8</v>
      </c>
      <c r="E101" s="67">
        <v>4</v>
      </c>
    </row>
    <row r="102" spans="1:5" x14ac:dyDescent="0.25">
      <c r="A102" s="67">
        <v>83316</v>
      </c>
      <c r="B102" s="67">
        <v>25814</v>
      </c>
      <c r="C102" s="67" t="s">
        <v>3</v>
      </c>
      <c r="D102" s="67" t="s">
        <v>7</v>
      </c>
      <c r="E102" s="67">
        <v>6</v>
      </c>
    </row>
    <row r="103" spans="1:5" x14ac:dyDescent="0.25">
      <c r="A103" s="67">
        <v>16289</v>
      </c>
      <c r="B103" s="67">
        <v>13151</v>
      </c>
      <c r="C103" s="67" t="s">
        <v>4</v>
      </c>
      <c r="D103" s="67" t="s">
        <v>8</v>
      </c>
      <c r="E103" s="67">
        <v>3</v>
      </c>
    </row>
    <row r="104" spans="1:5" x14ac:dyDescent="0.25">
      <c r="A104" s="67">
        <v>41494</v>
      </c>
      <c r="B104" s="67">
        <v>19584</v>
      </c>
      <c r="C104" s="67" t="s">
        <v>3</v>
      </c>
      <c r="D104" s="67" t="s">
        <v>7</v>
      </c>
      <c r="E104" s="67">
        <v>7</v>
      </c>
    </row>
    <row r="105" spans="1:5" x14ac:dyDescent="0.25">
      <c r="A105" s="67">
        <v>82098</v>
      </c>
      <c r="B105" s="67">
        <v>21428</v>
      </c>
      <c r="C105" s="67" t="s">
        <v>4</v>
      </c>
      <c r="D105" s="67" t="s">
        <v>8</v>
      </c>
      <c r="E105" s="67">
        <v>7</v>
      </c>
    </row>
    <row r="106" spans="1:5" x14ac:dyDescent="0.25">
      <c r="A106" s="67">
        <v>53961</v>
      </c>
      <c r="B106" s="67">
        <v>23906</v>
      </c>
      <c r="C106" s="67" t="s">
        <v>4</v>
      </c>
      <c r="D106" s="67" t="s">
        <v>8</v>
      </c>
      <c r="E106" s="67">
        <v>5</v>
      </c>
    </row>
    <row r="107" spans="1:5" x14ac:dyDescent="0.25">
      <c r="A107" s="67">
        <v>50899</v>
      </c>
      <c r="B107" s="67">
        <v>16856</v>
      </c>
      <c r="C107" s="67" t="s">
        <v>4</v>
      </c>
      <c r="D107" s="67" t="s">
        <v>9</v>
      </c>
      <c r="E107" s="67">
        <v>7</v>
      </c>
    </row>
    <row r="108" spans="1:5" x14ac:dyDescent="0.25">
      <c r="A108" s="67">
        <v>56499</v>
      </c>
      <c r="B108" s="67">
        <v>14670</v>
      </c>
      <c r="C108" s="67" t="s">
        <v>4</v>
      </c>
      <c r="D108" s="67" t="s">
        <v>8</v>
      </c>
      <c r="E108" s="67">
        <v>5</v>
      </c>
    </row>
    <row r="109" spans="1:5" x14ac:dyDescent="0.25">
      <c r="A109" s="67">
        <v>43428</v>
      </c>
      <c r="B109" s="67">
        <v>19162</v>
      </c>
      <c r="C109" s="67" t="s">
        <v>4</v>
      </c>
      <c r="D109" s="67" t="s">
        <v>8</v>
      </c>
      <c r="E109" s="67">
        <v>6</v>
      </c>
    </row>
    <row r="110" spans="1:5" x14ac:dyDescent="0.25">
      <c r="A110" s="67">
        <v>12248</v>
      </c>
      <c r="B110" s="67">
        <v>28936</v>
      </c>
      <c r="C110" s="67" t="s">
        <v>4</v>
      </c>
      <c r="D110" s="67" t="s">
        <v>9</v>
      </c>
      <c r="E110" s="67">
        <v>6</v>
      </c>
    </row>
    <row r="111" spans="1:5" x14ac:dyDescent="0.25">
      <c r="A111" s="67">
        <v>67046</v>
      </c>
      <c r="B111" s="67">
        <v>23357</v>
      </c>
      <c r="C111" s="67" t="s">
        <v>4</v>
      </c>
      <c r="D111" s="67" t="s">
        <v>9</v>
      </c>
      <c r="E111" s="67">
        <v>3</v>
      </c>
    </row>
    <row r="112" spans="1:5" x14ac:dyDescent="0.25">
      <c r="A112" s="67">
        <v>32514</v>
      </c>
      <c r="B112" s="67">
        <v>19461</v>
      </c>
      <c r="C112" s="67" t="s">
        <v>3</v>
      </c>
      <c r="D112" s="67" t="s">
        <v>7</v>
      </c>
      <c r="E112" s="67">
        <v>4</v>
      </c>
    </row>
    <row r="113" spans="1:5" x14ac:dyDescent="0.25">
      <c r="A113" s="67">
        <v>49010</v>
      </c>
      <c r="B113" s="67">
        <v>18267</v>
      </c>
      <c r="C113" s="67" t="s">
        <v>3</v>
      </c>
      <c r="D113" s="67" t="s">
        <v>7</v>
      </c>
      <c r="E113" s="67">
        <v>5</v>
      </c>
    </row>
    <row r="114" spans="1:5" x14ac:dyDescent="0.25">
      <c r="A114" s="67">
        <v>58376</v>
      </c>
      <c r="B114" s="67">
        <v>19854</v>
      </c>
      <c r="C114" s="67" t="s">
        <v>4</v>
      </c>
      <c r="D114" s="67" t="s">
        <v>9</v>
      </c>
      <c r="E114" s="67">
        <v>4</v>
      </c>
    </row>
    <row r="115" spans="1:5" x14ac:dyDescent="0.25">
      <c r="A115" s="67">
        <v>37091</v>
      </c>
      <c r="B115" s="67">
        <v>29053</v>
      </c>
      <c r="C115" s="67" t="s">
        <v>3</v>
      </c>
      <c r="D115" s="67" t="s">
        <v>7</v>
      </c>
      <c r="E115" s="67">
        <v>4</v>
      </c>
    </row>
    <row r="116" spans="1:5" x14ac:dyDescent="0.25">
      <c r="A116" s="67">
        <v>43725</v>
      </c>
      <c r="B116" s="67">
        <v>23475</v>
      </c>
      <c r="C116" s="67" t="s">
        <v>3</v>
      </c>
      <c r="D116" s="67" t="s">
        <v>7</v>
      </c>
      <c r="E116" s="67">
        <v>8</v>
      </c>
    </row>
    <row r="117" spans="1:5" x14ac:dyDescent="0.25">
      <c r="A117" s="67">
        <v>30216</v>
      </c>
      <c r="B117" s="67">
        <v>23797</v>
      </c>
      <c r="C117" s="67" t="s">
        <v>4</v>
      </c>
      <c r="D117" s="67" t="s">
        <v>9</v>
      </c>
      <c r="E117" s="67">
        <v>7</v>
      </c>
    </row>
    <row r="118" spans="1:5" x14ac:dyDescent="0.25">
      <c r="A118" s="67">
        <v>71938</v>
      </c>
      <c r="B118" s="67">
        <v>23198</v>
      </c>
      <c r="C118" s="67" t="s">
        <v>3</v>
      </c>
      <c r="D118" s="67" t="s">
        <v>7</v>
      </c>
      <c r="E118" s="67">
        <v>8</v>
      </c>
    </row>
    <row r="119" spans="1:5" x14ac:dyDescent="0.25">
      <c r="A119" s="67">
        <v>96472</v>
      </c>
      <c r="B119" s="67">
        <v>22133</v>
      </c>
      <c r="C119" s="67" t="s">
        <v>4</v>
      </c>
      <c r="D119" s="67" t="s">
        <v>8</v>
      </c>
      <c r="E119" s="67">
        <v>3</v>
      </c>
    </row>
    <row r="120" spans="1:5" x14ac:dyDescent="0.25">
      <c r="A120" s="67">
        <v>22856</v>
      </c>
      <c r="B120" s="67">
        <v>18266</v>
      </c>
      <c r="C120" s="67" t="s">
        <v>4</v>
      </c>
      <c r="D120" s="67" t="s">
        <v>9</v>
      </c>
      <c r="E120" s="67">
        <v>7</v>
      </c>
    </row>
    <row r="121" spans="1:5" x14ac:dyDescent="0.25">
      <c r="A121" s="67">
        <v>70634</v>
      </c>
      <c r="B121" s="67">
        <v>27265</v>
      </c>
      <c r="C121" s="67" t="s">
        <v>4</v>
      </c>
      <c r="D121" s="67" t="s">
        <v>9</v>
      </c>
      <c r="E121" s="67">
        <v>6</v>
      </c>
    </row>
    <row r="122" spans="1:5" x14ac:dyDescent="0.25">
      <c r="A122" s="67">
        <v>19224</v>
      </c>
      <c r="B122" s="67">
        <v>19678</v>
      </c>
      <c r="C122" s="67" t="s">
        <v>3</v>
      </c>
      <c r="D122" s="67" t="s">
        <v>7</v>
      </c>
      <c r="E122" s="67">
        <v>3</v>
      </c>
    </row>
    <row r="123" spans="1:5" x14ac:dyDescent="0.25">
      <c r="A123" s="67">
        <v>75578</v>
      </c>
      <c r="B123" s="67">
        <v>19534</v>
      </c>
      <c r="C123" s="67" t="s">
        <v>4</v>
      </c>
      <c r="D123" s="67" t="s">
        <v>9</v>
      </c>
      <c r="E123" s="67">
        <v>5</v>
      </c>
    </row>
    <row r="124" spans="1:5" x14ac:dyDescent="0.25">
      <c r="A124" s="67">
        <v>19749</v>
      </c>
      <c r="B124" s="67">
        <v>12095</v>
      </c>
      <c r="C124" s="67" t="s">
        <v>4</v>
      </c>
      <c r="D124" s="67" t="s">
        <v>8</v>
      </c>
      <c r="E124" s="67">
        <v>1</v>
      </c>
    </row>
    <row r="125" spans="1:5" x14ac:dyDescent="0.25">
      <c r="A125" s="67">
        <v>72952</v>
      </c>
      <c r="B125" s="67">
        <v>25037</v>
      </c>
      <c r="C125" s="67" t="s">
        <v>3</v>
      </c>
      <c r="D125" s="67" t="s">
        <v>7</v>
      </c>
      <c r="E125" s="67">
        <v>3</v>
      </c>
    </row>
    <row r="126" spans="1:5" x14ac:dyDescent="0.25">
      <c r="A126" s="67">
        <v>27281</v>
      </c>
      <c r="B126" s="67">
        <v>21465</v>
      </c>
      <c r="C126" s="67" t="s">
        <v>3</v>
      </c>
      <c r="D126" s="67" t="s">
        <v>7</v>
      </c>
      <c r="E126" s="67">
        <v>7</v>
      </c>
    </row>
    <row r="127" spans="1:5" x14ac:dyDescent="0.25">
      <c r="A127" s="67">
        <v>54355</v>
      </c>
      <c r="B127" s="67">
        <v>22407</v>
      </c>
      <c r="C127" s="67" t="s">
        <v>4</v>
      </c>
      <c r="D127" s="67" t="s">
        <v>9</v>
      </c>
      <c r="E127" s="67">
        <v>2</v>
      </c>
    </row>
    <row r="128" spans="1:5" x14ac:dyDescent="0.25">
      <c r="A128" s="67">
        <v>74191</v>
      </c>
      <c r="B128" s="67">
        <v>22213</v>
      </c>
      <c r="C128" s="67" t="s">
        <v>3</v>
      </c>
      <c r="D128" s="67" t="s">
        <v>7</v>
      </c>
      <c r="E128" s="67">
        <v>4</v>
      </c>
    </row>
    <row r="129" spans="1:5" x14ac:dyDescent="0.25">
      <c r="A129" s="67">
        <v>28335</v>
      </c>
      <c r="B129" s="67">
        <v>23128</v>
      </c>
      <c r="C129" s="67" t="s">
        <v>4</v>
      </c>
      <c r="D129" s="67" t="s">
        <v>8</v>
      </c>
      <c r="E129" s="67">
        <v>5</v>
      </c>
    </row>
    <row r="130" spans="1:5" x14ac:dyDescent="0.25">
      <c r="A130" s="67">
        <v>18395</v>
      </c>
      <c r="B130" s="67">
        <v>21868</v>
      </c>
      <c r="C130" s="67" t="s">
        <v>4</v>
      </c>
      <c r="D130" s="67" t="s">
        <v>9</v>
      </c>
      <c r="E130" s="67">
        <v>5</v>
      </c>
    </row>
    <row r="131" spans="1:5" x14ac:dyDescent="0.25">
      <c r="A131" s="67">
        <v>18276</v>
      </c>
      <c r="B131" s="67">
        <v>20500</v>
      </c>
      <c r="C131" s="67" t="s">
        <v>4</v>
      </c>
      <c r="D131" s="67" t="s">
        <v>9</v>
      </c>
      <c r="E131" s="67">
        <v>6</v>
      </c>
    </row>
    <row r="132" spans="1:5" x14ac:dyDescent="0.25">
      <c r="A132" s="67">
        <v>68343</v>
      </c>
      <c r="B132" s="67">
        <v>22359</v>
      </c>
      <c r="C132" s="67" t="s">
        <v>4</v>
      </c>
      <c r="D132" s="67" t="s">
        <v>9</v>
      </c>
      <c r="E132" s="67">
        <v>6</v>
      </c>
    </row>
    <row r="133" spans="1:5" x14ac:dyDescent="0.25">
      <c r="A133" s="67">
        <v>95312</v>
      </c>
      <c r="B133" s="67">
        <v>22633</v>
      </c>
      <c r="C133" s="67" t="s">
        <v>4</v>
      </c>
      <c r="D133" s="67" t="s">
        <v>8</v>
      </c>
      <c r="E133" s="67">
        <v>7</v>
      </c>
    </row>
    <row r="134" spans="1:5" x14ac:dyDescent="0.25">
      <c r="A134" s="67">
        <v>74113</v>
      </c>
      <c r="B134" s="67">
        <v>21883</v>
      </c>
      <c r="C134" s="67" t="s">
        <v>4</v>
      </c>
      <c r="D134" s="67" t="s">
        <v>9</v>
      </c>
      <c r="E134" s="67">
        <v>5</v>
      </c>
    </row>
    <row r="135" spans="1:5" x14ac:dyDescent="0.25">
      <c r="A135" s="67">
        <v>34078</v>
      </c>
      <c r="B135" s="67">
        <v>19983</v>
      </c>
      <c r="C135" s="67" t="s">
        <v>3</v>
      </c>
      <c r="D135" s="67" t="s">
        <v>7</v>
      </c>
      <c r="E135" s="67">
        <v>7</v>
      </c>
    </row>
    <row r="136" spans="1:5" x14ac:dyDescent="0.25">
      <c r="A136" s="67">
        <v>25376</v>
      </c>
      <c r="B136" s="67">
        <v>26593</v>
      </c>
      <c r="C136" s="67" t="s">
        <v>4</v>
      </c>
      <c r="D136" s="67" t="s">
        <v>9</v>
      </c>
      <c r="E136" s="67">
        <v>5</v>
      </c>
    </row>
    <row r="137" spans="1:5" x14ac:dyDescent="0.25">
      <c r="A137" s="67">
        <v>91211</v>
      </c>
      <c r="B137" s="67">
        <v>24513</v>
      </c>
      <c r="C137" s="67" t="s">
        <v>3</v>
      </c>
      <c r="D137" s="67" t="s">
        <v>7</v>
      </c>
      <c r="E137" s="67">
        <v>3</v>
      </c>
    </row>
    <row r="138" spans="1:5" x14ac:dyDescent="0.25">
      <c r="A138" s="67">
        <v>97122</v>
      </c>
      <c r="B138" s="67">
        <v>19993</v>
      </c>
      <c r="C138" s="67" t="s">
        <v>3</v>
      </c>
      <c r="D138" s="67" t="s">
        <v>7</v>
      </c>
      <c r="E138" s="67">
        <v>2</v>
      </c>
    </row>
    <row r="139" spans="1:5" x14ac:dyDescent="0.25">
      <c r="A139" s="67">
        <v>90204</v>
      </c>
      <c r="B139" s="67">
        <v>21067</v>
      </c>
      <c r="C139" s="67" t="s">
        <v>4</v>
      </c>
      <c r="D139" s="67" t="s">
        <v>9</v>
      </c>
      <c r="E139" s="67">
        <v>2</v>
      </c>
    </row>
    <row r="140" spans="1:5" x14ac:dyDescent="0.25">
      <c r="A140" s="67">
        <v>94927</v>
      </c>
      <c r="B140" s="67">
        <v>24583</v>
      </c>
      <c r="C140" s="67" t="s">
        <v>4</v>
      </c>
      <c r="D140" s="67" t="s">
        <v>9</v>
      </c>
      <c r="E140" s="67">
        <v>6</v>
      </c>
    </row>
    <row r="141" spans="1:5" x14ac:dyDescent="0.25">
      <c r="A141" s="67">
        <v>94132</v>
      </c>
      <c r="B141" s="67">
        <v>17930</v>
      </c>
      <c r="C141" s="67" t="s">
        <v>4</v>
      </c>
      <c r="D141" s="67" t="s">
        <v>9</v>
      </c>
      <c r="E141" s="67">
        <v>7</v>
      </c>
    </row>
    <row r="142" spans="1:5" x14ac:dyDescent="0.25">
      <c r="A142" s="67">
        <v>55915</v>
      </c>
      <c r="B142" s="67">
        <v>25097</v>
      </c>
      <c r="C142" s="67" t="s">
        <v>3</v>
      </c>
      <c r="D142" s="67" t="s">
        <v>7</v>
      </c>
      <c r="E142" s="67">
        <v>5</v>
      </c>
    </row>
    <row r="143" spans="1:5" x14ac:dyDescent="0.25">
      <c r="A143" s="67">
        <v>37187</v>
      </c>
      <c r="B143" s="67">
        <v>15180</v>
      </c>
      <c r="C143" s="67" t="s">
        <v>3</v>
      </c>
      <c r="D143" s="67" t="s">
        <v>7</v>
      </c>
      <c r="E143" s="67">
        <v>7</v>
      </c>
    </row>
    <row r="144" spans="1:5" x14ac:dyDescent="0.25">
      <c r="A144" s="67">
        <v>15560</v>
      </c>
      <c r="B144" s="67">
        <v>18987</v>
      </c>
      <c r="C144" s="67" t="s">
        <v>4</v>
      </c>
      <c r="D144" s="67" t="s">
        <v>9</v>
      </c>
      <c r="E144" s="67">
        <v>6</v>
      </c>
    </row>
    <row r="145" spans="1:5" x14ac:dyDescent="0.25">
      <c r="A145" s="67">
        <v>49732</v>
      </c>
      <c r="B145" s="67">
        <v>18495</v>
      </c>
      <c r="C145" s="67" t="s">
        <v>3</v>
      </c>
      <c r="D145" s="67" t="s">
        <v>7</v>
      </c>
      <c r="E145" s="67">
        <v>7</v>
      </c>
    </row>
    <row r="146" spans="1:5" x14ac:dyDescent="0.25">
      <c r="A146" s="67">
        <v>95523</v>
      </c>
      <c r="B146" s="67">
        <v>18254</v>
      </c>
      <c r="C146" s="67" t="s">
        <v>3</v>
      </c>
      <c r="D146" s="67" t="s">
        <v>7</v>
      </c>
      <c r="E146" s="67">
        <v>5</v>
      </c>
    </row>
    <row r="147" spans="1:5" x14ac:dyDescent="0.25">
      <c r="A147" s="67">
        <v>72247</v>
      </c>
      <c r="B147" s="67">
        <v>21614</v>
      </c>
      <c r="C147" s="67" t="s">
        <v>4</v>
      </c>
      <c r="D147" s="67" t="s">
        <v>8</v>
      </c>
      <c r="E147" s="67">
        <v>6</v>
      </c>
    </row>
    <row r="148" spans="1:5" x14ac:dyDescent="0.25">
      <c r="A148" s="67">
        <v>84429</v>
      </c>
      <c r="B148" s="67">
        <v>18933</v>
      </c>
      <c r="C148" s="67" t="s">
        <v>4</v>
      </c>
      <c r="D148" s="67" t="s">
        <v>9</v>
      </c>
      <c r="E148" s="67">
        <v>2</v>
      </c>
    </row>
    <row r="149" spans="1:5" x14ac:dyDescent="0.25">
      <c r="A149" s="67">
        <v>93916</v>
      </c>
      <c r="B149" s="67">
        <v>27306</v>
      </c>
      <c r="C149" s="67" t="s">
        <v>3</v>
      </c>
      <c r="D149" s="67" t="s">
        <v>7</v>
      </c>
      <c r="E149" s="67">
        <v>5</v>
      </c>
    </row>
    <row r="150" spans="1:5" x14ac:dyDescent="0.25">
      <c r="A150" s="67">
        <v>74652</v>
      </c>
      <c r="B150" s="67">
        <v>22611</v>
      </c>
      <c r="C150" s="67" t="s">
        <v>4</v>
      </c>
      <c r="D150" s="67" t="s">
        <v>9</v>
      </c>
      <c r="E150" s="67">
        <v>6</v>
      </c>
    </row>
    <row r="151" spans="1:5" x14ac:dyDescent="0.25">
      <c r="A151" s="67">
        <v>37228</v>
      </c>
      <c r="B151" s="67">
        <v>23689</v>
      </c>
      <c r="C151" s="67" t="s">
        <v>4</v>
      </c>
      <c r="D151" s="67" t="s">
        <v>8</v>
      </c>
      <c r="E151" s="67">
        <v>5</v>
      </c>
    </row>
    <row r="152" spans="1:5" x14ac:dyDescent="0.25">
      <c r="A152" s="67">
        <v>44497</v>
      </c>
      <c r="B152" s="67">
        <v>24497</v>
      </c>
      <c r="C152" s="67" t="s">
        <v>3</v>
      </c>
      <c r="D152" s="67" t="s">
        <v>7</v>
      </c>
      <c r="E152" s="67">
        <v>4</v>
      </c>
    </row>
    <row r="153" spans="1:5" x14ac:dyDescent="0.25">
      <c r="A153" s="67">
        <v>98479</v>
      </c>
      <c r="B153" s="67">
        <v>20638</v>
      </c>
      <c r="C153" s="67" t="s">
        <v>3</v>
      </c>
      <c r="D153" s="67" t="s">
        <v>7</v>
      </c>
      <c r="E153" s="67">
        <v>6</v>
      </c>
    </row>
    <row r="154" spans="1:5" x14ac:dyDescent="0.25">
      <c r="A154" s="67">
        <v>59331</v>
      </c>
      <c r="B154" s="67">
        <v>28445</v>
      </c>
      <c r="C154" s="67" t="s">
        <v>3</v>
      </c>
      <c r="D154" s="67" t="s">
        <v>7</v>
      </c>
      <c r="E154" s="67">
        <v>2</v>
      </c>
    </row>
    <row r="155" spans="1:5" x14ac:dyDescent="0.25">
      <c r="A155" s="67">
        <v>12201</v>
      </c>
      <c r="B155" s="67">
        <v>19224</v>
      </c>
      <c r="C155" s="67" t="s">
        <v>4</v>
      </c>
      <c r="D155" s="67" t="s">
        <v>8</v>
      </c>
      <c r="E155" s="67">
        <v>7</v>
      </c>
    </row>
    <row r="156" spans="1:5" x14ac:dyDescent="0.25">
      <c r="A156" s="67">
        <v>63927</v>
      </c>
      <c r="B156" s="67">
        <v>22050</v>
      </c>
      <c r="C156" s="67" t="s">
        <v>3</v>
      </c>
      <c r="D156" s="67" t="s">
        <v>7</v>
      </c>
      <c r="E156" s="67">
        <v>6</v>
      </c>
    </row>
    <row r="157" spans="1:5" x14ac:dyDescent="0.25">
      <c r="A157" s="67">
        <v>15196</v>
      </c>
      <c r="B157" s="67">
        <v>19420</v>
      </c>
      <c r="C157" s="67" t="s">
        <v>4</v>
      </c>
      <c r="D157" s="67" t="s">
        <v>9</v>
      </c>
      <c r="E157" s="67">
        <v>6</v>
      </c>
    </row>
    <row r="158" spans="1:5" x14ac:dyDescent="0.25">
      <c r="A158" s="67">
        <v>53076</v>
      </c>
      <c r="B158" s="67">
        <v>18398</v>
      </c>
      <c r="C158" s="67" t="s">
        <v>4</v>
      </c>
      <c r="D158" s="67" t="s">
        <v>9</v>
      </c>
      <c r="E158" s="67">
        <v>5</v>
      </c>
    </row>
    <row r="159" spans="1:5" x14ac:dyDescent="0.25">
      <c r="A159" s="67">
        <v>47537</v>
      </c>
      <c r="B159" s="67">
        <v>23598</v>
      </c>
      <c r="C159" s="67" t="s">
        <v>3</v>
      </c>
      <c r="D159" s="67" t="s">
        <v>7</v>
      </c>
      <c r="E159" s="67">
        <v>2</v>
      </c>
    </row>
    <row r="160" spans="1:5" x14ac:dyDescent="0.25">
      <c r="A160" s="67">
        <v>25664</v>
      </c>
      <c r="B160" s="67">
        <v>20611</v>
      </c>
      <c r="C160" s="67" t="s">
        <v>4</v>
      </c>
      <c r="D160" s="67" t="s">
        <v>9</v>
      </c>
      <c r="E160" s="67">
        <v>4</v>
      </c>
    </row>
    <row r="161" spans="1:5" x14ac:dyDescent="0.25">
      <c r="A161" s="67">
        <v>12004</v>
      </c>
      <c r="B161" s="67">
        <v>22169</v>
      </c>
      <c r="C161" s="67" t="s">
        <v>3</v>
      </c>
      <c r="D161" s="67" t="s">
        <v>7</v>
      </c>
      <c r="E161" s="67">
        <v>5</v>
      </c>
    </row>
    <row r="162" spans="1:5" x14ac:dyDescent="0.25">
      <c r="A162" s="67">
        <v>83364</v>
      </c>
      <c r="B162" s="67">
        <v>20167</v>
      </c>
      <c r="C162" s="67" t="s">
        <v>4</v>
      </c>
      <c r="D162" s="67" t="s">
        <v>9</v>
      </c>
      <c r="E162" s="67">
        <v>6</v>
      </c>
    </row>
    <row r="163" spans="1:5" x14ac:dyDescent="0.25">
      <c r="A163" s="67">
        <v>10109</v>
      </c>
      <c r="B163" s="67">
        <v>25150</v>
      </c>
      <c r="C163" s="67" t="s">
        <v>3</v>
      </c>
      <c r="D163" s="67" t="s">
        <v>7</v>
      </c>
      <c r="E163" s="67">
        <v>7</v>
      </c>
    </row>
    <row r="164" spans="1:5" x14ac:dyDescent="0.25">
      <c r="A164" s="67">
        <v>74914</v>
      </c>
      <c r="B164" s="67">
        <v>27703</v>
      </c>
      <c r="C164" s="67" t="s">
        <v>3</v>
      </c>
      <c r="D164" s="67" t="s">
        <v>7</v>
      </c>
      <c r="E164" s="67">
        <v>7</v>
      </c>
    </row>
    <row r="165" spans="1:5" x14ac:dyDescent="0.25">
      <c r="A165" s="67">
        <v>12414</v>
      </c>
      <c r="B165" s="67">
        <v>20250</v>
      </c>
      <c r="C165" s="67" t="s">
        <v>3</v>
      </c>
      <c r="D165" s="67" t="s">
        <v>7</v>
      </c>
      <c r="E165" s="67">
        <v>5</v>
      </c>
    </row>
    <row r="166" spans="1:5" x14ac:dyDescent="0.25">
      <c r="A166" s="67">
        <v>10194</v>
      </c>
      <c r="B166" s="67">
        <v>22114</v>
      </c>
      <c r="C166" s="67" t="s">
        <v>4</v>
      </c>
      <c r="D166" s="67" t="s">
        <v>9</v>
      </c>
      <c r="E166" s="67">
        <v>1</v>
      </c>
    </row>
    <row r="167" spans="1:5" x14ac:dyDescent="0.25">
      <c r="A167" s="67">
        <v>99905</v>
      </c>
      <c r="B167" s="67">
        <v>19068</v>
      </c>
      <c r="C167" s="67" t="s">
        <v>3</v>
      </c>
      <c r="D167" s="67" t="s">
        <v>7</v>
      </c>
      <c r="E167" s="67">
        <v>4</v>
      </c>
    </row>
    <row r="168" spans="1:5" x14ac:dyDescent="0.25">
      <c r="A168" s="67">
        <v>30654</v>
      </c>
      <c r="B168" s="67">
        <v>17935</v>
      </c>
      <c r="C168" s="67" t="s">
        <v>4</v>
      </c>
      <c r="D168" s="67" t="s">
        <v>9</v>
      </c>
      <c r="E168" s="67">
        <v>7</v>
      </c>
    </row>
    <row r="169" spans="1:5" x14ac:dyDescent="0.25">
      <c r="A169" s="67">
        <v>24806</v>
      </c>
      <c r="B169" s="67">
        <v>25693</v>
      </c>
      <c r="C169" s="67" t="s">
        <v>3</v>
      </c>
      <c r="D169" s="67" t="s">
        <v>7</v>
      </c>
      <c r="E169" s="67">
        <v>4</v>
      </c>
    </row>
    <row r="170" spans="1:5" x14ac:dyDescent="0.25">
      <c r="A170" s="67">
        <v>30103</v>
      </c>
      <c r="B170" s="67">
        <v>16274</v>
      </c>
      <c r="C170" s="67" t="s">
        <v>3</v>
      </c>
      <c r="D170" s="67" t="s">
        <v>7</v>
      </c>
      <c r="E170" s="67">
        <v>4</v>
      </c>
    </row>
    <row r="171" spans="1:5" x14ac:dyDescent="0.25">
      <c r="A171" s="67">
        <v>14759</v>
      </c>
      <c r="B171" s="67">
        <v>22487</v>
      </c>
      <c r="C171" s="67" t="s">
        <v>3</v>
      </c>
      <c r="D171" s="67" t="s">
        <v>7</v>
      </c>
      <c r="E171" s="67">
        <v>6</v>
      </c>
    </row>
    <row r="172" spans="1:5" x14ac:dyDescent="0.25">
      <c r="A172" s="67">
        <v>76440</v>
      </c>
      <c r="B172" s="67">
        <v>17983</v>
      </c>
      <c r="C172" s="67" t="s">
        <v>3</v>
      </c>
      <c r="D172" s="67" t="s">
        <v>7</v>
      </c>
      <c r="E172" s="67">
        <v>6</v>
      </c>
    </row>
    <row r="173" spans="1:5" x14ac:dyDescent="0.25">
      <c r="A173" s="67">
        <v>15090</v>
      </c>
      <c r="B173" s="67">
        <v>22159</v>
      </c>
      <c r="C173" s="67" t="s">
        <v>4</v>
      </c>
      <c r="D173" s="67" t="s">
        <v>9</v>
      </c>
      <c r="E173" s="67">
        <v>6</v>
      </c>
    </row>
    <row r="174" spans="1:5" x14ac:dyDescent="0.25">
      <c r="A174" s="67">
        <v>99721</v>
      </c>
      <c r="B174" s="67">
        <v>19890</v>
      </c>
      <c r="C174" s="67" t="s">
        <v>3</v>
      </c>
      <c r="D174" s="67" t="s">
        <v>7</v>
      </c>
      <c r="E174" s="67">
        <v>2</v>
      </c>
    </row>
    <row r="175" spans="1:5" x14ac:dyDescent="0.25">
      <c r="A175" s="67">
        <v>78418</v>
      </c>
      <c r="B175" s="67">
        <v>24572</v>
      </c>
      <c r="C175" s="67" t="s">
        <v>4</v>
      </c>
      <c r="D175" s="67" t="s">
        <v>9</v>
      </c>
      <c r="E175" s="67">
        <v>3</v>
      </c>
    </row>
    <row r="176" spans="1:5" x14ac:dyDescent="0.25">
      <c r="A176" s="67">
        <v>31225</v>
      </c>
      <c r="B176" s="67">
        <v>20684</v>
      </c>
      <c r="C176" s="67" t="s">
        <v>4</v>
      </c>
      <c r="D176" s="67" t="s">
        <v>9</v>
      </c>
      <c r="E176" s="67">
        <v>5</v>
      </c>
    </row>
    <row r="177" spans="1:5" x14ac:dyDescent="0.25">
      <c r="A177" s="67">
        <v>35593</v>
      </c>
      <c r="B177" s="67">
        <v>24839</v>
      </c>
      <c r="C177" s="67" t="s">
        <v>3</v>
      </c>
      <c r="D177" s="67" t="s">
        <v>7</v>
      </c>
      <c r="E177" s="67">
        <v>5</v>
      </c>
    </row>
    <row r="178" spans="1:5" x14ac:dyDescent="0.25">
      <c r="A178" s="67">
        <v>57664</v>
      </c>
      <c r="B178" s="67">
        <v>14119</v>
      </c>
      <c r="C178" s="67" t="s">
        <v>3</v>
      </c>
      <c r="D178" s="67" t="s">
        <v>7</v>
      </c>
      <c r="E178" s="67">
        <v>6</v>
      </c>
    </row>
    <row r="179" spans="1:5" x14ac:dyDescent="0.25">
      <c r="A179" s="67">
        <v>27147</v>
      </c>
      <c r="B179" s="67">
        <v>18382</v>
      </c>
      <c r="C179" s="67" t="s">
        <v>3</v>
      </c>
      <c r="D179" s="67" t="s">
        <v>7</v>
      </c>
      <c r="E179" s="67">
        <v>5</v>
      </c>
    </row>
    <row r="180" spans="1:5" x14ac:dyDescent="0.25">
      <c r="A180" s="67">
        <v>45170</v>
      </c>
      <c r="B180" s="67">
        <v>25833</v>
      </c>
      <c r="C180" s="67" t="s">
        <v>3</v>
      </c>
      <c r="D180" s="67" t="s">
        <v>7</v>
      </c>
      <c r="E180" s="67">
        <v>4</v>
      </c>
    </row>
    <row r="181" spans="1:5" x14ac:dyDescent="0.25">
      <c r="A181" s="67">
        <v>34953</v>
      </c>
      <c r="B181" s="67">
        <v>22829</v>
      </c>
      <c r="C181" s="67" t="s">
        <v>4</v>
      </c>
      <c r="D181" s="67" t="s">
        <v>9</v>
      </c>
      <c r="E181" s="67">
        <v>3</v>
      </c>
    </row>
    <row r="182" spans="1:5" x14ac:dyDescent="0.25">
      <c r="A182" s="67">
        <v>51994</v>
      </c>
      <c r="B182" s="67">
        <v>20057</v>
      </c>
      <c r="C182" s="67" t="s">
        <v>4</v>
      </c>
      <c r="D182" s="67" t="s">
        <v>9</v>
      </c>
      <c r="E182" s="67">
        <v>6</v>
      </c>
    </row>
    <row r="183" spans="1:5" x14ac:dyDescent="0.25">
      <c r="A183" s="67">
        <v>73832</v>
      </c>
      <c r="B183" s="67">
        <v>18396</v>
      </c>
      <c r="C183" s="67" t="s">
        <v>3</v>
      </c>
      <c r="D183" s="67" t="s">
        <v>7</v>
      </c>
      <c r="E183" s="67">
        <v>4</v>
      </c>
    </row>
    <row r="184" spans="1:5" x14ac:dyDescent="0.25">
      <c r="A184" s="67">
        <v>34031</v>
      </c>
      <c r="B184" s="67">
        <v>19848</v>
      </c>
      <c r="C184" s="67" t="s">
        <v>4</v>
      </c>
      <c r="D184" s="67" t="s">
        <v>9</v>
      </c>
      <c r="E184" s="67">
        <v>7</v>
      </c>
    </row>
    <row r="185" spans="1:5" x14ac:dyDescent="0.25">
      <c r="A185" s="67">
        <v>27420</v>
      </c>
      <c r="B185" s="67">
        <v>19190</v>
      </c>
      <c r="C185" s="67" t="s">
        <v>4</v>
      </c>
      <c r="D185" s="67" t="s">
        <v>9</v>
      </c>
      <c r="E185" s="67">
        <v>4</v>
      </c>
    </row>
    <row r="186" spans="1:5" x14ac:dyDescent="0.25">
      <c r="A186" s="67">
        <v>65776</v>
      </c>
      <c r="B186" s="67">
        <v>23807</v>
      </c>
      <c r="C186" s="67" t="s">
        <v>3</v>
      </c>
      <c r="D186" s="67" t="s">
        <v>7</v>
      </c>
      <c r="E186" s="67">
        <v>0</v>
      </c>
    </row>
    <row r="187" spans="1:5" x14ac:dyDescent="0.25">
      <c r="A187" s="67">
        <v>48488</v>
      </c>
      <c r="B187" s="67">
        <v>22924</v>
      </c>
      <c r="C187" s="67" t="s">
        <v>3</v>
      </c>
      <c r="D187" s="67" t="s">
        <v>7</v>
      </c>
      <c r="E187" s="67">
        <v>4</v>
      </c>
    </row>
    <row r="188" spans="1:5" x14ac:dyDescent="0.25">
      <c r="A188" s="67">
        <v>69675</v>
      </c>
      <c r="B188" s="67">
        <v>20346</v>
      </c>
      <c r="C188" s="67" t="s">
        <v>4</v>
      </c>
      <c r="D188" s="67" t="s">
        <v>8</v>
      </c>
      <c r="E188" s="67">
        <v>4</v>
      </c>
    </row>
    <row r="189" spans="1:5" x14ac:dyDescent="0.25">
      <c r="A189" s="67">
        <v>61405</v>
      </c>
      <c r="B189" s="67">
        <v>18462</v>
      </c>
      <c r="C189" s="67" t="s">
        <v>3</v>
      </c>
      <c r="D189" s="67" t="s">
        <v>7</v>
      </c>
      <c r="E189" s="67">
        <v>3</v>
      </c>
    </row>
    <row r="190" spans="1:5" x14ac:dyDescent="0.25">
      <c r="A190" s="67">
        <v>40356</v>
      </c>
      <c r="B190" s="67">
        <v>23963</v>
      </c>
      <c r="C190" s="67" t="s">
        <v>4</v>
      </c>
      <c r="D190" s="67" t="s">
        <v>9</v>
      </c>
      <c r="E190" s="67">
        <v>4</v>
      </c>
    </row>
    <row r="191" spans="1:5" x14ac:dyDescent="0.25">
      <c r="A191" s="67">
        <v>43446</v>
      </c>
      <c r="B191" s="67">
        <v>23673</v>
      </c>
      <c r="C191" s="67" t="s">
        <v>4</v>
      </c>
      <c r="D191" s="67" t="s">
        <v>9</v>
      </c>
      <c r="E191" s="67">
        <v>5</v>
      </c>
    </row>
    <row r="192" spans="1:5" x14ac:dyDescent="0.25">
      <c r="A192" s="67">
        <v>69158</v>
      </c>
      <c r="B192" s="67">
        <v>23015</v>
      </c>
      <c r="C192" s="67" t="s">
        <v>3</v>
      </c>
      <c r="D192" s="67" t="s">
        <v>7</v>
      </c>
      <c r="E192" s="67">
        <v>6</v>
      </c>
    </row>
    <row r="193" spans="1:5" x14ac:dyDescent="0.25">
      <c r="A193" s="67">
        <v>36809</v>
      </c>
      <c r="B193" s="67">
        <v>19768</v>
      </c>
      <c r="C193" s="67" t="s">
        <v>3</v>
      </c>
      <c r="D193" s="67" t="s">
        <v>7</v>
      </c>
      <c r="E193" s="67">
        <v>2</v>
      </c>
    </row>
    <row r="194" spans="1:5" x14ac:dyDescent="0.25">
      <c r="A194" s="67">
        <v>86326</v>
      </c>
      <c r="B194" s="67">
        <v>26648</v>
      </c>
      <c r="C194" s="67" t="s">
        <v>3</v>
      </c>
      <c r="D194" s="67" t="s">
        <v>7</v>
      </c>
      <c r="E194" s="67">
        <v>6</v>
      </c>
    </row>
    <row r="195" spans="1:5" x14ac:dyDescent="0.25">
      <c r="A195" s="67">
        <v>59347</v>
      </c>
      <c r="B195" s="67">
        <v>15925</v>
      </c>
      <c r="C195" s="67" t="s">
        <v>3</v>
      </c>
      <c r="D195" s="67" t="s">
        <v>7</v>
      </c>
      <c r="E195" s="67">
        <v>6</v>
      </c>
    </row>
    <row r="196" spans="1:5" x14ac:dyDescent="0.25">
      <c r="A196" s="67">
        <v>14370</v>
      </c>
      <c r="B196" s="67">
        <v>19567</v>
      </c>
      <c r="C196" s="67" t="s">
        <v>4</v>
      </c>
      <c r="D196" s="67" t="s">
        <v>8</v>
      </c>
      <c r="E196" s="67">
        <v>3</v>
      </c>
    </row>
    <row r="197" spans="1:5" x14ac:dyDescent="0.25">
      <c r="A197" s="67">
        <v>13590</v>
      </c>
      <c r="B197" s="67">
        <v>24072</v>
      </c>
      <c r="C197" s="67" t="s">
        <v>4</v>
      </c>
      <c r="D197" s="67" t="s">
        <v>9</v>
      </c>
      <c r="E197" s="67">
        <v>6</v>
      </c>
    </row>
    <row r="198" spans="1:5" x14ac:dyDescent="0.25">
      <c r="A198" s="67">
        <v>30792</v>
      </c>
      <c r="B198" s="67">
        <v>14044</v>
      </c>
      <c r="C198" s="67" t="s">
        <v>4</v>
      </c>
      <c r="D198" s="67" t="s">
        <v>9</v>
      </c>
      <c r="E198" s="67">
        <v>6</v>
      </c>
    </row>
    <row r="199" spans="1:5" x14ac:dyDescent="0.25">
      <c r="A199" s="67">
        <v>24966</v>
      </c>
      <c r="B199" s="67">
        <v>19378</v>
      </c>
      <c r="C199" s="67" t="s">
        <v>3</v>
      </c>
      <c r="D199" s="67" t="s">
        <v>7</v>
      </c>
      <c r="E199" s="67">
        <v>5</v>
      </c>
    </row>
    <row r="200" spans="1:5" x14ac:dyDescent="0.25">
      <c r="A200" s="67">
        <v>80974</v>
      </c>
      <c r="B200" s="67">
        <v>19858</v>
      </c>
      <c r="C200" s="67" t="s">
        <v>3</v>
      </c>
      <c r="D200" s="67" t="s">
        <v>7</v>
      </c>
      <c r="E200" s="67">
        <v>4</v>
      </c>
    </row>
    <row r="201" spans="1:5" x14ac:dyDescent="0.25">
      <c r="A201" s="67">
        <v>72176</v>
      </c>
      <c r="B201" s="67">
        <v>12898</v>
      </c>
      <c r="C201" s="67" t="s">
        <v>3</v>
      </c>
      <c r="D201" s="67" t="s">
        <v>7</v>
      </c>
      <c r="E201" s="67">
        <v>7</v>
      </c>
    </row>
    <row r="202" spans="1:5" x14ac:dyDescent="0.25">
      <c r="A202" s="67">
        <v>23891</v>
      </c>
      <c r="B202" s="67">
        <v>22975</v>
      </c>
      <c r="C202" s="67" t="s">
        <v>3</v>
      </c>
      <c r="D202" s="67" t="s">
        <v>7</v>
      </c>
      <c r="E202" s="67">
        <v>8</v>
      </c>
    </row>
    <row r="203" spans="1:5" x14ac:dyDescent="0.25">
      <c r="A203" s="67">
        <v>38449</v>
      </c>
      <c r="B203" s="67">
        <v>23073</v>
      </c>
      <c r="C203" s="67" t="s">
        <v>4</v>
      </c>
      <c r="D203" s="67" t="s">
        <v>9</v>
      </c>
      <c r="E203" s="67">
        <v>6</v>
      </c>
    </row>
    <row r="204" spans="1:5" x14ac:dyDescent="0.25">
      <c r="A204" s="67">
        <v>29227</v>
      </c>
      <c r="B204" s="67">
        <v>26167</v>
      </c>
      <c r="C204" s="67" t="s">
        <v>3</v>
      </c>
      <c r="D204" s="67" t="s">
        <v>7</v>
      </c>
      <c r="E204" s="67">
        <v>0</v>
      </c>
    </row>
    <row r="205" spans="1:5" x14ac:dyDescent="0.25">
      <c r="A205" s="67">
        <v>46158</v>
      </c>
      <c r="B205" s="67">
        <v>24580</v>
      </c>
      <c r="C205" s="67" t="s">
        <v>3</v>
      </c>
      <c r="D205" s="67" t="s">
        <v>7</v>
      </c>
      <c r="E205" s="67">
        <v>6</v>
      </c>
    </row>
    <row r="206" spans="1:5" x14ac:dyDescent="0.25">
      <c r="A206" s="67">
        <v>17106</v>
      </c>
      <c r="B206" s="67">
        <v>25696</v>
      </c>
      <c r="C206" s="67" t="s">
        <v>4</v>
      </c>
      <c r="D206" s="67" t="s">
        <v>9</v>
      </c>
      <c r="E206" s="67">
        <v>3</v>
      </c>
    </row>
    <row r="207" spans="1:5" x14ac:dyDescent="0.25">
      <c r="A207" s="67">
        <v>12531</v>
      </c>
      <c r="B207" s="67">
        <v>18488</v>
      </c>
      <c r="C207" s="67" t="s">
        <v>4</v>
      </c>
      <c r="D207" s="67" t="s">
        <v>8</v>
      </c>
      <c r="E207" s="67">
        <v>4</v>
      </c>
    </row>
    <row r="208" spans="1:5" x14ac:dyDescent="0.25">
      <c r="A208" s="67">
        <v>39054</v>
      </c>
      <c r="B208" s="67">
        <v>24441</v>
      </c>
      <c r="C208" s="67" t="s">
        <v>4</v>
      </c>
      <c r="D208" s="67" t="s">
        <v>9</v>
      </c>
      <c r="E208" s="67">
        <v>7</v>
      </c>
    </row>
    <row r="209" spans="1:5" x14ac:dyDescent="0.25">
      <c r="A209" s="67">
        <v>66493</v>
      </c>
      <c r="B209" s="67">
        <v>20848</v>
      </c>
      <c r="C209" s="67" t="s">
        <v>3</v>
      </c>
      <c r="D209" s="67" t="s">
        <v>7</v>
      </c>
      <c r="E209" s="67">
        <v>2</v>
      </c>
    </row>
    <row r="210" spans="1:5" x14ac:dyDescent="0.25">
      <c r="A210" s="67">
        <v>38618</v>
      </c>
      <c r="B210" s="67">
        <v>25126</v>
      </c>
      <c r="C210" s="67" t="s">
        <v>4</v>
      </c>
      <c r="D210" s="67" t="s">
        <v>9</v>
      </c>
      <c r="E210" s="67">
        <v>5</v>
      </c>
    </row>
    <row r="211" spans="1:5" x14ac:dyDescent="0.25">
      <c r="A211" s="67">
        <v>90273</v>
      </c>
      <c r="B211" s="67">
        <v>17084</v>
      </c>
      <c r="C211" s="67" t="s">
        <v>4</v>
      </c>
      <c r="D211" s="67" t="s">
        <v>8</v>
      </c>
      <c r="E211" s="67">
        <v>6</v>
      </c>
    </row>
    <row r="212" spans="1:5" x14ac:dyDescent="0.25">
      <c r="A212" s="67">
        <v>95999</v>
      </c>
      <c r="B212" s="67">
        <v>18567</v>
      </c>
      <c r="C212" s="67" t="s">
        <v>3</v>
      </c>
      <c r="D212" s="67" t="s">
        <v>7</v>
      </c>
      <c r="E212" s="67">
        <v>3</v>
      </c>
    </row>
    <row r="213" spans="1:5" x14ac:dyDescent="0.25">
      <c r="A213" s="67">
        <v>93462</v>
      </c>
      <c r="B213" s="67">
        <v>21017</v>
      </c>
      <c r="C213" s="67" t="s">
        <v>3</v>
      </c>
      <c r="D213" s="67" t="s">
        <v>7</v>
      </c>
      <c r="E213" s="67">
        <v>5</v>
      </c>
    </row>
    <row r="214" spans="1:5" x14ac:dyDescent="0.25">
      <c r="A214" s="67">
        <v>24604</v>
      </c>
      <c r="B214" s="67">
        <v>18709</v>
      </c>
      <c r="C214" s="67" t="s">
        <v>3</v>
      </c>
      <c r="D214" s="67" t="s">
        <v>7</v>
      </c>
      <c r="E214" s="67">
        <v>4</v>
      </c>
    </row>
    <row r="215" spans="1:5" x14ac:dyDescent="0.25">
      <c r="A215" s="67">
        <v>93837</v>
      </c>
      <c r="B215" s="67">
        <v>16627</v>
      </c>
      <c r="C215" s="67" t="s">
        <v>3</v>
      </c>
      <c r="D215" s="67" t="s">
        <v>7</v>
      </c>
      <c r="E215" s="67">
        <v>5</v>
      </c>
    </row>
    <row r="216" spans="1:5" x14ac:dyDescent="0.25">
      <c r="A216" s="67">
        <v>87167</v>
      </c>
      <c r="B216" s="67">
        <v>25632</v>
      </c>
      <c r="C216" s="67" t="s">
        <v>4</v>
      </c>
      <c r="D216" s="67" t="s">
        <v>9</v>
      </c>
      <c r="E216" s="67">
        <v>6</v>
      </c>
    </row>
    <row r="217" spans="1:5" x14ac:dyDescent="0.25">
      <c r="A217" s="67">
        <v>72378</v>
      </c>
      <c r="B217" s="67">
        <v>24279</v>
      </c>
      <c r="C217" s="67" t="s">
        <v>4</v>
      </c>
      <c r="D217" s="67" t="s">
        <v>9</v>
      </c>
      <c r="E217" s="67">
        <v>6</v>
      </c>
    </row>
    <row r="218" spans="1:5" x14ac:dyDescent="0.25">
      <c r="A218" s="67">
        <v>51427</v>
      </c>
      <c r="B218" s="67">
        <v>24201</v>
      </c>
      <c r="C218" s="67" t="s">
        <v>4</v>
      </c>
      <c r="D218" s="67" t="s">
        <v>8</v>
      </c>
      <c r="E218" s="67">
        <v>6</v>
      </c>
    </row>
    <row r="219" spans="1:5" x14ac:dyDescent="0.25">
      <c r="A219" s="67">
        <v>16512</v>
      </c>
      <c r="B219" s="67">
        <v>27614</v>
      </c>
      <c r="C219" s="67" t="s">
        <v>4</v>
      </c>
      <c r="D219" s="67" t="s">
        <v>8</v>
      </c>
      <c r="E219" s="67">
        <v>7</v>
      </c>
    </row>
    <row r="220" spans="1:5" x14ac:dyDescent="0.25">
      <c r="A220" s="67">
        <v>38834</v>
      </c>
      <c r="B220" s="67">
        <v>18434</v>
      </c>
      <c r="C220" s="67" t="s">
        <v>3</v>
      </c>
      <c r="D220" s="67" t="s">
        <v>7</v>
      </c>
      <c r="E220" s="67">
        <v>6</v>
      </c>
    </row>
    <row r="221" spans="1:5" x14ac:dyDescent="0.25">
      <c r="A221" s="67">
        <v>99766</v>
      </c>
      <c r="B221" s="67">
        <v>31105</v>
      </c>
      <c r="C221" s="67" t="s">
        <v>3</v>
      </c>
      <c r="D221" s="67" t="s">
        <v>7</v>
      </c>
      <c r="E221" s="67">
        <v>5</v>
      </c>
    </row>
    <row r="222" spans="1:5" x14ac:dyDescent="0.25">
      <c r="A222" s="67">
        <v>62390</v>
      </c>
      <c r="B222" s="67">
        <v>19907</v>
      </c>
      <c r="C222" s="67" t="s">
        <v>4</v>
      </c>
      <c r="D222" s="67" t="s">
        <v>9</v>
      </c>
      <c r="E222" s="67">
        <v>2</v>
      </c>
    </row>
    <row r="223" spans="1:5" x14ac:dyDescent="0.25">
      <c r="A223" s="67">
        <v>15031</v>
      </c>
      <c r="B223" s="67">
        <v>21451</v>
      </c>
      <c r="C223" s="67" t="s">
        <v>4</v>
      </c>
      <c r="D223" s="67" t="s">
        <v>8</v>
      </c>
      <c r="E223" s="67">
        <v>8</v>
      </c>
    </row>
    <row r="224" spans="1:5" x14ac:dyDescent="0.25">
      <c r="A224" s="67">
        <v>46270</v>
      </c>
      <c r="B224" s="67">
        <v>22928</v>
      </c>
      <c r="C224" s="67" t="s">
        <v>4</v>
      </c>
      <c r="D224" s="67" t="s">
        <v>8</v>
      </c>
      <c r="E224" s="67">
        <v>4</v>
      </c>
    </row>
    <row r="225" spans="1:5" x14ac:dyDescent="0.25">
      <c r="A225" s="67">
        <v>93730</v>
      </c>
      <c r="B225" s="67">
        <v>14023</v>
      </c>
      <c r="C225" s="67" t="s">
        <v>3</v>
      </c>
      <c r="D225" s="67" t="s">
        <v>7</v>
      </c>
      <c r="E225" s="67">
        <v>2</v>
      </c>
    </row>
    <row r="226" spans="1:5" x14ac:dyDescent="0.25">
      <c r="A226" s="67">
        <v>40671</v>
      </c>
      <c r="B226" s="67">
        <v>19315</v>
      </c>
      <c r="C226" s="67" t="s">
        <v>3</v>
      </c>
      <c r="D226" s="67" t="s">
        <v>7</v>
      </c>
      <c r="E226" s="67">
        <v>1</v>
      </c>
    </row>
    <row r="227" spans="1:5" x14ac:dyDescent="0.25">
      <c r="A227" s="67">
        <v>39101</v>
      </c>
      <c r="B227" s="67">
        <v>23134</v>
      </c>
      <c r="C227" s="67" t="s">
        <v>3</v>
      </c>
      <c r="D227" s="67" t="s">
        <v>7</v>
      </c>
      <c r="E227" s="67">
        <v>5</v>
      </c>
    </row>
    <row r="228" spans="1:5" x14ac:dyDescent="0.25">
      <c r="A228" s="67">
        <v>64897</v>
      </c>
      <c r="B228" s="67">
        <v>20505</v>
      </c>
      <c r="C228" s="67" t="s">
        <v>3</v>
      </c>
      <c r="D228" s="67" t="s">
        <v>7</v>
      </c>
      <c r="E228" s="67">
        <v>7</v>
      </c>
    </row>
    <row r="229" spans="1:5" x14ac:dyDescent="0.25">
      <c r="A229" s="67">
        <v>89464</v>
      </c>
      <c r="B229" s="67">
        <v>19820</v>
      </c>
      <c r="C229" s="67" t="s">
        <v>3</v>
      </c>
      <c r="D229" s="67" t="s">
        <v>7</v>
      </c>
      <c r="E229" s="67">
        <v>4</v>
      </c>
    </row>
    <row r="230" spans="1:5" x14ac:dyDescent="0.25">
      <c r="A230" s="67">
        <v>38263</v>
      </c>
      <c r="B230" s="67">
        <v>19842</v>
      </c>
      <c r="C230" s="67" t="s">
        <v>4</v>
      </c>
      <c r="D230" s="67" t="s">
        <v>8</v>
      </c>
      <c r="E230" s="67">
        <v>4</v>
      </c>
    </row>
    <row r="231" spans="1:5" x14ac:dyDescent="0.25">
      <c r="A231" s="67">
        <v>92788</v>
      </c>
      <c r="B231" s="67">
        <v>16788</v>
      </c>
      <c r="C231" s="67" t="s">
        <v>3</v>
      </c>
      <c r="D231" s="67" t="s">
        <v>7</v>
      </c>
      <c r="E231" s="67">
        <v>6</v>
      </c>
    </row>
    <row r="232" spans="1:5" x14ac:dyDescent="0.25">
      <c r="A232" s="67">
        <v>10925</v>
      </c>
      <c r="B232" s="67">
        <v>21577</v>
      </c>
      <c r="C232" s="67" t="s">
        <v>4</v>
      </c>
      <c r="D232" s="67" t="s">
        <v>9</v>
      </c>
      <c r="E232" s="67">
        <v>5</v>
      </c>
    </row>
    <row r="233" spans="1:5" x14ac:dyDescent="0.25">
      <c r="A233" s="67">
        <v>48805</v>
      </c>
      <c r="B233" s="67">
        <v>20796</v>
      </c>
      <c r="C233" s="67" t="s">
        <v>4</v>
      </c>
      <c r="D233" s="67" t="s">
        <v>8</v>
      </c>
      <c r="E233" s="67">
        <v>4</v>
      </c>
    </row>
    <row r="234" spans="1:5" x14ac:dyDescent="0.25">
      <c r="A234" s="67">
        <v>75604</v>
      </c>
      <c r="B234" s="67">
        <v>15817</v>
      </c>
      <c r="C234" s="67" t="s">
        <v>4</v>
      </c>
      <c r="D234" s="67" t="s">
        <v>8</v>
      </c>
      <c r="E234" s="67">
        <v>3</v>
      </c>
    </row>
    <row r="235" spans="1:5" x14ac:dyDescent="0.25">
      <c r="A235" s="67">
        <v>64546</v>
      </c>
      <c r="B235" s="67">
        <v>23502</v>
      </c>
      <c r="C235" s="67" t="s">
        <v>4</v>
      </c>
      <c r="D235" s="67" t="s">
        <v>9</v>
      </c>
      <c r="E235" s="67">
        <v>6</v>
      </c>
    </row>
    <row r="236" spans="1:5" x14ac:dyDescent="0.25">
      <c r="A236" s="67">
        <v>95255</v>
      </c>
      <c r="B236" s="67">
        <v>22051</v>
      </c>
      <c r="C236" s="67" t="s">
        <v>3</v>
      </c>
      <c r="D236" s="67" t="s">
        <v>7</v>
      </c>
      <c r="E236" s="67">
        <v>5</v>
      </c>
    </row>
    <row r="237" spans="1:5" x14ac:dyDescent="0.25">
      <c r="A237" s="67">
        <v>56403</v>
      </c>
      <c r="B237" s="67">
        <v>20879</v>
      </c>
      <c r="C237" s="67" t="s">
        <v>3</v>
      </c>
      <c r="D237" s="67" t="s">
        <v>7</v>
      </c>
      <c r="E237" s="67">
        <v>5</v>
      </c>
    </row>
    <row r="238" spans="1:5" x14ac:dyDescent="0.25">
      <c r="A238" s="67">
        <v>53305</v>
      </c>
      <c r="B238" s="67">
        <v>22501</v>
      </c>
      <c r="C238" s="67" t="s">
        <v>3</v>
      </c>
      <c r="D238" s="67" t="s">
        <v>7</v>
      </c>
      <c r="E238" s="67">
        <v>7</v>
      </c>
    </row>
    <row r="239" spans="1:5" x14ac:dyDescent="0.25">
      <c r="A239" s="67">
        <v>89066</v>
      </c>
      <c r="B239" s="67">
        <v>24168</v>
      </c>
      <c r="C239" s="67" t="s">
        <v>3</v>
      </c>
      <c r="D239" s="67" t="s">
        <v>7</v>
      </c>
      <c r="E239" s="67">
        <v>7</v>
      </c>
    </row>
    <row r="240" spans="1:5" x14ac:dyDescent="0.25">
      <c r="A240" s="67">
        <v>95825</v>
      </c>
      <c r="B240" s="67">
        <v>24879</v>
      </c>
      <c r="C240" s="67" t="s">
        <v>4</v>
      </c>
      <c r="D240" s="67" t="s">
        <v>9</v>
      </c>
      <c r="E240" s="67">
        <v>7</v>
      </c>
    </row>
    <row r="241" spans="1:5" x14ac:dyDescent="0.25">
      <c r="A241" s="67">
        <v>93077</v>
      </c>
      <c r="B241" s="67">
        <v>27278</v>
      </c>
      <c r="C241" s="67" t="s">
        <v>3</v>
      </c>
      <c r="D241" s="67" t="s">
        <v>7</v>
      </c>
      <c r="E241" s="67">
        <v>5</v>
      </c>
    </row>
    <row r="242" spans="1:5" x14ac:dyDescent="0.25">
      <c r="A242" s="67">
        <v>44257</v>
      </c>
      <c r="B242" s="67">
        <v>21384</v>
      </c>
      <c r="C242" s="67" t="s">
        <v>3</v>
      </c>
      <c r="D242" s="67" t="s">
        <v>7</v>
      </c>
      <c r="E242" s="67">
        <v>4</v>
      </c>
    </row>
    <row r="243" spans="1:5" x14ac:dyDescent="0.25">
      <c r="A243" s="67">
        <v>17276</v>
      </c>
      <c r="B243" s="67">
        <v>19565</v>
      </c>
      <c r="C243" s="67" t="s">
        <v>4</v>
      </c>
      <c r="D243" s="67" t="s">
        <v>9</v>
      </c>
      <c r="E243" s="67">
        <v>3</v>
      </c>
    </row>
    <row r="244" spans="1:5" x14ac:dyDescent="0.25">
      <c r="A244" s="67">
        <v>21675</v>
      </c>
      <c r="B244" s="67">
        <v>21631</v>
      </c>
      <c r="C244" s="67" t="s">
        <v>4</v>
      </c>
      <c r="D244" s="67" t="s">
        <v>9</v>
      </c>
      <c r="E244" s="67">
        <v>3</v>
      </c>
    </row>
    <row r="245" spans="1:5" x14ac:dyDescent="0.25">
      <c r="A245" s="67">
        <v>67497</v>
      </c>
      <c r="B245" s="67">
        <v>20746</v>
      </c>
      <c r="C245" s="67" t="s">
        <v>3</v>
      </c>
      <c r="D245" s="67" t="s">
        <v>7</v>
      </c>
      <c r="E245" s="67">
        <v>5</v>
      </c>
    </row>
    <row r="246" spans="1:5" x14ac:dyDescent="0.25">
      <c r="A246" s="67">
        <v>65637</v>
      </c>
      <c r="B246" s="67">
        <v>21069</v>
      </c>
      <c r="C246" s="67" t="s">
        <v>4</v>
      </c>
      <c r="D246" s="67" t="s">
        <v>9</v>
      </c>
      <c r="E246" s="67">
        <v>5</v>
      </c>
    </row>
    <row r="247" spans="1:5" x14ac:dyDescent="0.25">
      <c r="A247" s="67">
        <v>36191</v>
      </c>
      <c r="B247" s="67">
        <v>19730</v>
      </c>
      <c r="C247" s="67" t="s">
        <v>4</v>
      </c>
      <c r="D247" s="67" t="s">
        <v>8</v>
      </c>
      <c r="E247" s="67">
        <v>4</v>
      </c>
    </row>
    <row r="248" spans="1:5" x14ac:dyDescent="0.25">
      <c r="A248" s="67">
        <v>47812</v>
      </c>
      <c r="B248" s="67">
        <v>19497</v>
      </c>
      <c r="C248" s="67" t="s">
        <v>4</v>
      </c>
      <c r="D248" s="67" t="s">
        <v>9</v>
      </c>
      <c r="E248" s="67">
        <v>5</v>
      </c>
    </row>
    <row r="249" spans="1:5" x14ac:dyDescent="0.25">
      <c r="A249" s="67">
        <v>68478</v>
      </c>
      <c r="B249" s="67">
        <v>20347</v>
      </c>
      <c r="C249" s="67" t="s">
        <v>3</v>
      </c>
      <c r="D249" s="67" t="s">
        <v>7</v>
      </c>
      <c r="E249" s="67">
        <v>5</v>
      </c>
    </row>
    <row r="250" spans="1:5" x14ac:dyDescent="0.25">
      <c r="A250" s="67">
        <v>18083</v>
      </c>
      <c r="B250" s="67">
        <v>26434</v>
      </c>
      <c r="C250" s="67" t="s">
        <v>4</v>
      </c>
      <c r="D250" s="67" t="s">
        <v>8</v>
      </c>
      <c r="E250" s="67">
        <v>6</v>
      </c>
    </row>
    <row r="251" spans="1:5" x14ac:dyDescent="0.25">
      <c r="A251" s="67">
        <v>84784</v>
      </c>
      <c r="B251" s="67">
        <v>18945</v>
      </c>
      <c r="C251" s="67" t="s">
        <v>4</v>
      </c>
      <c r="D251" s="67" t="s">
        <v>9</v>
      </c>
      <c r="E251" s="67">
        <v>5</v>
      </c>
    </row>
    <row r="252" spans="1:5" x14ac:dyDescent="0.25">
      <c r="A252" s="67">
        <v>76780</v>
      </c>
      <c r="B252" s="67">
        <v>20922</v>
      </c>
      <c r="C252" s="67" t="s">
        <v>3</v>
      </c>
      <c r="D252" s="67" t="s">
        <v>7</v>
      </c>
      <c r="E252" s="67">
        <v>5</v>
      </c>
    </row>
    <row r="253" spans="1:5" x14ac:dyDescent="0.25">
      <c r="A253" s="67">
        <v>48548</v>
      </c>
      <c r="B253" s="67">
        <v>19435</v>
      </c>
      <c r="C253" s="67" t="s">
        <v>3</v>
      </c>
      <c r="D253" s="67" t="s">
        <v>7</v>
      </c>
      <c r="E253" s="67">
        <v>3</v>
      </c>
    </row>
    <row r="254" spans="1:5" x14ac:dyDescent="0.25">
      <c r="A254" s="67">
        <v>21175</v>
      </c>
      <c r="B254" s="67">
        <v>22052</v>
      </c>
      <c r="C254" s="67" t="s">
        <v>3</v>
      </c>
      <c r="D254" s="67" t="s">
        <v>7</v>
      </c>
      <c r="E254" s="67">
        <v>5</v>
      </c>
    </row>
    <row r="255" spans="1:5" x14ac:dyDescent="0.25">
      <c r="A255" s="67">
        <v>27810</v>
      </c>
      <c r="B255" s="67">
        <v>20908</v>
      </c>
      <c r="C255" s="67" t="s">
        <v>4</v>
      </c>
      <c r="D255" s="67" t="s">
        <v>9</v>
      </c>
      <c r="E255" s="67">
        <v>6</v>
      </c>
    </row>
    <row r="256" spans="1:5" x14ac:dyDescent="0.25">
      <c r="A256" s="67">
        <v>86428</v>
      </c>
      <c r="B256" s="67">
        <v>14795</v>
      </c>
      <c r="C256" s="67" t="s">
        <v>3</v>
      </c>
      <c r="D256" s="67" t="s">
        <v>7</v>
      </c>
      <c r="E256" s="67">
        <v>4</v>
      </c>
    </row>
    <row r="257" spans="1:5" x14ac:dyDescent="0.25">
      <c r="A257" s="67">
        <v>40402</v>
      </c>
      <c r="B257" s="67">
        <v>21359</v>
      </c>
      <c r="C257" s="67" t="s">
        <v>3</v>
      </c>
      <c r="D257" s="67" t="s">
        <v>7</v>
      </c>
      <c r="E257" s="67">
        <v>5</v>
      </c>
    </row>
    <row r="258" spans="1:5" x14ac:dyDescent="0.25">
      <c r="A258" s="67">
        <v>74777</v>
      </c>
      <c r="B258" s="67">
        <v>17744</v>
      </c>
      <c r="C258" s="67" t="s">
        <v>3</v>
      </c>
      <c r="D258" s="67" t="s">
        <v>7</v>
      </c>
      <c r="E258" s="67">
        <v>6</v>
      </c>
    </row>
    <row r="259" spans="1:5" x14ac:dyDescent="0.25">
      <c r="A259" s="67">
        <v>65695</v>
      </c>
      <c r="B259" s="67">
        <v>20571</v>
      </c>
      <c r="C259" s="67" t="s">
        <v>3</v>
      </c>
      <c r="D259" s="67" t="s">
        <v>7</v>
      </c>
      <c r="E259" s="67">
        <v>5</v>
      </c>
    </row>
    <row r="260" spans="1:5" x14ac:dyDescent="0.25">
      <c r="A260" s="67">
        <v>30427</v>
      </c>
      <c r="B260" s="67">
        <v>20254</v>
      </c>
      <c r="C260" s="67" t="s">
        <v>3</v>
      </c>
      <c r="D260" s="67" t="s">
        <v>7</v>
      </c>
      <c r="E260" s="67">
        <v>4</v>
      </c>
    </row>
    <row r="261" spans="1:5" x14ac:dyDescent="0.25">
      <c r="A261" s="67">
        <v>69170</v>
      </c>
      <c r="B261" s="67">
        <v>24993</v>
      </c>
      <c r="C261" s="67" t="s">
        <v>3</v>
      </c>
      <c r="D261" s="67" t="s">
        <v>7</v>
      </c>
      <c r="E261" s="67">
        <v>4</v>
      </c>
    </row>
    <row r="262" spans="1:5" x14ac:dyDescent="0.25">
      <c r="A262" s="67">
        <v>60177</v>
      </c>
      <c r="B262" s="67">
        <v>22465</v>
      </c>
      <c r="C262" s="67" t="s">
        <v>3</v>
      </c>
      <c r="D262" s="67" t="s">
        <v>7</v>
      </c>
      <c r="E262" s="67">
        <v>3</v>
      </c>
    </row>
    <row r="263" spans="1:5" x14ac:dyDescent="0.25">
      <c r="A263" s="67">
        <v>69166</v>
      </c>
      <c r="B263" s="67">
        <v>20877</v>
      </c>
      <c r="C263" s="67" t="s">
        <v>4</v>
      </c>
      <c r="D263" s="67" t="s">
        <v>9</v>
      </c>
      <c r="E263" s="67">
        <v>4</v>
      </c>
    </row>
    <row r="264" spans="1:5" x14ac:dyDescent="0.25">
      <c r="A264" s="67">
        <v>88000</v>
      </c>
      <c r="B264" s="67">
        <v>24844</v>
      </c>
      <c r="C264" s="67" t="s">
        <v>3</v>
      </c>
      <c r="D264" s="67" t="s">
        <v>7</v>
      </c>
      <c r="E264" s="67">
        <v>7</v>
      </c>
    </row>
    <row r="265" spans="1:5" x14ac:dyDescent="0.25">
      <c r="A265" s="67">
        <v>13549</v>
      </c>
      <c r="B265" s="67">
        <v>24001</v>
      </c>
      <c r="C265" s="67" t="s">
        <v>4</v>
      </c>
      <c r="D265" s="67" t="s">
        <v>9</v>
      </c>
      <c r="E265" s="67">
        <v>2</v>
      </c>
    </row>
    <row r="266" spans="1:5" x14ac:dyDescent="0.25">
      <c r="A266" s="67">
        <v>83483</v>
      </c>
      <c r="B266" s="67">
        <v>21435</v>
      </c>
      <c r="C266" s="67" t="s">
        <v>4</v>
      </c>
      <c r="D266" s="67" t="s">
        <v>9</v>
      </c>
      <c r="E266" s="67">
        <v>1</v>
      </c>
    </row>
    <row r="267" spans="1:5" x14ac:dyDescent="0.25">
      <c r="A267" s="67">
        <v>15325</v>
      </c>
      <c r="B267" s="67">
        <v>23743</v>
      </c>
      <c r="C267" s="67" t="s">
        <v>4</v>
      </c>
      <c r="D267" s="67" t="s">
        <v>8</v>
      </c>
      <c r="E267" s="67">
        <v>2</v>
      </c>
    </row>
    <row r="268" spans="1:5" x14ac:dyDescent="0.25">
      <c r="A268" s="67">
        <v>95307</v>
      </c>
      <c r="B268" s="67">
        <v>24210</v>
      </c>
      <c r="C268" s="67" t="s">
        <v>3</v>
      </c>
      <c r="D268" s="67" t="s">
        <v>7</v>
      </c>
      <c r="E268" s="67">
        <v>5</v>
      </c>
    </row>
    <row r="269" spans="1:5" x14ac:dyDescent="0.25">
      <c r="A269" s="67">
        <v>44851</v>
      </c>
      <c r="B269" s="67">
        <v>23314</v>
      </c>
      <c r="C269" s="67" t="s">
        <v>4</v>
      </c>
      <c r="D269" s="67" t="s">
        <v>9</v>
      </c>
      <c r="E269" s="67">
        <v>6</v>
      </c>
    </row>
    <row r="270" spans="1:5" x14ac:dyDescent="0.25">
      <c r="A270" s="67">
        <v>14136</v>
      </c>
      <c r="B270" s="67">
        <v>21245</v>
      </c>
      <c r="C270" s="67" t="s">
        <v>3</v>
      </c>
      <c r="D270" s="67" t="s">
        <v>7</v>
      </c>
      <c r="E270" s="67">
        <v>3</v>
      </c>
    </row>
    <row r="271" spans="1:5" x14ac:dyDescent="0.25">
      <c r="A271" s="67">
        <v>97480</v>
      </c>
      <c r="B271" s="67">
        <v>22780</v>
      </c>
      <c r="C271" s="67" t="s">
        <v>3</v>
      </c>
      <c r="D271" s="67" t="s">
        <v>7</v>
      </c>
      <c r="E271" s="67">
        <v>3</v>
      </c>
    </row>
    <row r="272" spans="1:5" x14ac:dyDescent="0.25">
      <c r="A272" s="67">
        <v>99756</v>
      </c>
      <c r="B272" s="67">
        <v>18745</v>
      </c>
      <c r="C272" s="67" t="s">
        <v>3</v>
      </c>
      <c r="D272" s="67" t="s">
        <v>7</v>
      </c>
      <c r="E272" s="67">
        <v>2</v>
      </c>
    </row>
    <row r="273" spans="1:5" x14ac:dyDescent="0.25">
      <c r="A273" s="67">
        <v>54332</v>
      </c>
      <c r="B273" s="67">
        <v>17552</v>
      </c>
      <c r="C273" s="67" t="s">
        <v>3</v>
      </c>
      <c r="D273" s="67" t="s">
        <v>7</v>
      </c>
      <c r="E273" s="67">
        <v>3</v>
      </c>
    </row>
    <row r="274" spans="1:5" x14ac:dyDescent="0.25">
      <c r="A274" s="67">
        <v>15314</v>
      </c>
      <c r="B274" s="67">
        <v>28339</v>
      </c>
      <c r="C274" s="67" t="s">
        <v>4</v>
      </c>
      <c r="D274" s="67" t="s">
        <v>8</v>
      </c>
      <c r="E274" s="67">
        <v>5</v>
      </c>
    </row>
    <row r="275" spans="1:5" x14ac:dyDescent="0.25">
      <c r="A275" s="67">
        <v>15994</v>
      </c>
      <c r="B275" s="67">
        <v>17890</v>
      </c>
      <c r="C275" s="67" t="s">
        <v>3</v>
      </c>
      <c r="D275" s="67" t="s">
        <v>10</v>
      </c>
      <c r="E275" s="67">
        <v>4</v>
      </c>
    </row>
    <row r="276" spans="1:5" x14ac:dyDescent="0.25">
      <c r="A276" s="67">
        <v>80110</v>
      </c>
      <c r="B276" s="67">
        <v>22994</v>
      </c>
      <c r="C276" s="67" t="s">
        <v>4</v>
      </c>
      <c r="D276" s="67" t="s">
        <v>10</v>
      </c>
      <c r="E276" s="67">
        <v>4</v>
      </c>
    </row>
    <row r="277" spans="1:5" x14ac:dyDescent="0.25">
      <c r="A277" s="67">
        <v>67923</v>
      </c>
      <c r="B277" s="67">
        <v>22127</v>
      </c>
      <c r="C277" s="67" t="s">
        <v>4</v>
      </c>
      <c r="D277" s="67" t="s">
        <v>10</v>
      </c>
      <c r="E277" s="67">
        <v>5</v>
      </c>
    </row>
    <row r="278" spans="1:5" x14ac:dyDescent="0.25">
      <c r="A278" s="67">
        <v>39290</v>
      </c>
      <c r="B278" s="67">
        <v>21769</v>
      </c>
      <c r="C278" s="67" t="s">
        <v>4</v>
      </c>
      <c r="D278" s="67" t="s">
        <v>10</v>
      </c>
      <c r="E278" s="67">
        <v>6</v>
      </c>
    </row>
    <row r="279" spans="1:5" x14ac:dyDescent="0.25">
      <c r="A279" s="67">
        <v>73588</v>
      </c>
      <c r="B279" s="67">
        <v>20540</v>
      </c>
      <c r="C279" s="67" t="s">
        <v>4</v>
      </c>
      <c r="D279" s="67" t="s">
        <v>10</v>
      </c>
      <c r="E279" s="67">
        <v>3</v>
      </c>
    </row>
    <row r="280" spans="1:5" x14ac:dyDescent="0.25">
      <c r="A280" s="67">
        <v>61212</v>
      </c>
      <c r="B280" s="67">
        <v>20369</v>
      </c>
      <c r="C280" s="67" t="s">
        <v>4</v>
      </c>
      <c r="D280" s="67" t="s">
        <v>10</v>
      </c>
      <c r="E280" s="67">
        <v>5</v>
      </c>
    </row>
    <row r="281" spans="1:5" x14ac:dyDescent="0.25">
      <c r="A281" s="67">
        <v>29454</v>
      </c>
      <c r="B281" s="67">
        <v>24804</v>
      </c>
      <c r="C281" s="67" t="s">
        <v>3</v>
      </c>
      <c r="D281" s="67" t="s">
        <v>10</v>
      </c>
      <c r="E281" s="67">
        <v>3</v>
      </c>
    </row>
    <row r="282" spans="1:5" x14ac:dyDescent="0.25">
      <c r="A282" s="67">
        <v>45620</v>
      </c>
      <c r="B282" s="67">
        <v>21275</v>
      </c>
      <c r="C282" s="67" t="s">
        <v>4</v>
      </c>
      <c r="D282" s="67" t="s">
        <v>10</v>
      </c>
      <c r="E282" s="67">
        <v>5</v>
      </c>
    </row>
    <row r="283" spans="1:5" x14ac:dyDescent="0.25">
      <c r="A283" s="67">
        <v>53768</v>
      </c>
      <c r="B283" s="67">
        <v>16884</v>
      </c>
      <c r="C283" s="67" t="s">
        <v>4</v>
      </c>
      <c r="D283" s="67" t="s">
        <v>10</v>
      </c>
      <c r="E283" s="67">
        <v>5</v>
      </c>
    </row>
    <row r="284" spans="1:5" x14ac:dyDescent="0.25">
      <c r="A284" s="67">
        <v>57846</v>
      </c>
      <c r="B284" s="67">
        <v>15474</v>
      </c>
      <c r="C284" s="67" t="s">
        <v>4</v>
      </c>
      <c r="D284" s="67" t="s">
        <v>10</v>
      </c>
      <c r="E284" s="67">
        <v>5</v>
      </c>
    </row>
    <row r="285" spans="1:5" x14ac:dyDescent="0.25">
      <c r="A285" s="67">
        <v>80847</v>
      </c>
      <c r="B285" s="67">
        <v>23188</v>
      </c>
      <c r="C285" s="67" t="s">
        <v>4</v>
      </c>
      <c r="D285" s="67" t="s">
        <v>10</v>
      </c>
      <c r="E285" s="67">
        <v>3</v>
      </c>
    </row>
    <row r="286" spans="1:5" x14ac:dyDescent="0.25">
      <c r="A286" s="67">
        <v>34205</v>
      </c>
      <c r="B286" s="67">
        <v>17187</v>
      </c>
      <c r="C286" s="67" t="s">
        <v>4</v>
      </c>
      <c r="D286" s="67" t="s">
        <v>10</v>
      </c>
      <c r="E286" s="67">
        <v>6</v>
      </c>
    </row>
    <row r="287" spans="1:5" x14ac:dyDescent="0.25">
      <c r="A287" s="67">
        <v>95963</v>
      </c>
      <c r="B287" s="67">
        <v>24183</v>
      </c>
      <c r="C287" s="67" t="s">
        <v>4</v>
      </c>
      <c r="D287" s="67" t="s">
        <v>10</v>
      </c>
      <c r="E287" s="67">
        <v>2</v>
      </c>
    </row>
    <row r="288" spans="1:5" x14ac:dyDescent="0.25">
      <c r="A288" s="67">
        <v>85798</v>
      </c>
      <c r="B288" s="67">
        <v>20645</v>
      </c>
      <c r="C288" s="67" t="s">
        <v>3</v>
      </c>
      <c r="D288" s="67" t="s">
        <v>10</v>
      </c>
      <c r="E288" s="67">
        <v>3</v>
      </c>
    </row>
    <row r="289" spans="1:5" x14ac:dyDescent="0.25">
      <c r="A289" s="67">
        <v>22000</v>
      </c>
      <c r="B289" s="67">
        <v>25129</v>
      </c>
      <c r="C289" s="67" t="s">
        <v>4</v>
      </c>
      <c r="D289" s="67" t="s">
        <v>10</v>
      </c>
      <c r="E289" s="67">
        <v>4</v>
      </c>
    </row>
    <row r="290" spans="1:5" x14ac:dyDescent="0.25">
      <c r="A290" s="67">
        <v>91872</v>
      </c>
      <c r="B290" s="67">
        <v>23650</v>
      </c>
      <c r="C290" s="67" t="s">
        <v>4</v>
      </c>
      <c r="D290" s="67" t="s">
        <v>10</v>
      </c>
      <c r="E290" s="67">
        <v>8</v>
      </c>
    </row>
    <row r="291" spans="1:5" x14ac:dyDescent="0.25">
      <c r="A291" s="67">
        <v>18495</v>
      </c>
      <c r="B291" s="67">
        <v>18603</v>
      </c>
      <c r="C291" s="67" t="s">
        <v>3</v>
      </c>
      <c r="D291" s="67" t="s">
        <v>10</v>
      </c>
      <c r="E291" s="67">
        <v>6</v>
      </c>
    </row>
    <row r="292" spans="1:5" x14ac:dyDescent="0.25">
      <c r="A292" s="67">
        <v>86211</v>
      </c>
      <c r="B292" s="67">
        <v>19926</v>
      </c>
      <c r="C292" s="67" t="s">
        <v>3</v>
      </c>
      <c r="D292" s="67" t="s">
        <v>10</v>
      </c>
      <c r="E292" s="67">
        <v>5</v>
      </c>
    </row>
    <row r="293" spans="1:5" x14ac:dyDescent="0.25">
      <c r="A293" s="67">
        <v>30667</v>
      </c>
      <c r="B293" s="67">
        <v>22180</v>
      </c>
      <c r="C293" s="67" t="s">
        <v>4</v>
      </c>
      <c r="D293" s="67" t="s">
        <v>10</v>
      </c>
      <c r="E293" s="67">
        <v>5</v>
      </c>
    </row>
    <row r="294" spans="1:5" x14ac:dyDescent="0.25">
      <c r="A294" s="67">
        <v>68224</v>
      </c>
      <c r="B294" s="67">
        <v>22261</v>
      </c>
      <c r="C294" s="67" t="s">
        <v>4</v>
      </c>
      <c r="D294" s="67" t="s">
        <v>10</v>
      </c>
      <c r="E294" s="67">
        <v>3</v>
      </c>
    </row>
    <row r="295" spans="1:5" x14ac:dyDescent="0.25">
      <c r="A295" s="67">
        <v>41137</v>
      </c>
      <c r="B295" s="67">
        <v>19576</v>
      </c>
      <c r="C295" s="67" t="s">
        <v>4</v>
      </c>
      <c r="D295" s="67" t="s">
        <v>10</v>
      </c>
      <c r="E295" s="67">
        <v>5</v>
      </c>
    </row>
    <row r="296" spans="1:5" x14ac:dyDescent="0.25">
      <c r="A296" s="67">
        <v>77075</v>
      </c>
      <c r="B296" s="67">
        <v>26007</v>
      </c>
      <c r="C296" s="67" t="s">
        <v>3</v>
      </c>
      <c r="D296" s="67" t="s">
        <v>10</v>
      </c>
      <c r="E296" s="67">
        <v>7</v>
      </c>
    </row>
    <row r="297" spans="1:5" x14ac:dyDescent="0.25">
      <c r="A297" s="67">
        <v>64999</v>
      </c>
      <c r="B297" s="67">
        <v>25610</v>
      </c>
      <c r="C297" s="67" t="s">
        <v>3</v>
      </c>
      <c r="D297" s="67" t="s">
        <v>10</v>
      </c>
      <c r="E297" s="67">
        <v>4</v>
      </c>
    </row>
    <row r="298" spans="1:5" x14ac:dyDescent="0.25">
      <c r="A298" s="67">
        <v>56871</v>
      </c>
      <c r="B298" s="67">
        <v>17769</v>
      </c>
      <c r="C298" s="67" t="s">
        <v>3</v>
      </c>
      <c r="D298" s="67" t="s">
        <v>10</v>
      </c>
      <c r="E298" s="67">
        <v>4</v>
      </c>
    </row>
    <row r="299" spans="1:5" x14ac:dyDescent="0.25">
      <c r="A299" s="67">
        <v>99033</v>
      </c>
      <c r="B299" s="67">
        <v>25151</v>
      </c>
      <c r="C299" s="67" t="s">
        <v>3</v>
      </c>
      <c r="D299" s="67" t="s">
        <v>10</v>
      </c>
      <c r="E299" s="67">
        <v>6</v>
      </c>
    </row>
    <row r="300" spans="1:5" x14ac:dyDescent="0.25">
      <c r="A300" s="67">
        <v>48902</v>
      </c>
      <c r="B300" s="67">
        <v>20713</v>
      </c>
      <c r="C300" s="67" t="s">
        <v>4</v>
      </c>
      <c r="D300" s="67" t="s">
        <v>10</v>
      </c>
      <c r="E300" s="67">
        <v>6</v>
      </c>
    </row>
    <row r="301" spans="1:5" x14ac:dyDescent="0.25">
      <c r="A301" s="67">
        <v>90755</v>
      </c>
      <c r="B301" s="67">
        <v>21153</v>
      </c>
      <c r="C301" s="67" t="s">
        <v>4</v>
      </c>
      <c r="D301" s="67" t="s">
        <v>10</v>
      </c>
      <c r="E301" s="67">
        <v>7</v>
      </c>
    </row>
    <row r="302" spans="1:5" x14ac:dyDescent="0.25">
      <c r="A302" s="67">
        <v>42772</v>
      </c>
      <c r="B302" s="67">
        <v>13126</v>
      </c>
      <c r="C302" s="67" t="s">
        <v>3</v>
      </c>
      <c r="D302" s="67" t="s">
        <v>10</v>
      </c>
      <c r="E302" s="67">
        <v>6</v>
      </c>
    </row>
    <row r="303" spans="1:5" x14ac:dyDescent="0.25">
      <c r="A303" s="67">
        <v>44820</v>
      </c>
      <c r="B303" s="67">
        <v>18348</v>
      </c>
      <c r="C303" s="67" t="s">
        <v>3</v>
      </c>
      <c r="D303" s="67" t="s">
        <v>10</v>
      </c>
      <c r="E303" s="67">
        <v>4</v>
      </c>
    </row>
    <row r="304" spans="1:5" x14ac:dyDescent="0.25">
      <c r="A304" s="67">
        <v>74676</v>
      </c>
      <c r="B304" s="67">
        <v>15216</v>
      </c>
      <c r="C304" s="67" t="s">
        <v>4</v>
      </c>
      <c r="D304" s="67" t="s">
        <v>10</v>
      </c>
      <c r="E304" s="67">
        <v>7</v>
      </c>
    </row>
    <row r="305" spans="1:5" x14ac:dyDescent="0.25">
      <c r="A305" s="67">
        <v>77912</v>
      </c>
      <c r="B305" s="67">
        <v>26472</v>
      </c>
      <c r="C305" s="67" t="s">
        <v>4</v>
      </c>
      <c r="D305" s="67" t="s">
        <v>10</v>
      </c>
      <c r="E305" s="67">
        <v>7</v>
      </c>
    </row>
    <row r="306" spans="1:5" x14ac:dyDescent="0.25">
      <c r="A306" s="67">
        <v>76515</v>
      </c>
      <c r="B306" s="67">
        <v>23184</v>
      </c>
      <c r="C306" s="67" t="s">
        <v>3</v>
      </c>
      <c r="D306" s="67" t="s">
        <v>10</v>
      </c>
      <c r="E306" s="67">
        <v>6</v>
      </c>
    </row>
    <row r="307" spans="1:5" x14ac:dyDescent="0.25">
      <c r="A307" s="67">
        <v>71337</v>
      </c>
      <c r="B307" s="67">
        <v>22907</v>
      </c>
      <c r="C307" s="67" t="s">
        <v>4</v>
      </c>
      <c r="D307" s="67" t="s">
        <v>10</v>
      </c>
      <c r="E307" s="67">
        <v>7</v>
      </c>
    </row>
    <row r="308" spans="1:5" x14ac:dyDescent="0.25">
      <c r="A308" s="67">
        <v>51907</v>
      </c>
      <c r="B308" s="67">
        <v>19200</v>
      </c>
      <c r="C308" s="67" t="s">
        <v>3</v>
      </c>
      <c r="D308" s="67" t="s">
        <v>10</v>
      </c>
      <c r="E308" s="67">
        <v>5</v>
      </c>
    </row>
    <row r="309" spans="1:5" x14ac:dyDescent="0.25">
      <c r="A309" s="67">
        <v>54625</v>
      </c>
      <c r="B309" s="67">
        <v>21200</v>
      </c>
      <c r="C309" s="67" t="s">
        <v>3</v>
      </c>
      <c r="D309" s="67" t="s">
        <v>10</v>
      </c>
      <c r="E309" s="67">
        <v>5</v>
      </c>
    </row>
    <row r="310" spans="1:5" x14ac:dyDescent="0.25">
      <c r="A310" s="67">
        <v>57970</v>
      </c>
      <c r="B310" s="67">
        <v>16198</v>
      </c>
      <c r="C310" s="67" t="s">
        <v>4</v>
      </c>
      <c r="D310" s="67" t="s">
        <v>10</v>
      </c>
      <c r="E310" s="67">
        <v>3</v>
      </c>
    </row>
    <row r="311" spans="1:5" x14ac:dyDescent="0.25">
      <c r="A311" s="67">
        <v>30460</v>
      </c>
      <c r="B311" s="67">
        <v>21552</v>
      </c>
      <c r="C311" s="67" t="s">
        <v>4</v>
      </c>
      <c r="D311" s="67" t="s">
        <v>10</v>
      </c>
      <c r="E311" s="67">
        <v>7</v>
      </c>
    </row>
    <row r="312" spans="1:5" x14ac:dyDescent="0.25">
      <c r="A312" s="67">
        <v>38981</v>
      </c>
      <c r="B312" s="67">
        <v>19097</v>
      </c>
      <c r="C312" s="67" t="s">
        <v>4</v>
      </c>
      <c r="D312" s="67" t="s">
        <v>10</v>
      </c>
      <c r="E312" s="67">
        <v>7</v>
      </c>
    </row>
    <row r="313" spans="1:5" x14ac:dyDescent="0.25">
      <c r="A313" s="67">
        <v>83248</v>
      </c>
      <c r="B313" s="67">
        <v>20392</v>
      </c>
      <c r="C313" s="67" t="s">
        <v>3</v>
      </c>
      <c r="D313" s="67" t="s">
        <v>10</v>
      </c>
      <c r="E313" s="67">
        <v>8</v>
      </c>
    </row>
    <row r="314" spans="1:5" x14ac:dyDescent="0.25">
      <c r="A314" s="67">
        <v>75408</v>
      </c>
      <c r="B314" s="67">
        <v>19993</v>
      </c>
      <c r="C314" s="67" t="s">
        <v>3</v>
      </c>
      <c r="D314" s="67" t="s">
        <v>10</v>
      </c>
      <c r="E314" s="67">
        <v>7</v>
      </c>
    </row>
    <row r="315" spans="1:5" x14ac:dyDescent="0.25">
      <c r="A315" s="67">
        <v>73022</v>
      </c>
      <c r="B315" s="67">
        <v>24390</v>
      </c>
      <c r="C315" s="67" t="s">
        <v>3</v>
      </c>
      <c r="D315" s="67" t="s">
        <v>10</v>
      </c>
      <c r="E315" s="67">
        <v>3</v>
      </c>
    </row>
    <row r="316" spans="1:5" x14ac:dyDescent="0.25">
      <c r="A316" s="67">
        <v>88878</v>
      </c>
      <c r="B316" s="67">
        <v>21840</v>
      </c>
      <c r="C316" s="67" t="s">
        <v>4</v>
      </c>
      <c r="D316" s="67" t="s">
        <v>10</v>
      </c>
      <c r="E316" s="67">
        <v>4</v>
      </c>
    </row>
    <row r="317" spans="1:5" x14ac:dyDescent="0.25">
      <c r="A317" s="67">
        <v>86846</v>
      </c>
      <c r="B317" s="67">
        <v>17240</v>
      </c>
      <c r="C317" s="67" t="s">
        <v>3</v>
      </c>
      <c r="D317" s="67" t="s">
        <v>10</v>
      </c>
      <c r="E317" s="67">
        <v>4</v>
      </c>
    </row>
    <row r="318" spans="1:5" x14ac:dyDescent="0.25">
      <c r="A318" s="67">
        <v>71106</v>
      </c>
      <c r="B318" s="67">
        <v>16499</v>
      </c>
      <c r="C318" s="67" t="s">
        <v>3</v>
      </c>
      <c r="D318" s="67" t="s">
        <v>10</v>
      </c>
      <c r="E318" s="67">
        <v>4</v>
      </c>
    </row>
    <row r="319" spans="1:5" x14ac:dyDescent="0.25">
      <c r="A319" s="67">
        <v>66008</v>
      </c>
      <c r="B319" s="67">
        <v>23962</v>
      </c>
      <c r="C319" s="67" t="s">
        <v>4</v>
      </c>
      <c r="D319" s="67" t="s">
        <v>10</v>
      </c>
      <c r="E319" s="67">
        <v>2</v>
      </c>
    </row>
    <row r="320" spans="1:5" x14ac:dyDescent="0.25">
      <c r="A320" s="67">
        <v>90367</v>
      </c>
      <c r="B320" s="67">
        <v>22274</v>
      </c>
      <c r="C320" s="67" t="s">
        <v>3</v>
      </c>
      <c r="D320" s="67" t="s">
        <v>10</v>
      </c>
      <c r="E320" s="67">
        <v>2</v>
      </c>
    </row>
    <row r="321" spans="1:5" x14ac:dyDescent="0.25">
      <c r="A321" s="67">
        <v>46807</v>
      </c>
      <c r="B321" s="67">
        <v>16893</v>
      </c>
      <c r="C321" s="67" t="s">
        <v>3</v>
      </c>
      <c r="D321" s="67" t="s">
        <v>10</v>
      </c>
      <c r="E321" s="67">
        <v>5</v>
      </c>
    </row>
    <row r="322" spans="1:5" x14ac:dyDescent="0.25">
      <c r="A322" s="67">
        <v>29179</v>
      </c>
      <c r="B322" s="67">
        <v>24096</v>
      </c>
      <c r="C322" s="67" t="s">
        <v>4</v>
      </c>
      <c r="D322" s="67" t="s">
        <v>10</v>
      </c>
      <c r="E322" s="67">
        <v>3</v>
      </c>
    </row>
    <row r="323" spans="1:5" x14ac:dyDescent="0.25">
      <c r="A323" s="67">
        <v>83701</v>
      </c>
      <c r="B323" s="67">
        <v>16521</v>
      </c>
      <c r="C323" s="67" t="s">
        <v>3</v>
      </c>
      <c r="D323" s="67" t="s">
        <v>10</v>
      </c>
      <c r="E323" s="67">
        <v>2</v>
      </c>
    </row>
    <row r="324" spans="1:5" x14ac:dyDescent="0.25">
      <c r="A324" s="67">
        <v>74610</v>
      </c>
      <c r="B324" s="67">
        <v>18883</v>
      </c>
      <c r="C324" s="67" t="s">
        <v>4</v>
      </c>
      <c r="D324" s="67" t="s">
        <v>10</v>
      </c>
      <c r="E324" s="67">
        <v>3</v>
      </c>
    </row>
    <row r="325" spans="1:5" x14ac:dyDescent="0.25">
      <c r="A325" s="67">
        <v>34527</v>
      </c>
      <c r="B325" s="67">
        <v>24711</v>
      </c>
      <c r="C325" s="67" t="s">
        <v>3</v>
      </c>
      <c r="D325" s="67" t="s">
        <v>10</v>
      </c>
      <c r="E325" s="67">
        <v>3</v>
      </c>
    </row>
    <row r="326" spans="1:5" x14ac:dyDescent="0.25">
      <c r="A326" s="67">
        <v>15149</v>
      </c>
      <c r="B326" s="67">
        <v>18735</v>
      </c>
      <c r="C326" s="67" t="s">
        <v>4</v>
      </c>
      <c r="D326" s="67" t="s">
        <v>10</v>
      </c>
      <c r="E326" s="67">
        <v>5</v>
      </c>
    </row>
    <row r="327" spans="1:5" x14ac:dyDescent="0.25">
      <c r="A327" s="67">
        <v>74575</v>
      </c>
      <c r="B327" s="67">
        <v>23071</v>
      </c>
      <c r="C327" s="67" t="s">
        <v>4</v>
      </c>
      <c r="D327" s="67" t="s">
        <v>10</v>
      </c>
      <c r="E327" s="67">
        <v>6</v>
      </c>
    </row>
    <row r="328" spans="1:5" x14ac:dyDescent="0.25">
      <c r="A328" s="67">
        <v>27450</v>
      </c>
      <c r="B328" s="67">
        <v>17947</v>
      </c>
      <c r="C328" s="67" t="s">
        <v>3</v>
      </c>
      <c r="D328" s="67" t="s">
        <v>10</v>
      </c>
      <c r="E328" s="67">
        <v>3</v>
      </c>
    </row>
    <row r="329" spans="1:5" x14ac:dyDescent="0.25">
      <c r="A329" s="67">
        <v>18580</v>
      </c>
      <c r="B329" s="67">
        <v>24118</v>
      </c>
      <c r="C329" s="67" t="s">
        <v>4</v>
      </c>
      <c r="D329" s="67" t="s">
        <v>10</v>
      </c>
      <c r="E329" s="67">
        <v>4</v>
      </c>
    </row>
    <row r="330" spans="1:5" x14ac:dyDescent="0.25">
      <c r="A330" s="67">
        <v>33361</v>
      </c>
      <c r="B330" s="67">
        <v>21889</v>
      </c>
      <c r="C330" s="67" t="s">
        <v>4</v>
      </c>
      <c r="D330" s="67" t="s">
        <v>10</v>
      </c>
      <c r="E330" s="67">
        <v>5</v>
      </c>
    </row>
    <row r="331" spans="1:5" x14ac:dyDescent="0.25">
      <c r="A331" s="67">
        <v>54237</v>
      </c>
      <c r="B331" s="67">
        <v>19429</v>
      </c>
      <c r="C331" s="67" t="s">
        <v>4</v>
      </c>
      <c r="D331" s="67" t="s">
        <v>10</v>
      </c>
      <c r="E331" s="67">
        <v>6</v>
      </c>
    </row>
    <row r="332" spans="1:5" x14ac:dyDescent="0.25">
      <c r="A332" s="67">
        <v>36351</v>
      </c>
      <c r="B332" s="67">
        <v>16607</v>
      </c>
      <c r="C332" s="67" t="s">
        <v>3</v>
      </c>
      <c r="D332" s="67" t="s">
        <v>10</v>
      </c>
      <c r="E332" s="67">
        <v>6</v>
      </c>
    </row>
    <row r="333" spans="1:5" x14ac:dyDescent="0.25">
      <c r="A333" s="67">
        <v>57158</v>
      </c>
      <c r="B333" s="67">
        <v>23425</v>
      </c>
      <c r="C333" s="67" t="s">
        <v>3</v>
      </c>
      <c r="D333" s="67" t="s">
        <v>10</v>
      </c>
      <c r="E333" s="67">
        <v>2</v>
      </c>
    </row>
    <row r="334" spans="1:5" x14ac:dyDescent="0.25">
      <c r="A334" s="67">
        <v>14034</v>
      </c>
      <c r="B334" s="67">
        <v>17443</v>
      </c>
      <c r="C334" s="67" t="s">
        <v>3</v>
      </c>
      <c r="D334" s="67" t="s">
        <v>10</v>
      </c>
      <c r="E334" s="67">
        <v>6</v>
      </c>
    </row>
    <row r="335" spans="1:5" x14ac:dyDescent="0.25">
      <c r="A335" s="67">
        <v>72067</v>
      </c>
      <c r="B335" s="67">
        <v>23164</v>
      </c>
      <c r="C335" s="67" t="s">
        <v>3</v>
      </c>
      <c r="D335" s="67" t="s">
        <v>10</v>
      </c>
      <c r="E335" s="67">
        <v>6</v>
      </c>
    </row>
    <row r="336" spans="1:5" x14ac:dyDescent="0.25">
      <c r="A336" s="67">
        <v>74165</v>
      </c>
      <c r="B336" s="67">
        <v>19115</v>
      </c>
      <c r="C336" s="67" t="s">
        <v>3</v>
      </c>
      <c r="D336" s="67" t="s">
        <v>10</v>
      </c>
      <c r="E336" s="67">
        <v>5</v>
      </c>
    </row>
    <row r="337" spans="1:5" x14ac:dyDescent="0.25">
      <c r="A337" s="67">
        <v>57747</v>
      </c>
      <c r="B337" s="67">
        <v>17712</v>
      </c>
      <c r="C337" s="67" t="s">
        <v>3</v>
      </c>
      <c r="D337" s="67" t="s">
        <v>10</v>
      </c>
      <c r="E337" s="67">
        <v>3</v>
      </c>
    </row>
    <row r="338" spans="1:5" x14ac:dyDescent="0.25">
      <c r="A338" s="67">
        <v>93800</v>
      </c>
      <c r="B338" s="67">
        <v>29410</v>
      </c>
      <c r="C338" s="67" t="s">
        <v>3</v>
      </c>
      <c r="D338" s="67" t="s">
        <v>10</v>
      </c>
      <c r="E338" s="67">
        <v>7</v>
      </c>
    </row>
    <row r="339" spans="1:5" x14ac:dyDescent="0.25">
      <c r="A339" s="67">
        <v>68372</v>
      </c>
      <c r="B339" s="67">
        <v>21770</v>
      </c>
      <c r="C339" s="67" t="s">
        <v>3</v>
      </c>
      <c r="D339" s="67" t="s">
        <v>10</v>
      </c>
      <c r="E339" s="67">
        <v>5</v>
      </c>
    </row>
    <row r="340" spans="1:5" x14ac:dyDescent="0.25">
      <c r="A340" s="67">
        <v>40316</v>
      </c>
      <c r="B340" s="67">
        <v>29130</v>
      </c>
      <c r="C340" s="67" t="s">
        <v>4</v>
      </c>
      <c r="D340" s="67" t="s">
        <v>10</v>
      </c>
      <c r="E340" s="67">
        <v>3</v>
      </c>
    </row>
    <row r="341" spans="1:5" x14ac:dyDescent="0.25">
      <c r="A341" s="67">
        <v>61183</v>
      </c>
      <c r="B341" s="67">
        <v>18917</v>
      </c>
      <c r="C341" s="67" t="s">
        <v>3</v>
      </c>
      <c r="D341" s="67" t="s">
        <v>10</v>
      </c>
      <c r="E341" s="67">
        <v>7</v>
      </c>
    </row>
    <row r="342" spans="1:5" x14ac:dyDescent="0.25">
      <c r="A342" s="67">
        <v>67462</v>
      </c>
      <c r="B342" s="67">
        <v>19886</v>
      </c>
      <c r="C342" s="67" t="s">
        <v>3</v>
      </c>
      <c r="D342" s="67" t="s">
        <v>10</v>
      </c>
      <c r="E342" s="67">
        <v>6</v>
      </c>
    </row>
    <row r="343" spans="1:5" x14ac:dyDescent="0.25">
      <c r="A343" s="67">
        <v>10062</v>
      </c>
      <c r="B343" s="67">
        <v>20432</v>
      </c>
      <c r="C343" s="67" t="s">
        <v>3</v>
      </c>
      <c r="D343" s="67" t="s">
        <v>10</v>
      </c>
      <c r="E343" s="67">
        <v>6</v>
      </c>
    </row>
    <row r="344" spans="1:5" x14ac:dyDescent="0.25">
      <c r="A344" s="67">
        <v>88790</v>
      </c>
      <c r="B344" s="67">
        <v>22204</v>
      </c>
      <c r="C344" s="67" t="s">
        <v>4</v>
      </c>
      <c r="D344" s="67" t="s">
        <v>10</v>
      </c>
      <c r="E344" s="67">
        <v>4</v>
      </c>
    </row>
    <row r="345" spans="1:5" x14ac:dyDescent="0.25">
      <c r="A345" s="67">
        <v>80327</v>
      </c>
      <c r="B345" s="67">
        <v>24445</v>
      </c>
      <c r="C345" s="67" t="s">
        <v>3</v>
      </c>
      <c r="D345" s="67" t="s">
        <v>10</v>
      </c>
      <c r="E345" s="67">
        <v>5</v>
      </c>
    </row>
    <row r="346" spans="1:5" x14ac:dyDescent="0.25">
      <c r="A346" s="67">
        <v>23305</v>
      </c>
      <c r="B346" s="67">
        <v>15202</v>
      </c>
      <c r="C346" s="67" t="s">
        <v>3</v>
      </c>
      <c r="D346" s="67" t="s">
        <v>10</v>
      </c>
      <c r="E346" s="67">
        <v>3</v>
      </c>
    </row>
    <row r="347" spans="1:5" x14ac:dyDescent="0.25">
      <c r="A347" s="67">
        <v>34999</v>
      </c>
      <c r="B347" s="67">
        <v>23198</v>
      </c>
      <c r="C347" s="67" t="s">
        <v>3</v>
      </c>
      <c r="D347" s="67" t="s">
        <v>10</v>
      </c>
      <c r="E347" s="67">
        <v>7</v>
      </c>
    </row>
    <row r="348" spans="1:5" x14ac:dyDescent="0.25">
      <c r="A348" s="67">
        <v>27113</v>
      </c>
      <c r="B348" s="67">
        <v>22085</v>
      </c>
      <c r="C348" s="67" t="s">
        <v>3</v>
      </c>
      <c r="D348" s="67" t="s">
        <v>10</v>
      </c>
      <c r="E348" s="67">
        <v>1</v>
      </c>
    </row>
    <row r="349" spans="1:5" x14ac:dyDescent="0.25">
      <c r="A349" s="67">
        <v>84759</v>
      </c>
      <c r="B349" s="67">
        <v>23211</v>
      </c>
      <c r="C349" s="67" t="s">
        <v>4</v>
      </c>
      <c r="D349" s="67" t="s">
        <v>10</v>
      </c>
      <c r="E349" s="67">
        <v>4</v>
      </c>
    </row>
    <row r="350" spans="1:5" x14ac:dyDescent="0.25">
      <c r="A350" s="67">
        <v>66473</v>
      </c>
      <c r="B350" s="67">
        <v>22518</v>
      </c>
      <c r="C350" s="67" t="s">
        <v>4</v>
      </c>
      <c r="D350" s="67" t="s">
        <v>10</v>
      </c>
      <c r="E350" s="67">
        <v>6</v>
      </c>
    </row>
    <row r="351" spans="1:5" x14ac:dyDescent="0.25">
      <c r="A351" s="67">
        <v>33525</v>
      </c>
      <c r="B351" s="67">
        <v>21240</v>
      </c>
      <c r="C351" s="67" t="s">
        <v>3</v>
      </c>
      <c r="D351" s="67" t="s">
        <v>10</v>
      </c>
      <c r="E351" s="67">
        <v>5</v>
      </c>
    </row>
    <row r="352" spans="1:5" x14ac:dyDescent="0.25">
      <c r="A352" s="67">
        <v>36198</v>
      </c>
      <c r="B352" s="67">
        <v>20636</v>
      </c>
      <c r="C352" s="67" t="s">
        <v>3</v>
      </c>
      <c r="D352" s="67" t="s">
        <v>10</v>
      </c>
      <c r="E352" s="67">
        <v>3</v>
      </c>
    </row>
    <row r="353" spans="1:5" x14ac:dyDescent="0.25">
      <c r="A353" s="67">
        <v>37140</v>
      </c>
      <c r="B353" s="67">
        <v>21446</v>
      </c>
      <c r="C353" s="67" t="s">
        <v>3</v>
      </c>
      <c r="D353" s="67" t="s">
        <v>10</v>
      </c>
      <c r="E353" s="67">
        <v>5</v>
      </c>
    </row>
    <row r="354" spans="1:5" x14ac:dyDescent="0.25">
      <c r="A354" s="67">
        <v>41055</v>
      </c>
      <c r="B354" s="67">
        <v>20736</v>
      </c>
      <c r="C354" s="67" t="s">
        <v>4</v>
      </c>
      <c r="D354" s="67" t="s">
        <v>10</v>
      </c>
      <c r="E354" s="67">
        <v>4</v>
      </c>
    </row>
    <row r="355" spans="1:5" x14ac:dyDescent="0.25">
      <c r="A355" s="67">
        <v>83175</v>
      </c>
      <c r="B355" s="67">
        <v>22989</v>
      </c>
      <c r="C355" s="67" t="s">
        <v>3</v>
      </c>
      <c r="D355" s="67" t="s">
        <v>7</v>
      </c>
      <c r="E355" s="67">
        <v>4</v>
      </c>
    </row>
    <row r="356" spans="1:5" x14ac:dyDescent="0.25">
      <c r="A356" s="67">
        <v>32060</v>
      </c>
      <c r="B356" s="67">
        <v>19508</v>
      </c>
      <c r="C356" s="67" t="s">
        <v>3</v>
      </c>
      <c r="D356" s="67" t="s">
        <v>7</v>
      </c>
      <c r="E356" s="67">
        <v>7</v>
      </c>
    </row>
    <row r="357" spans="1:5" x14ac:dyDescent="0.25">
      <c r="A357" s="67">
        <v>24667</v>
      </c>
      <c r="B357" s="67">
        <v>23416</v>
      </c>
      <c r="C357" s="67" t="s">
        <v>3</v>
      </c>
      <c r="D357" s="67" t="s">
        <v>7</v>
      </c>
      <c r="E357" s="67">
        <v>5</v>
      </c>
    </row>
    <row r="358" spans="1:5" x14ac:dyDescent="0.25">
      <c r="A358" s="67">
        <v>50576</v>
      </c>
      <c r="B358" s="67">
        <v>20205</v>
      </c>
      <c r="C358" s="67" t="s">
        <v>3</v>
      </c>
      <c r="D358" s="67" t="s">
        <v>7</v>
      </c>
      <c r="E358" s="67">
        <v>5</v>
      </c>
    </row>
    <row r="359" spans="1:5" x14ac:dyDescent="0.25">
      <c r="A359" s="67">
        <v>86983</v>
      </c>
      <c r="B359" s="67">
        <v>17477</v>
      </c>
      <c r="C359" s="67" t="s">
        <v>4</v>
      </c>
      <c r="D359" s="67" t="s">
        <v>9</v>
      </c>
      <c r="E359" s="67">
        <v>5</v>
      </c>
    </row>
    <row r="360" spans="1:5" x14ac:dyDescent="0.25">
      <c r="A360" s="67">
        <v>69734</v>
      </c>
      <c r="B360" s="67">
        <v>23016</v>
      </c>
      <c r="C360" s="67" t="s">
        <v>4</v>
      </c>
      <c r="D360" s="67" t="s">
        <v>9</v>
      </c>
      <c r="E360" s="67">
        <v>1</v>
      </c>
    </row>
    <row r="361" spans="1:5" x14ac:dyDescent="0.25">
      <c r="A361" s="67">
        <v>30640</v>
      </c>
      <c r="B361" s="67">
        <v>20081</v>
      </c>
      <c r="C361" s="67" t="s">
        <v>4</v>
      </c>
      <c r="D361" s="67" t="s">
        <v>9</v>
      </c>
      <c r="E361" s="67">
        <v>7</v>
      </c>
    </row>
    <row r="362" spans="1:5" x14ac:dyDescent="0.25">
      <c r="A362" s="67">
        <v>40258</v>
      </c>
      <c r="B362" s="67">
        <v>13679</v>
      </c>
      <c r="C362" s="67" t="s">
        <v>3</v>
      </c>
      <c r="D362" s="67" t="s">
        <v>7</v>
      </c>
      <c r="E362" s="67">
        <v>2</v>
      </c>
    </row>
    <row r="363" spans="1:5" x14ac:dyDescent="0.25">
      <c r="A363" s="67">
        <v>80231</v>
      </c>
      <c r="B363" s="67">
        <v>22648</v>
      </c>
      <c r="C363" s="67" t="s">
        <v>4</v>
      </c>
      <c r="D363" s="67" t="s">
        <v>8</v>
      </c>
      <c r="E363" s="67">
        <v>1</v>
      </c>
    </row>
    <row r="364" spans="1:5" x14ac:dyDescent="0.25">
      <c r="A364" s="67">
        <v>34462</v>
      </c>
      <c r="B364" s="67">
        <v>15160</v>
      </c>
      <c r="C364" s="67" t="s">
        <v>4</v>
      </c>
      <c r="D364" s="67" t="s">
        <v>9</v>
      </c>
      <c r="E364" s="67">
        <v>3</v>
      </c>
    </row>
    <row r="365" spans="1:5" x14ac:dyDescent="0.25">
      <c r="A365" s="67">
        <v>16814</v>
      </c>
      <c r="B365" s="67">
        <v>16001</v>
      </c>
      <c r="C365" s="67" t="s">
        <v>4</v>
      </c>
      <c r="D365" s="67" t="s">
        <v>9</v>
      </c>
      <c r="E365" s="67">
        <v>6</v>
      </c>
    </row>
    <row r="366" spans="1:5" x14ac:dyDescent="0.25">
      <c r="A366" s="67">
        <v>94902</v>
      </c>
      <c r="B366" s="67">
        <v>23497</v>
      </c>
      <c r="C366" s="67" t="s">
        <v>3</v>
      </c>
      <c r="D366" s="67" t="s">
        <v>7</v>
      </c>
      <c r="E366" s="67">
        <v>3</v>
      </c>
    </row>
    <row r="367" spans="1:5" x14ac:dyDescent="0.25">
      <c r="A367" s="67">
        <v>99935</v>
      </c>
      <c r="B367" s="67">
        <v>18932</v>
      </c>
      <c r="C367" s="67" t="s">
        <v>4</v>
      </c>
      <c r="D367" s="67" t="s">
        <v>9</v>
      </c>
      <c r="E367" s="67">
        <v>5</v>
      </c>
    </row>
    <row r="368" spans="1:5" x14ac:dyDescent="0.25">
      <c r="A368" s="67">
        <v>39048</v>
      </c>
      <c r="B368" s="67">
        <v>21220</v>
      </c>
      <c r="C368" s="67" t="s">
        <v>3</v>
      </c>
      <c r="D368" s="67" t="s">
        <v>7</v>
      </c>
      <c r="E368" s="67">
        <v>5</v>
      </c>
    </row>
    <row r="369" spans="1:5" x14ac:dyDescent="0.25">
      <c r="A369" s="67">
        <v>98961</v>
      </c>
      <c r="B369" s="67">
        <v>25718</v>
      </c>
      <c r="C369" s="67" t="s">
        <v>3</v>
      </c>
      <c r="D369" s="67" t="s">
        <v>7</v>
      </c>
      <c r="E369" s="67">
        <v>3</v>
      </c>
    </row>
    <row r="370" spans="1:5" x14ac:dyDescent="0.25">
      <c r="A370" s="67">
        <v>41946</v>
      </c>
      <c r="B370" s="67">
        <v>16085</v>
      </c>
      <c r="C370" s="67" t="s">
        <v>4</v>
      </c>
      <c r="D370" s="67" t="s">
        <v>9</v>
      </c>
      <c r="E370" s="67">
        <v>3</v>
      </c>
    </row>
    <row r="371" spans="1:5" x14ac:dyDescent="0.25">
      <c r="A371" s="67">
        <v>50582</v>
      </c>
      <c r="B371" s="67">
        <v>23207</v>
      </c>
      <c r="C371" s="67" t="s">
        <v>4</v>
      </c>
      <c r="D371" s="67" t="s">
        <v>9</v>
      </c>
      <c r="E371" s="67">
        <v>3</v>
      </c>
    </row>
    <row r="372" spans="1:5" x14ac:dyDescent="0.25">
      <c r="A372" s="67">
        <v>48978</v>
      </c>
      <c r="B372" s="67">
        <v>18757</v>
      </c>
      <c r="C372" s="67" t="s">
        <v>3</v>
      </c>
      <c r="D372" s="67" t="s">
        <v>7</v>
      </c>
      <c r="E372" s="67">
        <v>5</v>
      </c>
    </row>
    <row r="373" spans="1:5" x14ac:dyDescent="0.25">
      <c r="A373" s="67">
        <v>39010</v>
      </c>
      <c r="B373" s="67">
        <v>22791</v>
      </c>
      <c r="C373" s="67" t="s">
        <v>3</v>
      </c>
      <c r="D373" s="67" t="s">
        <v>7</v>
      </c>
      <c r="E373" s="67">
        <v>7</v>
      </c>
    </row>
    <row r="374" spans="1:5" x14ac:dyDescent="0.25">
      <c r="A374" s="67">
        <v>72049</v>
      </c>
      <c r="B374" s="67">
        <v>18942</v>
      </c>
      <c r="C374" s="67" t="s">
        <v>3</v>
      </c>
      <c r="D374" s="67" t="s">
        <v>7</v>
      </c>
      <c r="E374" s="67">
        <v>5</v>
      </c>
    </row>
    <row r="375" spans="1:5" x14ac:dyDescent="0.25">
      <c r="A375" s="67">
        <v>39633</v>
      </c>
      <c r="B375" s="67">
        <v>18187</v>
      </c>
      <c r="C375" s="67" t="s">
        <v>4</v>
      </c>
      <c r="D375" s="67" t="s">
        <v>8</v>
      </c>
      <c r="E375" s="67">
        <v>7</v>
      </c>
    </row>
    <row r="376" spans="1:5" x14ac:dyDescent="0.25">
      <c r="A376" s="67">
        <v>95817</v>
      </c>
      <c r="B376" s="67">
        <v>19089</v>
      </c>
      <c r="C376" s="67" t="s">
        <v>4</v>
      </c>
      <c r="D376" s="67" t="s">
        <v>9</v>
      </c>
      <c r="E376" s="67">
        <v>8</v>
      </c>
    </row>
    <row r="377" spans="1:5" x14ac:dyDescent="0.25">
      <c r="A377" s="67">
        <v>96072</v>
      </c>
      <c r="B377" s="67">
        <v>21855</v>
      </c>
      <c r="C377" s="67" t="s">
        <v>3</v>
      </c>
      <c r="D377" s="67" t="s">
        <v>7</v>
      </c>
      <c r="E377" s="67">
        <v>8</v>
      </c>
    </row>
    <row r="378" spans="1:5" x14ac:dyDescent="0.25">
      <c r="A378" s="67">
        <v>60449</v>
      </c>
      <c r="B378" s="67">
        <v>17189</v>
      </c>
      <c r="C378" s="67" t="s">
        <v>4</v>
      </c>
      <c r="D378" s="67" t="s">
        <v>8</v>
      </c>
      <c r="E378" s="67">
        <v>7</v>
      </c>
    </row>
    <row r="379" spans="1:5" x14ac:dyDescent="0.25">
      <c r="A379" s="67">
        <v>43131</v>
      </c>
      <c r="B379" s="67">
        <v>23531</v>
      </c>
      <c r="C379" s="67" t="s">
        <v>4</v>
      </c>
      <c r="D379" s="67" t="s">
        <v>9</v>
      </c>
      <c r="E379" s="67">
        <v>4</v>
      </c>
    </row>
    <row r="380" spans="1:5" x14ac:dyDescent="0.25">
      <c r="A380" s="67">
        <v>82110</v>
      </c>
      <c r="B380" s="67">
        <v>23361</v>
      </c>
      <c r="C380" s="67" t="s">
        <v>4</v>
      </c>
      <c r="D380" s="67" t="s">
        <v>9</v>
      </c>
      <c r="E380" s="67">
        <v>4</v>
      </c>
    </row>
    <row r="381" spans="1:5" x14ac:dyDescent="0.25">
      <c r="A381" s="67">
        <v>89367</v>
      </c>
      <c r="B381" s="67">
        <v>25841</v>
      </c>
      <c r="C381" s="67" t="s">
        <v>4</v>
      </c>
      <c r="D381" s="67" t="s">
        <v>9</v>
      </c>
      <c r="E381" s="67">
        <v>7</v>
      </c>
    </row>
    <row r="382" spans="1:5" x14ac:dyDescent="0.25">
      <c r="A382" s="67">
        <v>16835</v>
      </c>
      <c r="B382" s="67">
        <v>25098</v>
      </c>
      <c r="C382" s="67" t="s">
        <v>3</v>
      </c>
      <c r="D382" s="67" t="s">
        <v>7</v>
      </c>
      <c r="E382" s="67">
        <v>3</v>
      </c>
    </row>
    <row r="383" spans="1:5" x14ac:dyDescent="0.25">
      <c r="A383" s="67">
        <v>81065</v>
      </c>
      <c r="B383" s="67">
        <v>21409</v>
      </c>
      <c r="C383" s="67" t="s">
        <v>3</v>
      </c>
      <c r="D383" s="67" t="s">
        <v>7</v>
      </c>
      <c r="E383" s="67">
        <v>5</v>
      </c>
    </row>
    <row r="384" spans="1:5" x14ac:dyDescent="0.25">
      <c r="A384" s="67">
        <v>80773</v>
      </c>
      <c r="B384" s="67">
        <v>32221</v>
      </c>
      <c r="C384" s="67" t="s">
        <v>4</v>
      </c>
      <c r="D384" s="67" t="s">
        <v>9</v>
      </c>
      <c r="E384" s="67">
        <v>5</v>
      </c>
    </row>
    <row r="385" spans="1:5" x14ac:dyDescent="0.25">
      <c r="A385" s="67">
        <v>76421</v>
      </c>
      <c r="B385" s="67">
        <v>13797</v>
      </c>
      <c r="C385" s="67" t="s">
        <v>4</v>
      </c>
      <c r="D385" s="67" t="s">
        <v>9</v>
      </c>
      <c r="E385" s="67">
        <v>3</v>
      </c>
    </row>
    <row r="386" spans="1:5" x14ac:dyDescent="0.25">
      <c r="A386" s="67">
        <v>15155</v>
      </c>
      <c r="B386" s="67">
        <v>21254</v>
      </c>
      <c r="C386" s="67" t="s">
        <v>3</v>
      </c>
      <c r="D386" s="67" t="s">
        <v>7</v>
      </c>
      <c r="E386" s="67">
        <v>4</v>
      </c>
    </row>
    <row r="387" spans="1:5" x14ac:dyDescent="0.25">
      <c r="A387" s="67">
        <v>23209</v>
      </c>
      <c r="B387" s="67">
        <v>21184</v>
      </c>
      <c r="C387" s="67" t="s">
        <v>4</v>
      </c>
      <c r="D387" s="67" t="s">
        <v>9</v>
      </c>
      <c r="E387" s="67">
        <v>8</v>
      </c>
    </row>
    <row r="388" spans="1:5" x14ac:dyDescent="0.25">
      <c r="A388" s="67">
        <v>51920</v>
      </c>
      <c r="B388" s="67">
        <v>25880</v>
      </c>
      <c r="C388" s="67" t="s">
        <v>4</v>
      </c>
      <c r="D388" s="67" t="s">
        <v>9</v>
      </c>
      <c r="E388" s="67">
        <v>4</v>
      </c>
    </row>
    <row r="389" spans="1:5" x14ac:dyDescent="0.25">
      <c r="A389" s="67">
        <v>62497</v>
      </c>
      <c r="B389" s="67">
        <v>20329</v>
      </c>
      <c r="C389" s="67" t="s">
        <v>4</v>
      </c>
      <c r="D389" s="67" t="s">
        <v>8</v>
      </c>
      <c r="E389" s="67">
        <v>1</v>
      </c>
    </row>
    <row r="390" spans="1:5" x14ac:dyDescent="0.25">
      <c r="A390" s="67">
        <v>29581</v>
      </c>
      <c r="B390" s="67">
        <v>18636</v>
      </c>
      <c r="C390" s="67" t="s">
        <v>3</v>
      </c>
      <c r="D390" s="67" t="s">
        <v>7</v>
      </c>
      <c r="E390" s="67">
        <v>4</v>
      </c>
    </row>
    <row r="391" spans="1:5" x14ac:dyDescent="0.25">
      <c r="A391" s="67">
        <v>94593</v>
      </c>
      <c r="B391" s="67">
        <v>22564</v>
      </c>
      <c r="C391" s="67" t="s">
        <v>4</v>
      </c>
      <c r="D391" s="67" t="s">
        <v>9</v>
      </c>
      <c r="E391" s="67">
        <v>4</v>
      </c>
    </row>
    <row r="392" spans="1:5" x14ac:dyDescent="0.25">
      <c r="A392" s="67">
        <v>83812</v>
      </c>
      <c r="B392" s="67">
        <v>24855</v>
      </c>
      <c r="C392" s="67" t="s">
        <v>4</v>
      </c>
      <c r="D392" s="67" t="s">
        <v>9</v>
      </c>
      <c r="E392" s="67">
        <v>3</v>
      </c>
    </row>
    <row r="393" spans="1:5" x14ac:dyDescent="0.25">
      <c r="A393" s="67">
        <v>22179</v>
      </c>
      <c r="B393" s="67">
        <v>27513</v>
      </c>
      <c r="C393" s="67" t="s">
        <v>4</v>
      </c>
      <c r="D393" s="67" t="s">
        <v>9</v>
      </c>
      <c r="E393" s="67">
        <v>5</v>
      </c>
    </row>
    <row r="394" spans="1:5" x14ac:dyDescent="0.25">
      <c r="A394" s="67">
        <v>74847</v>
      </c>
      <c r="B394" s="67">
        <v>22588</v>
      </c>
      <c r="C394" s="67" t="s">
        <v>4</v>
      </c>
      <c r="D394" s="67" t="s">
        <v>9</v>
      </c>
      <c r="E394" s="67">
        <v>7</v>
      </c>
    </row>
    <row r="395" spans="1:5" x14ac:dyDescent="0.25">
      <c r="A395" s="67">
        <v>32887</v>
      </c>
      <c r="B395" s="67">
        <v>26552</v>
      </c>
      <c r="C395" s="67" t="s">
        <v>3</v>
      </c>
      <c r="D395" s="67" t="s">
        <v>7</v>
      </c>
      <c r="E395" s="67">
        <v>5</v>
      </c>
    </row>
    <row r="396" spans="1:5" x14ac:dyDescent="0.25">
      <c r="A396" s="67">
        <v>39622</v>
      </c>
      <c r="B396" s="67">
        <v>25628</v>
      </c>
      <c r="C396" s="67" t="s">
        <v>4</v>
      </c>
      <c r="D396" s="67" t="s">
        <v>8</v>
      </c>
      <c r="E396" s="67">
        <v>5</v>
      </c>
    </row>
    <row r="397" spans="1:5" x14ac:dyDescent="0.25">
      <c r="A397" s="67">
        <v>64993</v>
      </c>
      <c r="B397" s="67">
        <v>21261</v>
      </c>
      <c r="C397" s="67" t="s">
        <v>4</v>
      </c>
      <c r="D397" s="67" t="s">
        <v>9</v>
      </c>
      <c r="E397" s="67">
        <v>6</v>
      </c>
    </row>
    <row r="398" spans="1:5" x14ac:dyDescent="0.25">
      <c r="A398" s="67">
        <v>81208</v>
      </c>
      <c r="B398" s="67">
        <v>21592</v>
      </c>
      <c r="C398" s="67" t="s">
        <v>4</v>
      </c>
      <c r="D398" s="67" t="s">
        <v>9</v>
      </c>
      <c r="E398" s="67">
        <v>2</v>
      </c>
    </row>
    <row r="399" spans="1:5" x14ac:dyDescent="0.25">
      <c r="A399" s="67">
        <v>72008</v>
      </c>
      <c r="B399" s="67">
        <v>21245</v>
      </c>
      <c r="C399" s="67" t="s">
        <v>4</v>
      </c>
      <c r="D399" s="67" t="s">
        <v>8</v>
      </c>
      <c r="E399" s="67">
        <v>6</v>
      </c>
    </row>
    <row r="400" spans="1:5" x14ac:dyDescent="0.25">
      <c r="A400" s="67">
        <v>95120</v>
      </c>
      <c r="B400" s="67">
        <v>17186</v>
      </c>
      <c r="C400" s="67" t="s">
        <v>4</v>
      </c>
      <c r="D400" s="67" t="s">
        <v>9</v>
      </c>
      <c r="E400" s="67">
        <v>8</v>
      </c>
    </row>
    <row r="401" spans="1:5" x14ac:dyDescent="0.25">
      <c r="A401" s="67">
        <v>18535</v>
      </c>
      <c r="B401" s="67">
        <v>22693</v>
      </c>
      <c r="C401" s="67" t="s">
        <v>3</v>
      </c>
      <c r="D401" s="67" t="s">
        <v>7</v>
      </c>
      <c r="E401" s="67">
        <v>3</v>
      </c>
    </row>
    <row r="402" spans="1:5" x14ac:dyDescent="0.25">
      <c r="A402" s="67">
        <v>36419</v>
      </c>
      <c r="B402" s="67">
        <v>25012</v>
      </c>
      <c r="C402" s="67" t="s">
        <v>4</v>
      </c>
      <c r="D402" s="67" t="s">
        <v>8</v>
      </c>
      <c r="E402" s="67">
        <v>2</v>
      </c>
    </row>
    <row r="403" spans="1:5" x14ac:dyDescent="0.25">
      <c r="A403" s="67">
        <v>29876</v>
      </c>
      <c r="B403" s="67">
        <v>20126</v>
      </c>
      <c r="C403" s="67" t="s">
        <v>4</v>
      </c>
      <c r="D403" s="67" t="s">
        <v>9</v>
      </c>
      <c r="E403" s="67">
        <v>4</v>
      </c>
    </row>
    <row r="404" spans="1:5" x14ac:dyDescent="0.25">
      <c r="A404" s="67">
        <v>10642</v>
      </c>
      <c r="B404" s="67">
        <v>19896</v>
      </c>
      <c r="C404" s="67" t="s">
        <v>3</v>
      </c>
      <c r="D404" s="67" t="s">
        <v>7</v>
      </c>
      <c r="E404" s="67">
        <v>5</v>
      </c>
    </row>
    <row r="405" spans="1:5" x14ac:dyDescent="0.25">
      <c r="A405" s="67">
        <v>19843</v>
      </c>
      <c r="B405" s="67">
        <v>24764</v>
      </c>
      <c r="C405" s="67" t="s">
        <v>4</v>
      </c>
      <c r="D405" s="67" t="s">
        <v>9</v>
      </c>
      <c r="E405" s="67">
        <v>5</v>
      </c>
    </row>
    <row r="406" spans="1:5" x14ac:dyDescent="0.25">
      <c r="A406" s="67">
        <v>73624</v>
      </c>
      <c r="B406" s="67">
        <v>22035</v>
      </c>
      <c r="C406" s="67" t="s">
        <v>3</v>
      </c>
      <c r="D406" s="67" t="s">
        <v>7</v>
      </c>
      <c r="E406" s="67">
        <v>8</v>
      </c>
    </row>
    <row r="407" spans="1:5" x14ac:dyDescent="0.25">
      <c r="A407" s="67">
        <v>90364</v>
      </c>
      <c r="B407" s="67">
        <v>19824</v>
      </c>
      <c r="C407" s="67" t="s">
        <v>4</v>
      </c>
      <c r="D407" s="67" t="s">
        <v>8</v>
      </c>
      <c r="E407" s="67">
        <v>5</v>
      </c>
    </row>
    <row r="408" spans="1:5" x14ac:dyDescent="0.25">
      <c r="A408" s="67">
        <v>80428</v>
      </c>
      <c r="B408" s="67">
        <v>15375</v>
      </c>
      <c r="C408" s="67" t="s">
        <v>3</v>
      </c>
      <c r="D408" s="67" t="s">
        <v>7</v>
      </c>
      <c r="E408" s="67">
        <v>4</v>
      </c>
    </row>
    <row r="409" spans="1:5" x14ac:dyDescent="0.25">
      <c r="A409" s="67">
        <v>65850</v>
      </c>
      <c r="B409" s="67">
        <v>19712</v>
      </c>
      <c r="C409" s="67" t="s">
        <v>4</v>
      </c>
      <c r="D409" s="67" t="s">
        <v>9</v>
      </c>
      <c r="E409" s="67">
        <v>6</v>
      </c>
    </row>
    <row r="410" spans="1:5" x14ac:dyDescent="0.25">
      <c r="A410" s="67">
        <v>24244</v>
      </c>
      <c r="B410" s="67">
        <v>21351</v>
      </c>
      <c r="C410" s="67" t="s">
        <v>3</v>
      </c>
      <c r="D410" s="67" t="s">
        <v>7</v>
      </c>
      <c r="E410" s="67">
        <v>5</v>
      </c>
    </row>
    <row r="411" spans="1:5" x14ac:dyDescent="0.25">
      <c r="A411" s="67">
        <v>15327</v>
      </c>
      <c r="B411" s="67">
        <v>18454</v>
      </c>
      <c r="C411" s="67" t="s">
        <v>4</v>
      </c>
      <c r="D411" s="67" t="s">
        <v>9</v>
      </c>
      <c r="E411" s="67">
        <v>4</v>
      </c>
    </row>
    <row r="412" spans="1:5" x14ac:dyDescent="0.25">
      <c r="A412" s="67">
        <v>81428</v>
      </c>
      <c r="B412" s="67">
        <v>18521</v>
      </c>
      <c r="C412" s="67" t="s">
        <v>4</v>
      </c>
      <c r="D412" s="67" t="s">
        <v>8</v>
      </c>
      <c r="E412" s="67">
        <v>4</v>
      </c>
    </row>
    <row r="413" spans="1:5" x14ac:dyDescent="0.25">
      <c r="A413" s="67">
        <v>99558</v>
      </c>
      <c r="B413" s="67">
        <v>13144</v>
      </c>
      <c r="C413" s="67" t="s">
        <v>3</v>
      </c>
      <c r="D413" s="67" t="s">
        <v>7</v>
      </c>
      <c r="E413" s="67">
        <v>6</v>
      </c>
    </row>
    <row r="414" spans="1:5" x14ac:dyDescent="0.25">
      <c r="A414" s="67">
        <v>79682</v>
      </c>
      <c r="B414" s="67">
        <v>29644</v>
      </c>
      <c r="C414" s="67" t="s">
        <v>3</v>
      </c>
      <c r="D414" s="67" t="s">
        <v>7</v>
      </c>
      <c r="E414" s="67">
        <v>6</v>
      </c>
    </row>
    <row r="415" spans="1:5" x14ac:dyDescent="0.25">
      <c r="A415" s="67">
        <v>72701</v>
      </c>
      <c r="B415" s="67">
        <v>18737</v>
      </c>
      <c r="C415" s="67" t="s">
        <v>3</v>
      </c>
      <c r="D415" s="67" t="s">
        <v>7</v>
      </c>
      <c r="E415" s="67">
        <v>6</v>
      </c>
    </row>
    <row r="416" spans="1:5" x14ac:dyDescent="0.25">
      <c r="A416" s="67">
        <v>99374</v>
      </c>
      <c r="B416" s="67">
        <v>22185</v>
      </c>
      <c r="C416" s="67" t="s">
        <v>4</v>
      </c>
      <c r="D416" s="67" t="s">
        <v>9</v>
      </c>
      <c r="E416" s="67">
        <v>6</v>
      </c>
    </row>
    <row r="417" spans="1:5" x14ac:dyDescent="0.25">
      <c r="A417" s="67">
        <v>41579</v>
      </c>
      <c r="B417" s="67">
        <v>26062</v>
      </c>
      <c r="C417" s="67" t="s">
        <v>3</v>
      </c>
      <c r="D417" s="67" t="s">
        <v>7</v>
      </c>
      <c r="E417" s="67">
        <v>3</v>
      </c>
    </row>
    <row r="418" spans="1:5" x14ac:dyDescent="0.25">
      <c r="A418" s="67">
        <v>43844</v>
      </c>
      <c r="B418" s="67">
        <v>30303</v>
      </c>
      <c r="C418" s="67" t="s">
        <v>4</v>
      </c>
      <c r="D418" s="67" t="s">
        <v>9</v>
      </c>
      <c r="E418" s="67">
        <v>4</v>
      </c>
    </row>
    <row r="419" spans="1:5" x14ac:dyDescent="0.25">
      <c r="A419" s="67">
        <v>61660</v>
      </c>
      <c r="B419" s="67">
        <v>18521</v>
      </c>
      <c r="C419" s="67" t="s">
        <v>4</v>
      </c>
      <c r="D419" s="67" t="s">
        <v>9</v>
      </c>
      <c r="E419" s="67">
        <v>4</v>
      </c>
    </row>
    <row r="420" spans="1:5" x14ac:dyDescent="0.25">
      <c r="A420" s="67">
        <v>52158</v>
      </c>
      <c r="B420" s="67">
        <v>24763</v>
      </c>
      <c r="C420" s="67" t="s">
        <v>3</v>
      </c>
      <c r="D420" s="67" t="s">
        <v>7</v>
      </c>
      <c r="E420" s="67">
        <v>6</v>
      </c>
    </row>
    <row r="421" spans="1:5" x14ac:dyDescent="0.25">
      <c r="A421" s="67">
        <v>53552</v>
      </c>
      <c r="B421" s="67">
        <v>24769</v>
      </c>
      <c r="C421" s="67" t="s">
        <v>4</v>
      </c>
      <c r="D421" s="67" t="s">
        <v>8</v>
      </c>
      <c r="E421" s="67">
        <v>4</v>
      </c>
    </row>
    <row r="422" spans="1:5" x14ac:dyDescent="0.25">
      <c r="A422" s="67">
        <v>84959</v>
      </c>
      <c r="B422" s="67">
        <v>23348</v>
      </c>
      <c r="C422" s="67" t="s">
        <v>4</v>
      </c>
      <c r="D422" s="67" t="s">
        <v>9</v>
      </c>
      <c r="E422" s="67">
        <v>6</v>
      </c>
    </row>
    <row r="423" spans="1:5" x14ac:dyDescent="0.25">
      <c r="A423" s="67">
        <v>56801</v>
      </c>
      <c r="B423" s="67">
        <v>23508</v>
      </c>
      <c r="C423" s="67" t="s">
        <v>3</v>
      </c>
      <c r="D423" s="67" t="s">
        <v>7</v>
      </c>
      <c r="E423" s="67">
        <v>5</v>
      </c>
    </row>
    <row r="424" spans="1:5" x14ac:dyDescent="0.25">
      <c r="A424" s="67">
        <v>92567</v>
      </c>
      <c r="B424" s="67">
        <v>17646</v>
      </c>
      <c r="C424" s="67" t="s">
        <v>4</v>
      </c>
      <c r="D424" s="67" t="s">
        <v>9</v>
      </c>
      <c r="E424" s="67">
        <v>5</v>
      </c>
    </row>
    <row r="425" spans="1:5" x14ac:dyDescent="0.25">
      <c r="A425" s="67">
        <v>69820</v>
      </c>
      <c r="B425" s="67">
        <v>21297</v>
      </c>
      <c r="C425" s="67" t="s">
        <v>4</v>
      </c>
      <c r="D425" s="67" t="s">
        <v>9</v>
      </c>
      <c r="E425" s="67">
        <v>5</v>
      </c>
    </row>
    <row r="426" spans="1:5" x14ac:dyDescent="0.25">
      <c r="A426" s="67">
        <v>54740</v>
      </c>
      <c r="B426" s="67">
        <v>23949</v>
      </c>
      <c r="C426" s="67" t="s">
        <v>4</v>
      </c>
      <c r="D426" s="67" t="s">
        <v>8</v>
      </c>
      <c r="E426" s="67">
        <v>3</v>
      </c>
    </row>
    <row r="427" spans="1:5" x14ac:dyDescent="0.25">
      <c r="A427" s="67">
        <v>77241</v>
      </c>
      <c r="B427" s="67">
        <v>20386</v>
      </c>
      <c r="C427" s="67" t="s">
        <v>4</v>
      </c>
      <c r="D427" s="67" t="s">
        <v>9</v>
      </c>
      <c r="E427" s="67">
        <v>2</v>
      </c>
    </row>
    <row r="428" spans="1:5" x14ac:dyDescent="0.25">
      <c r="A428" s="67">
        <v>46299</v>
      </c>
      <c r="B428" s="67">
        <v>25857</v>
      </c>
      <c r="C428" s="67" t="s">
        <v>4</v>
      </c>
      <c r="D428" s="67" t="s">
        <v>8</v>
      </c>
      <c r="E428" s="67">
        <v>6</v>
      </c>
    </row>
    <row r="429" spans="1:5" x14ac:dyDescent="0.25">
      <c r="A429" s="67">
        <v>91592</v>
      </c>
      <c r="B429" s="67">
        <v>18019</v>
      </c>
      <c r="C429" s="67" t="s">
        <v>4</v>
      </c>
      <c r="D429" s="67" t="s">
        <v>9</v>
      </c>
      <c r="E429" s="67">
        <v>6</v>
      </c>
    </row>
    <row r="430" spans="1:5" x14ac:dyDescent="0.25">
      <c r="A430" s="67">
        <v>13062</v>
      </c>
      <c r="B430" s="67">
        <v>16718</v>
      </c>
      <c r="C430" s="67" t="s">
        <v>4</v>
      </c>
      <c r="D430" s="67" t="s">
        <v>9</v>
      </c>
      <c r="E430" s="67">
        <v>3</v>
      </c>
    </row>
    <row r="431" spans="1:5" x14ac:dyDescent="0.25">
      <c r="A431" s="67">
        <v>42932</v>
      </c>
      <c r="B431" s="67">
        <v>21610</v>
      </c>
      <c r="C431" s="67" t="s">
        <v>4</v>
      </c>
      <c r="D431" s="67" t="s">
        <v>9</v>
      </c>
      <c r="E431" s="67">
        <v>6</v>
      </c>
    </row>
    <row r="432" spans="1:5" x14ac:dyDescent="0.25">
      <c r="A432" s="67">
        <v>43507</v>
      </c>
      <c r="B432" s="67">
        <v>19037</v>
      </c>
      <c r="C432" s="67" t="s">
        <v>3</v>
      </c>
      <c r="D432" s="67" t="s">
        <v>7</v>
      </c>
      <c r="E432" s="67">
        <v>2</v>
      </c>
    </row>
    <row r="433" spans="1:5" x14ac:dyDescent="0.25">
      <c r="A433" s="67">
        <v>74190</v>
      </c>
      <c r="B433" s="67">
        <v>15207</v>
      </c>
      <c r="C433" s="67" t="s">
        <v>4</v>
      </c>
      <c r="D433" s="67" t="s">
        <v>9</v>
      </c>
      <c r="E433" s="67">
        <v>7</v>
      </c>
    </row>
    <row r="434" spans="1:5" x14ac:dyDescent="0.25">
      <c r="A434" s="67">
        <v>68426</v>
      </c>
      <c r="B434" s="67">
        <v>24956</v>
      </c>
      <c r="C434" s="67" t="s">
        <v>4</v>
      </c>
      <c r="D434" s="67" t="s">
        <v>9</v>
      </c>
      <c r="E434" s="67">
        <v>6</v>
      </c>
    </row>
    <row r="435" spans="1:5" x14ac:dyDescent="0.25">
      <c r="A435" s="67">
        <v>60277</v>
      </c>
      <c r="B435" s="67">
        <v>16203</v>
      </c>
      <c r="C435" s="67" t="s">
        <v>4</v>
      </c>
      <c r="D435" s="67" t="s">
        <v>9</v>
      </c>
      <c r="E435" s="67">
        <v>7</v>
      </c>
    </row>
    <row r="436" spans="1:5" x14ac:dyDescent="0.25">
      <c r="A436" s="67">
        <v>58184</v>
      </c>
      <c r="B436" s="67">
        <v>19818</v>
      </c>
      <c r="C436" s="67" t="s">
        <v>4</v>
      </c>
      <c r="D436" s="67" t="s">
        <v>8</v>
      </c>
      <c r="E436" s="67">
        <v>6</v>
      </c>
    </row>
    <row r="437" spans="1:5" x14ac:dyDescent="0.25">
      <c r="A437" s="67">
        <v>81107</v>
      </c>
      <c r="B437" s="67">
        <v>20987</v>
      </c>
      <c r="C437" s="67" t="s">
        <v>4</v>
      </c>
      <c r="D437" s="67" t="s">
        <v>8</v>
      </c>
      <c r="E437" s="67">
        <v>4</v>
      </c>
    </row>
    <row r="438" spans="1:5" x14ac:dyDescent="0.25">
      <c r="A438" s="67">
        <v>69211</v>
      </c>
      <c r="B438" s="67">
        <v>20972</v>
      </c>
      <c r="C438" s="67" t="s">
        <v>3</v>
      </c>
      <c r="D438" s="67" t="s">
        <v>7</v>
      </c>
      <c r="E438" s="67">
        <v>4</v>
      </c>
    </row>
    <row r="439" spans="1:5" x14ac:dyDescent="0.25">
      <c r="A439" s="67">
        <v>88859</v>
      </c>
      <c r="B439" s="67">
        <v>18210</v>
      </c>
      <c r="C439" s="67" t="s">
        <v>3</v>
      </c>
      <c r="D439" s="67" t="s">
        <v>7</v>
      </c>
      <c r="E439" s="67">
        <v>4</v>
      </c>
    </row>
    <row r="440" spans="1:5" x14ac:dyDescent="0.25">
      <c r="A440" s="67">
        <v>16660</v>
      </c>
      <c r="B440" s="67">
        <v>20560</v>
      </c>
      <c r="C440" s="67" t="s">
        <v>3</v>
      </c>
      <c r="D440" s="67" t="s">
        <v>7</v>
      </c>
      <c r="E440" s="67">
        <v>2</v>
      </c>
    </row>
    <row r="441" spans="1:5" x14ac:dyDescent="0.25">
      <c r="A441" s="67">
        <v>93514</v>
      </c>
      <c r="B441" s="67">
        <v>20265</v>
      </c>
      <c r="C441" s="67" t="s">
        <v>4</v>
      </c>
      <c r="D441" s="67" t="s">
        <v>8</v>
      </c>
      <c r="E441" s="67">
        <v>5</v>
      </c>
    </row>
    <row r="442" spans="1:5" x14ac:dyDescent="0.25">
      <c r="A442" s="67">
        <v>30930</v>
      </c>
      <c r="B442" s="67">
        <v>24200</v>
      </c>
      <c r="C442" s="67" t="s">
        <v>3</v>
      </c>
      <c r="D442" s="67" t="s">
        <v>7</v>
      </c>
      <c r="E442" s="67">
        <v>3</v>
      </c>
    </row>
    <row r="443" spans="1:5" x14ac:dyDescent="0.25">
      <c r="A443" s="67">
        <v>17874</v>
      </c>
      <c r="B443" s="67">
        <v>21530</v>
      </c>
      <c r="C443" s="67" t="s">
        <v>3</v>
      </c>
      <c r="D443" s="67" t="s">
        <v>7</v>
      </c>
      <c r="E443" s="67">
        <v>5</v>
      </c>
    </row>
    <row r="444" spans="1:5" x14ac:dyDescent="0.25">
      <c r="A444" s="67">
        <v>19108</v>
      </c>
      <c r="B444" s="67">
        <v>21260</v>
      </c>
      <c r="C444" s="67" t="s">
        <v>3</v>
      </c>
      <c r="D444" s="67" t="s">
        <v>7</v>
      </c>
      <c r="E444" s="67">
        <v>2</v>
      </c>
    </row>
    <row r="445" spans="1:5" x14ac:dyDescent="0.25">
      <c r="A445" s="67">
        <v>91775</v>
      </c>
      <c r="B445" s="67">
        <v>23654</v>
      </c>
      <c r="C445" s="67" t="s">
        <v>4</v>
      </c>
      <c r="D445" s="67" t="s">
        <v>8</v>
      </c>
      <c r="E445" s="67">
        <v>4</v>
      </c>
    </row>
    <row r="446" spans="1:5" x14ac:dyDescent="0.25">
      <c r="A446" s="67">
        <v>71598</v>
      </c>
      <c r="B446" s="67">
        <v>15603</v>
      </c>
      <c r="C446" s="67" t="s">
        <v>4</v>
      </c>
      <c r="D446" s="67" t="s">
        <v>8</v>
      </c>
      <c r="E446" s="67">
        <v>6</v>
      </c>
    </row>
    <row r="447" spans="1:5" x14ac:dyDescent="0.25">
      <c r="A447" s="67">
        <v>53677</v>
      </c>
      <c r="B447" s="67">
        <v>16217</v>
      </c>
      <c r="C447" s="67" t="s">
        <v>4</v>
      </c>
      <c r="D447" s="67" t="s">
        <v>8</v>
      </c>
      <c r="E447" s="67">
        <v>6</v>
      </c>
    </row>
    <row r="448" spans="1:5" x14ac:dyDescent="0.25">
      <c r="A448" s="67">
        <v>96244</v>
      </c>
      <c r="B448" s="67">
        <v>10676</v>
      </c>
      <c r="C448" s="67" t="s">
        <v>4</v>
      </c>
      <c r="D448" s="67" t="s">
        <v>9</v>
      </c>
      <c r="E448" s="67">
        <v>2</v>
      </c>
    </row>
    <row r="449" spans="1:5" x14ac:dyDescent="0.25">
      <c r="A449" s="67">
        <v>51111</v>
      </c>
      <c r="B449" s="67">
        <v>15794</v>
      </c>
      <c r="C449" s="67" t="s">
        <v>4</v>
      </c>
      <c r="D449" s="67" t="s">
        <v>9</v>
      </c>
      <c r="E449" s="67">
        <v>2</v>
      </c>
    </row>
    <row r="450" spans="1:5" x14ac:dyDescent="0.25">
      <c r="A450" s="67">
        <v>96256</v>
      </c>
      <c r="B450" s="67">
        <v>19225</v>
      </c>
      <c r="C450" s="67" t="s">
        <v>3</v>
      </c>
      <c r="D450" s="67" t="s">
        <v>7</v>
      </c>
      <c r="E450" s="67">
        <v>4</v>
      </c>
    </row>
    <row r="451" spans="1:5" x14ac:dyDescent="0.25">
      <c r="A451" s="67">
        <v>85459</v>
      </c>
      <c r="B451" s="67">
        <v>24477</v>
      </c>
      <c r="C451" s="67" t="s">
        <v>4</v>
      </c>
      <c r="D451" s="67" t="s">
        <v>9</v>
      </c>
      <c r="E451" s="67">
        <v>2</v>
      </c>
    </row>
    <row r="452" spans="1:5" x14ac:dyDescent="0.25">
      <c r="A452" s="67">
        <v>25177</v>
      </c>
      <c r="B452" s="67">
        <v>28825</v>
      </c>
      <c r="C452" s="67" t="s">
        <v>3</v>
      </c>
      <c r="D452" s="67" t="s">
        <v>7</v>
      </c>
      <c r="E452" s="67">
        <v>1</v>
      </c>
    </row>
    <row r="453" spans="1:5" x14ac:dyDescent="0.25">
      <c r="A453" s="67">
        <v>23745</v>
      </c>
      <c r="B453" s="67">
        <v>23444</v>
      </c>
      <c r="C453" s="67" t="s">
        <v>3</v>
      </c>
      <c r="D453" s="67" t="s">
        <v>7</v>
      </c>
      <c r="E453" s="67">
        <v>1</v>
      </c>
    </row>
    <row r="454" spans="1:5" x14ac:dyDescent="0.25">
      <c r="A454" s="67">
        <v>33264</v>
      </c>
      <c r="B454" s="67">
        <v>25465</v>
      </c>
      <c r="C454" s="67" t="s">
        <v>3</v>
      </c>
      <c r="D454" s="67" t="s">
        <v>7</v>
      </c>
      <c r="E454" s="67">
        <v>5</v>
      </c>
    </row>
    <row r="455" spans="1:5" x14ac:dyDescent="0.25">
      <c r="A455" s="67">
        <v>13075</v>
      </c>
      <c r="B455" s="67">
        <v>14249</v>
      </c>
      <c r="C455" s="67" t="s">
        <v>3</v>
      </c>
      <c r="D455" s="67" t="s">
        <v>7</v>
      </c>
      <c r="E455" s="67">
        <v>5</v>
      </c>
    </row>
    <row r="456" spans="1:5" x14ac:dyDescent="0.25">
      <c r="A456" s="67">
        <v>37322</v>
      </c>
      <c r="B456" s="67">
        <v>31001</v>
      </c>
      <c r="C456" s="67" t="s">
        <v>3</v>
      </c>
      <c r="D456" s="67" t="s">
        <v>7</v>
      </c>
      <c r="E456" s="67">
        <v>7</v>
      </c>
    </row>
    <row r="457" spans="1:5" x14ac:dyDescent="0.25">
      <c r="A457" s="67">
        <v>96186</v>
      </c>
      <c r="B457" s="67">
        <v>23188</v>
      </c>
      <c r="C457" s="67" t="s">
        <v>3</v>
      </c>
      <c r="D457" s="67" t="s">
        <v>7</v>
      </c>
      <c r="E457" s="67">
        <v>5</v>
      </c>
    </row>
    <row r="458" spans="1:5" x14ac:dyDescent="0.25">
      <c r="A458" s="67">
        <v>85947</v>
      </c>
      <c r="B458" s="67">
        <v>22582</v>
      </c>
      <c r="C458" s="67" t="s">
        <v>3</v>
      </c>
      <c r="D458" s="67" t="s">
        <v>7</v>
      </c>
      <c r="E458" s="67">
        <v>8</v>
      </c>
    </row>
    <row r="459" spans="1:5" x14ac:dyDescent="0.25">
      <c r="A459" s="67">
        <v>17222</v>
      </c>
      <c r="B459" s="67">
        <v>21207</v>
      </c>
      <c r="C459" s="67" t="s">
        <v>4</v>
      </c>
      <c r="D459" s="67" t="s">
        <v>9</v>
      </c>
      <c r="E459" s="67">
        <v>5</v>
      </c>
    </row>
    <row r="460" spans="1:5" x14ac:dyDescent="0.25">
      <c r="A460" s="67">
        <v>56534</v>
      </c>
      <c r="B460" s="67">
        <v>22254</v>
      </c>
      <c r="C460" s="67" t="s">
        <v>4</v>
      </c>
      <c r="D460" s="67" t="s">
        <v>8</v>
      </c>
      <c r="E460" s="67">
        <v>7</v>
      </c>
    </row>
    <row r="461" spans="1:5" x14ac:dyDescent="0.25">
      <c r="A461" s="67">
        <v>11673</v>
      </c>
      <c r="B461" s="67">
        <v>21876</v>
      </c>
      <c r="C461" s="67" t="s">
        <v>4</v>
      </c>
      <c r="D461" s="67" t="s">
        <v>8</v>
      </c>
      <c r="E461" s="67">
        <v>4</v>
      </c>
    </row>
    <row r="462" spans="1:5" x14ac:dyDescent="0.25">
      <c r="A462" s="67">
        <v>10320</v>
      </c>
      <c r="B462" s="67">
        <v>20846</v>
      </c>
      <c r="C462" s="67" t="s">
        <v>4</v>
      </c>
      <c r="D462" s="67" t="s">
        <v>8</v>
      </c>
      <c r="E462" s="67">
        <v>3</v>
      </c>
    </row>
    <row r="463" spans="1:5" x14ac:dyDescent="0.25">
      <c r="A463" s="67">
        <v>67265</v>
      </c>
      <c r="B463" s="67">
        <v>21584</v>
      </c>
      <c r="C463" s="67" t="s">
        <v>3</v>
      </c>
      <c r="D463" s="67" t="s">
        <v>7</v>
      </c>
      <c r="E463" s="67">
        <v>5</v>
      </c>
    </row>
    <row r="464" spans="1:5" x14ac:dyDescent="0.25">
      <c r="A464" s="67">
        <v>13617</v>
      </c>
      <c r="B464" s="67">
        <v>25026</v>
      </c>
      <c r="C464" s="67" t="s">
        <v>3</v>
      </c>
      <c r="D464" s="67" t="s">
        <v>7</v>
      </c>
      <c r="E464" s="67">
        <v>5</v>
      </c>
    </row>
    <row r="465" spans="1:5" x14ac:dyDescent="0.25">
      <c r="A465" s="67">
        <v>63821</v>
      </c>
      <c r="B465" s="67">
        <v>16576</v>
      </c>
      <c r="C465" s="67" t="s">
        <v>4</v>
      </c>
      <c r="D465" s="67" t="s">
        <v>9</v>
      </c>
      <c r="E465" s="67">
        <v>4</v>
      </c>
    </row>
    <row r="466" spans="1:5" x14ac:dyDescent="0.25">
      <c r="A466" s="67">
        <v>55234</v>
      </c>
      <c r="B466" s="67">
        <v>26382</v>
      </c>
      <c r="C466" s="67" t="s">
        <v>3</v>
      </c>
      <c r="D466" s="67" t="s">
        <v>7</v>
      </c>
      <c r="E466" s="67">
        <v>7</v>
      </c>
    </row>
    <row r="467" spans="1:5" x14ac:dyDescent="0.25">
      <c r="A467" s="67">
        <v>45590</v>
      </c>
      <c r="B467" s="67">
        <v>23632</v>
      </c>
      <c r="C467" s="67" t="s">
        <v>4</v>
      </c>
      <c r="D467" s="67" t="s">
        <v>8</v>
      </c>
      <c r="E467" s="67">
        <v>3</v>
      </c>
    </row>
    <row r="468" spans="1:5" x14ac:dyDescent="0.25">
      <c r="A468" s="67">
        <v>19686</v>
      </c>
      <c r="B468" s="67">
        <v>23061</v>
      </c>
      <c r="C468" s="67" t="s">
        <v>4</v>
      </c>
      <c r="D468" s="67" t="s">
        <v>8</v>
      </c>
      <c r="E468" s="67">
        <v>7</v>
      </c>
    </row>
    <row r="469" spans="1:5" x14ac:dyDescent="0.25">
      <c r="A469" s="67">
        <v>51784</v>
      </c>
      <c r="B469" s="67">
        <v>15271</v>
      </c>
      <c r="C469" s="67" t="s">
        <v>3</v>
      </c>
      <c r="D469" s="67" t="s">
        <v>7</v>
      </c>
      <c r="E469" s="67">
        <v>7</v>
      </c>
    </row>
    <row r="470" spans="1:5" x14ac:dyDescent="0.25">
      <c r="A470" s="67">
        <v>95892</v>
      </c>
      <c r="B470" s="67">
        <v>26471</v>
      </c>
      <c r="C470" s="67" t="s">
        <v>3</v>
      </c>
      <c r="D470" s="67" t="s">
        <v>7</v>
      </c>
      <c r="E470" s="67">
        <v>7</v>
      </c>
    </row>
    <row r="471" spans="1:5" x14ac:dyDescent="0.25">
      <c r="A471" s="67">
        <v>51988</v>
      </c>
      <c r="B471" s="67">
        <v>19618</v>
      </c>
      <c r="C471" s="67" t="s">
        <v>3</v>
      </c>
      <c r="D471" s="67" t="s">
        <v>7</v>
      </c>
      <c r="E471" s="67">
        <v>5</v>
      </c>
    </row>
    <row r="472" spans="1:5" x14ac:dyDescent="0.25">
      <c r="A472" s="67">
        <v>40722</v>
      </c>
      <c r="B472" s="67">
        <v>17656</v>
      </c>
      <c r="C472" s="67" t="s">
        <v>3</v>
      </c>
      <c r="D472" s="67" t="s">
        <v>7</v>
      </c>
      <c r="E472" s="67">
        <v>6</v>
      </c>
    </row>
    <row r="473" spans="1:5" x14ac:dyDescent="0.25">
      <c r="A473" s="67">
        <v>89774</v>
      </c>
      <c r="B473" s="67">
        <v>22000</v>
      </c>
      <c r="C473" s="67" t="s">
        <v>4</v>
      </c>
      <c r="D473" s="67" t="s">
        <v>9</v>
      </c>
      <c r="E473" s="67">
        <v>4</v>
      </c>
    </row>
    <row r="474" spans="1:5" x14ac:dyDescent="0.25">
      <c r="A474" s="67">
        <v>23628</v>
      </c>
      <c r="B474" s="67">
        <v>16702</v>
      </c>
      <c r="C474" s="67" t="s">
        <v>4</v>
      </c>
      <c r="D474" s="67" t="s">
        <v>8</v>
      </c>
      <c r="E474" s="67">
        <v>7</v>
      </c>
    </row>
    <row r="475" spans="1:5" x14ac:dyDescent="0.25">
      <c r="A475" s="67">
        <v>34208</v>
      </c>
      <c r="B475" s="67">
        <v>25210</v>
      </c>
      <c r="C475" s="67" t="s">
        <v>4</v>
      </c>
      <c r="D475" s="67" t="s">
        <v>9</v>
      </c>
      <c r="E475" s="67">
        <v>5</v>
      </c>
    </row>
    <row r="476" spans="1:5" x14ac:dyDescent="0.25">
      <c r="A476" s="67">
        <v>98559</v>
      </c>
      <c r="B476" s="67">
        <v>27636</v>
      </c>
      <c r="C476" s="67" t="s">
        <v>3</v>
      </c>
      <c r="D476" s="67" t="s">
        <v>7</v>
      </c>
      <c r="E476" s="67">
        <v>8</v>
      </c>
    </row>
    <row r="477" spans="1:5" x14ac:dyDescent="0.25">
      <c r="A477" s="67">
        <v>40594</v>
      </c>
      <c r="B477" s="67">
        <v>25201</v>
      </c>
      <c r="C477" s="67" t="s">
        <v>4</v>
      </c>
      <c r="D477" s="67" t="s">
        <v>8</v>
      </c>
      <c r="E477" s="67">
        <v>7</v>
      </c>
    </row>
    <row r="478" spans="1:5" x14ac:dyDescent="0.25">
      <c r="A478" s="67">
        <v>28839</v>
      </c>
      <c r="B478" s="67">
        <v>21202</v>
      </c>
      <c r="C478" s="67" t="s">
        <v>3</v>
      </c>
      <c r="D478" s="67" t="s">
        <v>7</v>
      </c>
      <c r="E478" s="67">
        <v>4</v>
      </c>
    </row>
    <row r="479" spans="1:5" x14ac:dyDescent="0.25">
      <c r="A479" s="67">
        <v>66150</v>
      </c>
      <c r="B479" s="67">
        <v>26590</v>
      </c>
      <c r="C479" s="67" t="s">
        <v>3</v>
      </c>
      <c r="D479" s="67" t="s">
        <v>7</v>
      </c>
      <c r="E479" s="67">
        <v>2</v>
      </c>
    </row>
    <row r="480" spans="1:5" x14ac:dyDescent="0.25">
      <c r="A480" s="67">
        <v>67083</v>
      </c>
      <c r="B480" s="67">
        <v>26898</v>
      </c>
      <c r="C480" s="67" t="s">
        <v>4</v>
      </c>
      <c r="D480" s="67" t="s">
        <v>9</v>
      </c>
      <c r="E480" s="67">
        <v>7</v>
      </c>
    </row>
    <row r="481" spans="1:5" x14ac:dyDescent="0.25">
      <c r="A481" s="67">
        <v>99591</v>
      </c>
      <c r="B481" s="67">
        <v>19482</v>
      </c>
      <c r="C481" s="67" t="s">
        <v>3</v>
      </c>
      <c r="D481" s="67" t="s">
        <v>7</v>
      </c>
      <c r="E481" s="67">
        <v>0</v>
      </c>
    </row>
    <row r="482" spans="1:5" x14ac:dyDescent="0.25">
      <c r="A482" s="67">
        <v>60574</v>
      </c>
      <c r="B482" s="67">
        <v>19696</v>
      </c>
      <c r="C482" s="67" t="s">
        <v>4</v>
      </c>
      <c r="D482" s="67" t="s">
        <v>9</v>
      </c>
      <c r="E482" s="67">
        <v>3</v>
      </c>
    </row>
    <row r="483" spans="1:5" x14ac:dyDescent="0.25">
      <c r="A483" s="67">
        <v>27491</v>
      </c>
      <c r="B483" s="67">
        <v>19058</v>
      </c>
      <c r="C483" s="67" t="s">
        <v>4</v>
      </c>
      <c r="D483" s="67" t="s">
        <v>8</v>
      </c>
      <c r="E483" s="67">
        <v>4</v>
      </c>
    </row>
    <row r="484" spans="1:5" x14ac:dyDescent="0.25">
      <c r="A484" s="67">
        <v>95541</v>
      </c>
      <c r="B484" s="67">
        <v>27663</v>
      </c>
      <c r="C484" s="67" t="s">
        <v>3</v>
      </c>
      <c r="D484" s="67" t="s">
        <v>7</v>
      </c>
      <c r="E484" s="67">
        <v>3</v>
      </c>
    </row>
    <row r="485" spans="1:5" x14ac:dyDescent="0.25">
      <c r="A485" s="67">
        <v>26002</v>
      </c>
      <c r="B485" s="67">
        <v>19304</v>
      </c>
      <c r="C485" s="67" t="s">
        <v>4</v>
      </c>
      <c r="D485" s="67" t="s">
        <v>9</v>
      </c>
      <c r="E485" s="67">
        <v>1</v>
      </c>
    </row>
    <row r="486" spans="1:5" x14ac:dyDescent="0.25">
      <c r="A486" s="67">
        <v>64941</v>
      </c>
      <c r="B486" s="67">
        <v>25356</v>
      </c>
      <c r="C486" s="67" t="s">
        <v>4</v>
      </c>
      <c r="D486" s="67" t="s">
        <v>9</v>
      </c>
      <c r="E486" s="67">
        <v>5</v>
      </c>
    </row>
    <row r="487" spans="1:5" x14ac:dyDescent="0.25">
      <c r="A487" s="67">
        <v>23852</v>
      </c>
      <c r="B487" s="67">
        <v>19222</v>
      </c>
      <c r="C487" s="67" t="s">
        <v>3</v>
      </c>
      <c r="D487" s="67" t="s">
        <v>7</v>
      </c>
      <c r="E487" s="67">
        <v>8</v>
      </c>
    </row>
    <row r="488" spans="1:5" x14ac:dyDescent="0.25">
      <c r="A488" s="67">
        <v>57747</v>
      </c>
      <c r="B488" s="67">
        <v>24380</v>
      </c>
      <c r="C488" s="67" t="s">
        <v>3</v>
      </c>
      <c r="D488" s="67" t="s">
        <v>7</v>
      </c>
      <c r="E488" s="67">
        <v>4</v>
      </c>
    </row>
    <row r="489" spans="1:5" x14ac:dyDescent="0.25">
      <c r="A489" s="67">
        <v>47602</v>
      </c>
      <c r="B489" s="67">
        <v>23575</v>
      </c>
      <c r="C489" s="67" t="s">
        <v>4</v>
      </c>
      <c r="D489" s="67" t="s">
        <v>8</v>
      </c>
      <c r="E489" s="67">
        <v>2</v>
      </c>
    </row>
    <row r="490" spans="1:5" x14ac:dyDescent="0.25">
      <c r="A490" s="67">
        <v>79415</v>
      </c>
      <c r="B490" s="67">
        <v>21985</v>
      </c>
      <c r="C490" s="67" t="s">
        <v>4</v>
      </c>
      <c r="D490" s="67" t="s">
        <v>8</v>
      </c>
      <c r="E490" s="67">
        <v>5</v>
      </c>
    </row>
    <row r="491" spans="1:5" x14ac:dyDescent="0.25">
      <c r="A491" s="67">
        <v>83245</v>
      </c>
      <c r="B491" s="67">
        <v>22088</v>
      </c>
      <c r="C491" s="67" t="s">
        <v>4</v>
      </c>
      <c r="D491" s="67" t="s">
        <v>8</v>
      </c>
      <c r="E491" s="67">
        <v>4</v>
      </c>
    </row>
    <row r="492" spans="1:5" x14ac:dyDescent="0.25">
      <c r="A492" s="67">
        <v>19457</v>
      </c>
      <c r="B492" s="67">
        <v>28944</v>
      </c>
      <c r="C492" s="67" t="s">
        <v>4</v>
      </c>
      <c r="D492" s="67" t="s">
        <v>9</v>
      </c>
      <c r="E492" s="67">
        <v>4</v>
      </c>
    </row>
    <row r="493" spans="1:5" x14ac:dyDescent="0.25">
      <c r="A493" s="67">
        <v>91595</v>
      </c>
      <c r="B493" s="67">
        <v>26786</v>
      </c>
      <c r="C493" s="67" t="s">
        <v>4</v>
      </c>
      <c r="D493" s="67" t="s">
        <v>8</v>
      </c>
      <c r="E493" s="67">
        <v>2</v>
      </c>
    </row>
    <row r="494" spans="1:5" x14ac:dyDescent="0.25">
      <c r="A494" s="67">
        <v>29297</v>
      </c>
      <c r="B494" s="67">
        <v>19608</v>
      </c>
      <c r="C494" s="67" t="s">
        <v>4</v>
      </c>
      <c r="D494" s="67" t="s">
        <v>8</v>
      </c>
      <c r="E494" s="67">
        <v>5</v>
      </c>
    </row>
    <row r="495" spans="1:5" x14ac:dyDescent="0.25">
      <c r="A495" s="67">
        <v>30729</v>
      </c>
      <c r="B495" s="67">
        <v>22884</v>
      </c>
      <c r="C495" s="67" t="s">
        <v>4</v>
      </c>
      <c r="D495" s="67" t="s">
        <v>8</v>
      </c>
      <c r="E495" s="67">
        <v>3</v>
      </c>
    </row>
    <row r="496" spans="1:5" x14ac:dyDescent="0.25">
      <c r="A496" s="67">
        <v>61078</v>
      </c>
      <c r="B496" s="67">
        <v>22009</v>
      </c>
      <c r="C496" s="67" t="s">
        <v>3</v>
      </c>
      <c r="D496" s="67" t="s">
        <v>7</v>
      </c>
      <c r="E496" s="67">
        <v>6</v>
      </c>
    </row>
    <row r="497" spans="1:5" x14ac:dyDescent="0.25">
      <c r="A497" s="67">
        <v>71896</v>
      </c>
      <c r="B497" s="67">
        <v>17356</v>
      </c>
      <c r="C497" s="67" t="s">
        <v>3</v>
      </c>
      <c r="D497" s="67" t="s">
        <v>7</v>
      </c>
      <c r="E497" s="67">
        <v>6</v>
      </c>
    </row>
    <row r="498" spans="1:5" x14ac:dyDescent="0.25">
      <c r="A498" s="67">
        <v>44005</v>
      </c>
      <c r="B498" s="67">
        <v>20816</v>
      </c>
      <c r="C498" s="67" t="s">
        <v>4</v>
      </c>
      <c r="D498" s="67" t="s">
        <v>9</v>
      </c>
      <c r="E498" s="67">
        <v>6</v>
      </c>
    </row>
    <row r="499" spans="1:5" x14ac:dyDescent="0.25">
      <c r="A499" s="67">
        <v>34729</v>
      </c>
      <c r="B499" s="67">
        <v>22060</v>
      </c>
      <c r="C499" s="67" t="s">
        <v>4</v>
      </c>
      <c r="D499" s="67" t="s">
        <v>9</v>
      </c>
      <c r="E499" s="67">
        <v>4</v>
      </c>
    </row>
    <row r="500" spans="1:5" x14ac:dyDescent="0.25">
      <c r="A500" s="67">
        <v>37798</v>
      </c>
      <c r="B500" s="67">
        <v>19478</v>
      </c>
      <c r="C500" s="67" t="s">
        <v>3</v>
      </c>
      <c r="D500" s="67" t="s">
        <v>7</v>
      </c>
      <c r="E500" s="67">
        <v>6</v>
      </c>
    </row>
    <row r="501" spans="1:5" x14ac:dyDescent="0.25">
      <c r="A501" s="67">
        <v>20973</v>
      </c>
      <c r="B501" s="67">
        <v>26784</v>
      </c>
      <c r="C501" s="67" t="s">
        <v>4</v>
      </c>
      <c r="D501" s="67" t="s">
        <v>9</v>
      </c>
      <c r="E501" s="67">
        <v>7</v>
      </c>
    </row>
    <row r="502" spans="1:5" x14ac:dyDescent="0.25">
      <c r="A502" s="67">
        <v>87352</v>
      </c>
      <c r="B502" s="67">
        <v>20695</v>
      </c>
      <c r="C502" s="67" t="s">
        <v>3</v>
      </c>
      <c r="D502" s="67" t="s">
        <v>7</v>
      </c>
      <c r="E502" s="67">
        <v>5</v>
      </c>
    </row>
    <row r="503" spans="1:5" x14ac:dyDescent="0.25">
      <c r="A503" s="67">
        <v>42992</v>
      </c>
      <c r="B503" s="67">
        <v>17610</v>
      </c>
      <c r="C503" s="67" t="s">
        <v>4</v>
      </c>
      <c r="D503" s="67" t="s">
        <v>9</v>
      </c>
      <c r="E503" s="67">
        <v>3</v>
      </c>
    </row>
    <row r="504" spans="1:5" x14ac:dyDescent="0.25">
      <c r="A504" s="67">
        <v>88612</v>
      </c>
      <c r="B504" s="67">
        <v>20895</v>
      </c>
      <c r="C504" s="67" t="s">
        <v>3</v>
      </c>
      <c r="D504" s="67" t="s">
        <v>7</v>
      </c>
      <c r="E504" s="67">
        <v>4</v>
      </c>
    </row>
    <row r="505" spans="1:5" x14ac:dyDescent="0.25">
      <c r="A505" s="67">
        <v>79590</v>
      </c>
      <c r="B505" s="67">
        <v>13824</v>
      </c>
      <c r="C505" s="67" t="s">
        <v>4</v>
      </c>
      <c r="D505" s="67" t="s">
        <v>8</v>
      </c>
      <c r="E505" s="67">
        <v>6</v>
      </c>
    </row>
    <row r="506" spans="1:5" x14ac:dyDescent="0.25">
      <c r="A506" s="67">
        <v>62060</v>
      </c>
      <c r="B506" s="67">
        <v>18673</v>
      </c>
      <c r="C506" s="67" t="s">
        <v>4</v>
      </c>
      <c r="D506" s="67" t="s">
        <v>9</v>
      </c>
      <c r="E506" s="67">
        <v>7</v>
      </c>
    </row>
    <row r="507" spans="1:5" x14ac:dyDescent="0.25">
      <c r="A507" s="67">
        <v>10907</v>
      </c>
      <c r="B507" s="67">
        <v>19289</v>
      </c>
      <c r="C507" s="67" t="s">
        <v>4</v>
      </c>
      <c r="D507" s="67" t="s">
        <v>8</v>
      </c>
      <c r="E507" s="67">
        <v>4</v>
      </c>
    </row>
    <row r="508" spans="1:5" x14ac:dyDescent="0.25">
      <c r="A508" s="67">
        <v>98937</v>
      </c>
      <c r="B508" s="67">
        <v>22467</v>
      </c>
      <c r="C508" s="67" t="s">
        <v>3</v>
      </c>
      <c r="D508" s="67" t="s">
        <v>7</v>
      </c>
      <c r="E508" s="67">
        <v>6</v>
      </c>
    </row>
    <row r="509" spans="1:5" x14ac:dyDescent="0.25">
      <c r="A509" s="67">
        <v>21372</v>
      </c>
      <c r="B509" s="67">
        <v>19990</v>
      </c>
      <c r="C509" s="67" t="s">
        <v>3</v>
      </c>
      <c r="D509" s="67" t="s">
        <v>7</v>
      </c>
      <c r="E509" s="67">
        <v>4</v>
      </c>
    </row>
    <row r="510" spans="1:5" x14ac:dyDescent="0.25">
      <c r="A510" s="67">
        <v>64530</v>
      </c>
      <c r="B510" s="67">
        <v>20984</v>
      </c>
      <c r="C510" s="67" t="s">
        <v>3</v>
      </c>
      <c r="D510" s="67" t="s">
        <v>7</v>
      </c>
      <c r="E510" s="67">
        <v>2</v>
      </c>
    </row>
    <row r="511" spans="1:5" x14ac:dyDescent="0.25">
      <c r="A511" s="67">
        <v>50290</v>
      </c>
      <c r="B511" s="67">
        <v>18846</v>
      </c>
      <c r="C511" s="67" t="s">
        <v>3</v>
      </c>
      <c r="D511" s="67" t="s">
        <v>7</v>
      </c>
      <c r="E511" s="67">
        <v>6</v>
      </c>
    </row>
    <row r="512" spans="1:5" x14ac:dyDescent="0.25">
      <c r="A512" s="67">
        <v>82544</v>
      </c>
      <c r="B512" s="67">
        <v>21296</v>
      </c>
      <c r="C512" s="67" t="s">
        <v>4</v>
      </c>
      <c r="D512" s="67" t="s">
        <v>8</v>
      </c>
      <c r="E512" s="67">
        <v>3</v>
      </c>
    </row>
    <row r="513" spans="1:5" x14ac:dyDescent="0.25">
      <c r="A513" s="67">
        <v>14408</v>
      </c>
      <c r="B513" s="67">
        <v>21014</v>
      </c>
      <c r="C513" s="67" t="s">
        <v>4</v>
      </c>
      <c r="D513" s="67" t="s">
        <v>9</v>
      </c>
      <c r="E513" s="67">
        <v>8</v>
      </c>
    </row>
    <row r="514" spans="1:5" x14ac:dyDescent="0.25">
      <c r="A514" s="67">
        <v>64105</v>
      </c>
      <c r="B514" s="67">
        <v>18429</v>
      </c>
      <c r="C514" s="67" t="s">
        <v>3</v>
      </c>
      <c r="D514" s="67" t="s">
        <v>7</v>
      </c>
      <c r="E514" s="67">
        <v>7</v>
      </c>
    </row>
    <row r="515" spans="1:5" x14ac:dyDescent="0.25">
      <c r="A515" s="67">
        <v>15714</v>
      </c>
      <c r="B515" s="67">
        <v>21602</v>
      </c>
      <c r="C515" s="67" t="s">
        <v>4</v>
      </c>
      <c r="D515" s="67" t="s">
        <v>9</v>
      </c>
      <c r="E515" s="67">
        <v>5</v>
      </c>
    </row>
    <row r="516" spans="1:5" x14ac:dyDescent="0.25">
      <c r="A516" s="67">
        <v>73695</v>
      </c>
      <c r="B516" s="67">
        <v>22705</v>
      </c>
      <c r="C516" s="67" t="s">
        <v>4</v>
      </c>
      <c r="D516" s="67" t="s">
        <v>8</v>
      </c>
      <c r="E516" s="67">
        <v>4</v>
      </c>
    </row>
    <row r="517" spans="1:5" x14ac:dyDescent="0.25">
      <c r="A517" s="67">
        <v>31163</v>
      </c>
      <c r="B517" s="67">
        <v>20798</v>
      </c>
      <c r="C517" s="67" t="s">
        <v>3</v>
      </c>
      <c r="D517" s="67" t="s">
        <v>7</v>
      </c>
      <c r="E517" s="67">
        <v>6</v>
      </c>
    </row>
    <row r="518" spans="1:5" x14ac:dyDescent="0.25">
      <c r="A518" s="67">
        <v>50313</v>
      </c>
      <c r="B518" s="67">
        <v>18799</v>
      </c>
      <c r="C518" s="67" t="s">
        <v>4</v>
      </c>
      <c r="D518" s="67" t="s">
        <v>8</v>
      </c>
      <c r="E518" s="67">
        <v>4</v>
      </c>
    </row>
    <row r="519" spans="1:5" x14ac:dyDescent="0.25">
      <c r="A519" s="67">
        <v>50852</v>
      </c>
      <c r="B519" s="67">
        <v>22452</v>
      </c>
      <c r="C519" s="67" t="s">
        <v>3</v>
      </c>
      <c r="D519" s="67" t="s">
        <v>7</v>
      </c>
      <c r="E519" s="67">
        <v>6</v>
      </c>
    </row>
    <row r="520" spans="1:5" x14ac:dyDescent="0.25">
      <c r="A520" s="67">
        <v>61622</v>
      </c>
      <c r="B520" s="67">
        <v>30130</v>
      </c>
      <c r="C520" s="67" t="s">
        <v>3</v>
      </c>
      <c r="D520" s="67" t="s">
        <v>7</v>
      </c>
      <c r="E520" s="67">
        <v>2</v>
      </c>
    </row>
    <row r="521" spans="1:5" x14ac:dyDescent="0.25">
      <c r="A521" s="67">
        <v>78679</v>
      </c>
      <c r="B521" s="67">
        <v>17878</v>
      </c>
      <c r="C521" s="67" t="s">
        <v>3</v>
      </c>
      <c r="D521" s="67" t="s">
        <v>7</v>
      </c>
      <c r="E521" s="67">
        <v>4</v>
      </c>
    </row>
    <row r="522" spans="1:5" x14ac:dyDescent="0.25">
      <c r="A522" s="67">
        <v>53735</v>
      </c>
      <c r="B522" s="67">
        <v>22137</v>
      </c>
      <c r="C522" s="67" t="s">
        <v>3</v>
      </c>
      <c r="D522" s="67" t="s">
        <v>7</v>
      </c>
      <c r="E522" s="67">
        <v>5</v>
      </c>
    </row>
    <row r="523" spans="1:5" x14ac:dyDescent="0.25">
      <c r="A523" s="67">
        <v>98353</v>
      </c>
      <c r="B523" s="67">
        <v>24269</v>
      </c>
      <c r="C523" s="67" t="s">
        <v>3</v>
      </c>
      <c r="D523" s="67" t="s">
        <v>7</v>
      </c>
      <c r="E523" s="67">
        <v>7</v>
      </c>
    </row>
    <row r="524" spans="1:5" x14ac:dyDescent="0.25">
      <c r="A524" s="67">
        <v>69503</v>
      </c>
      <c r="B524" s="67">
        <v>26028</v>
      </c>
      <c r="C524" s="67" t="s">
        <v>4</v>
      </c>
      <c r="D524" s="67" t="s">
        <v>9</v>
      </c>
      <c r="E524" s="67">
        <v>3</v>
      </c>
    </row>
    <row r="525" spans="1:5" x14ac:dyDescent="0.25">
      <c r="A525" s="67">
        <v>10243</v>
      </c>
      <c r="B525" s="67">
        <v>25156</v>
      </c>
      <c r="C525" s="67" t="s">
        <v>3</v>
      </c>
      <c r="D525" s="67" t="s">
        <v>7</v>
      </c>
      <c r="E525" s="67">
        <v>5</v>
      </c>
    </row>
    <row r="526" spans="1:5" x14ac:dyDescent="0.25">
      <c r="A526" s="67">
        <v>39697</v>
      </c>
      <c r="B526" s="67">
        <v>19710</v>
      </c>
      <c r="C526" s="67" t="s">
        <v>3</v>
      </c>
      <c r="D526" s="67" t="s">
        <v>7</v>
      </c>
      <c r="E526" s="67">
        <v>1</v>
      </c>
    </row>
    <row r="527" spans="1:5" x14ac:dyDescent="0.25">
      <c r="A527" s="67">
        <v>28526</v>
      </c>
      <c r="B527" s="67">
        <v>18623</v>
      </c>
      <c r="C527" s="67" t="s">
        <v>4</v>
      </c>
      <c r="D527" s="67" t="s">
        <v>9</v>
      </c>
      <c r="E527" s="67">
        <v>6</v>
      </c>
    </row>
    <row r="528" spans="1:5" x14ac:dyDescent="0.25">
      <c r="A528" s="67">
        <v>37467</v>
      </c>
      <c r="B528" s="67">
        <v>17865</v>
      </c>
      <c r="C528" s="67" t="s">
        <v>3</v>
      </c>
      <c r="D528" s="67" t="s">
        <v>7</v>
      </c>
      <c r="E528" s="67">
        <v>3</v>
      </c>
    </row>
    <row r="529" spans="1:5" x14ac:dyDescent="0.25">
      <c r="A529" s="67">
        <v>29546</v>
      </c>
      <c r="B529" s="67">
        <v>22883</v>
      </c>
      <c r="C529" s="67" t="s">
        <v>4</v>
      </c>
      <c r="D529" s="67" t="s">
        <v>8</v>
      </c>
      <c r="E529" s="67">
        <v>4</v>
      </c>
    </row>
    <row r="530" spans="1:5" x14ac:dyDescent="0.25">
      <c r="A530" s="67">
        <v>77434</v>
      </c>
      <c r="B530" s="67">
        <v>22457</v>
      </c>
      <c r="C530" s="67" t="s">
        <v>3</v>
      </c>
      <c r="D530" s="67" t="s">
        <v>7</v>
      </c>
      <c r="E530" s="67">
        <v>7</v>
      </c>
    </row>
    <row r="531" spans="1:5" x14ac:dyDescent="0.25">
      <c r="A531" s="67">
        <v>37489</v>
      </c>
      <c r="B531" s="67">
        <v>18329</v>
      </c>
      <c r="C531" s="67" t="s">
        <v>3</v>
      </c>
      <c r="D531" s="67" t="s">
        <v>7</v>
      </c>
      <c r="E531" s="67">
        <v>4</v>
      </c>
    </row>
    <row r="532" spans="1:5" x14ac:dyDescent="0.25">
      <c r="A532" s="67">
        <v>46035</v>
      </c>
      <c r="B532" s="67">
        <v>24420</v>
      </c>
      <c r="C532" s="67" t="s">
        <v>4</v>
      </c>
      <c r="D532" s="67" t="s">
        <v>8</v>
      </c>
      <c r="E532" s="67">
        <v>3</v>
      </c>
    </row>
    <row r="533" spans="1:5" x14ac:dyDescent="0.25">
      <c r="A533" s="67">
        <v>45821</v>
      </c>
      <c r="B533" s="67">
        <v>16703</v>
      </c>
      <c r="C533" s="67" t="s">
        <v>3</v>
      </c>
      <c r="D533" s="67" t="s">
        <v>7</v>
      </c>
      <c r="E533" s="67">
        <v>4</v>
      </c>
    </row>
    <row r="534" spans="1:5" x14ac:dyDescent="0.25">
      <c r="A534" s="67">
        <v>74112</v>
      </c>
      <c r="B534" s="67">
        <v>27166</v>
      </c>
      <c r="C534" s="67" t="s">
        <v>3</v>
      </c>
      <c r="D534" s="67" t="s">
        <v>7</v>
      </c>
      <c r="E534" s="67">
        <v>7</v>
      </c>
    </row>
    <row r="535" spans="1:5" x14ac:dyDescent="0.25">
      <c r="A535" s="67">
        <v>33087</v>
      </c>
      <c r="B535" s="67">
        <v>21979</v>
      </c>
      <c r="C535" s="67" t="s">
        <v>4</v>
      </c>
      <c r="D535" s="67" t="s">
        <v>9</v>
      </c>
      <c r="E535" s="67">
        <v>5</v>
      </c>
    </row>
    <row r="536" spans="1:5" x14ac:dyDescent="0.25">
      <c r="A536" s="67">
        <v>39763</v>
      </c>
      <c r="B536" s="67">
        <v>19889</v>
      </c>
      <c r="C536" s="67" t="s">
        <v>4</v>
      </c>
      <c r="D536" s="67" t="s">
        <v>8</v>
      </c>
      <c r="E536" s="67">
        <v>4</v>
      </c>
    </row>
    <row r="537" spans="1:5" x14ac:dyDescent="0.25">
      <c r="A537" s="67">
        <v>62662</v>
      </c>
      <c r="B537" s="67">
        <v>22082</v>
      </c>
      <c r="C537" s="67" t="s">
        <v>4</v>
      </c>
      <c r="D537" s="67" t="s">
        <v>9</v>
      </c>
      <c r="E537" s="67">
        <v>6</v>
      </c>
    </row>
    <row r="538" spans="1:5" x14ac:dyDescent="0.25">
      <c r="A538" s="67">
        <v>10014</v>
      </c>
      <c r="B538" s="67">
        <v>17296</v>
      </c>
      <c r="C538" s="67" t="s">
        <v>4</v>
      </c>
      <c r="D538" s="67" t="s">
        <v>9</v>
      </c>
      <c r="E538" s="67">
        <v>6</v>
      </c>
    </row>
    <row r="539" spans="1:5" x14ac:dyDescent="0.25">
      <c r="A539" s="67">
        <v>42722</v>
      </c>
      <c r="B539" s="67">
        <v>18423</v>
      </c>
      <c r="C539" s="67" t="s">
        <v>3</v>
      </c>
      <c r="D539" s="67" t="s">
        <v>7</v>
      </c>
      <c r="E539" s="67">
        <v>4</v>
      </c>
    </row>
    <row r="540" spans="1:5" x14ac:dyDescent="0.25">
      <c r="A540" s="67">
        <v>23636</v>
      </c>
      <c r="B540" s="67">
        <v>23131</v>
      </c>
      <c r="C540" s="67" t="s">
        <v>3</v>
      </c>
      <c r="D540" s="67" t="s">
        <v>7</v>
      </c>
      <c r="E540" s="67">
        <v>4</v>
      </c>
    </row>
    <row r="541" spans="1:5" x14ac:dyDescent="0.25">
      <c r="A541" s="67">
        <v>51805</v>
      </c>
      <c r="B541" s="67">
        <v>25697</v>
      </c>
      <c r="C541" s="67" t="s">
        <v>4</v>
      </c>
      <c r="D541" s="67" t="s">
        <v>8</v>
      </c>
      <c r="E541" s="67">
        <v>7</v>
      </c>
    </row>
    <row r="542" spans="1:5" x14ac:dyDescent="0.25">
      <c r="A542" s="67">
        <v>49127</v>
      </c>
      <c r="B542" s="67">
        <v>21513</v>
      </c>
      <c r="C542" s="67" t="s">
        <v>4</v>
      </c>
      <c r="D542" s="67" t="s">
        <v>9</v>
      </c>
      <c r="E542" s="67">
        <v>4</v>
      </c>
    </row>
    <row r="543" spans="1:5" x14ac:dyDescent="0.25">
      <c r="A543" s="67">
        <v>44790</v>
      </c>
      <c r="B543" s="67">
        <v>21420</v>
      </c>
      <c r="C543" s="67" t="s">
        <v>4</v>
      </c>
      <c r="D543" s="67" t="s">
        <v>9</v>
      </c>
      <c r="E543" s="67">
        <v>4</v>
      </c>
    </row>
    <row r="544" spans="1:5" x14ac:dyDescent="0.25">
      <c r="A544" s="67">
        <v>92407</v>
      </c>
      <c r="B544" s="67">
        <v>19976</v>
      </c>
      <c r="C544" s="67" t="s">
        <v>3</v>
      </c>
      <c r="D544" s="67" t="s">
        <v>7</v>
      </c>
      <c r="E544" s="67">
        <v>6</v>
      </c>
    </row>
    <row r="545" spans="1:5" x14ac:dyDescent="0.25">
      <c r="A545" s="67">
        <v>12549</v>
      </c>
      <c r="B545" s="67">
        <v>15835</v>
      </c>
      <c r="C545" s="67" t="s">
        <v>3</v>
      </c>
      <c r="D545" s="67" t="s">
        <v>7</v>
      </c>
      <c r="E545" s="67">
        <v>3</v>
      </c>
    </row>
    <row r="546" spans="1:5" x14ac:dyDescent="0.25">
      <c r="A546" s="67">
        <v>70038</v>
      </c>
      <c r="B546" s="67">
        <v>22154</v>
      </c>
      <c r="C546" s="67" t="s">
        <v>3</v>
      </c>
      <c r="D546" s="67" t="s">
        <v>7</v>
      </c>
      <c r="E546" s="67">
        <v>7</v>
      </c>
    </row>
    <row r="547" spans="1:5" x14ac:dyDescent="0.25">
      <c r="A547" s="67">
        <v>27606</v>
      </c>
      <c r="B547" s="67">
        <v>20615</v>
      </c>
      <c r="C547" s="67" t="s">
        <v>4</v>
      </c>
      <c r="D547" s="67" t="s">
        <v>9</v>
      </c>
      <c r="E547" s="67">
        <v>2</v>
      </c>
    </row>
    <row r="548" spans="1:5" x14ac:dyDescent="0.25">
      <c r="A548" s="67">
        <v>34482</v>
      </c>
      <c r="B548" s="67">
        <v>24578</v>
      </c>
      <c r="C548" s="67" t="s">
        <v>3</v>
      </c>
      <c r="D548" s="67" t="s">
        <v>7</v>
      </c>
      <c r="E548" s="67">
        <v>7</v>
      </c>
    </row>
    <row r="549" spans="1:5" x14ac:dyDescent="0.25">
      <c r="A549" s="67">
        <v>71476</v>
      </c>
      <c r="B549" s="67">
        <v>20908</v>
      </c>
      <c r="C549" s="67" t="s">
        <v>4</v>
      </c>
      <c r="D549" s="67" t="s">
        <v>9</v>
      </c>
      <c r="E549" s="67">
        <v>6</v>
      </c>
    </row>
    <row r="550" spans="1:5" x14ac:dyDescent="0.25">
      <c r="A550" s="67">
        <v>43913</v>
      </c>
      <c r="B550" s="67">
        <v>21750</v>
      </c>
      <c r="C550" s="67" t="s">
        <v>3</v>
      </c>
      <c r="D550" s="67" t="s">
        <v>7</v>
      </c>
      <c r="E550" s="67">
        <v>7</v>
      </c>
    </row>
    <row r="551" spans="1:5" x14ac:dyDescent="0.25">
      <c r="A551" s="67">
        <v>98325</v>
      </c>
      <c r="B551" s="67">
        <v>17931</v>
      </c>
      <c r="C551" s="67" t="s">
        <v>3</v>
      </c>
      <c r="D551" s="67" t="s">
        <v>7</v>
      </c>
      <c r="E551" s="67">
        <v>8</v>
      </c>
    </row>
    <row r="552" spans="1:5" x14ac:dyDescent="0.25">
      <c r="A552" s="67">
        <v>83996</v>
      </c>
      <c r="B552" s="67">
        <v>23433</v>
      </c>
      <c r="C552" s="67" t="s">
        <v>3</v>
      </c>
      <c r="D552" s="67" t="s">
        <v>7</v>
      </c>
      <c r="E552" s="67">
        <v>4</v>
      </c>
    </row>
    <row r="553" spans="1:5" x14ac:dyDescent="0.25">
      <c r="A553" s="67">
        <v>23094</v>
      </c>
      <c r="B553" s="67">
        <v>21116</v>
      </c>
      <c r="C553" s="67" t="s">
        <v>3</v>
      </c>
      <c r="D553" s="67" t="s">
        <v>7</v>
      </c>
      <c r="E553" s="6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E137"/>
  <sheetViews>
    <sheetView showGridLines="0" topLeftCell="B1" zoomScale="115" zoomScaleNormal="115" workbookViewId="0">
      <selection activeCell="C10" sqref="C10"/>
    </sheetView>
  </sheetViews>
  <sheetFormatPr baseColWidth="10" defaultColWidth="11.42578125" defaultRowHeight="15" x14ac:dyDescent="0.25"/>
  <cols>
    <col min="1" max="1" width="11.42578125" style="21"/>
    <col min="2" max="2" width="17.42578125" style="21" customWidth="1"/>
    <col min="3" max="3" width="27.42578125" style="21" customWidth="1"/>
    <col min="4" max="4" width="11.28515625" style="21" customWidth="1"/>
    <col min="5" max="5" width="11.85546875" style="21" customWidth="1"/>
    <col min="6" max="6" width="12.42578125" style="21" customWidth="1"/>
    <col min="7" max="7" width="6" style="21" customWidth="1"/>
    <col min="8" max="8" width="18.42578125" style="21" customWidth="1"/>
    <col min="9" max="9" width="14.7109375" style="21" customWidth="1"/>
    <col min="10" max="550" width="6" style="21" customWidth="1"/>
    <col min="551" max="551" width="12.42578125" style="21" bestFit="1" customWidth="1"/>
    <col min="552" max="16384" width="11.42578125" style="21"/>
  </cols>
  <sheetData>
    <row r="1" spans="1:9" ht="15.75" thickBot="1" x14ac:dyDescent="0.3"/>
    <row r="2" spans="1:9" x14ac:dyDescent="0.25">
      <c r="H2" s="38" t="s">
        <v>16</v>
      </c>
      <c r="I2" s="38"/>
    </row>
    <row r="3" spans="1:9" x14ac:dyDescent="0.25">
      <c r="A3" s="22" t="s">
        <v>22</v>
      </c>
      <c r="D3" s="25"/>
      <c r="E3" s="25"/>
      <c r="F3" s="25"/>
      <c r="H3" s="36"/>
      <c r="I3" s="36"/>
    </row>
    <row r="4" spans="1:9" x14ac:dyDescent="0.25">
      <c r="B4" s="25"/>
      <c r="C4" s="25"/>
      <c r="D4" s="35"/>
      <c r="E4" s="35"/>
      <c r="F4" s="35"/>
      <c r="H4" s="36" t="s">
        <v>48</v>
      </c>
      <c r="I4" s="36">
        <v>21307.972727272729</v>
      </c>
    </row>
    <row r="5" spans="1:9" x14ac:dyDescent="0.25">
      <c r="A5" s="23"/>
      <c r="B5" s="10"/>
      <c r="C5" s="27" t="s">
        <v>38</v>
      </c>
      <c r="D5" s="10"/>
      <c r="E5" s="10"/>
      <c r="F5" s="10"/>
      <c r="H5" s="36" t="s">
        <v>49</v>
      </c>
      <c r="I5" s="36">
        <v>148.57927810789474</v>
      </c>
    </row>
    <row r="6" spans="1:9" x14ac:dyDescent="0.25">
      <c r="A6" s="23"/>
      <c r="B6" s="27" t="s">
        <v>16</v>
      </c>
      <c r="C6" s="10" t="s">
        <v>24</v>
      </c>
      <c r="D6" s="10" t="s">
        <v>35</v>
      </c>
      <c r="E6" s="10" t="s">
        <v>36</v>
      </c>
      <c r="F6" s="10" t="s">
        <v>37</v>
      </c>
      <c r="H6" s="36" t="s">
        <v>50</v>
      </c>
      <c r="I6" s="36">
        <v>21324</v>
      </c>
    </row>
    <row r="7" spans="1:9" x14ac:dyDescent="0.25">
      <c r="A7" s="23">
        <v>1</v>
      </c>
      <c r="B7" s="10" t="s">
        <v>25</v>
      </c>
      <c r="C7" s="28">
        <v>3</v>
      </c>
      <c r="D7" s="29">
        <v>5.454545454545455E-3</v>
      </c>
      <c r="E7" s="28">
        <v>3</v>
      </c>
      <c r="F7" s="29">
        <v>5.454545454545455E-3</v>
      </c>
      <c r="H7" s="36" t="s">
        <v>51</v>
      </c>
      <c r="I7" s="36">
        <v>22564</v>
      </c>
    </row>
    <row r="8" spans="1:9" x14ac:dyDescent="0.25">
      <c r="A8" s="23">
        <v>2</v>
      </c>
      <c r="B8" s="10" t="s">
        <v>26</v>
      </c>
      <c r="C8" s="28">
        <v>17</v>
      </c>
      <c r="D8" s="29">
        <v>3.090909090909091E-2</v>
      </c>
      <c r="E8" s="28">
        <v>20</v>
      </c>
      <c r="F8" s="29">
        <v>3.6363636363636362E-2</v>
      </c>
      <c r="H8" s="36" t="s">
        <v>52</v>
      </c>
      <c r="I8" s="36">
        <v>3484.4929381022889</v>
      </c>
    </row>
    <row r="9" spans="1:9" x14ac:dyDescent="0.25">
      <c r="A9" s="23">
        <v>3</v>
      </c>
      <c r="B9" s="10" t="s">
        <v>27</v>
      </c>
      <c r="C9" s="28">
        <v>41</v>
      </c>
      <c r="D9" s="29">
        <v>7.454545454545454E-2</v>
      </c>
      <c r="E9" s="28">
        <v>61</v>
      </c>
      <c r="F9" s="29">
        <v>0.11090909090909092</v>
      </c>
      <c r="H9" s="36" t="s">
        <v>53</v>
      </c>
      <c r="I9" s="36">
        <v>12141691.035684722</v>
      </c>
    </row>
    <row r="10" spans="1:9" x14ac:dyDescent="0.25">
      <c r="A10" s="23">
        <v>4</v>
      </c>
      <c r="B10" s="10" t="s">
        <v>28</v>
      </c>
      <c r="C10" s="32">
        <v>90</v>
      </c>
      <c r="D10" s="29">
        <v>0.16363636363636364</v>
      </c>
      <c r="E10" s="28">
        <v>151</v>
      </c>
      <c r="F10" s="29">
        <v>0.27454545454545454</v>
      </c>
      <c r="H10" s="36" t="s">
        <v>54</v>
      </c>
      <c r="I10" s="36">
        <v>0.10948240118872032</v>
      </c>
    </row>
    <row r="11" spans="1:9" x14ac:dyDescent="0.25">
      <c r="A11" s="23">
        <v>5</v>
      </c>
      <c r="B11" s="10" t="s">
        <v>29</v>
      </c>
      <c r="C11" s="28">
        <v>134</v>
      </c>
      <c r="D11" s="29">
        <v>0.24363636363636362</v>
      </c>
      <c r="E11" s="28">
        <v>285</v>
      </c>
      <c r="F11" s="33">
        <v>0.51818181818181819</v>
      </c>
      <c r="H11" s="36" t="s">
        <v>55</v>
      </c>
      <c r="I11" s="36">
        <v>3.1814917080908493E-2</v>
      </c>
    </row>
    <row r="12" spans="1:9" x14ac:dyDescent="0.25">
      <c r="A12" s="23">
        <v>6</v>
      </c>
      <c r="B12" s="10" t="s">
        <v>30</v>
      </c>
      <c r="C12" s="28">
        <v>134</v>
      </c>
      <c r="D12" s="33">
        <v>0.24363636363636362</v>
      </c>
      <c r="E12" s="28">
        <v>419</v>
      </c>
      <c r="F12" s="29">
        <v>0.76181818181818184</v>
      </c>
      <c r="H12" s="39" t="s">
        <v>56</v>
      </c>
      <c r="I12" s="39">
        <v>21545</v>
      </c>
    </row>
    <row r="13" spans="1:9" x14ac:dyDescent="0.25">
      <c r="A13" s="23">
        <v>7</v>
      </c>
      <c r="B13" s="10" t="s">
        <v>31</v>
      </c>
      <c r="C13" s="28">
        <v>78</v>
      </c>
      <c r="D13" s="29">
        <v>0.14181818181818182</v>
      </c>
      <c r="E13" s="28">
        <v>497</v>
      </c>
      <c r="F13" s="29">
        <v>0.90363636363636368</v>
      </c>
      <c r="H13" s="36" t="s">
        <v>57</v>
      </c>
      <c r="I13" s="36">
        <v>10676</v>
      </c>
    </row>
    <row r="14" spans="1:9" x14ac:dyDescent="0.25">
      <c r="A14" s="23">
        <v>8</v>
      </c>
      <c r="B14" s="10" t="s">
        <v>32</v>
      </c>
      <c r="C14" s="28">
        <v>37</v>
      </c>
      <c r="D14" s="29">
        <v>6.7272727272727276E-2</v>
      </c>
      <c r="E14" s="32">
        <v>534</v>
      </c>
      <c r="F14" s="29">
        <v>0.97090909090909094</v>
      </c>
      <c r="H14" s="36" t="s">
        <v>58</v>
      </c>
      <c r="I14" s="36">
        <v>32221</v>
      </c>
    </row>
    <row r="15" spans="1:9" x14ac:dyDescent="0.25">
      <c r="A15" s="23">
        <v>9</v>
      </c>
      <c r="B15" s="10" t="s">
        <v>33</v>
      </c>
      <c r="C15" s="28">
        <v>11</v>
      </c>
      <c r="D15" s="29">
        <v>0.02</v>
      </c>
      <c r="E15" s="28">
        <v>545</v>
      </c>
      <c r="F15" s="29">
        <v>0.99090909090909096</v>
      </c>
      <c r="H15" s="36" t="s">
        <v>59</v>
      </c>
      <c r="I15" s="36">
        <v>11719385</v>
      </c>
    </row>
    <row r="16" spans="1:9" ht="15.75" thickBot="1" x14ac:dyDescent="0.3">
      <c r="A16" s="23">
        <v>10</v>
      </c>
      <c r="B16" s="10" t="s">
        <v>34</v>
      </c>
      <c r="C16" s="28">
        <v>5</v>
      </c>
      <c r="D16" s="29">
        <v>9.0909090909090905E-3</v>
      </c>
      <c r="E16" s="28">
        <v>550</v>
      </c>
      <c r="F16" s="29">
        <v>1</v>
      </c>
      <c r="H16" s="37" t="s">
        <v>60</v>
      </c>
      <c r="I16" s="37">
        <v>550</v>
      </c>
    </row>
    <row r="17" spans="1:9" x14ac:dyDescent="0.25">
      <c r="A17" s="23"/>
      <c r="B17" s="10" t="s">
        <v>23</v>
      </c>
      <c r="C17" s="28">
        <v>550</v>
      </c>
      <c r="D17" s="29">
        <v>1</v>
      </c>
      <c r="E17" s="28"/>
      <c r="F17" s="29"/>
      <c r="H17" s="40" t="s">
        <v>61</v>
      </c>
      <c r="I17" s="41">
        <v>10</v>
      </c>
    </row>
    <row r="18" spans="1:9" ht="18.75" x14ac:dyDescent="0.3">
      <c r="C18" s="30" t="s">
        <v>39</v>
      </c>
      <c r="D18" s="30" t="s">
        <v>40</v>
      </c>
      <c r="E18" s="30" t="s">
        <v>41</v>
      </c>
      <c r="F18" s="31" t="s">
        <v>42</v>
      </c>
      <c r="H18" s="42" t="s">
        <v>62</v>
      </c>
      <c r="I18" s="43">
        <f>ROUNDUP(I12/I17,0)</f>
        <v>2155</v>
      </c>
    </row>
    <row r="20" spans="1:9" ht="15.75" x14ac:dyDescent="0.25">
      <c r="A20" s="22" t="s">
        <v>43</v>
      </c>
      <c r="B20" s="48" t="s">
        <v>64</v>
      </c>
      <c r="C20" s="25"/>
    </row>
    <row r="21" spans="1:9" s="47" customFormat="1" x14ac:dyDescent="0.25">
      <c r="A21" s="44"/>
      <c r="B21" s="45"/>
      <c r="C21" s="45"/>
      <c r="D21" s="46"/>
    </row>
    <row r="22" spans="1:9" s="47" customFormat="1" x14ac:dyDescent="0.25">
      <c r="A22" s="44"/>
      <c r="B22" s="54" t="s">
        <v>65</v>
      </c>
      <c r="C22" s="45"/>
      <c r="D22" s="46"/>
    </row>
    <row r="23" spans="1:9" s="47" customFormat="1" x14ac:dyDescent="0.25">
      <c r="A23" s="44"/>
      <c r="B23" s="45"/>
      <c r="C23" s="45"/>
      <c r="D23" s="46"/>
    </row>
    <row r="24" spans="1:9" x14ac:dyDescent="0.25">
      <c r="A24" s="23"/>
      <c r="B24" s="34" t="s">
        <v>16</v>
      </c>
      <c r="C24" s="34" t="s">
        <v>39</v>
      </c>
      <c r="D24" s="24"/>
    </row>
    <row r="25" spans="1:9" x14ac:dyDescent="0.25">
      <c r="A25" s="23"/>
      <c r="B25" s="10" t="s">
        <v>25</v>
      </c>
      <c r="C25" s="10">
        <v>3</v>
      </c>
      <c r="D25" s="24"/>
    </row>
    <row r="26" spans="1:9" x14ac:dyDescent="0.25">
      <c r="A26" s="23"/>
      <c r="B26" s="10" t="s">
        <v>26</v>
      </c>
      <c r="C26" s="10">
        <v>17</v>
      </c>
      <c r="D26" s="24"/>
    </row>
    <row r="27" spans="1:9" x14ac:dyDescent="0.25">
      <c r="A27" s="23"/>
      <c r="B27" s="10" t="s">
        <v>27</v>
      </c>
      <c r="C27" s="10">
        <v>41</v>
      </c>
      <c r="D27" s="24"/>
    </row>
    <row r="28" spans="1:9" x14ac:dyDescent="0.25">
      <c r="A28" s="23"/>
      <c r="B28" s="10" t="s">
        <v>28</v>
      </c>
      <c r="C28" s="10">
        <v>90</v>
      </c>
      <c r="D28" s="24"/>
    </row>
    <row r="29" spans="1:9" x14ac:dyDescent="0.25">
      <c r="A29" s="23"/>
      <c r="B29" s="10" t="s">
        <v>29</v>
      </c>
      <c r="C29" s="10">
        <v>134</v>
      </c>
      <c r="D29" s="24"/>
    </row>
    <row r="30" spans="1:9" x14ac:dyDescent="0.25">
      <c r="A30" s="23"/>
      <c r="B30" s="10" t="s">
        <v>30</v>
      </c>
      <c r="C30" s="10">
        <v>134</v>
      </c>
      <c r="D30" s="24"/>
    </row>
    <row r="31" spans="1:9" x14ac:dyDescent="0.25">
      <c r="A31" s="23"/>
      <c r="B31" s="10" t="s">
        <v>31</v>
      </c>
      <c r="C31" s="10">
        <v>78</v>
      </c>
      <c r="D31" s="24"/>
    </row>
    <row r="32" spans="1:9" x14ac:dyDescent="0.25">
      <c r="A32" s="23"/>
      <c r="B32" s="10" t="s">
        <v>32</v>
      </c>
      <c r="C32" s="10">
        <v>37</v>
      </c>
      <c r="D32" s="24"/>
    </row>
    <row r="33" spans="1:551" x14ac:dyDescent="0.25">
      <c r="A33" s="23"/>
      <c r="B33" s="10" t="s">
        <v>33</v>
      </c>
      <c r="C33" s="10">
        <v>11</v>
      </c>
      <c r="D33" s="24"/>
    </row>
    <row r="34" spans="1:551" x14ac:dyDescent="0.25">
      <c r="A34" s="23"/>
      <c r="B34" s="10" t="s">
        <v>34</v>
      </c>
      <c r="C34" s="10">
        <v>5</v>
      </c>
      <c r="D34" s="24"/>
    </row>
    <row r="35" spans="1:551" x14ac:dyDescent="0.25">
      <c r="B35" s="26"/>
      <c r="C35" s="26"/>
    </row>
    <row r="39" spans="1:551" x14ac:dyDescent="0.25">
      <c r="B39" s="53" t="s">
        <v>70</v>
      </c>
    </row>
    <row r="40" spans="1:551" x14ac:dyDescent="0.25">
      <c r="I40" t="s">
        <v>67</v>
      </c>
    </row>
    <row r="41" spans="1:551" x14ac:dyDescent="0.25">
      <c r="B41" s="49" t="s">
        <v>66</v>
      </c>
      <c r="C41" t="s">
        <v>24</v>
      </c>
      <c r="D41"/>
      <c r="E41"/>
      <c r="F41"/>
      <c r="G41"/>
      <c r="H41"/>
      <c r="I41"/>
      <c r="J41"/>
      <c r="K41"/>
      <c r="L41"/>
      <c r="M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</row>
    <row r="42" spans="1:551" x14ac:dyDescent="0.25">
      <c r="B42" s="50" t="s">
        <v>3</v>
      </c>
      <c r="C42" s="51">
        <v>272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</row>
    <row r="43" spans="1:551" x14ac:dyDescent="0.25">
      <c r="B43" s="50" t="s">
        <v>4</v>
      </c>
      <c r="C43" s="51">
        <v>278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</row>
    <row r="44" spans="1:551" x14ac:dyDescent="0.25">
      <c r="B44" s="50" t="s">
        <v>23</v>
      </c>
      <c r="C44" s="51">
        <v>550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</row>
    <row r="45" spans="1:551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</row>
    <row r="46" spans="1:551" x14ac:dyDescent="0.25">
      <c r="B46"/>
      <c r="C46"/>
      <c r="D46"/>
    </row>
    <row r="47" spans="1:551" x14ac:dyDescent="0.25">
      <c r="B47"/>
      <c r="C47"/>
      <c r="D47"/>
    </row>
    <row r="48" spans="1:551" x14ac:dyDescent="0.25">
      <c r="B48"/>
      <c r="C48"/>
      <c r="D48"/>
    </row>
    <row r="49" spans="2:9" x14ac:dyDescent="0.25">
      <c r="B49"/>
      <c r="C49"/>
      <c r="D49"/>
    </row>
    <row r="50" spans="2:9" x14ac:dyDescent="0.25">
      <c r="B50"/>
      <c r="C50"/>
      <c r="D50"/>
    </row>
    <row r="51" spans="2:9" x14ac:dyDescent="0.25">
      <c r="B51"/>
      <c r="C51"/>
      <c r="D51"/>
    </row>
    <row r="52" spans="2:9" x14ac:dyDescent="0.25">
      <c r="B52"/>
      <c r="C52"/>
      <c r="D52"/>
    </row>
    <row r="53" spans="2:9" x14ac:dyDescent="0.25">
      <c r="B53"/>
      <c r="C53"/>
      <c r="D53"/>
    </row>
    <row r="54" spans="2:9" x14ac:dyDescent="0.25">
      <c r="B54"/>
      <c r="C54"/>
      <c r="D54"/>
    </row>
    <row r="55" spans="2:9" x14ac:dyDescent="0.25">
      <c r="B55"/>
      <c r="C55"/>
      <c r="D55"/>
    </row>
    <row r="56" spans="2:9" x14ac:dyDescent="0.25">
      <c r="B56"/>
      <c r="C56"/>
      <c r="D56"/>
      <c r="I56" t="s">
        <v>67</v>
      </c>
    </row>
    <row r="57" spans="2:9" x14ac:dyDescent="0.25">
      <c r="B57" s="52" t="s">
        <v>68</v>
      </c>
      <c r="C57"/>
      <c r="D57"/>
    </row>
    <row r="58" spans="2:9" x14ac:dyDescent="0.25">
      <c r="B58"/>
      <c r="C58"/>
      <c r="D58"/>
    </row>
    <row r="59" spans="2:9" x14ac:dyDescent="0.25">
      <c r="B59" s="49" t="s">
        <v>66</v>
      </c>
      <c r="C59" t="s">
        <v>24</v>
      </c>
    </row>
    <row r="60" spans="2:9" x14ac:dyDescent="0.25">
      <c r="B60" s="50" t="s">
        <v>9</v>
      </c>
      <c r="C60" s="51">
        <v>158</v>
      </c>
    </row>
    <row r="61" spans="2:9" x14ac:dyDescent="0.25">
      <c r="B61" s="50" t="s">
        <v>7</v>
      </c>
      <c r="C61" s="51">
        <v>230</v>
      </c>
    </row>
    <row r="62" spans="2:9" x14ac:dyDescent="0.25">
      <c r="B62" s="50" t="s">
        <v>10</v>
      </c>
      <c r="C62" s="51">
        <v>80</v>
      </c>
    </row>
    <row r="63" spans="2:9" x14ac:dyDescent="0.25">
      <c r="B63" s="50" t="s">
        <v>8</v>
      </c>
      <c r="C63" s="51">
        <v>82</v>
      </c>
    </row>
    <row r="64" spans="2:9" x14ac:dyDescent="0.25">
      <c r="B64" s="50" t="s">
        <v>23</v>
      </c>
      <c r="C64" s="51">
        <v>550</v>
      </c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C72"/>
    </row>
    <row r="73" spans="2:3" x14ac:dyDescent="0.25">
      <c r="B73" s="52" t="s">
        <v>69</v>
      </c>
      <c r="C73"/>
    </row>
    <row r="74" spans="2:3" x14ac:dyDescent="0.25">
      <c r="B74"/>
      <c r="C74"/>
    </row>
    <row r="75" spans="2:3" x14ac:dyDescent="0.25">
      <c r="B75" s="49" t="s">
        <v>66</v>
      </c>
      <c r="C75" t="s">
        <v>24</v>
      </c>
    </row>
    <row r="76" spans="2:3" x14ac:dyDescent="0.25">
      <c r="B76" s="50">
        <v>0</v>
      </c>
      <c r="C76" s="51">
        <v>4</v>
      </c>
    </row>
    <row r="77" spans="2:3" x14ac:dyDescent="0.25">
      <c r="B77" s="50">
        <v>1</v>
      </c>
      <c r="C77" s="51">
        <v>16</v>
      </c>
    </row>
    <row r="78" spans="2:3" x14ac:dyDescent="0.25">
      <c r="B78" s="50">
        <v>2</v>
      </c>
      <c r="C78" s="51">
        <v>45</v>
      </c>
    </row>
    <row r="79" spans="2:3" x14ac:dyDescent="0.25">
      <c r="B79" s="50">
        <v>3</v>
      </c>
      <c r="C79" s="51">
        <v>75</v>
      </c>
    </row>
    <row r="80" spans="2:3" x14ac:dyDescent="0.25">
      <c r="B80" s="50">
        <v>4</v>
      </c>
      <c r="C80" s="51">
        <v>97</v>
      </c>
    </row>
    <row r="81" spans="1:9" x14ac:dyDescent="0.25">
      <c r="B81" s="50">
        <v>5</v>
      </c>
      <c r="C81" s="51">
        <v>117</v>
      </c>
    </row>
    <row r="82" spans="1:9" x14ac:dyDescent="0.25">
      <c r="B82" s="50">
        <v>6</v>
      </c>
      <c r="C82" s="51">
        <v>102</v>
      </c>
    </row>
    <row r="83" spans="1:9" x14ac:dyDescent="0.25">
      <c r="B83" s="50">
        <v>7</v>
      </c>
      <c r="C83" s="51">
        <v>70</v>
      </c>
    </row>
    <row r="84" spans="1:9" x14ac:dyDescent="0.25">
      <c r="B84" s="50">
        <v>8</v>
      </c>
      <c r="C84" s="51">
        <v>24</v>
      </c>
    </row>
    <row r="85" spans="1:9" x14ac:dyDescent="0.25">
      <c r="B85" s="50" t="s">
        <v>23</v>
      </c>
      <c r="C85" s="51">
        <v>550</v>
      </c>
    </row>
    <row r="86" spans="1:9" x14ac:dyDescent="0.25">
      <c r="B86"/>
      <c r="C86"/>
    </row>
    <row r="87" spans="1:9" customFormat="1" x14ac:dyDescent="0.25">
      <c r="A87" s="22" t="s">
        <v>44</v>
      </c>
      <c r="B87" t="s">
        <v>71</v>
      </c>
    </row>
    <row r="88" spans="1:9" customFormat="1" x14ac:dyDescent="0.25"/>
    <row r="89" spans="1:9" customFormat="1" x14ac:dyDescent="0.25">
      <c r="A89" s="21"/>
      <c r="B89" s="54" t="s">
        <v>72</v>
      </c>
    </row>
    <row r="90" spans="1:9" customFormat="1" x14ac:dyDescent="0.25">
      <c r="A90" s="21"/>
      <c r="B90" s="21" t="s">
        <v>73</v>
      </c>
    </row>
    <row r="91" spans="1:9" customFormat="1" x14ac:dyDescent="0.25">
      <c r="A91" s="21"/>
      <c r="B91" t="s">
        <v>74</v>
      </c>
    </row>
    <row r="92" spans="1:9" customFormat="1" x14ac:dyDescent="0.25">
      <c r="A92" s="21"/>
      <c r="B92" s="118" t="s">
        <v>75</v>
      </c>
      <c r="C92" s="119"/>
      <c r="D92" s="119"/>
      <c r="E92" s="119"/>
      <c r="F92" s="119"/>
      <c r="G92" s="119"/>
      <c r="H92" s="119"/>
      <c r="I92" s="119"/>
    </row>
    <row r="93" spans="1:9" customFormat="1" x14ac:dyDescent="0.25">
      <c r="A93" s="21"/>
      <c r="B93" s="118"/>
      <c r="C93" s="119"/>
      <c r="D93" s="119"/>
      <c r="E93" s="119"/>
      <c r="F93" s="119"/>
      <c r="G93" s="119"/>
      <c r="H93" s="119"/>
      <c r="I93" s="119"/>
    </row>
    <row r="94" spans="1:9" customFormat="1" x14ac:dyDescent="0.25">
      <c r="A94" s="21"/>
      <c r="B94" s="53" t="s">
        <v>76</v>
      </c>
    </row>
    <row r="95" spans="1:9" customFormat="1" x14ac:dyDescent="0.25">
      <c r="A95" s="21"/>
      <c r="B95" t="s">
        <v>77</v>
      </c>
    </row>
    <row r="96" spans="1:9" customFormat="1" x14ac:dyDescent="0.25">
      <c r="A96" s="21"/>
    </row>
    <row r="97" spans="1:9" customFormat="1" x14ac:dyDescent="0.25">
      <c r="A97" s="21"/>
      <c r="B97" s="52" t="s">
        <v>78</v>
      </c>
    </row>
    <row r="98" spans="1:9" customFormat="1" x14ac:dyDescent="0.25">
      <c r="A98" s="21"/>
      <c r="B98" t="s">
        <v>79</v>
      </c>
    </row>
    <row r="99" spans="1:9" customFormat="1" x14ac:dyDescent="0.25">
      <c r="A99" s="21"/>
      <c r="B99" t="s">
        <v>80</v>
      </c>
    </row>
    <row r="100" spans="1:9" customFormat="1" x14ac:dyDescent="0.25">
      <c r="A100" s="21"/>
      <c r="B100" t="s">
        <v>81</v>
      </c>
    </row>
    <row r="101" spans="1:9" customFormat="1" x14ac:dyDescent="0.25">
      <c r="A101" s="21"/>
    </row>
    <row r="102" spans="1:9" customFormat="1" x14ac:dyDescent="0.25">
      <c r="A102" s="21"/>
      <c r="B102" s="52" t="s">
        <v>82</v>
      </c>
    </row>
    <row r="103" spans="1:9" customFormat="1" x14ac:dyDescent="0.25">
      <c r="A103" s="21"/>
      <c r="B103" s="118" t="s">
        <v>83</v>
      </c>
      <c r="C103" s="119"/>
      <c r="D103" s="119"/>
      <c r="E103" s="119"/>
      <c r="F103" s="119"/>
      <c r="G103" s="119"/>
      <c r="H103" s="119"/>
      <c r="I103" s="119"/>
    </row>
    <row r="104" spans="1:9" customFormat="1" x14ac:dyDescent="0.25">
      <c r="A104" s="21"/>
      <c r="B104" s="118"/>
      <c r="C104" s="119"/>
      <c r="D104" s="119"/>
      <c r="E104" s="119"/>
      <c r="F104" s="119"/>
      <c r="G104" s="119"/>
      <c r="H104" s="119"/>
      <c r="I104" s="119"/>
    </row>
    <row r="105" spans="1:9" customFormat="1" x14ac:dyDescent="0.25">
      <c r="A105" s="21"/>
      <c r="B105" s="118" t="s">
        <v>84</v>
      </c>
      <c r="C105" s="119"/>
      <c r="D105" s="119"/>
      <c r="E105" s="119"/>
      <c r="F105" s="119"/>
      <c r="G105" s="119"/>
      <c r="H105" s="119"/>
      <c r="I105" s="119"/>
    </row>
    <row r="106" spans="1:9" x14ac:dyDescent="0.25">
      <c r="B106" s="118"/>
      <c r="C106" s="119"/>
      <c r="D106" s="119"/>
      <c r="E106" s="119"/>
      <c r="F106" s="119"/>
      <c r="G106" s="119"/>
      <c r="H106" s="119"/>
      <c r="I106" s="119"/>
    </row>
    <row r="107" spans="1:9" ht="15.75" thickBot="1" x14ac:dyDescent="0.3">
      <c r="B107"/>
      <c r="C107"/>
    </row>
    <row r="108" spans="1:9" x14ac:dyDescent="0.25">
      <c r="A108" s="22" t="s">
        <v>98</v>
      </c>
      <c r="B108" s="38" t="s">
        <v>16</v>
      </c>
      <c r="C108" s="38"/>
    </row>
    <row r="109" spans="1:9" x14ac:dyDescent="0.25">
      <c r="B109" s="36"/>
      <c r="C109" s="36"/>
    </row>
    <row r="110" spans="1:9" x14ac:dyDescent="0.25">
      <c r="B110" s="39" t="s">
        <v>48</v>
      </c>
      <c r="C110" s="39">
        <v>21307.972727272729</v>
      </c>
    </row>
    <row r="111" spans="1:9" x14ac:dyDescent="0.25">
      <c r="B111" s="36" t="s">
        <v>49</v>
      </c>
      <c r="C111" s="36">
        <v>148.57927810789474</v>
      </c>
    </row>
    <row r="112" spans="1:9" x14ac:dyDescent="0.25">
      <c r="B112" s="39" t="s">
        <v>50</v>
      </c>
      <c r="C112" s="39">
        <v>21324</v>
      </c>
    </row>
    <row r="113" spans="1:5" x14ac:dyDescent="0.25">
      <c r="B113" s="39" t="s">
        <v>51</v>
      </c>
      <c r="C113" s="39">
        <v>22564</v>
      </c>
    </row>
    <row r="114" spans="1:5" x14ac:dyDescent="0.25">
      <c r="B114" s="36" t="s">
        <v>52</v>
      </c>
      <c r="C114" s="36">
        <v>3484.4929381022889</v>
      </c>
    </row>
    <row r="115" spans="1:5" x14ac:dyDescent="0.25">
      <c r="B115" s="36" t="s">
        <v>53</v>
      </c>
      <c r="C115" s="36">
        <v>12141691.035684722</v>
      </c>
    </row>
    <row r="116" spans="1:5" x14ac:dyDescent="0.25">
      <c r="B116" s="36" t="s">
        <v>54</v>
      </c>
      <c r="C116" s="36">
        <v>0.10948240118872032</v>
      </c>
    </row>
    <row r="117" spans="1:5" x14ac:dyDescent="0.25">
      <c r="B117" s="36" t="s">
        <v>55</v>
      </c>
      <c r="C117" s="36">
        <v>3.1814917080908493E-2</v>
      </c>
    </row>
    <row r="118" spans="1:5" x14ac:dyDescent="0.25">
      <c r="B118" s="36" t="s">
        <v>56</v>
      </c>
      <c r="C118" s="36">
        <v>21545</v>
      </c>
    </row>
    <row r="119" spans="1:5" x14ac:dyDescent="0.25">
      <c r="B119" s="36" t="s">
        <v>57</v>
      </c>
      <c r="C119" s="36">
        <v>10676</v>
      </c>
    </row>
    <row r="120" spans="1:5" x14ac:dyDescent="0.25">
      <c r="B120" s="36" t="s">
        <v>58</v>
      </c>
      <c r="C120" s="36">
        <v>32221</v>
      </c>
    </row>
    <row r="121" spans="1:5" x14ac:dyDescent="0.25">
      <c r="B121" s="36" t="s">
        <v>59</v>
      </c>
      <c r="C121" s="36">
        <v>11719385</v>
      </c>
    </row>
    <row r="122" spans="1:5" ht="15.75" thickBot="1" x14ac:dyDescent="0.3">
      <c r="B122" s="37" t="s">
        <v>60</v>
      </c>
      <c r="C122" s="37">
        <v>550</v>
      </c>
    </row>
    <row r="125" spans="1:5" x14ac:dyDescent="0.25">
      <c r="B125" s="25"/>
      <c r="C125" s="25"/>
      <c r="D125" s="25"/>
    </row>
    <row r="126" spans="1:5" x14ac:dyDescent="0.25">
      <c r="A126" s="60" t="s">
        <v>102</v>
      </c>
      <c r="B126" s="75" t="s">
        <v>103</v>
      </c>
      <c r="C126" s="75"/>
      <c r="D126" s="61">
        <v>25000</v>
      </c>
      <c r="E126" s="24"/>
    </row>
    <row r="127" spans="1:5" x14ac:dyDescent="0.25">
      <c r="A127" s="23"/>
      <c r="B127" s="75">
        <f>COUNTIF(BASE_DE_DATOS!B2:B551,"&gt;"&amp;D126)</f>
        <v>77</v>
      </c>
      <c r="C127" s="75"/>
      <c r="D127" s="62"/>
    </row>
    <row r="128" spans="1:5" x14ac:dyDescent="0.25">
      <c r="B128" s="35"/>
      <c r="C128" s="35"/>
    </row>
    <row r="129" spans="1:4" x14ac:dyDescent="0.25">
      <c r="A129" s="23"/>
      <c r="B129" s="114" t="s">
        <v>104</v>
      </c>
      <c r="C129" s="115"/>
      <c r="D129" s="24"/>
    </row>
    <row r="130" spans="1:4" x14ac:dyDescent="0.25">
      <c r="A130" s="23"/>
      <c r="B130" s="116">
        <f>B127/COUNT(BASE_DE_DATOS!B2:B551)</f>
        <v>0.14000000000000001</v>
      </c>
      <c r="C130" s="117"/>
      <c r="D130" s="24"/>
    </row>
    <row r="131" spans="1:4" x14ac:dyDescent="0.25">
      <c r="B131" s="26"/>
      <c r="C131" s="26"/>
    </row>
    <row r="132" spans="1:4" x14ac:dyDescent="0.25">
      <c r="B132" s="25"/>
      <c r="C132" s="25"/>
    </row>
    <row r="133" spans="1:4" x14ac:dyDescent="0.25">
      <c r="A133" s="60" t="s">
        <v>106</v>
      </c>
      <c r="B133" s="75" t="s">
        <v>107</v>
      </c>
      <c r="C133" s="75"/>
      <c r="D133" s="24"/>
    </row>
    <row r="134" spans="1:4" x14ac:dyDescent="0.25">
      <c r="A134" s="23"/>
      <c r="B134" s="113">
        <f>PERCENTILE(BASE_DE_DATOS!B2:B551,10%)</f>
        <v>16849.2</v>
      </c>
      <c r="C134" s="113"/>
      <c r="D134" s="24"/>
    </row>
    <row r="135" spans="1:4" x14ac:dyDescent="0.25">
      <c r="A135" s="23"/>
      <c r="B135" s="75" t="s">
        <v>108</v>
      </c>
      <c r="C135" s="75"/>
      <c r="D135" s="24"/>
    </row>
    <row r="136" spans="1:4" x14ac:dyDescent="0.25">
      <c r="A136" s="23"/>
      <c r="B136" s="113">
        <f>MIN(BASE_DE_DATOS!B2:B551)</f>
        <v>10676</v>
      </c>
      <c r="C136" s="113"/>
      <c r="D136" s="24"/>
    </row>
    <row r="137" spans="1:4" x14ac:dyDescent="0.25">
      <c r="B137" s="26"/>
      <c r="C137" s="26"/>
    </row>
  </sheetData>
  <mergeCells count="11">
    <mergeCell ref="B92:I93"/>
    <mergeCell ref="B103:I104"/>
    <mergeCell ref="B105:I106"/>
    <mergeCell ref="B126:C126"/>
    <mergeCell ref="B127:C127"/>
    <mergeCell ref="B136:C136"/>
    <mergeCell ref="B129:C129"/>
    <mergeCell ref="B130:C130"/>
    <mergeCell ref="B134:C134"/>
    <mergeCell ref="B133:C133"/>
    <mergeCell ref="B135:C135"/>
  </mergeCell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69"/>
  <sheetViews>
    <sheetView topLeftCell="A10" workbookViewId="0">
      <selection activeCell="B14" sqref="B14"/>
    </sheetView>
  </sheetViews>
  <sheetFormatPr baseColWidth="10" defaultRowHeight="15" x14ac:dyDescent="0.25"/>
  <cols>
    <col min="1" max="1" width="15.7109375" customWidth="1"/>
    <col min="2" max="2" width="14.7109375" customWidth="1"/>
    <col min="3" max="3" width="34.42578125" customWidth="1"/>
    <col min="4" max="4" width="26.140625" customWidth="1"/>
    <col min="5" max="5" width="29.42578125" customWidth="1"/>
    <col min="7" max="7" width="17.5703125" customWidth="1"/>
  </cols>
  <sheetData>
    <row r="2" spans="1:9" x14ac:dyDescent="0.25">
      <c r="G2" s="52" t="s">
        <v>110</v>
      </c>
      <c r="I2">
        <v>550</v>
      </c>
    </row>
    <row r="3" spans="1:9" x14ac:dyDescent="0.25">
      <c r="G3" s="52" t="s">
        <v>111</v>
      </c>
      <c r="I3">
        <f>ROUND(1+3.3*LOG10(550),0)</f>
        <v>10</v>
      </c>
    </row>
    <row r="4" spans="1:9" x14ac:dyDescent="0.25">
      <c r="G4" s="52" t="s">
        <v>112</v>
      </c>
      <c r="I4">
        <f>MIN(BASE_DE_DATOS!B2:B551)</f>
        <v>10676</v>
      </c>
    </row>
    <row r="5" spans="1:9" x14ac:dyDescent="0.25">
      <c r="G5" s="52" t="s">
        <v>113</v>
      </c>
      <c r="I5">
        <f>MAX(BASE_DE_DATOS!B:B)</f>
        <v>32221</v>
      </c>
    </row>
    <row r="6" spans="1:9" x14ac:dyDescent="0.25">
      <c r="G6" s="52" t="s">
        <v>56</v>
      </c>
      <c r="I6">
        <f>I5-I4</f>
        <v>21545</v>
      </c>
    </row>
    <row r="7" spans="1:9" x14ac:dyDescent="0.25">
      <c r="G7" s="52" t="s">
        <v>62</v>
      </c>
      <c r="I7">
        <f>ROUNDUP(I6/10,0)</f>
        <v>2155</v>
      </c>
    </row>
    <row r="9" spans="1:9" x14ac:dyDescent="0.25">
      <c r="B9" t="s">
        <v>39</v>
      </c>
      <c r="C9" t="s">
        <v>41</v>
      </c>
      <c r="D9" t="s">
        <v>119</v>
      </c>
      <c r="E9" t="s">
        <v>120</v>
      </c>
    </row>
    <row r="10" spans="1:9" x14ac:dyDescent="0.25">
      <c r="A10" s="49" t="s">
        <v>114</v>
      </c>
      <c r="B10" t="s">
        <v>115</v>
      </c>
      <c r="C10" t="s">
        <v>116</v>
      </c>
      <c r="D10" t="s">
        <v>117</v>
      </c>
      <c r="E10" t="s">
        <v>118</v>
      </c>
    </row>
    <row r="11" spans="1:9" x14ac:dyDescent="0.25">
      <c r="A11" s="50" t="s">
        <v>25</v>
      </c>
      <c r="B11" s="51">
        <v>3</v>
      </c>
      <c r="C11" s="51">
        <v>3</v>
      </c>
      <c r="D11" s="65">
        <v>5.454545454545455E-3</v>
      </c>
      <c r="E11" s="65">
        <v>5.454545454545455E-3</v>
      </c>
    </row>
    <row r="12" spans="1:9" x14ac:dyDescent="0.25">
      <c r="A12" s="50" t="s">
        <v>26</v>
      </c>
      <c r="B12" s="51">
        <v>17</v>
      </c>
      <c r="C12" s="51">
        <v>20</v>
      </c>
      <c r="D12" s="65">
        <v>3.090909090909091E-2</v>
      </c>
      <c r="E12" s="65">
        <v>3.6363636363636362E-2</v>
      </c>
    </row>
    <row r="13" spans="1:9" x14ac:dyDescent="0.25">
      <c r="A13" s="50" t="s">
        <v>27</v>
      </c>
      <c r="B13" s="51">
        <v>41</v>
      </c>
      <c r="C13" s="51">
        <v>61</v>
      </c>
      <c r="D13" s="65">
        <v>7.454545454545454E-2</v>
      </c>
      <c r="E13" s="65">
        <v>0.11090909090909092</v>
      </c>
    </row>
    <row r="14" spans="1:9" x14ac:dyDescent="0.25">
      <c r="A14" s="50" t="s">
        <v>28</v>
      </c>
      <c r="B14" s="51">
        <v>90</v>
      </c>
      <c r="C14" s="51">
        <v>151</v>
      </c>
      <c r="D14" s="65">
        <v>0.16363636363636364</v>
      </c>
      <c r="E14" s="65">
        <v>0.27454545454545454</v>
      </c>
    </row>
    <row r="15" spans="1:9" x14ac:dyDescent="0.25">
      <c r="A15" s="50" t="s">
        <v>29</v>
      </c>
      <c r="B15" s="51">
        <v>134</v>
      </c>
      <c r="C15" s="51">
        <v>285</v>
      </c>
      <c r="D15" s="65">
        <v>0.24363636363636362</v>
      </c>
      <c r="E15" s="65">
        <v>0.51818181818181819</v>
      </c>
    </row>
    <row r="16" spans="1:9" x14ac:dyDescent="0.25">
      <c r="A16" s="50" t="s">
        <v>30</v>
      </c>
      <c r="B16" s="51">
        <v>134</v>
      </c>
      <c r="C16" s="51">
        <v>419</v>
      </c>
      <c r="D16" s="65">
        <v>0.24363636363636362</v>
      </c>
      <c r="E16" s="65">
        <v>0.76181818181818184</v>
      </c>
      <c r="H16" s="72" t="s">
        <v>147</v>
      </c>
    </row>
    <row r="17" spans="1:9" x14ac:dyDescent="0.25">
      <c r="A17" s="50" t="s">
        <v>31</v>
      </c>
      <c r="B17" s="51">
        <v>78</v>
      </c>
      <c r="C17" s="51">
        <v>497</v>
      </c>
      <c r="D17" s="65">
        <v>0.14181818181818182</v>
      </c>
      <c r="E17" s="65">
        <v>0.90363636363636368</v>
      </c>
      <c r="G17" t="s">
        <v>142</v>
      </c>
    </row>
    <row r="18" spans="1:9" x14ac:dyDescent="0.25">
      <c r="A18" s="50" t="s">
        <v>32</v>
      </c>
      <c r="B18" s="51">
        <v>37</v>
      </c>
      <c r="C18" s="51">
        <v>534</v>
      </c>
      <c r="D18" s="65">
        <v>6.7272727272727276E-2</v>
      </c>
      <c r="E18" s="65">
        <v>0.97090909090909094</v>
      </c>
      <c r="G18" t="s">
        <v>143</v>
      </c>
    </row>
    <row r="19" spans="1:9" x14ac:dyDescent="0.25">
      <c r="A19" s="50" t="s">
        <v>33</v>
      </c>
      <c r="B19" s="51">
        <v>11</v>
      </c>
      <c r="C19" s="51">
        <v>545</v>
      </c>
      <c r="D19" s="65">
        <v>0.02</v>
      </c>
      <c r="E19" s="65">
        <v>0.99090909090909096</v>
      </c>
      <c r="G19" t="s">
        <v>144</v>
      </c>
      <c r="I19" t="s">
        <v>41</v>
      </c>
    </row>
    <row r="20" spans="1:9" x14ac:dyDescent="0.25">
      <c r="A20" s="50" t="s">
        <v>34</v>
      </c>
      <c r="B20" s="51">
        <v>5</v>
      </c>
      <c r="C20" s="51">
        <v>550</v>
      </c>
      <c r="D20" s="65">
        <v>9.0909090909090905E-3</v>
      </c>
      <c r="E20" s="65">
        <v>1</v>
      </c>
      <c r="G20" t="s">
        <v>145</v>
      </c>
      <c r="I20" t="s">
        <v>119</v>
      </c>
    </row>
    <row r="21" spans="1:9" x14ac:dyDescent="0.25">
      <c r="A21" s="50" t="s">
        <v>23</v>
      </c>
      <c r="B21" s="51">
        <v>550</v>
      </c>
      <c r="C21" s="51"/>
      <c r="D21" s="65">
        <v>1</v>
      </c>
      <c r="E21" s="65"/>
      <c r="G21" t="s">
        <v>146</v>
      </c>
      <c r="I21" t="s">
        <v>120</v>
      </c>
    </row>
    <row r="22" spans="1:9" x14ac:dyDescent="0.25">
      <c r="C22" t="s">
        <v>126</v>
      </c>
      <c r="D22" t="s">
        <v>127</v>
      </c>
      <c r="E22" t="s">
        <v>128</v>
      </c>
    </row>
    <row r="24" spans="1:9" x14ac:dyDescent="0.25">
      <c r="A24" s="66" t="s">
        <v>125</v>
      </c>
      <c r="B24" s="52"/>
    </row>
    <row r="25" spans="1:9" x14ac:dyDescent="0.25">
      <c r="A25" s="68" t="s">
        <v>114</v>
      </c>
      <c r="B25" s="68" t="s">
        <v>115</v>
      </c>
    </row>
    <row r="26" spans="1:9" x14ac:dyDescent="0.25">
      <c r="A26" s="67" t="s">
        <v>25</v>
      </c>
      <c r="B26" s="67">
        <v>3</v>
      </c>
    </row>
    <row r="27" spans="1:9" x14ac:dyDescent="0.25">
      <c r="A27" s="67" t="s">
        <v>26</v>
      </c>
      <c r="B27" s="67">
        <v>17</v>
      </c>
    </row>
    <row r="28" spans="1:9" x14ac:dyDescent="0.25">
      <c r="A28" s="67" t="s">
        <v>27</v>
      </c>
      <c r="B28" s="67">
        <v>41</v>
      </c>
    </row>
    <row r="29" spans="1:9" x14ac:dyDescent="0.25">
      <c r="A29" s="67" t="s">
        <v>28</v>
      </c>
      <c r="B29" s="67">
        <v>90</v>
      </c>
    </row>
    <row r="30" spans="1:9" x14ac:dyDescent="0.25">
      <c r="A30" s="67" t="s">
        <v>29</v>
      </c>
      <c r="B30" s="67">
        <v>134</v>
      </c>
    </row>
    <row r="31" spans="1:9" x14ac:dyDescent="0.25">
      <c r="A31" s="67" t="s">
        <v>30</v>
      </c>
      <c r="B31" s="67">
        <v>134</v>
      </c>
    </row>
    <row r="32" spans="1:9" x14ac:dyDescent="0.25">
      <c r="A32" s="67" t="s">
        <v>31</v>
      </c>
      <c r="B32" s="67">
        <v>78</v>
      </c>
    </row>
    <row r="33" spans="1:3" x14ac:dyDescent="0.25">
      <c r="A33" s="67" t="s">
        <v>32</v>
      </c>
      <c r="B33" s="67">
        <v>37</v>
      </c>
    </row>
    <row r="34" spans="1:3" x14ac:dyDescent="0.25">
      <c r="A34" s="67" t="s">
        <v>33</v>
      </c>
      <c r="B34" s="67">
        <v>11</v>
      </c>
    </row>
    <row r="35" spans="1:3" x14ac:dyDescent="0.25">
      <c r="A35" s="67" t="s">
        <v>34</v>
      </c>
      <c r="B35" s="67">
        <v>5</v>
      </c>
    </row>
    <row r="44" spans="1:3" x14ac:dyDescent="0.25">
      <c r="A44" t="s">
        <v>98</v>
      </c>
      <c r="B44" t="s">
        <v>129</v>
      </c>
      <c r="C44" s="70">
        <f>AVERAGE(BASE_DE_DATOS!B:B)</f>
        <v>21307.972727272729</v>
      </c>
    </row>
    <row r="45" spans="1:3" x14ac:dyDescent="0.25">
      <c r="B45" t="s">
        <v>130</v>
      </c>
      <c r="C45">
        <f>MODE(BASE_DE_DATOS!B:B)</f>
        <v>22564</v>
      </c>
    </row>
    <row r="46" spans="1:3" x14ac:dyDescent="0.25">
      <c r="B46" t="s">
        <v>50</v>
      </c>
      <c r="C46">
        <f>MEDIAN(BASE_DE_DATOS!B:B)</f>
        <v>21324</v>
      </c>
    </row>
    <row r="50" spans="1:5" x14ac:dyDescent="0.25">
      <c r="A50" t="s">
        <v>131</v>
      </c>
      <c r="C50" s="52" t="s">
        <v>132</v>
      </c>
    </row>
    <row r="51" spans="1:5" x14ac:dyDescent="0.25">
      <c r="C51">
        <f>COUNTIF(BASE_DE_DATOS!B:B,"&gt;25.000")</f>
        <v>550</v>
      </c>
    </row>
    <row r="53" spans="1:5" x14ac:dyDescent="0.25">
      <c r="C53" s="52" t="s">
        <v>104</v>
      </c>
    </row>
    <row r="54" spans="1:5" x14ac:dyDescent="0.25">
      <c r="C54" s="71">
        <f>C51/550</f>
        <v>1</v>
      </c>
      <c r="D54" s="72" t="s">
        <v>133</v>
      </c>
    </row>
    <row r="56" spans="1:5" x14ac:dyDescent="0.25">
      <c r="A56" t="s">
        <v>106</v>
      </c>
      <c r="C56" s="52" t="s">
        <v>107</v>
      </c>
      <c r="D56" s="52"/>
    </row>
    <row r="57" spans="1:5" x14ac:dyDescent="0.25">
      <c r="C57">
        <f>PERCENTILE(BASE_DE_DATOS!B:B,10%)</f>
        <v>16849.2</v>
      </c>
      <c r="D57" t="s">
        <v>134</v>
      </c>
    </row>
    <row r="59" spans="1:5" x14ac:dyDescent="0.25">
      <c r="C59" s="52" t="s">
        <v>135</v>
      </c>
    </row>
    <row r="60" spans="1:5" x14ac:dyDescent="0.25">
      <c r="C60">
        <f>MIN(BASE_DE_DATOS!B:B)</f>
        <v>10676</v>
      </c>
      <c r="E60" t="s">
        <v>136</v>
      </c>
    </row>
    <row r="64" spans="1:5" x14ac:dyDescent="0.25">
      <c r="A64" t="s">
        <v>137</v>
      </c>
    </row>
    <row r="65" spans="3:7" ht="60" x14ac:dyDescent="0.25">
      <c r="C65" s="80" t="s">
        <v>90</v>
      </c>
      <c r="D65" s="80"/>
      <c r="E65" s="69" t="s">
        <v>91</v>
      </c>
      <c r="F65" s="69" t="s">
        <v>92</v>
      </c>
      <c r="G65" s="73" t="s">
        <v>138</v>
      </c>
    </row>
    <row r="66" spans="3:7" x14ac:dyDescent="0.25">
      <c r="C66" s="75" t="s">
        <v>94</v>
      </c>
      <c r="D66" s="75"/>
      <c r="E66" s="59">
        <v>21527.968354430381</v>
      </c>
      <c r="F66" s="59">
        <v>3491.9167740589019</v>
      </c>
      <c r="G66" s="74">
        <f>F66/E66</f>
        <v>0.16220373035527422</v>
      </c>
    </row>
    <row r="67" spans="3:7" x14ac:dyDescent="0.25">
      <c r="C67" s="75" t="s">
        <v>95</v>
      </c>
      <c r="D67" s="75"/>
      <c r="E67" s="59">
        <v>21343.678260869565</v>
      </c>
      <c r="F67" s="59">
        <v>3595.2532158979971</v>
      </c>
      <c r="G67" s="74">
        <f>F67/E67</f>
        <v>0.16844581200839009</v>
      </c>
    </row>
    <row r="68" spans="3:7" x14ac:dyDescent="0.25">
      <c r="C68" s="75" t="s">
        <v>96</v>
      </c>
      <c r="D68" s="75"/>
      <c r="E68" s="59">
        <v>21004.65</v>
      </c>
      <c r="F68" s="59">
        <v>3191.2894624134856</v>
      </c>
      <c r="G68" s="74">
        <f t="shared" ref="G67:G69" si="0">F68/E68</f>
        <v>0.1519325226753831</v>
      </c>
    </row>
    <row r="69" spans="3:7" x14ac:dyDescent="0.25">
      <c r="C69" s="75" t="s">
        <v>97</v>
      </c>
      <c r="D69" s="75"/>
      <c r="E69" s="59">
        <v>21079.853658536584</v>
      </c>
      <c r="F69" s="59">
        <v>3455.6508422802067</v>
      </c>
      <c r="G69" s="74">
        <f t="shared" si="0"/>
        <v>0.16393144365500811</v>
      </c>
    </row>
  </sheetData>
  <mergeCells count="5">
    <mergeCell ref="C65:D65"/>
    <mergeCell ref="C66:D66"/>
    <mergeCell ref="C67:D67"/>
    <mergeCell ref="C68:D68"/>
    <mergeCell ref="C69:D69"/>
  </mergeCell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3" ma:contentTypeDescription="Crear nuevo documento." ma:contentTypeScope="" ma:versionID="47326860c1445057acf391a82a2c23ab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06743a0137435fd49a074e1351497538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A08422-AC07-41C9-95EA-73042F6EF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9A694-528F-44E3-82B7-E7EC55BAC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565DE1-C415-4E02-B901-55D2DBC38405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9f96af7b-f6a7-4527-806b-a1167a39af4c"/>
    <ds:schemaRef ds:uri="e857c837-65f1-4774-9197-658e0eb27a8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PREGUNTAS</vt:lpstr>
      <vt:lpstr>BASE_DE_DATOS</vt:lpstr>
      <vt:lpstr>Hoja1</vt:lpstr>
      <vt:lpstr>Desarrollo</vt:lpstr>
      <vt:lpstr>Desarrollo 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