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bookViews>
    <workbookView xWindow="-108" yWindow="-108" windowWidth="23256" windowHeight="12576" tabRatio="681" activeTab="2"/>
  </bookViews>
  <sheets>
    <sheet name="Tasks" sheetId="1" r:id="rId1"/>
    <sheet name="Extra Notes" sheetId="5" r:id="rId2"/>
    <sheet name="Data Preparation" sheetId="2" r:id="rId3"/>
    <sheet name="Monthly Ageing" sheetId="4" r:id="rId4"/>
    <sheet name="Sole Proprietor" sheetId="9" r:id="rId5"/>
    <sheet name="Task B" sheetId="6" state="hidden" r:id="rId6"/>
    <sheet name="Customer Master" sheetId="3" r:id="rId7"/>
    <sheet name="Client Case" sheetId="7" r:id="rId8"/>
    <sheet name="Customer Summary" sheetId="8" r:id="rId9"/>
  </sheets>
  <definedNames>
    <definedName name="_xlnm._FilterDatabase" localSheetId="7" hidden="1">'Client Case'!$A$1:$V$1456</definedName>
    <definedName name="_xlnm._FilterDatabase" localSheetId="6" hidden="1">'Customer Master'!$A$2:$F$271</definedName>
    <definedName name="_xlnm._FilterDatabase" localSheetId="8" hidden="1">'Customer Summary'!$P$1:$S$66</definedName>
    <definedName name="_xlnm._FilterDatabase" localSheetId="4" hidden="1">'Sole Proprietor'!$A$2:$G$3878</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9" l="1"/>
  <c r="H5" i="9" l="1"/>
  <c r="H6" i="9"/>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H83" i="9"/>
  <c r="H84" i="9"/>
  <c r="H85" i="9"/>
  <c r="H86" i="9"/>
  <c r="H87" i="9"/>
  <c r="H88" i="9"/>
  <c r="H89" i="9"/>
  <c r="H90" i="9"/>
  <c r="H91" i="9"/>
  <c r="H92" i="9"/>
  <c r="H93" i="9"/>
  <c r="H94" i="9"/>
  <c r="H95" i="9"/>
  <c r="H96" i="9"/>
  <c r="H97" i="9"/>
  <c r="H98" i="9"/>
  <c r="H99" i="9"/>
  <c r="H100" i="9"/>
  <c r="H101" i="9"/>
  <c r="H102" i="9"/>
  <c r="H103" i="9"/>
  <c r="H104" i="9"/>
  <c r="H105" i="9"/>
  <c r="H106" i="9"/>
  <c r="H107" i="9"/>
  <c r="H108" i="9"/>
  <c r="H109" i="9"/>
  <c r="H110" i="9"/>
  <c r="H111" i="9"/>
  <c r="H112" i="9"/>
  <c r="H113" i="9"/>
  <c r="H114" i="9"/>
  <c r="H115" i="9"/>
  <c r="H116" i="9"/>
  <c r="H117" i="9"/>
  <c r="H118" i="9"/>
  <c r="H119" i="9"/>
  <c r="H120" i="9"/>
  <c r="H121" i="9"/>
  <c r="H122" i="9"/>
  <c r="H123" i="9"/>
  <c r="H124" i="9"/>
  <c r="H125" i="9"/>
  <c r="H126" i="9"/>
  <c r="H127" i="9"/>
  <c r="H128" i="9"/>
  <c r="H129" i="9"/>
  <c r="H130" i="9"/>
  <c r="H131" i="9"/>
  <c r="H132" i="9"/>
  <c r="H133" i="9"/>
  <c r="H134" i="9"/>
  <c r="H135" i="9"/>
  <c r="H136" i="9"/>
  <c r="H137" i="9"/>
  <c r="H138" i="9"/>
  <c r="H139" i="9"/>
  <c r="H140" i="9"/>
  <c r="H141" i="9"/>
  <c r="H142" i="9"/>
  <c r="H143" i="9"/>
  <c r="H144" i="9"/>
  <c r="H145" i="9"/>
  <c r="H146" i="9"/>
  <c r="H147" i="9"/>
  <c r="H148" i="9"/>
  <c r="H149" i="9"/>
  <c r="H150" i="9"/>
  <c r="H151" i="9"/>
  <c r="H152" i="9"/>
  <c r="H153" i="9"/>
  <c r="H154" i="9"/>
  <c r="H155" i="9"/>
  <c r="H156" i="9"/>
  <c r="H157" i="9"/>
  <c r="H158" i="9"/>
  <c r="H159" i="9"/>
  <c r="H160" i="9"/>
  <c r="H161" i="9"/>
  <c r="H162" i="9"/>
  <c r="H163" i="9"/>
  <c r="H164" i="9"/>
  <c r="H165" i="9"/>
  <c r="H166" i="9"/>
  <c r="H167" i="9"/>
  <c r="H168" i="9"/>
  <c r="H169" i="9"/>
  <c r="H170" i="9"/>
  <c r="H171" i="9"/>
  <c r="H172" i="9"/>
  <c r="H173" i="9"/>
  <c r="H174" i="9"/>
  <c r="H175" i="9"/>
  <c r="H176" i="9"/>
  <c r="H177" i="9"/>
  <c r="H178" i="9"/>
  <c r="H179" i="9"/>
  <c r="H180" i="9"/>
  <c r="H181" i="9"/>
  <c r="H182" i="9"/>
  <c r="H183" i="9"/>
  <c r="H184" i="9"/>
  <c r="H185" i="9"/>
  <c r="H186" i="9"/>
  <c r="H187" i="9"/>
  <c r="H188" i="9"/>
  <c r="H189" i="9"/>
  <c r="H190" i="9"/>
  <c r="H191" i="9"/>
  <c r="H192" i="9"/>
  <c r="H193" i="9"/>
  <c r="H194" i="9"/>
  <c r="H195" i="9"/>
  <c r="H196" i="9"/>
  <c r="H197" i="9"/>
  <c r="H198" i="9"/>
  <c r="H199" i="9"/>
  <c r="H200" i="9"/>
  <c r="H201" i="9"/>
  <c r="H202" i="9"/>
  <c r="H203" i="9"/>
  <c r="H204" i="9"/>
  <c r="H205" i="9"/>
  <c r="H206" i="9"/>
  <c r="H207" i="9"/>
  <c r="H208" i="9"/>
  <c r="H209" i="9"/>
  <c r="H210" i="9"/>
  <c r="H211" i="9"/>
  <c r="H212" i="9"/>
  <c r="H213" i="9"/>
  <c r="H214" i="9"/>
  <c r="H215" i="9"/>
  <c r="H216" i="9"/>
  <c r="H217" i="9"/>
  <c r="H218" i="9"/>
  <c r="H219" i="9"/>
  <c r="H220" i="9"/>
  <c r="H221" i="9"/>
  <c r="H222" i="9"/>
  <c r="H223" i="9"/>
  <c r="H224" i="9"/>
  <c r="H225" i="9"/>
  <c r="H226" i="9"/>
  <c r="H227" i="9"/>
  <c r="H228" i="9"/>
  <c r="H229" i="9"/>
  <c r="H230" i="9"/>
  <c r="H231" i="9"/>
  <c r="H232" i="9"/>
  <c r="H233" i="9"/>
  <c r="H234" i="9"/>
  <c r="H235" i="9"/>
  <c r="H236" i="9"/>
  <c r="H237" i="9"/>
  <c r="H238" i="9"/>
  <c r="H239" i="9"/>
  <c r="H240" i="9"/>
  <c r="H241" i="9"/>
  <c r="H242" i="9"/>
  <c r="H243" i="9"/>
  <c r="H244" i="9"/>
  <c r="H245" i="9"/>
  <c r="H246" i="9"/>
  <c r="H247" i="9"/>
  <c r="H248" i="9"/>
  <c r="H249" i="9"/>
  <c r="H250" i="9"/>
  <c r="H251" i="9"/>
  <c r="H252" i="9"/>
  <c r="H253" i="9"/>
  <c r="H254" i="9"/>
  <c r="H255" i="9"/>
  <c r="H256" i="9"/>
  <c r="H257" i="9"/>
  <c r="H258" i="9"/>
  <c r="H259" i="9"/>
  <c r="H260" i="9"/>
  <c r="H261" i="9"/>
  <c r="H262" i="9"/>
  <c r="H263" i="9"/>
  <c r="H264" i="9"/>
  <c r="H265" i="9"/>
  <c r="H266" i="9"/>
  <c r="H267" i="9"/>
  <c r="H268" i="9"/>
  <c r="H269" i="9"/>
  <c r="H270" i="9"/>
  <c r="H271" i="9"/>
  <c r="H272" i="9"/>
  <c r="H273" i="9"/>
  <c r="H274" i="9"/>
  <c r="H275" i="9"/>
  <c r="H276" i="9"/>
  <c r="H277" i="9"/>
  <c r="H278" i="9"/>
  <c r="H279" i="9"/>
  <c r="H280" i="9"/>
  <c r="H281" i="9"/>
  <c r="H282" i="9"/>
  <c r="H283" i="9"/>
  <c r="H284" i="9"/>
  <c r="H285" i="9"/>
  <c r="H286" i="9"/>
  <c r="H287" i="9"/>
  <c r="H288" i="9"/>
  <c r="H289" i="9"/>
  <c r="H290" i="9"/>
  <c r="H291" i="9"/>
  <c r="H292" i="9"/>
  <c r="H293" i="9"/>
  <c r="H294" i="9"/>
  <c r="H295" i="9"/>
  <c r="H296" i="9"/>
  <c r="H297" i="9"/>
  <c r="H298" i="9"/>
  <c r="H299" i="9"/>
  <c r="H300" i="9"/>
  <c r="H301" i="9"/>
  <c r="H302" i="9"/>
  <c r="H303" i="9"/>
  <c r="H304" i="9"/>
  <c r="H305" i="9"/>
  <c r="H306" i="9"/>
  <c r="H307" i="9"/>
  <c r="H308" i="9"/>
  <c r="H309" i="9"/>
  <c r="H310" i="9"/>
  <c r="H311" i="9"/>
  <c r="H312" i="9"/>
  <c r="H313" i="9"/>
  <c r="H314" i="9"/>
  <c r="H315" i="9"/>
  <c r="H316" i="9"/>
  <c r="H317" i="9"/>
  <c r="H318" i="9"/>
  <c r="H319" i="9"/>
  <c r="H320" i="9"/>
  <c r="H321" i="9"/>
  <c r="H322" i="9"/>
  <c r="H323" i="9"/>
  <c r="H324" i="9"/>
  <c r="H325" i="9"/>
  <c r="H326" i="9"/>
  <c r="H327" i="9"/>
  <c r="H328" i="9"/>
  <c r="H329" i="9"/>
  <c r="H330" i="9"/>
  <c r="H331" i="9"/>
  <c r="H332" i="9"/>
  <c r="H333" i="9"/>
  <c r="H334" i="9"/>
  <c r="H335" i="9"/>
  <c r="H336" i="9"/>
  <c r="H337" i="9"/>
  <c r="H338" i="9"/>
  <c r="H339" i="9"/>
  <c r="H340" i="9"/>
  <c r="H341" i="9"/>
  <c r="H342" i="9"/>
  <c r="H343" i="9"/>
  <c r="H344" i="9"/>
  <c r="H345" i="9"/>
  <c r="H346" i="9"/>
  <c r="H347" i="9"/>
  <c r="H348" i="9"/>
  <c r="H349" i="9"/>
  <c r="H350" i="9"/>
  <c r="H351" i="9"/>
  <c r="H352" i="9"/>
  <c r="H353" i="9"/>
  <c r="H354" i="9"/>
  <c r="H355" i="9"/>
  <c r="H356" i="9"/>
  <c r="H357" i="9"/>
  <c r="H358" i="9"/>
  <c r="H359" i="9"/>
  <c r="H360" i="9"/>
  <c r="H361" i="9"/>
  <c r="H362" i="9"/>
  <c r="H363" i="9"/>
  <c r="H364" i="9"/>
  <c r="H365" i="9"/>
  <c r="H366" i="9"/>
  <c r="H367" i="9"/>
  <c r="H368" i="9"/>
  <c r="H369" i="9"/>
  <c r="H370" i="9"/>
  <c r="H371" i="9"/>
  <c r="H372" i="9"/>
  <c r="H373" i="9"/>
  <c r="H374" i="9"/>
  <c r="H375" i="9"/>
  <c r="H376" i="9"/>
  <c r="H377" i="9"/>
  <c r="H378" i="9"/>
  <c r="H379" i="9"/>
  <c r="H380" i="9"/>
  <c r="H381" i="9"/>
  <c r="H382" i="9"/>
  <c r="H383" i="9"/>
  <c r="H384" i="9"/>
  <c r="H385" i="9"/>
  <c r="H386" i="9"/>
  <c r="H387" i="9"/>
  <c r="H388" i="9"/>
  <c r="H389" i="9"/>
  <c r="H390" i="9"/>
  <c r="H391" i="9"/>
  <c r="H392" i="9"/>
  <c r="H393" i="9"/>
  <c r="H394" i="9"/>
  <c r="H395" i="9"/>
  <c r="H396" i="9"/>
  <c r="H397" i="9"/>
  <c r="H398" i="9"/>
  <c r="H399" i="9"/>
  <c r="H400" i="9"/>
  <c r="H401" i="9"/>
  <c r="H402" i="9"/>
  <c r="H403" i="9"/>
  <c r="H404" i="9"/>
  <c r="H405" i="9"/>
  <c r="H406" i="9"/>
  <c r="H407" i="9"/>
  <c r="H408" i="9"/>
  <c r="H409" i="9"/>
  <c r="H410" i="9"/>
  <c r="H411" i="9"/>
  <c r="H412" i="9"/>
  <c r="H413" i="9"/>
  <c r="H414" i="9"/>
  <c r="H415" i="9"/>
  <c r="H416" i="9"/>
  <c r="H417" i="9"/>
  <c r="H418" i="9"/>
  <c r="H419" i="9"/>
  <c r="H420" i="9"/>
  <c r="H421" i="9"/>
  <c r="H422" i="9"/>
  <c r="H423" i="9"/>
  <c r="H424" i="9"/>
  <c r="H425" i="9"/>
  <c r="H426" i="9"/>
  <c r="H427" i="9"/>
  <c r="H428" i="9"/>
  <c r="H429" i="9"/>
  <c r="H430" i="9"/>
  <c r="H431" i="9"/>
  <c r="H432" i="9"/>
  <c r="H433" i="9"/>
  <c r="H434" i="9"/>
  <c r="H435" i="9"/>
  <c r="H436" i="9"/>
  <c r="H437" i="9"/>
  <c r="H438" i="9"/>
  <c r="H439" i="9"/>
  <c r="H440" i="9"/>
  <c r="H441" i="9"/>
  <c r="H442" i="9"/>
  <c r="H443" i="9"/>
  <c r="H444" i="9"/>
  <c r="H445" i="9"/>
  <c r="H446" i="9"/>
  <c r="H447" i="9"/>
  <c r="H448" i="9"/>
  <c r="H449" i="9"/>
  <c r="H450" i="9"/>
  <c r="H451" i="9"/>
  <c r="H452" i="9"/>
  <c r="H453" i="9"/>
  <c r="H454" i="9"/>
  <c r="H455" i="9"/>
  <c r="H456" i="9"/>
  <c r="H457" i="9"/>
  <c r="H458" i="9"/>
  <c r="H459" i="9"/>
  <c r="H460" i="9"/>
  <c r="H461" i="9"/>
  <c r="H462" i="9"/>
  <c r="H463" i="9"/>
  <c r="H464" i="9"/>
  <c r="H465" i="9"/>
  <c r="H466" i="9"/>
  <c r="H467" i="9"/>
  <c r="H468" i="9"/>
  <c r="H469" i="9"/>
  <c r="H470" i="9"/>
  <c r="H471" i="9"/>
  <c r="H472" i="9"/>
  <c r="H473" i="9"/>
  <c r="H474" i="9"/>
  <c r="H475" i="9"/>
  <c r="H476" i="9"/>
  <c r="H477" i="9"/>
  <c r="H478" i="9"/>
  <c r="H479" i="9"/>
  <c r="H480" i="9"/>
  <c r="H481" i="9"/>
  <c r="H482" i="9"/>
  <c r="H483" i="9"/>
  <c r="H484" i="9"/>
  <c r="H485" i="9"/>
  <c r="H486" i="9"/>
  <c r="H487" i="9"/>
  <c r="H488" i="9"/>
  <c r="H489" i="9"/>
  <c r="H490" i="9"/>
  <c r="H491" i="9"/>
  <c r="H492" i="9"/>
  <c r="H493" i="9"/>
  <c r="H494" i="9"/>
  <c r="H495" i="9"/>
  <c r="H496" i="9"/>
  <c r="H497" i="9"/>
  <c r="H498" i="9"/>
  <c r="H499" i="9"/>
  <c r="H500" i="9"/>
  <c r="H501" i="9"/>
  <c r="H502" i="9"/>
  <c r="H503" i="9"/>
  <c r="H504" i="9"/>
  <c r="H505" i="9"/>
  <c r="H506" i="9"/>
  <c r="H507" i="9"/>
  <c r="H508" i="9"/>
  <c r="H509" i="9"/>
  <c r="H510" i="9"/>
  <c r="H511" i="9"/>
  <c r="H512" i="9"/>
  <c r="H513" i="9"/>
  <c r="H514" i="9"/>
  <c r="H515" i="9"/>
  <c r="H516" i="9"/>
  <c r="H517" i="9"/>
  <c r="H518" i="9"/>
  <c r="H519" i="9"/>
  <c r="H520" i="9"/>
  <c r="H521" i="9"/>
  <c r="H522" i="9"/>
  <c r="H523" i="9"/>
  <c r="H524" i="9"/>
  <c r="H525" i="9"/>
  <c r="H526" i="9"/>
  <c r="H527" i="9"/>
  <c r="H528" i="9"/>
  <c r="H529" i="9"/>
  <c r="H530" i="9"/>
  <c r="H531" i="9"/>
  <c r="H532" i="9"/>
  <c r="H533" i="9"/>
  <c r="H534" i="9"/>
  <c r="H535" i="9"/>
  <c r="H536" i="9"/>
  <c r="H537" i="9"/>
  <c r="H538" i="9"/>
  <c r="H539" i="9"/>
  <c r="H540" i="9"/>
  <c r="H541" i="9"/>
  <c r="H542" i="9"/>
  <c r="H543" i="9"/>
  <c r="H544" i="9"/>
  <c r="H545" i="9"/>
  <c r="H546" i="9"/>
  <c r="H547" i="9"/>
  <c r="H548" i="9"/>
  <c r="H549" i="9"/>
  <c r="H550" i="9"/>
  <c r="H551" i="9"/>
  <c r="H552" i="9"/>
  <c r="H553" i="9"/>
  <c r="H554" i="9"/>
  <c r="H555" i="9"/>
  <c r="H556" i="9"/>
  <c r="H557" i="9"/>
  <c r="H558" i="9"/>
  <c r="H559" i="9"/>
  <c r="H560" i="9"/>
  <c r="H561" i="9"/>
  <c r="H562" i="9"/>
  <c r="H563" i="9"/>
  <c r="H564" i="9"/>
  <c r="H565" i="9"/>
  <c r="H566" i="9"/>
  <c r="H567" i="9"/>
  <c r="H568" i="9"/>
  <c r="H569" i="9"/>
  <c r="H570" i="9"/>
  <c r="H571" i="9"/>
  <c r="H572" i="9"/>
  <c r="H573" i="9"/>
  <c r="H574" i="9"/>
  <c r="H575" i="9"/>
  <c r="H576" i="9"/>
  <c r="H577" i="9"/>
  <c r="H578" i="9"/>
  <c r="H579" i="9"/>
  <c r="H580" i="9"/>
  <c r="H581" i="9"/>
  <c r="H582" i="9"/>
  <c r="H583" i="9"/>
  <c r="H584" i="9"/>
  <c r="H585" i="9"/>
  <c r="H586" i="9"/>
  <c r="H587" i="9"/>
  <c r="H588" i="9"/>
  <c r="H589" i="9"/>
  <c r="H590" i="9"/>
  <c r="H591" i="9"/>
  <c r="H592" i="9"/>
  <c r="H593" i="9"/>
  <c r="H594" i="9"/>
  <c r="H595" i="9"/>
  <c r="H596" i="9"/>
  <c r="H597" i="9"/>
  <c r="H598" i="9"/>
  <c r="H599" i="9"/>
  <c r="H600" i="9"/>
  <c r="H601" i="9"/>
  <c r="H602" i="9"/>
  <c r="H603" i="9"/>
  <c r="H604" i="9"/>
  <c r="H605" i="9"/>
  <c r="H606" i="9"/>
  <c r="H607" i="9"/>
  <c r="H608" i="9"/>
  <c r="H609" i="9"/>
  <c r="H610" i="9"/>
  <c r="H611" i="9"/>
  <c r="H612" i="9"/>
  <c r="H613" i="9"/>
  <c r="H614" i="9"/>
  <c r="H615" i="9"/>
  <c r="H616" i="9"/>
  <c r="H617" i="9"/>
  <c r="H618" i="9"/>
  <c r="H619" i="9"/>
  <c r="H620" i="9"/>
  <c r="H621" i="9"/>
  <c r="H622" i="9"/>
  <c r="H623" i="9"/>
  <c r="H624" i="9"/>
  <c r="H625" i="9"/>
  <c r="H626" i="9"/>
  <c r="H627" i="9"/>
  <c r="H628" i="9"/>
  <c r="H629" i="9"/>
  <c r="H630" i="9"/>
  <c r="H631" i="9"/>
  <c r="H632" i="9"/>
  <c r="H633" i="9"/>
  <c r="H634" i="9"/>
  <c r="H635" i="9"/>
  <c r="H636" i="9"/>
  <c r="H637" i="9"/>
  <c r="H638" i="9"/>
  <c r="H639" i="9"/>
  <c r="H640" i="9"/>
  <c r="H641" i="9"/>
  <c r="H642" i="9"/>
  <c r="H643" i="9"/>
  <c r="H644" i="9"/>
  <c r="H645" i="9"/>
  <c r="H646" i="9"/>
  <c r="H647" i="9"/>
  <c r="H648" i="9"/>
  <c r="H649" i="9"/>
  <c r="H650" i="9"/>
  <c r="H651" i="9"/>
  <c r="H652" i="9"/>
  <c r="H653" i="9"/>
  <c r="H654" i="9"/>
  <c r="H655" i="9"/>
  <c r="H656" i="9"/>
  <c r="H657" i="9"/>
  <c r="H658" i="9"/>
  <c r="H659" i="9"/>
  <c r="H660" i="9"/>
  <c r="H661" i="9"/>
  <c r="H662" i="9"/>
  <c r="H663" i="9"/>
  <c r="H664" i="9"/>
  <c r="H665" i="9"/>
  <c r="H666" i="9"/>
  <c r="H667" i="9"/>
  <c r="H668" i="9"/>
  <c r="H669" i="9"/>
  <c r="H670" i="9"/>
  <c r="H671" i="9"/>
  <c r="H672" i="9"/>
  <c r="H673" i="9"/>
  <c r="H674" i="9"/>
  <c r="H675" i="9"/>
  <c r="H676" i="9"/>
  <c r="H677" i="9"/>
  <c r="H678" i="9"/>
  <c r="H679" i="9"/>
  <c r="H680" i="9"/>
  <c r="H681" i="9"/>
  <c r="H682" i="9"/>
  <c r="H683" i="9"/>
  <c r="H684" i="9"/>
  <c r="H685" i="9"/>
  <c r="H686" i="9"/>
  <c r="H687" i="9"/>
  <c r="H688" i="9"/>
  <c r="H689" i="9"/>
  <c r="H690" i="9"/>
  <c r="H691" i="9"/>
  <c r="H692" i="9"/>
  <c r="H693" i="9"/>
  <c r="H694" i="9"/>
  <c r="H695" i="9"/>
  <c r="H696" i="9"/>
  <c r="H697" i="9"/>
  <c r="H698" i="9"/>
  <c r="H699" i="9"/>
  <c r="H700" i="9"/>
  <c r="H701" i="9"/>
  <c r="H702" i="9"/>
  <c r="H703" i="9"/>
  <c r="H704" i="9"/>
  <c r="H705" i="9"/>
  <c r="H706" i="9"/>
  <c r="H707" i="9"/>
  <c r="H708" i="9"/>
  <c r="H709" i="9"/>
  <c r="H710" i="9"/>
  <c r="H711" i="9"/>
  <c r="H712" i="9"/>
  <c r="H713" i="9"/>
  <c r="H714" i="9"/>
  <c r="H715" i="9"/>
  <c r="H716" i="9"/>
  <c r="H717" i="9"/>
  <c r="H718" i="9"/>
  <c r="H719" i="9"/>
  <c r="H720" i="9"/>
  <c r="H721" i="9"/>
  <c r="H722" i="9"/>
  <c r="H723" i="9"/>
  <c r="H724" i="9"/>
  <c r="H725" i="9"/>
  <c r="H726" i="9"/>
  <c r="H727" i="9"/>
  <c r="H728" i="9"/>
  <c r="H729" i="9"/>
  <c r="H730" i="9"/>
  <c r="H731" i="9"/>
  <c r="H732" i="9"/>
  <c r="H733" i="9"/>
  <c r="H734" i="9"/>
  <c r="H735" i="9"/>
  <c r="H736" i="9"/>
  <c r="H737" i="9"/>
  <c r="H738" i="9"/>
  <c r="H739" i="9"/>
  <c r="H740" i="9"/>
  <c r="H741" i="9"/>
  <c r="H742" i="9"/>
  <c r="H743" i="9"/>
  <c r="H744" i="9"/>
  <c r="H745" i="9"/>
  <c r="H746" i="9"/>
  <c r="H747" i="9"/>
  <c r="H748" i="9"/>
  <c r="H749" i="9"/>
  <c r="H750" i="9"/>
  <c r="H751" i="9"/>
  <c r="H752" i="9"/>
  <c r="H753" i="9"/>
  <c r="H754" i="9"/>
  <c r="H755" i="9"/>
  <c r="H756" i="9"/>
  <c r="H757" i="9"/>
  <c r="H758" i="9"/>
  <c r="H759" i="9"/>
  <c r="H760" i="9"/>
  <c r="H761" i="9"/>
  <c r="H762" i="9"/>
  <c r="H763" i="9"/>
  <c r="H764" i="9"/>
  <c r="H765" i="9"/>
  <c r="H766" i="9"/>
  <c r="H767" i="9"/>
  <c r="H768" i="9"/>
  <c r="H769" i="9"/>
  <c r="H770" i="9"/>
  <c r="H771" i="9"/>
  <c r="H772" i="9"/>
  <c r="H773" i="9"/>
  <c r="H774" i="9"/>
  <c r="H775" i="9"/>
  <c r="H776" i="9"/>
  <c r="H777" i="9"/>
  <c r="H778" i="9"/>
  <c r="H779" i="9"/>
  <c r="H780" i="9"/>
  <c r="H781" i="9"/>
  <c r="H782" i="9"/>
  <c r="H783" i="9"/>
  <c r="H784" i="9"/>
  <c r="H785" i="9"/>
  <c r="H786" i="9"/>
  <c r="H787" i="9"/>
  <c r="H788" i="9"/>
  <c r="H789" i="9"/>
  <c r="H790" i="9"/>
  <c r="H791" i="9"/>
  <c r="H792" i="9"/>
  <c r="H793" i="9"/>
  <c r="H794" i="9"/>
  <c r="H795" i="9"/>
  <c r="H796" i="9"/>
  <c r="H797" i="9"/>
  <c r="H798" i="9"/>
  <c r="H799" i="9"/>
  <c r="H800" i="9"/>
  <c r="H801" i="9"/>
  <c r="H802" i="9"/>
  <c r="H803" i="9"/>
  <c r="H804" i="9"/>
  <c r="H805" i="9"/>
  <c r="H806" i="9"/>
  <c r="H807" i="9"/>
  <c r="H808" i="9"/>
  <c r="H809" i="9"/>
  <c r="H810" i="9"/>
  <c r="H811" i="9"/>
  <c r="H812" i="9"/>
  <c r="H813" i="9"/>
  <c r="H814" i="9"/>
  <c r="H815" i="9"/>
  <c r="H816" i="9"/>
  <c r="H817" i="9"/>
  <c r="H818" i="9"/>
  <c r="H819" i="9"/>
  <c r="H820" i="9"/>
  <c r="H821" i="9"/>
  <c r="H822" i="9"/>
  <c r="H823" i="9"/>
  <c r="H824" i="9"/>
  <c r="H825" i="9"/>
  <c r="H826" i="9"/>
  <c r="H827" i="9"/>
  <c r="H828" i="9"/>
  <c r="H829" i="9"/>
  <c r="H830" i="9"/>
  <c r="H831" i="9"/>
  <c r="H832" i="9"/>
  <c r="H833" i="9"/>
  <c r="H834" i="9"/>
  <c r="H835" i="9"/>
  <c r="H836" i="9"/>
  <c r="H837" i="9"/>
  <c r="H838" i="9"/>
  <c r="H839" i="9"/>
  <c r="H840" i="9"/>
  <c r="H841" i="9"/>
  <c r="H842" i="9"/>
  <c r="H843" i="9"/>
  <c r="H844" i="9"/>
  <c r="H845" i="9"/>
  <c r="H846" i="9"/>
  <c r="H847" i="9"/>
  <c r="H848" i="9"/>
  <c r="H849" i="9"/>
  <c r="H850" i="9"/>
  <c r="H851" i="9"/>
  <c r="H852" i="9"/>
  <c r="H853" i="9"/>
  <c r="H854" i="9"/>
  <c r="H855" i="9"/>
  <c r="H856" i="9"/>
  <c r="H857" i="9"/>
  <c r="H858" i="9"/>
  <c r="H859" i="9"/>
  <c r="H860" i="9"/>
  <c r="H861" i="9"/>
  <c r="H862" i="9"/>
  <c r="H863" i="9"/>
  <c r="H864" i="9"/>
  <c r="H865" i="9"/>
  <c r="H866" i="9"/>
  <c r="H867" i="9"/>
  <c r="H868" i="9"/>
  <c r="H869" i="9"/>
  <c r="H870" i="9"/>
  <c r="H871" i="9"/>
  <c r="H872" i="9"/>
  <c r="H873" i="9"/>
  <c r="H874" i="9"/>
  <c r="H875" i="9"/>
  <c r="H876" i="9"/>
  <c r="H877" i="9"/>
  <c r="H878" i="9"/>
  <c r="H879" i="9"/>
  <c r="H880" i="9"/>
  <c r="H881" i="9"/>
  <c r="H882" i="9"/>
  <c r="H883" i="9"/>
  <c r="H884" i="9"/>
  <c r="H885" i="9"/>
  <c r="H886" i="9"/>
  <c r="H887" i="9"/>
  <c r="H888" i="9"/>
  <c r="H889" i="9"/>
  <c r="H890" i="9"/>
  <c r="H891" i="9"/>
  <c r="H892" i="9"/>
  <c r="H893" i="9"/>
  <c r="H894" i="9"/>
  <c r="H895" i="9"/>
  <c r="H896" i="9"/>
  <c r="H897" i="9"/>
  <c r="H898" i="9"/>
  <c r="H899" i="9"/>
  <c r="H900" i="9"/>
  <c r="H901" i="9"/>
  <c r="H902" i="9"/>
  <c r="H903" i="9"/>
  <c r="H904" i="9"/>
  <c r="H905" i="9"/>
  <c r="H906" i="9"/>
  <c r="H907" i="9"/>
  <c r="H908" i="9"/>
  <c r="H909" i="9"/>
  <c r="H910" i="9"/>
  <c r="H911" i="9"/>
  <c r="H912" i="9"/>
  <c r="H913" i="9"/>
  <c r="H914" i="9"/>
  <c r="H915" i="9"/>
  <c r="H916" i="9"/>
  <c r="H917" i="9"/>
  <c r="H918" i="9"/>
  <c r="H919" i="9"/>
  <c r="H920" i="9"/>
  <c r="H921" i="9"/>
  <c r="H922" i="9"/>
  <c r="H923" i="9"/>
  <c r="H924" i="9"/>
  <c r="H925" i="9"/>
  <c r="H926" i="9"/>
  <c r="H927" i="9"/>
  <c r="H928" i="9"/>
  <c r="H929" i="9"/>
  <c r="H930" i="9"/>
  <c r="H931" i="9"/>
  <c r="H932" i="9"/>
  <c r="H933" i="9"/>
  <c r="H934" i="9"/>
  <c r="H935" i="9"/>
  <c r="H936" i="9"/>
  <c r="H937" i="9"/>
  <c r="H938" i="9"/>
  <c r="H939" i="9"/>
  <c r="H940" i="9"/>
  <c r="H941" i="9"/>
  <c r="H942" i="9"/>
  <c r="H943" i="9"/>
  <c r="H944" i="9"/>
  <c r="H945" i="9"/>
  <c r="H946" i="9"/>
  <c r="H947" i="9"/>
  <c r="H948" i="9"/>
  <c r="H949" i="9"/>
  <c r="H950" i="9"/>
  <c r="H951" i="9"/>
  <c r="H952" i="9"/>
  <c r="H953" i="9"/>
  <c r="H954" i="9"/>
  <c r="H955" i="9"/>
  <c r="H956" i="9"/>
  <c r="H957" i="9"/>
  <c r="H958" i="9"/>
  <c r="H959" i="9"/>
  <c r="H960" i="9"/>
  <c r="H961" i="9"/>
  <c r="H962" i="9"/>
  <c r="H963" i="9"/>
  <c r="H964" i="9"/>
  <c r="H965" i="9"/>
  <c r="H966" i="9"/>
  <c r="H967" i="9"/>
  <c r="H968" i="9"/>
  <c r="H969" i="9"/>
  <c r="H970" i="9"/>
  <c r="H971" i="9"/>
  <c r="H972" i="9"/>
  <c r="H973" i="9"/>
  <c r="H974" i="9"/>
  <c r="H975" i="9"/>
  <c r="H976" i="9"/>
  <c r="H977" i="9"/>
  <c r="H978" i="9"/>
  <c r="H979" i="9"/>
  <c r="H980" i="9"/>
  <c r="H981" i="9"/>
  <c r="H982" i="9"/>
  <c r="H983" i="9"/>
  <c r="H984" i="9"/>
  <c r="H985" i="9"/>
  <c r="H986" i="9"/>
  <c r="H987" i="9"/>
  <c r="H988" i="9"/>
  <c r="H989" i="9"/>
  <c r="H990" i="9"/>
  <c r="H991" i="9"/>
  <c r="H992" i="9"/>
  <c r="H993" i="9"/>
  <c r="H994" i="9"/>
  <c r="H995" i="9"/>
  <c r="H996" i="9"/>
  <c r="H997" i="9"/>
  <c r="H998" i="9"/>
  <c r="H999" i="9"/>
  <c r="H1000" i="9"/>
  <c r="H1001" i="9"/>
  <c r="H1002" i="9"/>
  <c r="H1003" i="9"/>
  <c r="H1004" i="9"/>
  <c r="H1005" i="9"/>
  <c r="H1006" i="9"/>
  <c r="H1007" i="9"/>
  <c r="H1008" i="9"/>
  <c r="H1009" i="9"/>
  <c r="H1010" i="9"/>
  <c r="H1011" i="9"/>
  <c r="H1012" i="9"/>
  <c r="H1013" i="9"/>
  <c r="H1014" i="9"/>
  <c r="H1015" i="9"/>
  <c r="H1016" i="9"/>
  <c r="H1017" i="9"/>
  <c r="H1018" i="9"/>
  <c r="H1019" i="9"/>
  <c r="H1020" i="9"/>
  <c r="H1021" i="9"/>
  <c r="H1022" i="9"/>
  <c r="H1023" i="9"/>
  <c r="H1024" i="9"/>
  <c r="H1025" i="9"/>
  <c r="H1026" i="9"/>
  <c r="H1027" i="9"/>
  <c r="H1028" i="9"/>
  <c r="H1029" i="9"/>
  <c r="H1030" i="9"/>
  <c r="H1031" i="9"/>
  <c r="H1032" i="9"/>
  <c r="H1033" i="9"/>
  <c r="H1034" i="9"/>
  <c r="H1035" i="9"/>
  <c r="H1036" i="9"/>
  <c r="H1037" i="9"/>
  <c r="H1038" i="9"/>
  <c r="H1039" i="9"/>
  <c r="H1040" i="9"/>
  <c r="H1041" i="9"/>
  <c r="H1042" i="9"/>
  <c r="H1043" i="9"/>
  <c r="H1044" i="9"/>
  <c r="H1045" i="9"/>
  <c r="H1046" i="9"/>
  <c r="H1047" i="9"/>
  <c r="H1048" i="9"/>
  <c r="H1049" i="9"/>
  <c r="H1050" i="9"/>
  <c r="H1051" i="9"/>
  <c r="H1052" i="9"/>
  <c r="H1053" i="9"/>
  <c r="H1054" i="9"/>
  <c r="H1055" i="9"/>
  <c r="H1056" i="9"/>
  <c r="H1057" i="9"/>
  <c r="H1058" i="9"/>
  <c r="H1059" i="9"/>
  <c r="H1060" i="9"/>
  <c r="H1061" i="9"/>
  <c r="H1062" i="9"/>
  <c r="H1063" i="9"/>
  <c r="H1064" i="9"/>
  <c r="H1065" i="9"/>
  <c r="H1066" i="9"/>
  <c r="H1067" i="9"/>
  <c r="H1068" i="9"/>
  <c r="H1069" i="9"/>
  <c r="H1070" i="9"/>
  <c r="H1071" i="9"/>
  <c r="H1072" i="9"/>
  <c r="H1073" i="9"/>
  <c r="H1074" i="9"/>
  <c r="H1075" i="9"/>
  <c r="H1076" i="9"/>
  <c r="H1077" i="9"/>
  <c r="H1078" i="9"/>
  <c r="H1079" i="9"/>
  <c r="H1080" i="9"/>
  <c r="H1081" i="9"/>
  <c r="H1082" i="9"/>
  <c r="H1083" i="9"/>
  <c r="H1084" i="9"/>
  <c r="H1085" i="9"/>
  <c r="H1086" i="9"/>
  <c r="H1087" i="9"/>
  <c r="H1088" i="9"/>
  <c r="H1089" i="9"/>
  <c r="H1090" i="9"/>
  <c r="H1091" i="9"/>
  <c r="H1092" i="9"/>
  <c r="H1093" i="9"/>
  <c r="H1094" i="9"/>
  <c r="H1095" i="9"/>
  <c r="H1096" i="9"/>
  <c r="H1097" i="9"/>
  <c r="H1098" i="9"/>
  <c r="H1099" i="9"/>
  <c r="H1100" i="9"/>
  <c r="H1101" i="9"/>
  <c r="H1102" i="9"/>
  <c r="H1103" i="9"/>
  <c r="H1104" i="9"/>
  <c r="H1105" i="9"/>
  <c r="H1106" i="9"/>
  <c r="H1107" i="9"/>
  <c r="H1108" i="9"/>
  <c r="H1109" i="9"/>
  <c r="H1110" i="9"/>
  <c r="H1111" i="9"/>
  <c r="H1112" i="9"/>
  <c r="H1113" i="9"/>
  <c r="H1114" i="9"/>
  <c r="H1115" i="9"/>
  <c r="H1116" i="9"/>
  <c r="H1117" i="9"/>
  <c r="H1118" i="9"/>
  <c r="H1119" i="9"/>
  <c r="H1120" i="9"/>
  <c r="H1121" i="9"/>
  <c r="H1122" i="9"/>
  <c r="H1123" i="9"/>
  <c r="H1124" i="9"/>
  <c r="H1125" i="9"/>
  <c r="H1126" i="9"/>
  <c r="H1127" i="9"/>
  <c r="H1128" i="9"/>
  <c r="H1129" i="9"/>
  <c r="H1130" i="9"/>
  <c r="H1131" i="9"/>
  <c r="H1132" i="9"/>
  <c r="H1133" i="9"/>
  <c r="H1134" i="9"/>
  <c r="H1135" i="9"/>
  <c r="H1136" i="9"/>
  <c r="H1137" i="9"/>
  <c r="H1138" i="9"/>
  <c r="H1139" i="9"/>
  <c r="H1140" i="9"/>
  <c r="H1141" i="9"/>
  <c r="H1142" i="9"/>
  <c r="H1143" i="9"/>
  <c r="H1144" i="9"/>
  <c r="H1145" i="9"/>
  <c r="H1146" i="9"/>
  <c r="H1147" i="9"/>
  <c r="H1148" i="9"/>
  <c r="H1149" i="9"/>
  <c r="H1150" i="9"/>
  <c r="H1151" i="9"/>
  <c r="H1152" i="9"/>
  <c r="H1153" i="9"/>
  <c r="H1154" i="9"/>
  <c r="H1155" i="9"/>
  <c r="H1156" i="9"/>
  <c r="H1157" i="9"/>
  <c r="H1158" i="9"/>
  <c r="H1159" i="9"/>
  <c r="H1160" i="9"/>
  <c r="H1161" i="9"/>
  <c r="H1162" i="9"/>
  <c r="H1163" i="9"/>
  <c r="H1164" i="9"/>
  <c r="H1165" i="9"/>
  <c r="H1166" i="9"/>
  <c r="H1167" i="9"/>
  <c r="H1168" i="9"/>
  <c r="H1169" i="9"/>
  <c r="H1170" i="9"/>
  <c r="H1171" i="9"/>
  <c r="H1172" i="9"/>
  <c r="H1173" i="9"/>
  <c r="H1174" i="9"/>
  <c r="H1175" i="9"/>
  <c r="H1176" i="9"/>
  <c r="H1177" i="9"/>
  <c r="H1178" i="9"/>
  <c r="H1179" i="9"/>
  <c r="H1180" i="9"/>
  <c r="H1181" i="9"/>
  <c r="H1182" i="9"/>
  <c r="H1183" i="9"/>
  <c r="H1184" i="9"/>
  <c r="H1185" i="9"/>
  <c r="H1186" i="9"/>
  <c r="H1187" i="9"/>
  <c r="H1188" i="9"/>
  <c r="H1189" i="9"/>
  <c r="H1190" i="9"/>
  <c r="H1191" i="9"/>
  <c r="H1192" i="9"/>
  <c r="H1193" i="9"/>
  <c r="H1194" i="9"/>
  <c r="H1195" i="9"/>
  <c r="H1196" i="9"/>
  <c r="H1197" i="9"/>
  <c r="H1198" i="9"/>
  <c r="H1199" i="9"/>
  <c r="H1200" i="9"/>
  <c r="H1201" i="9"/>
  <c r="H1202" i="9"/>
  <c r="H1203" i="9"/>
  <c r="H1204" i="9"/>
  <c r="H1205" i="9"/>
  <c r="H1206" i="9"/>
  <c r="H1207" i="9"/>
  <c r="H1208" i="9"/>
  <c r="H1209" i="9"/>
  <c r="H1210" i="9"/>
  <c r="H1211" i="9"/>
  <c r="H1212" i="9"/>
  <c r="H1213" i="9"/>
  <c r="H1214" i="9"/>
  <c r="H1215" i="9"/>
  <c r="H1216" i="9"/>
  <c r="H1217" i="9"/>
  <c r="H1218" i="9"/>
  <c r="H1219" i="9"/>
  <c r="H1220" i="9"/>
  <c r="H1221" i="9"/>
  <c r="H1222" i="9"/>
  <c r="H1223" i="9"/>
  <c r="H1224" i="9"/>
  <c r="H1225" i="9"/>
  <c r="H1226" i="9"/>
  <c r="H1227" i="9"/>
  <c r="H1228" i="9"/>
  <c r="H1229" i="9"/>
  <c r="H1230" i="9"/>
  <c r="H1231" i="9"/>
  <c r="H1232" i="9"/>
  <c r="H1233" i="9"/>
  <c r="H1234" i="9"/>
  <c r="H1235" i="9"/>
  <c r="H1236" i="9"/>
  <c r="H1237" i="9"/>
  <c r="H1238" i="9"/>
  <c r="H1239" i="9"/>
  <c r="H1240" i="9"/>
  <c r="H1241" i="9"/>
  <c r="H1242" i="9"/>
  <c r="H1243" i="9"/>
  <c r="H1244" i="9"/>
  <c r="H1245" i="9"/>
  <c r="H1246" i="9"/>
  <c r="H1247" i="9"/>
  <c r="H1248" i="9"/>
  <c r="H1249" i="9"/>
  <c r="H1250" i="9"/>
  <c r="H1251" i="9"/>
  <c r="H1252" i="9"/>
  <c r="H1253" i="9"/>
  <c r="H1254" i="9"/>
  <c r="H1255" i="9"/>
  <c r="H1256" i="9"/>
  <c r="H1257" i="9"/>
  <c r="H1258" i="9"/>
  <c r="H1259" i="9"/>
  <c r="H1260" i="9"/>
  <c r="H1261" i="9"/>
  <c r="H1262" i="9"/>
  <c r="H1263" i="9"/>
  <c r="H1264" i="9"/>
  <c r="H1265" i="9"/>
  <c r="H1266" i="9"/>
  <c r="H1267" i="9"/>
  <c r="H1268" i="9"/>
  <c r="H1269" i="9"/>
  <c r="H1270" i="9"/>
  <c r="H1271" i="9"/>
  <c r="H1272" i="9"/>
  <c r="H1273" i="9"/>
  <c r="H1274" i="9"/>
  <c r="H1275" i="9"/>
  <c r="H1276" i="9"/>
  <c r="H1277" i="9"/>
  <c r="H1278" i="9"/>
  <c r="H1279" i="9"/>
  <c r="H1280" i="9"/>
  <c r="H1281" i="9"/>
  <c r="H1282" i="9"/>
  <c r="H1283" i="9"/>
  <c r="H1284" i="9"/>
  <c r="H1285" i="9"/>
  <c r="H1286" i="9"/>
  <c r="H1287" i="9"/>
  <c r="H1288" i="9"/>
  <c r="H1289" i="9"/>
  <c r="H1290" i="9"/>
  <c r="H1291" i="9"/>
  <c r="H1292" i="9"/>
  <c r="H1293" i="9"/>
  <c r="H1294" i="9"/>
  <c r="H1295" i="9"/>
  <c r="H1296" i="9"/>
  <c r="H1297" i="9"/>
  <c r="H1298" i="9"/>
  <c r="H1299" i="9"/>
  <c r="H1300" i="9"/>
  <c r="H1301" i="9"/>
  <c r="H1302" i="9"/>
  <c r="H1303" i="9"/>
  <c r="H1304" i="9"/>
  <c r="H1305" i="9"/>
  <c r="H1306" i="9"/>
  <c r="H1307" i="9"/>
  <c r="H1308" i="9"/>
  <c r="H1309" i="9"/>
  <c r="H1310" i="9"/>
  <c r="H1311" i="9"/>
  <c r="H1312" i="9"/>
  <c r="H1313" i="9"/>
  <c r="H1314" i="9"/>
  <c r="H1315" i="9"/>
  <c r="H1316" i="9"/>
  <c r="H1317" i="9"/>
  <c r="H1318" i="9"/>
  <c r="H1319" i="9"/>
  <c r="H1320" i="9"/>
  <c r="H1321" i="9"/>
  <c r="H1322" i="9"/>
  <c r="H1323" i="9"/>
  <c r="H1324" i="9"/>
  <c r="H1325" i="9"/>
  <c r="H1326" i="9"/>
  <c r="H1327" i="9"/>
  <c r="H1328" i="9"/>
  <c r="H1329" i="9"/>
  <c r="H1330" i="9"/>
  <c r="H1331" i="9"/>
  <c r="H1332" i="9"/>
  <c r="H1333" i="9"/>
  <c r="H1334" i="9"/>
  <c r="H1335" i="9"/>
  <c r="H1336" i="9"/>
  <c r="H1337" i="9"/>
  <c r="H1338" i="9"/>
  <c r="H1339" i="9"/>
  <c r="H1340" i="9"/>
  <c r="H1341" i="9"/>
  <c r="H1342" i="9"/>
  <c r="H1343" i="9"/>
  <c r="H1344" i="9"/>
  <c r="H1345" i="9"/>
  <c r="H1346" i="9"/>
  <c r="H1347" i="9"/>
  <c r="H1348" i="9"/>
  <c r="H1349" i="9"/>
  <c r="H1350" i="9"/>
  <c r="H1351" i="9"/>
  <c r="H1352" i="9"/>
  <c r="H1353" i="9"/>
  <c r="H1354" i="9"/>
  <c r="H1355" i="9"/>
  <c r="H1356" i="9"/>
  <c r="H1357" i="9"/>
  <c r="H1358" i="9"/>
  <c r="H1359" i="9"/>
  <c r="H1360" i="9"/>
  <c r="H1361" i="9"/>
  <c r="H1362" i="9"/>
  <c r="H1363" i="9"/>
  <c r="H1364" i="9"/>
  <c r="H1365" i="9"/>
  <c r="H1366" i="9"/>
  <c r="H1367" i="9"/>
  <c r="H1368" i="9"/>
  <c r="H1369" i="9"/>
  <c r="H1370" i="9"/>
  <c r="H1371" i="9"/>
  <c r="H1372" i="9"/>
  <c r="H1373" i="9"/>
  <c r="H1374" i="9"/>
  <c r="H1375" i="9"/>
  <c r="H1376" i="9"/>
  <c r="H1377" i="9"/>
  <c r="H1378" i="9"/>
  <c r="H1379" i="9"/>
  <c r="H1380" i="9"/>
  <c r="H1381" i="9"/>
  <c r="H1382" i="9"/>
  <c r="H1383" i="9"/>
  <c r="H1384" i="9"/>
  <c r="H1385" i="9"/>
  <c r="H1386" i="9"/>
  <c r="H1387" i="9"/>
  <c r="H1388" i="9"/>
  <c r="H1389" i="9"/>
  <c r="H1390" i="9"/>
  <c r="H1391" i="9"/>
  <c r="H1392" i="9"/>
  <c r="H1393" i="9"/>
  <c r="H1394" i="9"/>
  <c r="H1395" i="9"/>
  <c r="H1396" i="9"/>
  <c r="H1397" i="9"/>
  <c r="H1398" i="9"/>
  <c r="H1399" i="9"/>
  <c r="H1400" i="9"/>
  <c r="H1401" i="9"/>
  <c r="H1402" i="9"/>
  <c r="H1403" i="9"/>
  <c r="H1404" i="9"/>
  <c r="H1405" i="9"/>
  <c r="H1406" i="9"/>
  <c r="H1407" i="9"/>
  <c r="H1408" i="9"/>
  <c r="H1409" i="9"/>
  <c r="H1410" i="9"/>
  <c r="H1411" i="9"/>
  <c r="H1412" i="9"/>
  <c r="H1413" i="9"/>
  <c r="H1414" i="9"/>
  <c r="H1415" i="9"/>
  <c r="H1416" i="9"/>
  <c r="H1417" i="9"/>
  <c r="H1418" i="9"/>
  <c r="H1419" i="9"/>
  <c r="H1420" i="9"/>
  <c r="H1421" i="9"/>
  <c r="H1422" i="9"/>
  <c r="H1423" i="9"/>
  <c r="H1424" i="9"/>
  <c r="H1425" i="9"/>
  <c r="H1426" i="9"/>
  <c r="H1427" i="9"/>
  <c r="H1428" i="9"/>
  <c r="H1429" i="9"/>
  <c r="H1430" i="9"/>
  <c r="H1431" i="9"/>
  <c r="H1432" i="9"/>
  <c r="H1433" i="9"/>
  <c r="H1434" i="9"/>
  <c r="H1435" i="9"/>
  <c r="H1436" i="9"/>
  <c r="H1437" i="9"/>
  <c r="H1438" i="9"/>
  <c r="H1439" i="9"/>
  <c r="H1440" i="9"/>
  <c r="H1441" i="9"/>
  <c r="H1442" i="9"/>
  <c r="H1443" i="9"/>
  <c r="H1444" i="9"/>
  <c r="H1445" i="9"/>
  <c r="H1446" i="9"/>
  <c r="H1447" i="9"/>
  <c r="H1448" i="9"/>
  <c r="H1449" i="9"/>
  <c r="H1450" i="9"/>
  <c r="H1451" i="9"/>
  <c r="H1452" i="9"/>
  <c r="H1453" i="9"/>
  <c r="H1454" i="9"/>
  <c r="H1455" i="9"/>
  <c r="H1456" i="9"/>
  <c r="H1457" i="9"/>
  <c r="H1458" i="9"/>
  <c r="H1459" i="9"/>
  <c r="H1460" i="9"/>
  <c r="H1461" i="9"/>
  <c r="H1462" i="9"/>
  <c r="H1463" i="9"/>
  <c r="H1464" i="9"/>
  <c r="H1465" i="9"/>
  <c r="H1466" i="9"/>
  <c r="H1467" i="9"/>
  <c r="H1468" i="9"/>
  <c r="H1469" i="9"/>
  <c r="H1470" i="9"/>
  <c r="H1471" i="9"/>
  <c r="H1472" i="9"/>
  <c r="H1473" i="9"/>
  <c r="H1474" i="9"/>
  <c r="H1475" i="9"/>
  <c r="H1476" i="9"/>
  <c r="H1477" i="9"/>
  <c r="H1478" i="9"/>
  <c r="H1479" i="9"/>
  <c r="H1480" i="9"/>
  <c r="H1481" i="9"/>
  <c r="H1482" i="9"/>
  <c r="H1483" i="9"/>
  <c r="H1484" i="9"/>
  <c r="H1485" i="9"/>
  <c r="H1486" i="9"/>
  <c r="H1487" i="9"/>
  <c r="H1488" i="9"/>
  <c r="H1489" i="9"/>
  <c r="H1490" i="9"/>
  <c r="H1491" i="9"/>
  <c r="H1492" i="9"/>
  <c r="H1493" i="9"/>
  <c r="H1494" i="9"/>
  <c r="H1495" i="9"/>
  <c r="H1496" i="9"/>
  <c r="H1497" i="9"/>
  <c r="H1498" i="9"/>
  <c r="H1499" i="9"/>
  <c r="H1500" i="9"/>
  <c r="H1501" i="9"/>
  <c r="H1502" i="9"/>
  <c r="H1503" i="9"/>
  <c r="H1504" i="9"/>
  <c r="H1505" i="9"/>
  <c r="H1506" i="9"/>
  <c r="H1507" i="9"/>
  <c r="H1508" i="9"/>
  <c r="H1509" i="9"/>
  <c r="H1510" i="9"/>
  <c r="H1511" i="9"/>
  <c r="H1512" i="9"/>
  <c r="H1513" i="9"/>
  <c r="H1514" i="9"/>
  <c r="H1515" i="9"/>
  <c r="H1516" i="9"/>
  <c r="H1517" i="9"/>
  <c r="H1518" i="9"/>
  <c r="H1519" i="9"/>
  <c r="H1520" i="9"/>
  <c r="H1521" i="9"/>
  <c r="H1522" i="9"/>
  <c r="H1523" i="9"/>
  <c r="H1524" i="9"/>
  <c r="H1525" i="9"/>
  <c r="H1526" i="9"/>
  <c r="H1527" i="9"/>
  <c r="H1528" i="9"/>
  <c r="H1529" i="9"/>
  <c r="H1530" i="9"/>
  <c r="H1531" i="9"/>
  <c r="H1532" i="9"/>
  <c r="H1533" i="9"/>
  <c r="H1534" i="9"/>
  <c r="H1535" i="9"/>
  <c r="H1536" i="9"/>
  <c r="H1537" i="9"/>
  <c r="H1538" i="9"/>
  <c r="H1539" i="9"/>
  <c r="H1540" i="9"/>
  <c r="H1541" i="9"/>
  <c r="H1542" i="9"/>
  <c r="H1543" i="9"/>
  <c r="H1544" i="9"/>
  <c r="H1545" i="9"/>
  <c r="H1546" i="9"/>
  <c r="H1547" i="9"/>
  <c r="H1548" i="9"/>
  <c r="H1549" i="9"/>
  <c r="H1550" i="9"/>
  <c r="H1551" i="9"/>
  <c r="H1552" i="9"/>
  <c r="H1553" i="9"/>
  <c r="H1554" i="9"/>
  <c r="H1555" i="9"/>
  <c r="H1556" i="9"/>
  <c r="H1557" i="9"/>
  <c r="H1558" i="9"/>
  <c r="H1559" i="9"/>
  <c r="H1560" i="9"/>
  <c r="H1561" i="9"/>
  <c r="H1562" i="9"/>
  <c r="H1563" i="9"/>
  <c r="H1564" i="9"/>
  <c r="H1565" i="9"/>
  <c r="H1566" i="9"/>
  <c r="H1567" i="9"/>
  <c r="H1568" i="9"/>
  <c r="H1569" i="9"/>
  <c r="H1570" i="9"/>
  <c r="H1571" i="9"/>
  <c r="H1572" i="9"/>
  <c r="H1573" i="9"/>
  <c r="H1574" i="9"/>
  <c r="H1575" i="9"/>
  <c r="H1576" i="9"/>
  <c r="H1577" i="9"/>
  <c r="H1578" i="9"/>
  <c r="H1579" i="9"/>
  <c r="H1580" i="9"/>
  <c r="H1581" i="9"/>
  <c r="H1582" i="9"/>
  <c r="H1583" i="9"/>
  <c r="H1584" i="9"/>
  <c r="H1585" i="9"/>
  <c r="H1586" i="9"/>
  <c r="H1587" i="9"/>
  <c r="H1588" i="9"/>
  <c r="H1589" i="9"/>
  <c r="H1590" i="9"/>
  <c r="H1591" i="9"/>
  <c r="H1592" i="9"/>
  <c r="H1593" i="9"/>
  <c r="H1594" i="9"/>
  <c r="H1595" i="9"/>
  <c r="H1596" i="9"/>
  <c r="H1597" i="9"/>
  <c r="H1598" i="9"/>
  <c r="H1599" i="9"/>
  <c r="H1600" i="9"/>
  <c r="H1601" i="9"/>
  <c r="H1602" i="9"/>
  <c r="H1603" i="9"/>
  <c r="H1604" i="9"/>
  <c r="H1605" i="9"/>
  <c r="H1606" i="9"/>
  <c r="H1607" i="9"/>
  <c r="H1608" i="9"/>
  <c r="H1609" i="9"/>
  <c r="H1610" i="9"/>
  <c r="H1611" i="9"/>
  <c r="H1612" i="9"/>
  <c r="H1613" i="9"/>
  <c r="H1614" i="9"/>
  <c r="H1615" i="9"/>
  <c r="H1616" i="9"/>
  <c r="H1617" i="9"/>
  <c r="H1618" i="9"/>
  <c r="H1619" i="9"/>
  <c r="H1620" i="9"/>
  <c r="H1621" i="9"/>
  <c r="H1622" i="9"/>
  <c r="H1623" i="9"/>
  <c r="H1624" i="9"/>
  <c r="H1625" i="9"/>
  <c r="H1626" i="9"/>
  <c r="H1627" i="9"/>
  <c r="H1628" i="9"/>
  <c r="H1629" i="9"/>
  <c r="H1630" i="9"/>
  <c r="H1631" i="9"/>
  <c r="H1632" i="9"/>
  <c r="H1633" i="9"/>
  <c r="H1634" i="9"/>
  <c r="H1635" i="9"/>
  <c r="H1636" i="9"/>
  <c r="H1637" i="9"/>
  <c r="H1638" i="9"/>
  <c r="H1639" i="9"/>
  <c r="H1640" i="9"/>
  <c r="H1641" i="9"/>
  <c r="H1642" i="9"/>
  <c r="H1643" i="9"/>
  <c r="H1644" i="9"/>
  <c r="H1645" i="9"/>
  <c r="H1646" i="9"/>
  <c r="H1647" i="9"/>
  <c r="H1648" i="9"/>
  <c r="H1649" i="9"/>
  <c r="H1650" i="9"/>
  <c r="H1651" i="9"/>
  <c r="H1652" i="9"/>
  <c r="H1653" i="9"/>
  <c r="H1654" i="9"/>
  <c r="H1655" i="9"/>
  <c r="H1656" i="9"/>
  <c r="H1657" i="9"/>
  <c r="H1658" i="9"/>
  <c r="H1659" i="9"/>
  <c r="H1660" i="9"/>
  <c r="H1661" i="9"/>
  <c r="H1662" i="9"/>
  <c r="H1663" i="9"/>
  <c r="H1664" i="9"/>
  <c r="H1665" i="9"/>
  <c r="H1666" i="9"/>
  <c r="H1667" i="9"/>
  <c r="H1668" i="9"/>
  <c r="H1669" i="9"/>
  <c r="H1670" i="9"/>
  <c r="H1671" i="9"/>
  <c r="H1672" i="9"/>
  <c r="H1673" i="9"/>
  <c r="H1674" i="9"/>
  <c r="H1675" i="9"/>
  <c r="H1676" i="9"/>
  <c r="H1677" i="9"/>
  <c r="H1678" i="9"/>
  <c r="H1679" i="9"/>
  <c r="H1680" i="9"/>
  <c r="H1681" i="9"/>
  <c r="H1682" i="9"/>
  <c r="H1683" i="9"/>
  <c r="H1684" i="9"/>
  <c r="H1685" i="9"/>
  <c r="H1686" i="9"/>
  <c r="H1687" i="9"/>
  <c r="H1688" i="9"/>
  <c r="H1689" i="9"/>
  <c r="H1690" i="9"/>
  <c r="H1691" i="9"/>
  <c r="H1692" i="9"/>
  <c r="H1693" i="9"/>
  <c r="H1694" i="9"/>
  <c r="H1695" i="9"/>
  <c r="H1696" i="9"/>
  <c r="H1697" i="9"/>
  <c r="H1698" i="9"/>
  <c r="H1699" i="9"/>
  <c r="H1700" i="9"/>
  <c r="H1701" i="9"/>
  <c r="H1702" i="9"/>
  <c r="H1703" i="9"/>
  <c r="H1704" i="9"/>
  <c r="H1705" i="9"/>
  <c r="H1706" i="9"/>
  <c r="H1707" i="9"/>
  <c r="H1708" i="9"/>
  <c r="H1709" i="9"/>
  <c r="H1710" i="9"/>
  <c r="H1711" i="9"/>
  <c r="H1712" i="9"/>
  <c r="H1713" i="9"/>
  <c r="H1714" i="9"/>
  <c r="H1715" i="9"/>
  <c r="H1716" i="9"/>
  <c r="H1717" i="9"/>
  <c r="H1718" i="9"/>
  <c r="H1719" i="9"/>
  <c r="H1720" i="9"/>
  <c r="H1721" i="9"/>
  <c r="H1722" i="9"/>
  <c r="H1723" i="9"/>
  <c r="H1724" i="9"/>
  <c r="H1725" i="9"/>
  <c r="H1726" i="9"/>
  <c r="H1727" i="9"/>
  <c r="H1728" i="9"/>
  <c r="H1729" i="9"/>
  <c r="H1730" i="9"/>
  <c r="H1731" i="9"/>
  <c r="H1732" i="9"/>
  <c r="H1733" i="9"/>
  <c r="H1734" i="9"/>
  <c r="H1735" i="9"/>
  <c r="H1736" i="9"/>
  <c r="H1737" i="9"/>
  <c r="H1738" i="9"/>
  <c r="H1739" i="9"/>
  <c r="H1740" i="9"/>
  <c r="H1741" i="9"/>
  <c r="H1742" i="9"/>
  <c r="H1743" i="9"/>
  <c r="H1744" i="9"/>
  <c r="H1745" i="9"/>
  <c r="H1746" i="9"/>
  <c r="H1747" i="9"/>
  <c r="H1748" i="9"/>
  <c r="H1749" i="9"/>
  <c r="H1750" i="9"/>
  <c r="H1751" i="9"/>
  <c r="H1752" i="9"/>
  <c r="H1753" i="9"/>
  <c r="H1754" i="9"/>
  <c r="H1755" i="9"/>
  <c r="H1756" i="9"/>
  <c r="H1757" i="9"/>
  <c r="H1758" i="9"/>
  <c r="H1759" i="9"/>
  <c r="H1760" i="9"/>
  <c r="H1761" i="9"/>
  <c r="H1762" i="9"/>
  <c r="H1763" i="9"/>
  <c r="H1764" i="9"/>
  <c r="H1765" i="9"/>
  <c r="H1766" i="9"/>
  <c r="H1767" i="9"/>
  <c r="H1768" i="9"/>
  <c r="H1769" i="9"/>
  <c r="H1770" i="9"/>
  <c r="H1771" i="9"/>
  <c r="H1772" i="9"/>
  <c r="H1773" i="9"/>
  <c r="H1774" i="9"/>
  <c r="H1775" i="9"/>
  <c r="H1776" i="9"/>
  <c r="H1777" i="9"/>
  <c r="H1778" i="9"/>
  <c r="H1779" i="9"/>
  <c r="H1780" i="9"/>
  <c r="H1781" i="9"/>
  <c r="H1782" i="9"/>
  <c r="H1783" i="9"/>
  <c r="H1784" i="9"/>
  <c r="H1785" i="9"/>
  <c r="H1786" i="9"/>
  <c r="H1787" i="9"/>
  <c r="H1788" i="9"/>
  <c r="H1789" i="9"/>
  <c r="H1790" i="9"/>
  <c r="H1791" i="9"/>
  <c r="H1792" i="9"/>
  <c r="H1793" i="9"/>
  <c r="H1794" i="9"/>
  <c r="H1795" i="9"/>
  <c r="H1796" i="9"/>
  <c r="H1797" i="9"/>
  <c r="H1798" i="9"/>
  <c r="H1799" i="9"/>
  <c r="H1800" i="9"/>
  <c r="H1801" i="9"/>
  <c r="H1802" i="9"/>
  <c r="H1803" i="9"/>
  <c r="H1804" i="9"/>
  <c r="H1805" i="9"/>
  <c r="H1806" i="9"/>
  <c r="H1807" i="9"/>
  <c r="H1808" i="9"/>
  <c r="H1809" i="9"/>
  <c r="H1810" i="9"/>
  <c r="H1811" i="9"/>
  <c r="H1812" i="9"/>
  <c r="H1813" i="9"/>
  <c r="H1814" i="9"/>
  <c r="H1815" i="9"/>
  <c r="H1816" i="9"/>
  <c r="H1817" i="9"/>
  <c r="H1818" i="9"/>
  <c r="H1819" i="9"/>
  <c r="H1820" i="9"/>
  <c r="H1821" i="9"/>
  <c r="H1822" i="9"/>
  <c r="H1823" i="9"/>
  <c r="H1824" i="9"/>
  <c r="H1825" i="9"/>
  <c r="H1826" i="9"/>
  <c r="H1827" i="9"/>
  <c r="H1828" i="9"/>
  <c r="H1829" i="9"/>
  <c r="H1830" i="9"/>
  <c r="H1831" i="9"/>
  <c r="H1832" i="9"/>
  <c r="H1833" i="9"/>
  <c r="H1834" i="9"/>
  <c r="H1835" i="9"/>
  <c r="H1836" i="9"/>
  <c r="H1837" i="9"/>
  <c r="H1838" i="9"/>
  <c r="H1839" i="9"/>
  <c r="H1840" i="9"/>
  <c r="H1841" i="9"/>
  <c r="H1842" i="9"/>
  <c r="H1843" i="9"/>
  <c r="H1844" i="9"/>
  <c r="H1845" i="9"/>
  <c r="H1846" i="9"/>
  <c r="H1847" i="9"/>
  <c r="H1848" i="9"/>
  <c r="H1849" i="9"/>
  <c r="H1850" i="9"/>
  <c r="H1851" i="9"/>
  <c r="H1852" i="9"/>
  <c r="H1853" i="9"/>
  <c r="H1854" i="9"/>
  <c r="H1855" i="9"/>
  <c r="H1856" i="9"/>
  <c r="H1857" i="9"/>
  <c r="H1858" i="9"/>
  <c r="H1859" i="9"/>
  <c r="H1860" i="9"/>
  <c r="H1861" i="9"/>
  <c r="H1862" i="9"/>
  <c r="H1863" i="9"/>
  <c r="H1864" i="9"/>
  <c r="H1865" i="9"/>
  <c r="H1866" i="9"/>
  <c r="H1867" i="9"/>
  <c r="H1868" i="9"/>
  <c r="H1869" i="9"/>
  <c r="H1870" i="9"/>
  <c r="H1871" i="9"/>
  <c r="H1872" i="9"/>
  <c r="H1873" i="9"/>
  <c r="H1874" i="9"/>
  <c r="H1875" i="9"/>
  <c r="H1876" i="9"/>
  <c r="H1877" i="9"/>
  <c r="H1878" i="9"/>
  <c r="H1879" i="9"/>
  <c r="H1880" i="9"/>
  <c r="H1881" i="9"/>
  <c r="H1882" i="9"/>
  <c r="H1883" i="9"/>
  <c r="H1884" i="9"/>
  <c r="H1885" i="9"/>
  <c r="H1886" i="9"/>
  <c r="H1887" i="9"/>
  <c r="H1888" i="9"/>
  <c r="H1889" i="9"/>
  <c r="H1890" i="9"/>
  <c r="H1891" i="9"/>
  <c r="H1892" i="9"/>
  <c r="H1893" i="9"/>
  <c r="H1894" i="9"/>
  <c r="H1895" i="9"/>
  <c r="H1896" i="9"/>
  <c r="H1897" i="9"/>
  <c r="H1898" i="9"/>
  <c r="H1899" i="9"/>
  <c r="H1900" i="9"/>
  <c r="H1901" i="9"/>
  <c r="H1902" i="9"/>
  <c r="H1903" i="9"/>
  <c r="H1904" i="9"/>
  <c r="H1905" i="9"/>
  <c r="H1906" i="9"/>
  <c r="H1907" i="9"/>
  <c r="H1908" i="9"/>
  <c r="H1909" i="9"/>
  <c r="H1910" i="9"/>
  <c r="H1911" i="9"/>
  <c r="H1912" i="9"/>
  <c r="H1913" i="9"/>
  <c r="H1914" i="9"/>
  <c r="H1915" i="9"/>
  <c r="H1916" i="9"/>
  <c r="H1917" i="9"/>
  <c r="H1918" i="9"/>
  <c r="H1919" i="9"/>
  <c r="H1920" i="9"/>
  <c r="H1921" i="9"/>
  <c r="H1922" i="9"/>
  <c r="H1923" i="9"/>
  <c r="H1924" i="9"/>
  <c r="H1925" i="9"/>
  <c r="H1926" i="9"/>
  <c r="H1927" i="9"/>
  <c r="H1928" i="9"/>
  <c r="H1929" i="9"/>
  <c r="H1930" i="9"/>
  <c r="H1931" i="9"/>
  <c r="H1932" i="9"/>
  <c r="H1933" i="9"/>
  <c r="H1934" i="9"/>
  <c r="H1935" i="9"/>
  <c r="H1936" i="9"/>
  <c r="H1937" i="9"/>
  <c r="H1938" i="9"/>
  <c r="H1939" i="9"/>
  <c r="H1940" i="9"/>
  <c r="H1941" i="9"/>
  <c r="H1942" i="9"/>
  <c r="H1943" i="9"/>
  <c r="H1944" i="9"/>
  <c r="H1945" i="9"/>
  <c r="H1946" i="9"/>
  <c r="H1947" i="9"/>
  <c r="H1948" i="9"/>
  <c r="H1949" i="9"/>
  <c r="H1950" i="9"/>
  <c r="H1951" i="9"/>
  <c r="H1952" i="9"/>
  <c r="H1953" i="9"/>
  <c r="H1954" i="9"/>
  <c r="H1955" i="9"/>
  <c r="H1956" i="9"/>
  <c r="H1957" i="9"/>
  <c r="H1958" i="9"/>
  <c r="H1959" i="9"/>
  <c r="H1960" i="9"/>
  <c r="H1961" i="9"/>
  <c r="H1962" i="9"/>
  <c r="H1963" i="9"/>
  <c r="H1964" i="9"/>
  <c r="H1965" i="9"/>
  <c r="H1966" i="9"/>
  <c r="H1967" i="9"/>
  <c r="H1968" i="9"/>
  <c r="H1969" i="9"/>
  <c r="H1970" i="9"/>
  <c r="H1971" i="9"/>
  <c r="H1972" i="9"/>
  <c r="H1973" i="9"/>
  <c r="H1974" i="9"/>
  <c r="H1975" i="9"/>
  <c r="H1976" i="9"/>
  <c r="H1977" i="9"/>
  <c r="H1978" i="9"/>
  <c r="H1979" i="9"/>
  <c r="H1980" i="9"/>
  <c r="H1981" i="9"/>
  <c r="H1982" i="9"/>
  <c r="H1983" i="9"/>
  <c r="H1984" i="9"/>
  <c r="H1985" i="9"/>
  <c r="H1986" i="9"/>
  <c r="H1987" i="9"/>
  <c r="H1988" i="9"/>
  <c r="H1989" i="9"/>
  <c r="H1990" i="9"/>
  <c r="H1991" i="9"/>
  <c r="H1992" i="9"/>
  <c r="H1993" i="9"/>
  <c r="H1994" i="9"/>
  <c r="H1995" i="9"/>
  <c r="H1996" i="9"/>
  <c r="H1997" i="9"/>
  <c r="H1998" i="9"/>
  <c r="H1999" i="9"/>
  <c r="H2000" i="9"/>
  <c r="H2001" i="9"/>
  <c r="H2002" i="9"/>
  <c r="H2003" i="9"/>
  <c r="H2004" i="9"/>
  <c r="H2005" i="9"/>
  <c r="H2006" i="9"/>
  <c r="H2007" i="9"/>
  <c r="H2008" i="9"/>
  <c r="H2009" i="9"/>
  <c r="H2010" i="9"/>
  <c r="H2011" i="9"/>
  <c r="H2012" i="9"/>
  <c r="H2013" i="9"/>
  <c r="H2014" i="9"/>
  <c r="H2015" i="9"/>
  <c r="H2016" i="9"/>
  <c r="H2017" i="9"/>
  <c r="H2018" i="9"/>
  <c r="H2019" i="9"/>
  <c r="H2020" i="9"/>
  <c r="H2021" i="9"/>
  <c r="H2022" i="9"/>
  <c r="H2023" i="9"/>
  <c r="H2024" i="9"/>
  <c r="H2025" i="9"/>
  <c r="H2026" i="9"/>
  <c r="H2027" i="9"/>
  <c r="H2028" i="9"/>
  <c r="H2029" i="9"/>
  <c r="H2030" i="9"/>
  <c r="H2031" i="9"/>
  <c r="H2032" i="9"/>
  <c r="H2033" i="9"/>
  <c r="H2034" i="9"/>
  <c r="H2035" i="9"/>
  <c r="H2036" i="9"/>
  <c r="H2037" i="9"/>
  <c r="H2038" i="9"/>
  <c r="H2039" i="9"/>
  <c r="H2040" i="9"/>
  <c r="H2041" i="9"/>
  <c r="H2042" i="9"/>
  <c r="H2043" i="9"/>
  <c r="H2044" i="9"/>
  <c r="H2045" i="9"/>
  <c r="H2046" i="9"/>
  <c r="H2047" i="9"/>
  <c r="H2048" i="9"/>
  <c r="H2049" i="9"/>
  <c r="H2050" i="9"/>
  <c r="H2051" i="9"/>
  <c r="H2052" i="9"/>
  <c r="H2053" i="9"/>
  <c r="H2054" i="9"/>
  <c r="H2055" i="9"/>
  <c r="H2056" i="9"/>
  <c r="H2057" i="9"/>
  <c r="H2058" i="9"/>
  <c r="H2059" i="9"/>
  <c r="H2060" i="9"/>
  <c r="H2061" i="9"/>
  <c r="H2062" i="9"/>
  <c r="H2063" i="9"/>
  <c r="H2064" i="9"/>
  <c r="H2065" i="9"/>
  <c r="H2066" i="9"/>
  <c r="H2067" i="9"/>
  <c r="H2068" i="9"/>
  <c r="H2069" i="9"/>
  <c r="H2070" i="9"/>
  <c r="H2071" i="9"/>
  <c r="H2072" i="9"/>
  <c r="H2073" i="9"/>
  <c r="H2074" i="9"/>
  <c r="H2075" i="9"/>
  <c r="H2076" i="9"/>
  <c r="H2077" i="9"/>
  <c r="H2078" i="9"/>
  <c r="H2079" i="9"/>
  <c r="H2080" i="9"/>
  <c r="H2081" i="9"/>
  <c r="H2082" i="9"/>
  <c r="H2083" i="9"/>
  <c r="H2084" i="9"/>
  <c r="H2085" i="9"/>
  <c r="H2086" i="9"/>
  <c r="H2087" i="9"/>
  <c r="H2088" i="9"/>
  <c r="H2089" i="9"/>
  <c r="H2090" i="9"/>
  <c r="H2091" i="9"/>
  <c r="H2092" i="9"/>
  <c r="H2093" i="9"/>
  <c r="H2094" i="9"/>
  <c r="H2095" i="9"/>
  <c r="H2096" i="9"/>
  <c r="H2097" i="9"/>
  <c r="H2098" i="9"/>
  <c r="H2099" i="9"/>
  <c r="H2100" i="9"/>
  <c r="H2101" i="9"/>
  <c r="H2102" i="9"/>
  <c r="H2103" i="9"/>
  <c r="H2104" i="9"/>
  <c r="H2105" i="9"/>
  <c r="H2106" i="9"/>
  <c r="H2107" i="9"/>
  <c r="H2108" i="9"/>
  <c r="H2109" i="9"/>
  <c r="H2110" i="9"/>
  <c r="H2111" i="9"/>
  <c r="H2112" i="9"/>
  <c r="H2113" i="9"/>
  <c r="H2114" i="9"/>
  <c r="H2115" i="9"/>
  <c r="H2116" i="9"/>
  <c r="H2117" i="9"/>
  <c r="H2118" i="9"/>
  <c r="H2119" i="9"/>
  <c r="H2120" i="9"/>
  <c r="H2121" i="9"/>
  <c r="H2122" i="9"/>
  <c r="H2123" i="9"/>
  <c r="H2124" i="9"/>
  <c r="H2125" i="9"/>
  <c r="H2126" i="9"/>
  <c r="H2127" i="9"/>
  <c r="H2128" i="9"/>
  <c r="H2129" i="9"/>
  <c r="H2130" i="9"/>
  <c r="H2131" i="9"/>
  <c r="H2132" i="9"/>
  <c r="H2133" i="9"/>
  <c r="H2134" i="9"/>
  <c r="H2135" i="9"/>
  <c r="H2136" i="9"/>
  <c r="H2137" i="9"/>
  <c r="H2138" i="9"/>
  <c r="H2139" i="9"/>
  <c r="H2140" i="9"/>
  <c r="H2141" i="9"/>
  <c r="H2142" i="9"/>
  <c r="H2143" i="9"/>
  <c r="H2144" i="9"/>
  <c r="H2145" i="9"/>
  <c r="H2146" i="9"/>
  <c r="H2147" i="9"/>
  <c r="H2148" i="9"/>
  <c r="H2149" i="9"/>
  <c r="H2150" i="9"/>
  <c r="H2151" i="9"/>
  <c r="H2152" i="9"/>
  <c r="H2153" i="9"/>
  <c r="H2154" i="9"/>
  <c r="H2155" i="9"/>
  <c r="H2156" i="9"/>
  <c r="H2157" i="9"/>
  <c r="H2158" i="9"/>
  <c r="H2159" i="9"/>
  <c r="H2160" i="9"/>
  <c r="H2161" i="9"/>
  <c r="H2162" i="9"/>
  <c r="H2163" i="9"/>
  <c r="H2164" i="9"/>
  <c r="H2165" i="9"/>
  <c r="H2166" i="9"/>
  <c r="H2167" i="9"/>
  <c r="H2168" i="9"/>
  <c r="H2169" i="9"/>
  <c r="H2170" i="9"/>
  <c r="H2171" i="9"/>
  <c r="H2172" i="9"/>
  <c r="H2173" i="9"/>
  <c r="H2174" i="9"/>
  <c r="H2175" i="9"/>
  <c r="H2176" i="9"/>
  <c r="H2177" i="9"/>
  <c r="H2178" i="9"/>
  <c r="H2179" i="9"/>
  <c r="H2180" i="9"/>
  <c r="H2181" i="9"/>
  <c r="H2182" i="9"/>
  <c r="H2183" i="9"/>
  <c r="H2184" i="9"/>
  <c r="H2185" i="9"/>
  <c r="H2186" i="9"/>
  <c r="H2187" i="9"/>
  <c r="H2188" i="9"/>
  <c r="H2189" i="9"/>
  <c r="H2190" i="9"/>
  <c r="H2191" i="9"/>
  <c r="H2192" i="9"/>
  <c r="H2193" i="9"/>
  <c r="H2194" i="9"/>
  <c r="H2195" i="9"/>
  <c r="H2196" i="9"/>
  <c r="H2197" i="9"/>
  <c r="H2198" i="9"/>
  <c r="H2199" i="9"/>
  <c r="H2200" i="9"/>
  <c r="H2201" i="9"/>
  <c r="H2202" i="9"/>
  <c r="H2203" i="9"/>
  <c r="H2204" i="9"/>
  <c r="H2205" i="9"/>
  <c r="H2206" i="9"/>
  <c r="H2207" i="9"/>
  <c r="H2208" i="9"/>
  <c r="H2209" i="9"/>
  <c r="H2210" i="9"/>
  <c r="H2211" i="9"/>
  <c r="H2212" i="9"/>
  <c r="H2213" i="9"/>
  <c r="H2214" i="9"/>
  <c r="H2215" i="9"/>
  <c r="H2216" i="9"/>
  <c r="H2217" i="9"/>
  <c r="H2218" i="9"/>
  <c r="H2219" i="9"/>
  <c r="H2220" i="9"/>
  <c r="H2221" i="9"/>
  <c r="H2222" i="9"/>
  <c r="H2223" i="9"/>
  <c r="H2224" i="9"/>
  <c r="H2225" i="9"/>
  <c r="H2226" i="9"/>
  <c r="H2227" i="9"/>
  <c r="H2228" i="9"/>
  <c r="H2229" i="9"/>
  <c r="H2230" i="9"/>
  <c r="H2231" i="9"/>
  <c r="H2232" i="9"/>
  <c r="H2233" i="9"/>
  <c r="H2234" i="9"/>
  <c r="H2235" i="9"/>
  <c r="H2236" i="9"/>
  <c r="H2237" i="9"/>
  <c r="H2238" i="9"/>
  <c r="H2239" i="9"/>
  <c r="H2240" i="9"/>
  <c r="H2241" i="9"/>
  <c r="H2242" i="9"/>
  <c r="H2243" i="9"/>
  <c r="H2244" i="9"/>
  <c r="H2245" i="9"/>
  <c r="H2246" i="9"/>
  <c r="H2247" i="9"/>
  <c r="H2248" i="9"/>
  <c r="H2249" i="9"/>
  <c r="H2250" i="9"/>
  <c r="H2251" i="9"/>
  <c r="H2252" i="9"/>
  <c r="H2253" i="9"/>
  <c r="H2254" i="9"/>
  <c r="H2255" i="9"/>
  <c r="H2256" i="9"/>
  <c r="H2257" i="9"/>
  <c r="H2258" i="9"/>
  <c r="H2259" i="9"/>
  <c r="H2260" i="9"/>
  <c r="H2261" i="9"/>
  <c r="H2262" i="9"/>
  <c r="H2263" i="9"/>
  <c r="H2264" i="9"/>
  <c r="H2265" i="9"/>
  <c r="H2266" i="9"/>
  <c r="H2267" i="9"/>
  <c r="H2268" i="9"/>
  <c r="H2269" i="9"/>
  <c r="H2270" i="9"/>
  <c r="H2271" i="9"/>
  <c r="H2272" i="9"/>
  <c r="H2273" i="9"/>
  <c r="H2274" i="9"/>
  <c r="H2275" i="9"/>
  <c r="H2276" i="9"/>
  <c r="H2277" i="9"/>
  <c r="H2278" i="9"/>
  <c r="H2279" i="9"/>
  <c r="H2280" i="9"/>
  <c r="H2281" i="9"/>
  <c r="H2282" i="9"/>
  <c r="H2283" i="9"/>
  <c r="H2284" i="9"/>
  <c r="H2285" i="9"/>
  <c r="H2286" i="9"/>
  <c r="H2287" i="9"/>
  <c r="H2288" i="9"/>
  <c r="H2289" i="9"/>
  <c r="H2290" i="9"/>
  <c r="H2291" i="9"/>
  <c r="H2292" i="9"/>
  <c r="H2293" i="9"/>
  <c r="H2294" i="9"/>
  <c r="H2295" i="9"/>
  <c r="H2296" i="9"/>
  <c r="H2297" i="9"/>
  <c r="H2298" i="9"/>
  <c r="H2299" i="9"/>
  <c r="H2300" i="9"/>
  <c r="H2301" i="9"/>
  <c r="H2302" i="9"/>
  <c r="H2303" i="9"/>
  <c r="H2304" i="9"/>
  <c r="H2305" i="9"/>
  <c r="H2306" i="9"/>
  <c r="H2307" i="9"/>
  <c r="H2308" i="9"/>
  <c r="H2309" i="9"/>
  <c r="H2310" i="9"/>
  <c r="H2311" i="9"/>
  <c r="H2312" i="9"/>
  <c r="H2313" i="9"/>
  <c r="H2314" i="9"/>
  <c r="H2315" i="9"/>
  <c r="H2316" i="9"/>
  <c r="H2317" i="9"/>
  <c r="H2318" i="9"/>
  <c r="H2319" i="9"/>
  <c r="H2320" i="9"/>
  <c r="H2321" i="9"/>
  <c r="H2322" i="9"/>
  <c r="H2323" i="9"/>
  <c r="H2324" i="9"/>
  <c r="H2325" i="9"/>
  <c r="H2326" i="9"/>
  <c r="H2327" i="9"/>
  <c r="H2328" i="9"/>
  <c r="H2329" i="9"/>
  <c r="H2330" i="9"/>
  <c r="H2331" i="9"/>
  <c r="H2332" i="9"/>
  <c r="H2333" i="9"/>
  <c r="H2334" i="9"/>
  <c r="H2335" i="9"/>
  <c r="H2336" i="9"/>
  <c r="H2337" i="9"/>
  <c r="H2338" i="9"/>
  <c r="H2339" i="9"/>
  <c r="H2340" i="9"/>
  <c r="H2341" i="9"/>
  <c r="H2342" i="9"/>
  <c r="H2343" i="9"/>
  <c r="H2344" i="9"/>
  <c r="H2345" i="9"/>
  <c r="H2346" i="9"/>
  <c r="H2347" i="9"/>
  <c r="H2348" i="9"/>
  <c r="H2349" i="9"/>
  <c r="H2350" i="9"/>
  <c r="H2351" i="9"/>
  <c r="H2352" i="9"/>
  <c r="H2353" i="9"/>
  <c r="H2354" i="9"/>
  <c r="H2355" i="9"/>
  <c r="H2356" i="9"/>
  <c r="H2357" i="9"/>
  <c r="H2358" i="9"/>
  <c r="H2359" i="9"/>
  <c r="H2360" i="9"/>
  <c r="H2361" i="9"/>
  <c r="H2362" i="9"/>
  <c r="H2363" i="9"/>
  <c r="H2364" i="9"/>
  <c r="H2365" i="9"/>
  <c r="H2366" i="9"/>
  <c r="H2367" i="9"/>
  <c r="H2368" i="9"/>
  <c r="H2369" i="9"/>
  <c r="H2370" i="9"/>
  <c r="H2371" i="9"/>
  <c r="H2372" i="9"/>
  <c r="H2373" i="9"/>
  <c r="H2374" i="9"/>
  <c r="H2375" i="9"/>
  <c r="H2376" i="9"/>
  <c r="H2377" i="9"/>
  <c r="H2378" i="9"/>
  <c r="H2379" i="9"/>
  <c r="H2380" i="9"/>
  <c r="H2381" i="9"/>
  <c r="H2382" i="9"/>
  <c r="H2383" i="9"/>
  <c r="H2384" i="9"/>
  <c r="H2385" i="9"/>
  <c r="H2386" i="9"/>
  <c r="H2387" i="9"/>
  <c r="H2388" i="9"/>
  <c r="H2389" i="9"/>
  <c r="H2390" i="9"/>
  <c r="H2391" i="9"/>
  <c r="H2392" i="9"/>
  <c r="H2393" i="9"/>
  <c r="H2394" i="9"/>
  <c r="H2395" i="9"/>
  <c r="H2396" i="9"/>
  <c r="H2397" i="9"/>
  <c r="H2398" i="9"/>
  <c r="H2399" i="9"/>
  <c r="H2400" i="9"/>
  <c r="H2401" i="9"/>
  <c r="H2402" i="9"/>
  <c r="H2403" i="9"/>
  <c r="H2404" i="9"/>
  <c r="H2405" i="9"/>
  <c r="H2406" i="9"/>
  <c r="H2407" i="9"/>
  <c r="H2408" i="9"/>
  <c r="H2409" i="9"/>
  <c r="H2410" i="9"/>
  <c r="H2411" i="9"/>
  <c r="H2412" i="9"/>
  <c r="H2413" i="9"/>
  <c r="H2414" i="9"/>
  <c r="H2415" i="9"/>
  <c r="H2416" i="9"/>
  <c r="H2417" i="9"/>
  <c r="H2418" i="9"/>
  <c r="H2419" i="9"/>
  <c r="H2420" i="9"/>
  <c r="H2421" i="9"/>
  <c r="H2422" i="9"/>
  <c r="H2423" i="9"/>
  <c r="H2424" i="9"/>
  <c r="H2425" i="9"/>
  <c r="H2426" i="9"/>
  <c r="H2427" i="9"/>
  <c r="H2428" i="9"/>
  <c r="H2429" i="9"/>
  <c r="H2430" i="9"/>
  <c r="H2431" i="9"/>
  <c r="H2432" i="9"/>
  <c r="H2433" i="9"/>
  <c r="H2434" i="9"/>
  <c r="H2435" i="9"/>
  <c r="H2436" i="9"/>
  <c r="H2437" i="9"/>
  <c r="H2438" i="9"/>
  <c r="H2439" i="9"/>
  <c r="H2440" i="9"/>
  <c r="H2441" i="9"/>
  <c r="H2442" i="9"/>
  <c r="H2443" i="9"/>
  <c r="H2444" i="9"/>
  <c r="H2445" i="9"/>
  <c r="H2446" i="9"/>
  <c r="H2447" i="9"/>
  <c r="H2448" i="9"/>
  <c r="H2449" i="9"/>
  <c r="H2450" i="9"/>
  <c r="H2451" i="9"/>
  <c r="H2452" i="9"/>
  <c r="H2453" i="9"/>
  <c r="H2454" i="9"/>
  <c r="H2455" i="9"/>
  <c r="H2456" i="9"/>
  <c r="H2457" i="9"/>
  <c r="H2458" i="9"/>
  <c r="H2459" i="9"/>
  <c r="H2460" i="9"/>
  <c r="H2461" i="9"/>
  <c r="H2462" i="9"/>
  <c r="H2463" i="9"/>
  <c r="H2464" i="9"/>
  <c r="H2465" i="9"/>
  <c r="H2466" i="9"/>
  <c r="H2467" i="9"/>
  <c r="H2468" i="9"/>
  <c r="H2469" i="9"/>
  <c r="H2470" i="9"/>
  <c r="H2471" i="9"/>
  <c r="H2472" i="9"/>
  <c r="H2473" i="9"/>
  <c r="H2474" i="9"/>
  <c r="H2475" i="9"/>
  <c r="H2476" i="9"/>
  <c r="H2477" i="9"/>
  <c r="H2478" i="9"/>
  <c r="H2479" i="9"/>
  <c r="H2480" i="9"/>
  <c r="H2481" i="9"/>
  <c r="H2482" i="9"/>
  <c r="H2483" i="9"/>
  <c r="H2484" i="9"/>
  <c r="H2485" i="9"/>
  <c r="H2486" i="9"/>
  <c r="H2487" i="9"/>
  <c r="H2488" i="9"/>
  <c r="H2489" i="9"/>
  <c r="H2490" i="9"/>
  <c r="H2491" i="9"/>
  <c r="H2492" i="9"/>
  <c r="H2493" i="9"/>
  <c r="H2494" i="9"/>
  <c r="H2495" i="9"/>
  <c r="H2496" i="9"/>
  <c r="H2497" i="9"/>
  <c r="H2498" i="9"/>
  <c r="H2499" i="9"/>
  <c r="H2500" i="9"/>
  <c r="H2501" i="9"/>
  <c r="H2502" i="9"/>
  <c r="H2503" i="9"/>
  <c r="H2504" i="9"/>
  <c r="H2505" i="9"/>
  <c r="H2506" i="9"/>
  <c r="H2507" i="9"/>
  <c r="H2508" i="9"/>
  <c r="H2509" i="9"/>
  <c r="H2510" i="9"/>
  <c r="H2511" i="9"/>
  <c r="H2512" i="9"/>
  <c r="H2513" i="9"/>
  <c r="H2514" i="9"/>
  <c r="H2515" i="9"/>
  <c r="H2516" i="9"/>
  <c r="H2517" i="9"/>
  <c r="H2518" i="9"/>
  <c r="H2519" i="9"/>
  <c r="H2520" i="9"/>
  <c r="H2521" i="9"/>
  <c r="H2522" i="9"/>
  <c r="H2523" i="9"/>
  <c r="H2524" i="9"/>
  <c r="H2525" i="9"/>
  <c r="H2526" i="9"/>
  <c r="H2527" i="9"/>
  <c r="H2528" i="9"/>
  <c r="H2529" i="9"/>
  <c r="H2530" i="9"/>
  <c r="H2531" i="9"/>
  <c r="H2532" i="9"/>
  <c r="H2533" i="9"/>
  <c r="H2534" i="9"/>
  <c r="H2535" i="9"/>
  <c r="H2536" i="9"/>
  <c r="H2537" i="9"/>
  <c r="H2538" i="9"/>
  <c r="H2539" i="9"/>
  <c r="H2540" i="9"/>
  <c r="H2541" i="9"/>
  <c r="H2542" i="9"/>
  <c r="H2543" i="9"/>
  <c r="H2544" i="9"/>
  <c r="H2545" i="9"/>
  <c r="H2546" i="9"/>
  <c r="H2547" i="9"/>
  <c r="H2548" i="9"/>
  <c r="H2549" i="9"/>
  <c r="H2550" i="9"/>
  <c r="H2551" i="9"/>
  <c r="H2552" i="9"/>
  <c r="H2553" i="9"/>
  <c r="H2554" i="9"/>
  <c r="H2555" i="9"/>
  <c r="H2556" i="9"/>
  <c r="H2557" i="9"/>
  <c r="H2558" i="9"/>
  <c r="H2559" i="9"/>
  <c r="H2560" i="9"/>
  <c r="H2561" i="9"/>
  <c r="H2562" i="9"/>
  <c r="H2563" i="9"/>
  <c r="H2564" i="9"/>
  <c r="H2565" i="9"/>
  <c r="H2566" i="9"/>
  <c r="H2567" i="9"/>
  <c r="H2568" i="9"/>
  <c r="H2569" i="9"/>
  <c r="H2570" i="9"/>
  <c r="H2571" i="9"/>
  <c r="H2572" i="9"/>
  <c r="H2573" i="9"/>
  <c r="H2574" i="9"/>
  <c r="H2575" i="9"/>
  <c r="H2576" i="9"/>
  <c r="H2577" i="9"/>
  <c r="H2578" i="9"/>
  <c r="H2579" i="9"/>
  <c r="H2580" i="9"/>
  <c r="H2581" i="9"/>
  <c r="H2582" i="9"/>
  <c r="H2583" i="9"/>
  <c r="H2584" i="9"/>
  <c r="H2585" i="9"/>
  <c r="H2586" i="9"/>
  <c r="H2587" i="9"/>
  <c r="H2588" i="9"/>
  <c r="H2589" i="9"/>
  <c r="H2590" i="9"/>
  <c r="H2591" i="9"/>
  <c r="H2592" i="9"/>
  <c r="H2593" i="9"/>
  <c r="H2594" i="9"/>
  <c r="H2595" i="9"/>
  <c r="H2596" i="9"/>
  <c r="H2597" i="9"/>
  <c r="H2598" i="9"/>
  <c r="H2599" i="9"/>
  <c r="H2600" i="9"/>
  <c r="H2601" i="9"/>
  <c r="H2602" i="9"/>
  <c r="H2603" i="9"/>
  <c r="H2604" i="9"/>
  <c r="H2605" i="9"/>
  <c r="H2606" i="9"/>
  <c r="H2607" i="9"/>
  <c r="H2608" i="9"/>
  <c r="H2609" i="9"/>
  <c r="H2610" i="9"/>
  <c r="H2611" i="9"/>
  <c r="H2612" i="9"/>
  <c r="H2613" i="9"/>
  <c r="H2614" i="9"/>
  <c r="H2615" i="9"/>
  <c r="H2616" i="9"/>
  <c r="H2617" i="9"/>
  <c r="H2618" i="9"/>
  <c r="H2619" i="9"/>
  <c r="H2620" i="9"/>
  <c r="H2621" i="9"/>
  <c r="H2622" i="9"/>
  <c r="H2623" i="9"/>
  <c r="H2624" i="9"/>
  <c r="H2625" i="9"/>
  <c r="H2626" i="9"/>
  <c r="H2627" i="9"/>
  <c r="H2628" i="9"/>
  <c r="H2629" i="9"/>
  <c r="H2630" i="9"/>
  <c r="H2631" i="9"/>
  <c r="H2632" i="9"/>
  <c r="H2633" i="9"/>
  <c r="H2634" i="9"/>
  <c r="H2635" i="9"/>
  <c r="H2636" i="9"/>
  <c r="H2637" i="9"/>
  <c r="H2638" i="9"/>
  <c r="H2639" i="9"/>
  <c r="H2640" i="9"/>
  <c r="H2641" i="9"/>
  <c r="H2642" i="9"/>
  <c r="H2643" i="9"/>
  <c r="H2644" i="9"/>
  <c r="H2645" i="9"/>
  <c r="H2646" i="9"/>
  <c r="H2647" i="9"/>
  <c r="H2648" i="9"/>
  <c r="H2649" i="9"/>
  <c r="H2650" i="9"/>
  <c r="H2651" i="9"/>
  <c r="H2652" i="9"/>
  <c r="H2653" i="9"/>
  <c r="H2654" i="9"/>
  <c r="H2655" i="9"/>
  <c r="H2656" i="9"/>
  <c r="H2657" i="9"/>
  <c r="H2658" i="9"/>
  <c r="H2659" i="9"/>
  <c r="H2660" i="9"/>
  <c r="H2661" i="9"/>
  <c r="H2662" i="9"/>
  <c r="H2663" i="9"/>
  <c r="H2664" i="9"/>
  <c r="H2665" i="9"/>
  <c r="H2666" i="9"/>
  <c r="H2667" i="9"/>
  <c r="H2668" i="9"/>
  <c r="H2669" i="9"/>
  <c r="H2670" i="9"/>
  <c r="H2671" i="9"/>
  <c r="H2672" i="9"/>
  <c r="H2673" i="9"/>
  <c r="H2674" i="9"/>
  <c r="H2675" i="9"/>
  <c r="H2676" i="9"/>
  <c r="H2677" i="9"/>
  <c r="H2678" i="9"/>
  <c r="H2679" i="9"/>
  <c r="H2680" i="9"/>
  <c r="H2681" i="9"/>
  <c r="H2682" i="9"/>
  <c r="H2683" i="9"/>
  <c r="H2684" i="9"/>
  <c r="H2685" i="9"/>
  <c r="H2686" i="9"/>
  <c r="H2687" i="9"/>
  <c r="H2688" i="9"/>
  <c r="H2689" i="9"/>
  <c r="H2690" i="9"/>
  <c r="H2691" i="9"/>
  <c r="H2692" i="9"/>
  <c r="H2693" i="9"/>
  <c r="H2694" i="9"/>
  <c r="H2695" i="9"/>
  <c r="H2696" i="9"/>
  <c r="H2697" i="9"/>
  <c r="H2698" i="9"/>
  <c r="H2699" i="9"/>
  <c r="H2700" i="9"/>
  <c r="H2701" i="9"/>
  <c r="H2702" i="9"/>
  <c r="H2703" i="9"/>
  <c r="H2704" i="9"/>
  <c r="H2705" i="9"/>
  <c r="H2706" i="9"/>
  <c r="H2707" i="9"/>
  <c r="H2708" i="9"/>
  <c r="H2709" i="9"/>
  <c r="H2710" i="9"/>
  <c r="H2711" i="9"/>
  <c r="H2712" i="9"/>
  <c r="H2713" i="9"/>
  <c r="H2714" i="9"/>
  <c r="H2715" i="9"/>
  <c r="H2716" i="9"/>
  <c r="H2717" i="9"/>
  <c r="H2718" i="9"/>
  <c r="H2719" i="9"/>
  <c r="H2720" i="9"/>
  <c r="H2721" i="9"/>
  <c r="H2722" i="9"/>
  <c r="H2723" i="9"/>
  <c r="H2724" i="9"/>
  <c r="H2725" i="9"/>
  <c r="H2726" i="9"/>
  <c r="H2727" i="9"/>
  <c r="H2728" i="9"/>
  <c r="H2729" i="9"/>
  <c r="H2730" i="9"/>
  <c r="H2731" i="9"/>
  <c r="H2732" i="9"/>
  <c r="H2733" i="9"/>
  <c r="H2734" i="9"/>
  <c r="H2735" i="9"/>
  <c r="H2736" i="9"/>
  <c r="H2737" i="9"/>
  <c r="H2738" i="9"/>
  <c r="H2739" i="9"/>
  <c r="H2740" i="9"/>
  <c r="H2741" i="9"/>
  <c r="H2742" i="9"/>
  <c r="H2743" i="9"/>
  <c r="H2744" i="9"/>
  <c r="H2745" i="9"/>
  <c r="H2746" i="9"/>
  <c r="H2747" i="9"/>
  <c r="H2748" i="9"/>
  <c r="H2749" i="9"/>
  <c r="H2750" i="9"/>
  <c r="H2751" i="9"/>
  <c r="H2752" i="9"/>
  <c r="H2753" i="9"/>
  <c r="H2754" i="9"/>
  <c r="H2755" i="9"/>
  <c r="H2756" i="9"/>
  <c r="H2757" i="9"/>
  <c r="H2758" i="9"/>
  <c r="H2759" i="9"/>
  <c r="H2760" i="9"/>
  <c r="H2761" i="9"/>
  <c r="H2762" i="9"/>
  <c r="H2763" i="9"/>
  <c r="H2764" i="9"/>
  <c r="H2765" i="9"/>
  <c r="H2766" i="9"/>
  <c r="H2767" i="9"/>
  <c r="H2768" i="9"/>
  <c r="H2769" i="9"/>
  <c r="H2770" i="9"/>
  <c r="H2771" i="9"/>
  <c r="H2772" i="9"/>
  <c r="H2773" i="9"/>
  <c r="H2774" i="9"/>
  <c r="H2775" i="9"/>
  <c r="H2776" i="9"/>
  <c r="H2777" i="9"/>
  <c r="H2778" i="9"/>
  <c r="H2779" i="9"/>
  <c r="H2780" i="9"/>
  <c r="H2781" i="9"/>
  <c r="H2782" i="9"/>
  <c r="H2783" i="9"/>
  <c r="H2784" i="9"/>
  <c r="H2785" i="9"/>
  <c r="H2786" i="9"/>
  <c r="H2787" i="9"/>
  <c r="H2788" i="9"/>
  <c r="H2789" i="9"/>
  <c r="H2790" i="9"/>
  <c r="H2791" i="9"/>
  <c r="H2792" i="9"/>
  <c r="H2793" i="9"/>
  <c r="H2794" i="9"/>
  <c r="H2795" i="9"/>
  <c r="H2796" i="9"/>
  <c r="H2797" i="9"/>
  <c r="H2798" i="9"/>
  <c r="H2799" i="9"/>
  <c r="H2800" i="9"/>
  <c r="H2801" i="9"/>
  <c r="H2802" i="9"/>
  <c r="H2803" i="9"/>
  <c r="H2804" i="9"/>
  <c r="H2805" i="9"/>
  <c r="H2806" i="9"/>
  <c r="H2807" i="9"/>
  <c r="H2808" i="9"/>
  <c r="H2809" i="9"/>
  <c r="H2810" i="9"/>
  <c r="H2811" i="9"/>
  <c r="H2812" i="9"/>
  <c r="H2813" i="9"/>
  <c r="H2814" i="9"/>
  <c r="H2815" i="9"/>
  <c r="H2816" i="9"/>
  <c r="H2817" i="9"/>
  <c r="H2818" i="9"/>
  <c r="H2819" i="9"/>
  <c r="H2820" i="9"/>
  <c r="H2821" i="9"/>
  <c r="H2822" i="9"/>
  <c r="H2823" i="9"/>
  <c r="H2824" i="9"/>
  <c r="H2825" i="9"/>
  <c r="H2826" i="9"/>
  <c r="H2827" i="9"/>
  <c r="H2828" i="9"/>
  <c r="H2829" i="9"/>
  <c r="H2830" i="9"/>
  <c r="H2831" i="9"/>
  <c r="H2832" i="9"/>
  <c r="H2833" i="9"/>
  <c r="H2834" i="9"/>
  <c r="H2835" i="9"/>
  <c r="H2836" i="9"/>
  <c r="H2837" i="9"/>
  <c r="H2838" i="9"/>
  <c r="H2839" i="9"/>
  <c r="H2840" i="9"/>
  <c r="H2841" i="9"/>
  <c r="H2842" i="9"/>
  <c r="H2843" i="9"/>
  <c r="H2844" i="9"/>
  <c r="H2845" i="9"/>
  <c r="H2846" i="9"/>
  <c r="H2847" i="9"/>
  <c r="H2848" i="9"/>
  <c r="H2849" i="9"/>
  <c r="H2850" i="9"/>
  <c r="H2851" i="9"/>
  <c r="H2852" i="9"/>
  <c r="H2853" i="9"/>
  <c r="H2854" i="9"/>
  <c r="H2855" i="9"/>
  <c r="H2856" i="9"/>
  <c r="H2857" i="9"/>
  <c r="H2858" i="9"/>
  <c r="H2859" i="9"/>
  <c r="H2860" i="9"/>
  <c r="H2861" i="9"/>
  <c r="H2862" i="9"/>
  <c r="H2863" i="9"/>
  <c r="H2864" i="9"/>
  <c r="H2865" i="9"/>
  <c r="H2866" i="9"/>
  <c r="H2867" i="9"/>
  <c r="H2868" i="9"/>
  <c r="H2869" i="9"/>
  <c r="H2870" i="9"/>
  <c r="H2871" i="9"/>
  <c r="H2872" i="9"/>
  <c r="H2873" i="9"/>
  <c r="H2874" i="9"/>
  <c r="H2875" i="9"/>
  <c r="H2876" i="9"/>
  <c r="H2877" i="9"/>
  <c r="H2878" i="9"/>
  <c r="H2879" i="9"/>
  <c r="H2880" i="9"/>
  <c r="H2881" i="9"/>
  <c r="H2882" i="9"/>
  <c r="H2883" i="9"/>
  <c r="H2884" i="9"/>
  <c r="H2885" i="9"/>
  <c r="H2886" i="9"/>
  <c r="H2887" i="9"/>
  <c r="H2888" i="9"/>
  <c r="H2889" i="9"/>
  <c r="H2890" i="9"/>
  <c r="H2891" i="9"/>
  <c r="H2892" i="9"/>
  <c r="H2893" i="9"/>
  <c r="H2894" i="9"/>
  <c r="H2895" i="9"/>
  <c r="H2896" i="9"/>
  <c r="H2897" i="9"/>
  <c r="H2898" i="9"/>
  <c r="H2899" i="9"/>
  <c r="H2900" i="9"/>
  <c r="H2901" i="9"/>
  <c r="H2902" i="9"/>
  <c r="H2903" i="9"/>
  <c r="H2904" i="9"/>
  <c r="H2905" i="9"/>
  <c r="H2906" i="9"/>
  <c r="H2907" i="9"/>
  <c r="H2908" i="9"/>
  <c r="H2909" i="9"/>
  <c r="H2910" i="9"/>
  <c r="H2911" i="9"/>
  <c r="H2912" i="9"/>
  <c r="H2913" i="9"/>
  <c r="H2914" i="9"/>
  <c r="H2915" i="9"/>
  <c r="H2916" i="9"/>
  <c r="H2917" i="9"/>
  <c r="H2918" i="9"/>
  <c r="H2919" i="9"/>
  <c r="H2920" i="9"/>
  <c r="H2921" i="9"/>
  <c r="H2922" i="9"/>
  <c r="H2923" i="9"/>
  <c r="H2924" i="9"/>
  <c r="H2925" i="9"/>
  <c r="H2926" i="9"/>
  <c r="H2927" i="9"/>
  <c r="H2928" i="9"/>
  <c r="H2929" i="9"/>
  <c r="H2930" i="9"/>
  <c r="H2931" i="9"/>
  <c r="H2932" i="9"/>
  <c r="H2933" i="9"/>
  <c r="H2934" i="9"/>
  <c r="H2935" i="9"/>
  <c r="H2936" i="9"/>
  <c r="H2937" i="9"/>
  <c r="H2938" i="9"/>
  <c r="H2939" i="9"/>
  <c r="H2940" i="9"/>
  <c r="H2941" i="9"/>
  <c r="H2942" i="9"/>
  <c r="H2943" i="9"/>
  <c r="H2944" i="9"/>
  <c r="H2945" i="9"/>
  <c r="H2946" i="9"/>
  <c r="H2947" i="9"/>
  <c r="H2948" i="9"/>
  <c r="H2949" i="9"/>
  <c r="H2950" i="9"/>
  <c r="H2951" i="9"/>
  <c r="H2952" i="9"/>
  <c r="H2953" i="9"/>
  <c r="H2954" i="9"/>
  <c r="H2955" i="9"/>
  <c r="H2956" i="9"/>
  <c r="H2957" i="9"/>
  <c r="H2958" i="9"/>
  <c r="H2959" i="9"/>
  <c r="H2960" i="9"/>
  <c r="H2961" i="9"/>
  <c r="H2962" i="9"/>
  <c r="H2963" i="9"/>
  <c r="H2964" i="9"/>
  <c r="H2965" i="9"/>
  <c r="H2966" i="9"/>
  <c r="H2967" i="9"/>
  <c r="H2968" i="9"/>
  <c r="H2969" i="9"/>
  <c r="H2970" i="9"/>
  <c r="H2971" i="9"/>
  <c r="H2972" i="9"/>
  <c r="H2973" i="9"/>
  <c r="H2974" i="9"/>
  <c r="H2975" i="9"/>
  <c r="H2976" i="9"/>
  <c r="H2977" i="9"/>
  <c r="H2978" i="9"/>
  <c r="H2979" i="9"/>
  <c r="H2980" i="9"/>
  <c r="H2981" i="9"/>
  <c r="H2982" i="9"/>
  <c r="H2983" i="9"/>
  <c r="H2984" i="9"/>
  <c r="H2985" i="9"/>
  <c r="H2986" i="9"/>
  <c r="H2987" i="9"/>
  <c r="H2988" i="9"/>
  <c r="H2989" i="9"/>
  <c r="H2990" i="9"/>
  <c r="H2991" i="9"/>
  <c r="H2992" i="9"/>
  <c r="H2993" i="9"/>
  <c r="H2994" i="9"/>
  <c r="H2995" i="9"/>
  <c r="H2996" i="9"/>
  <c r="H2997" i="9"/>
  <c r="H2998" i="9"/>
  <c r="H2999" i="9"/>
  <c r="H3000" i="9"/>
  <c r="H3001" i="9"/>
  <c r="H3002" i="9"/>
  <c r="H3003" i="9"/>
  <c r="H3004" i="9"/>
  <c r="H3005" i="9"/>
  <c r="H3006" i="9"/>
  <c r="H3007" i="9"/>
  <c r="H3008" i="9"/>
  <c r="H3009" i="9"/>
  <c r="H3010" i="9"/>
  <c r="H3011" i="9"/>
  <c r="H3012" i="9"/>
  <c r="H3013" i="9"/>
  <c r="H3014" i="9"/>
  <c r="H3015" i="9"/>
  <c r="H3016" i="9"/>
  <c r="H3017" i="9"/>
  <c r="H3018" i="9"/>
  <c r="H3019" i="9"/>
  <c r="H3020" i="9"/>
  <c r="H3021" i="9"/>
  <c r="H3022" i="9"/>
  <c r="H3023" i="9"/>
  <c r="H3024" i="9"/>
  <c r="H3025" i="9"/>
  <c r="H3026" i="9"/>
  <c r="H3027" i="9"/>
  <c r="H3028" i="9"/>
  <c r="H3029" i="9"/>
  <c r="H3030" i="9"/>
  <c r="H3031" i="9"/>
  <c r="H3032" i="9"/>
  <c r="H3033" i="9"/>
  <c r="H3034" i="9"/>
  <c r="H3035" i="9"/>
  <c r="H3036" i="9"/>
  <c r="H3037" i="9"/>
  <c r="H3038" i="9"/>
  <c r="H3039" i="9"/>
  <c r="H3040" i="9"/>
  <c r="H3041" i="9"/>
  <c r="H3042" i="9"/>
  <c r="H3043" i="9"/>
  <c r="H3044" i="9"/>
  <c r="H3045" i="9"/>
  <c r="H3046" i="9"/>
  <c r="H3047" i="9"/>
  <c r="H3048" i="9"/>
  <c r="H3049" i="9"/>
  <c r="H3050" i="9"/>
  <c r="H3051" i="9"/>
  <c r="H3052" i="9"/>
  <c r="H3053" i="9"/>
  <c r="H3054" i="9"/>
  <c r="H3055" i="9"/>
  <c r="H3056" i="9"/>
  <c r="H3057" i="9"/>
  <c r="H3058" i="9"/>
  <c r="H3059" i="9"/>
  <c r="H3060" i="9"/>
  <c r="H3061" i="9"/>
  <c r="H3062" i="9"/>
  <c r="H3063" i="9"/>
  <c r="H3064" i="9"/>
  <c r="H3065" i="9"/>
  <c r="H3066" i="9"/>
  <c r="H3067" i="9"/>
  <c r="H3068" i="9"/>
  <c r="H3069" i="9"/>
  <c r="H3070" i="9"/>
  <c r="H3071" i="9"/>
  <c r="H3072" i="9"/>
  <c r="H3073" i="9"/>
  <c r="H3074" i="9"/>
  <c r="H3075" i="9"/>
  <c r="H3076" i="9"/>
  <c r="H3077" i="9"/>
  <c r="H3078" i="9"/>
  <c r="H3079" i="9"/>
  <c r="H3080" i="9"/>
  <c r="H3081" i="9"/>
  <c r="H3082" i="9"/>
  <c r="H3083" i="9"/>
  <c r="H3084" i="9"/>
  <c r="H3085" i="9"/>
  <c r="H3086" i="9"/>
  <c r="H3087" i="9"/>
  <c r="H3088" i="9"/>
  <c r="H3089" i="9"/>
  <c r="H3090" i="9"/>
  <c r="H3091" i="9"/>
  <c r="H3092" i="9"/>
  <c r="H3093" i="9"/>
  <c r="H3094" i="9"/>
  <c r="H3095" i="9"/>
  <c r="H3096" i="9"/>
  <c r="H3097" i="9"/>
  <c r="H3098" i="9"/>
  <c r="H3099" i="9"/>
  <c r="H3100" i="9"/>
  <c r="H3101" i="9"/>
  <c r="H3102" i="9"/>
  <c r="H3103" i="9"/>
  <c r="H3104" i="9"/>
  <c r="H3105" i="9"/>
  <c r="H3106" i="9"/>
  <c r="H3107" i="9"/>
  <c r="H3108" i="9"/>
  <c r="H3109" i="9"/>
  <c r="H3110" i="9"/>
  <c r="H3111" i="9"/>
  <c r="H3112" i="9"/>
  <c r="H3113" i="9"/>
  <c r="H3114" i="9"/>
  <c r="H3115" i="9"/>
  <c r="H3116" i="9"/>
  <c r="H3117" i="9"/>
  <c r="H3118" i="9"/>
  <c r="H3119" i="9"/>
  <c r="H3120" i="9"/>
  <c r="H3121" i="9"/>
  <c r="H3122" i="9"/>
  <c r="H3123" i="9"/>
  <c r="H3124" i="9"/>
  <c r="H3125" i="9"/>
  <c r="H3126" i="9"/>
  <c r="H3127" i="9"/>
  <c r="H3128" i="9"/>
  <c r="H3129" i="9"/>
  <c r="H3130" i="9"/>
  <c r="H3131" i="9"/>
  <c r="H3132" i="9"/>
  <c r="H3133" i="9"/>
  <c r="H3134" i="9"/>
  <c r="H3135" i="9"/>
  <c r="H3136" i="9"/>
  <c r="H3137" i="9"/>
  <c r="H3138" i="9"/>
  <c r="H3139" i="9"/>
  <c r="H3140" i="9"/>
  <c r="H3141" i="9"/>
  <c r="H3142" i="9"/>
  <c r="H3143" i="9"/>
  <c r="H3144" i="9"/>
  <c r="H3145" i="9"/>
  <c r="H3146" i="9"/>
  <c r="H3147" i="9"/>
  <c r="H3148" i="9"/>
  <c r="H3149" i="9"/>
  <c r="H3150" i="9"/>
  <c r="H3151" i="9"/>
  <c r="H3152" i="9"/>
  <c r="H3153" i="9"/>
  <c r="H3154" i="9"/>
  <c r="H3155" i="9"/>
  <c r="H3156" i="9"/>
  <c r="H3157" i="9"/>
  <c r="H3158" i="9"/>
  <c r="H3159" i="9"/>
  <c r="H3160" i="9"/>
  <c r="H3161" i="9"/>
  <c r="H3162" i="9"/>
  <c r="H3163" i="9"/>
  <c r="H3164" i="9"/>
  <c r="H3165" i="9"/>
  <c r="H3166" i="9"/>
  <c r="H3167" i="9"/>
  <c r="H3168" i="9"/>
  <c r="H3169" i="9"/>
  <c r="H3170" i="9"/>
  <c r="H3171" i="9"/>
  <c r="H3172" i="9"/>
  <c r="H3173" i="9"/>
  <c r="H3174" i="9"/>
  <c r="H3175" i="9"/>
  <c r="H3176" i="9"/>
  <c r="H3177" i="9"/>
  <c r="H3178" i="9"/>
  <c r="H3179" i="9"/>
  <c r="H3180" i="9"/>
  <c r="H3181" i="9"/>
  <c r="H3182" i="9"/>
  <c r="H3183" i="9"/>
  <c r="H3184" i="9"/>
  <c r="H3185" i="9"/>
  <c r="H3186" i="9"/>
  <c r="H3187" i="9"/>
  <c r="H3188" i="9"/>
  <c r="H3189" i="9"/>
  <c r="H3190" i="9"/>
  <c r="H3191" i="9"/>
  <c r="H3192" i="9"/>
  <c r="H3193" i="9"/>
  <c r="H3194" i="9"/>
  <c r="H3195" i="9"/>
  <c r="H3196" i="9"/>
  <c r="H3197" i="9"/>
  <c r="H3198" i="9"/>
  <c r="H3199" i="9"/>
  <c r="H3200" i="9"/>
  <c r="H3201" i="9"/>
  <c r="H3202" i="9"/>
  <c r="H3203" i="9"/>
  <c r="H3204" i="9"/>
  <c r="H3205" i="9"/>
  <c r="H3206" i="9"/>
  <c r="H3207" i="9"/>
  <c r="H3208" i="9"/>
  <c r="H3209" i="9"/>
  <c r="H3210" i="9"/>
  <c r="H3211" i="9"/>
  <c r="H3212" i="9"/>
  <c r="H3213" i="9"/>
  <c r="H3214" i="9"/>
  <c r="H3215" i="9"/>
  <c r="H3216" i="9"/>
  <c r="H3217" i="9"/>
  <c r="H3218" i="9"/>
  <c r="H3219" i="9"/>
  <c r="H3220" i="9"/>
  <c r="H3221" i="9"/>
  <c r="H3222" i="9"/>
  <c r="H3223" i="9"/>
  <c r="H3224" i="9"/>
  <c r="H3225" i="9"/>
  <c r="H3226" i="9"/>
  <c r="H3227" i="9"/>
  <c r="H3228" i="9"/>
  <c r="H3229" i="9"/>
  <c r="H3230" i="9"/>
  <c r="H3231" i="9"/>
  <c r="H3232" i="9"/>
  <c r="H3233" i="9"/>
  <c r="H3234" i="9"/>
  <c r="H3235" i="9"/>
  <c r="H3236" i="9"/>
  <c r="H3237" i="9"/>
  <c r="H3238" i="9"/>
  <c r="H3239" i="9"/>
  <c r="H3240" i="9"/>
  <c r="H3241" i="9"/>
  <c r="H3242" i="9"/>
  <c r="H3243" i="9"/>
  <c r="H3244" i="9"/>
  <c r="H3245" i="9"/>
  <c r="H3246" i="9"/>
  <c r="H3247" i="9"/>
  <c r="H3248" i="9"/>
  <c r="H3249" i="9"/>
  <c r="H3250" i="9"/>
  <c r="H3251" i="9"/>
  <c r="H3252" i="9"/>
  <c r="H3253" i="9"/>
  <c r="H3254" i="9"/>
  <c r="H3255" i="9"/>
  <c r="H3256" i="9"/>
  <c r="H3257" i="9"/>
  <c r="H3258" i="9"/>
  <c r="H3259" i="9"/>
  <c r="H3260" i="9"/>
  <c r="H3261" i="9"/>
  <c r="H3262" i="9"/>
  <c r="H3263" i="9"/>
  <c r="H3264" i="9"/>
  <c r="H3265" i="9"/>
  <c r="H3266" i="9"/>
  <c r="H3267" i="9"/>
  <c r="H3268" i="9"/>
  <c r="H3269" i="9"/>
  <c r="H3270" i="9"/>
  <c r="H3271" i="9"/>
  <c r="H3272" i="9"/>
  <c r="H3273" i="9"/>
  <c r="H3274" i="9"/>
  <c r="H3275" i="9"/>
  <c r="H3276" i="9"/>
  <c r="H3277" i="9"/>
  <c r="H3278" i="9"/>
  <c r="H3279" i="9"/>
  <c r="H3280" i="9"/>
  <c r="H3281" i="9"/>
  <c r="H3282" i="9"/>
  <c r="H3283" i="9"/>
  <c r="H3284" i="9"/>
  <c r="H3285" i="9"/>
  <c r="H3286" i="9"/>
  <c r="H3287" i="9"/>
  <c r="H3288" i="9"/>
  <c r="H3289" i="9"/>
  <c r="H3290" i="9"/>
  <c r="H3291" i="9"/>
  <c r="H3292" i="9"/>
  <c r="H3293" i="9"/>
  <c r="H3294" i="9"/>
  <c r="H3295" i="9"/>
  <c r="H3296" i="9"/>
  <c r="H3297" i="9"/>
  <c r="H3298" i="9"/>
  <c r="H3299" i="9"/>
  <c r="H3300" i="9"/>
  <c r="H3301" i="9"/>
  <c r="H3302" i="9"/>
  <c r="H3303" i="9"/>
  <c r="H3304" i="9"/>
  <c r="H3305" i="9"/>
  <c r="H3306" i="9"/>
  <c r="H3307" i="9"/>
  <c r="H3308" i="9"/>
  <c r="H3309" i="9"/>
  <c r="H3310" i="9"/>
  <c r="H3311" i="9"/>
  <c r="H3312" i="9"/>
  <c r="H3313" i="9"/>
  <c r="H3314" i="9"/>
  <c r="H3315" i="9"/>
  <c r="H3316" i="9"/>
  <c r="H3317" i="9"/>
  <c r="H3318" i="9"/>
  <c r="H3319" i="9"/>
  <c r="H3320" i="9"/>
  <c r="H3321" i="9"/>
  <c r="H3322" i="9"/>
  <c r="H3323" i="9"/>
  <c r="H3324" i="9"/>
  <c r="H3325" i="9"/>
  <c r="H3326" i="9"/>
  <c r="H3327" i="9"/>
  <c r="H3328" i="9"/>
  <c r="H3329" i="9"/>
  <c r="H3330" i="9"/>
  <c r="H3331" i="9"/>
  <c r="H3332" i="9"/>
  <c r="H3333" i="9"/>
  <c r="H3334" i="9"/>
  <c r="H3335" i="9"/>
  <c r="H3336" i="9"/>
  <c r="H3337" i="9"/>
  <c r="H3338" i="9"/>
  <c r="H3339" i="9"/>
  <c r="H3340" i="9"/>
  <c r="H3341" i="9"/>
  <c r="H3342" i="9"/>
  <c r="H3343" i="9"/>
  <c r="H3344" i="9"/>
  <c r="H3345" i="9"/>
  <c r="H3346" i="9"/>
  <c r="H3347" i="9"/>
  <c r="H3348" i="9"/>
  <c r="H3349" i="9"/>
  <c r="H3350" i="9"/>
  <c r="H3351" i="9"/>
  <c r="H3352" i="9"/>
  <c r="H3353" i="9"/>
  <c r="H3354" i="9"/>
  <c r="H3355" i="9"/>
  <c r="H3356" i="9"/>
  <c r="H3357" i="9"/>
  <c r="H3358" i="9"/>
  <c r="H3359" i="9"/>
  <c r="H3360" i="9"/>
  <c r="H3361" i="9"/>
  <c r="H3362" i="9"/>
  <c r="H3363" i="9"/>
  <c r="H3364" i="9"/>
  <c r="H3365" i="9"/>
  <c r="H3366" i="9"/>
  <c r="H3367" i="9"/>
  <c r="H3368" i="9"/>
  <c r="H3369" i="9"/>
  <c r="H3370" i="9"/>
  <c r="H3371" i="9"/>
  <c r="H3372" i="9"/>
  <c r="H3373" i="9"/>
  <c r="H3374" i="9"/>
  <c r="H3375" i="9"/>
  <c r="H3376" i="9"/>
  <c r="H3377" i="9"/>
  <c r="H3378" i="9"/>
  <c r="H3379" i="9"/>
  <c r="H3380" i="9"/>
  <c r="H3381" i="9"/>
  <c r="H3382" i="9"/>
  <c r="H3383" i="9"/>
  <c r="H3384" i="9"/>
  <c r="H3385" i="9"/>
  <c r="H3386" i="9"/>
  <c r="H3387" i="9"/>
  <c r="H3388" i="9"/>
  <c r="H3389" i="9"/>
  <c r="H3390" i="9"/>
  <c r="H3391" i="9"/>
  <c r="H3392" i="9"/>
  <c r="H3393" i="9"/>
  <c r="H3394" i="9"/>
  <c r="H3395" i="9"/>
  <c r="H3396" i="9"/>
  <c r="H3397" i="9"/>
  <c r="H3398" i="9"/>
  <c r="H3399" i="9"/>
  <c r="H3400" i="9"/>
  <c r="H3401" i="9"/>
  <c r="H3402" i="9"/>
  <c r="H3403" i="9"/>
  <c r="H3404" i="9"/>
  <c r="H3405" i="9"/>
  <c r="H3406" i="9"/>
  <c r="H3407" i="9"/>
  <c r="H3408" i="9"/>
  <c r="H3409" i="9"/>
  <c r="H3410" i="9"/>
  <c r="H3411" i="9"/>
  <c r="H3412" i="9"/>
  <c r="H3413" i="9"/>
  <c r="H3414" i="9"/>
  <c r="H3415" i="9"/>
  <c r="H3416" i="9"/>
  <c r="H3417" i="9"/>
  <c r="H3418" i="9"/>
  <c r="H3419" i="9"/>
  <c r="H3420" i="9"/>
  <c r="H3421" i="9"/>
  <c r="H3422" i="9"/>
  <c r="H3423" i="9"/>
  <c r="H3424" i="9"/>
  <c r="H3425" i="9"/>
  <c r="H3426" i="9"/>
  <c r="H3427" i="9"/>
  <c r="H3428" i="9"/>
  <c r="H3429" i="9"/>
  <c r="H3430" i="9"/>
  <c r="H3431" i="9"/>
  <c r="H3432" i="9"/>
  <c r="H3433" i="9"/>
  <c r="H3434" i="9"/>
  <c r="H3435" i="9"/>
  <c r="H3436" i="9"/>
  <c r="H3437" i="9"/>
  <c r="H3438" i="9"/>
  <c r="H3439" i="9"/>
  <c r="H3440" i="9"/>
  <c r="H3441" i="9"/>
  <c r="H3442" i="9"/>
  <c r="H3443" i="9"/>
  <c r="H3444" i="9"/>
  <c r="H3445" i="9"/>
  <c r="H3446" i="9"/>
  <c r="H3447" i="9"/>
  <c r="H3448" i="9"/>
  <c r="H3449" i="9"/>
  <c r="H3450" i="9"/>
  <c r="H3451" i="9"/>
  <c r="H3452" i="9"/>
  <c r="H3453" i="9"/>
  <c r="H3454" i="9"/>
  <c r="H3455" i="9"/>
  <c r="H3456" i="9"/>
  <c r="H3457" i="9"/>
  <c r="H3458" i="9"/>
  <c r="H3459" i="9"/>
  <c r="H3460" i="9"/>
  <c r="H3461" i="9"/>
  <c r="H3462" i="9"/>
  <c r="H3463" i="9"/>
  <c r="H3464" i="9"/>
  <c r="H3465" i="9"/>
  <c r="H3466" i="9"/>
  <c r="H3467" i="9"/>
  <c r="H3468" i="9"/>
  <c r="H3469" i="9"/>
  <c r="H3470" i="9"/>
  <c r="H3471" i="9"/>
  <c r="H3472" i="9"/>
  <c r="H3473" i="9"/>
  <c r="H3474" i="9"/>
  <c r="H3475" i="9"/>
  <c r="H3476" i="9"/>
  <c r="H3477" i="9"/>
  <c r="H3478" i="9"/>
  <c r="H3479" i="9"/>
  <c r="H3480" i="9"/>
  <c r="H3481" i="9"/>
  <c r="H3482" i="9"/>
  <c r="H3483" i="9"/>
  <c r="H3484" i="9"/>
  <c r="H3485" i="9"/>
  <c r="H3486" i="9"/>
  <c r="H3487" i="9"/>
  <c r="H3488" i="9"/>
  <c r="H3489" i="9"/>
  <c r="H3490" i="9"/>
  <c r="H3491" i="9"/>
  <c r="H3492" i="9"/>
  <c r="H3493" i="9"/>
  <c r="H3494" i="9"/>
  <c r="H3495" i="9"/>
  <c r="H3496" i="9"/>
  <c r="H3497" i="9"/>
  <c r="H3498" i="9"/>
  <c r="H3499" i="9"/>
  <c r="H3500" i="9"/>
  <c r="H3501" i="9"/>
  <c r="H3502" i="9"/>
  <c r="H3503" i="9"/>
  <c r="H3504" i="9"/>
  <c r="H3505" i="9"/>
  <c r="H3506" i="9"/>
  <c r="H3507" i="9"/>
  <c r="H3508" i="9"/>
  <c r="H3509" i="9"/>
  <c r="H3510" i="9"/>
  <c r="H3511" i="9"/>
  <c r="H3512" i="9"/>
  <c r="H3513" i="9"/>
  <c r="H3514" i="9"/>
  <c r="H3515" i="9"/>
  <c r="H3516" i="9"/>
  <c r="H3517" i="9"/>
  <c r="H3518" i="9"/>
  <c r="H3519" i="9"/>
  <c r="H3520" i="9"/>
  <c r="H3521" i="9"/>
  <c r="H3522" i="9"/>
  <c r="H3523" i="9"/>
  <c r="H3524" i="9"/>
  <c r="H3525" i="9"/>
  <c r="H3526" i="9"/>
  <c r="H3527" i="9"/>
  <c r="H3528" i="9"/>
  <c r="H3529" i="9"/>
  <c r="H3530" i="9"/>
  <c r="H3531" i="9"/>
  <c r="H3532" i="9"/>
  <c r="H3533" i="9"/>
  <c r="H3534" i="9"/>
  <c r="H3535" i="9"/>
  <c r="H3536" i="9"/>
  <c r="H3537" i="9"/>
  <c r="H3538" i="9"/>
  <c r="H3539" i="9"/>
  <c r="H3540" i="9"/>
  <c r="H3541" i="9"/>
  <c r="H3542" i="9"/>
  <c r="H3543" i="9"/>
  <c r="H3544" i="9"/>
  <c r="H3545" i="9"/>
  <c r="H3546" i="9"/>
  <c r="H3547" i="9"/>
  <c r="H3548" i="9"/>
  <c r="H3549" i="9"/>
  <c r="H3550" i="9"/>
  <c r="H3551" i="9"/>
  <c r="H3552" i="9"/>
  <c r="H3553" i="9"/>
  <c r="H3554" i="9"/>
  <c r="H3555" i="9"/>
  <c r="H3556" i="9"/>
  <c r="H3557" i="9"/>
  <c r="H3558" i="9"/>
  <c r="H3559" i="9"/>
  <c r="H3560" i="9"/>
  <c r="H3561" i="9"/>
  <c r="H3562" i="9"/>
  <c r="H3563" i="9"/>
  <c r="H3564" i="9"/>
  <c r="H3565" i="9"/>
  <c r="H3566" i="9"/>
  <c r="H3567" i="9"/>
  <c r="H3568" i="9"/>
  <c r="H3569" i="9"/>
  <c r="H3570" i="9"/>
  <c r="H3571" i="9"/>
  <c r="H3572" i="9"/>
  <c r="H3573" i="9"/>
  <c r="H3574" i="9"/>
  <c r="H3575" i="9"/>
  <c r="H3576" i="9"/>
  <c r="H3577" i="9"/>
  <c r="H3578" i="9"/>
  <c r="H3579" i="9"/>
  <c r="H3580" i="9"/>
  <c r="H3581" i="9"/>
  <c r="H3582" i="9"/>
  <c r="H3583" i="9"/>
  <c r="H3584" i="9"/>
  <c r="H3585" i="9"/>
  <c r="H3586" i="9"/>
  <c r="H3587" i="9"/>
  <c r="H3588" i="9"/>
  <c r="H3589" i="9"/>
  <c r="H3590" i="9"/>
  <c r="H3591" i="9"/>
  <c r="H3592" i="9"/>
  <c r="H3593" i="9"/>
  <c r="H3594" i="9"/>
  <c r="H3595" i="9"/>
  <c r="H3596" i="9"/>
  <c r="H3597" i="9"/>
  <c r="H3598" i="9"/>
  <c r="H3599" i="9"/>
  <c r="H3600" i="9"/>
  <c r="H3601" i="9"/>
  <c r="H3602" i="9"/>
  <c r="H3603" i="9"/>
  <c r="H3604" i="9"/>
  <c r="H3605" i="9"/>
  <c r="H3606" i="9"/>
  <c r="H3607" i="9"/>
  <c r="H3608" i="9"/>
  <c r="H3609" i="9"/>
  <c r="H3610" i="9"/>
  <c r="H3611" i="9"/>
  <c r="H3612" i="9"/>
  <c r="H3613" i="9"/>
  <c r="H3614" i="9"/>
  <c r="H3615" i="9"/>
  <c r="H3616" i="9"/>
  <c r="H3617" i="9"/>
  <c r="H3618" i="9"/>
  <c r="H3619" i="9"/>
  <c r="H3620" i="9"/>
  <c r="H3621" i="9"/>
  <c r="H3622" i="9"/>
  <c r="H3623" i="9"/>
  <c r="H3624" i="9"/>
  <c r="H3625" i="9"/>
  <c r="H3626" i="9"/>
  <c r="H3627" i="9"/>
  <c r="H3628" i="9"/>
  <c r="H3629" i="9"/>
  <c r="H3630" i="9"/>
  <c r="H3631" i="9"/>
  <c r="H3632" i="9"/>
  <c r="H3633" i="9"/>
  <c r="H3634" i="9"/>
  <c r="H3635" i="9"/>
  <c r="H3636" i="9"/>
  <c r="H3637" i="9"/>
  <c r="H3638" i="9"/>
  <c r="H3639" i="9"/>
  <c r="H3640" i="9"/>
  <c r="H3641" i="9"/>
  <c r="H3642" i="9"/>
  <c r="H3643" i="9"/>
  <c r="H3644" i="9"/>
  <c r="H3645" i="9"/>
  <c r="H3646" i="9"/>
  <c r="H3647" i="9"/>
  <c r="H3648" i="9"/>
  <c r="H3649" i="9"/>
  <c r="H3650" i="9"/>
  <c r="H3651" i="9"/>
  <c r="H3652" i="9"/>
  <c r="H3653" i="9"/>
  <c r="H3654" i="9"/>
  <c r="H3655" i="9"/>
  <c r="H3656" i="9"/>
  <c r="H3657" i="9"/>
  <c r="H3658" i="9"/>
  <c r="H3659" i="9"/>
  <c r="H3660" i="9"/>
  <c r="H3661" i="9"/>
  <c r="H3662" i="9"/>
  <c r="H3663" i="9"/>
  <c r="H3664" i="9"/>
  <c r="H3665" i="9"/>
  <c r="H3666" i="9"/>
  <c r="H3667" i="9"/>
  <c r="H3668" i="9"/>
  <c r="H3669" i="9"/>
  <c r="H3670" i="9"/>
  <c r="H3671" i="9"/>
  <c r="H3672" i="9"/>
  <c r="H3673" i="9"/>
  <c r="H3674" i="9"/>
  <c r="H3675" i="9"/>
  <c r="H3676" i="9"/>
  <c r="H3677" i="9"/>
  <c r="H3678" i="9"/>
  <c r="H3679" i="9"/>
  <c r="H3680" i="9"/>
  <c r="H3681" i="9"/>
  <c r="H3682" i="9"/>
  <c r="H3683" i="9"/>
  <c r="H3684" i="9"/>
  <c r="H3685" i="9"/>
  <c r="H3686" i="9"/>
  <c r="H3687" i="9"/>
  <c r="H3688" i="9"/>
  <c r="H3689" i="9"/>
  <c r="H3690" i="9"/>
  <c r="H3691" i="9"/>
  <c r="H3692" i="9"/>
  <c r="H3693" i="9"/>
  <c r="H3694" i="9"/>
  <c r="H3695" i="9"/>
  <c r="H3696" i="9"/>
  <c r="H3697" i="9"/>
  <c r="H3698" i="9"/>
  <c r="H3699" i="9"/>
  <c r="H3700" i="9"/>
  <c r="H3701" i="9"/>
  <c r="H3702" i="9"/>
  <c r="H3703" i="9"/>
  <c r="H3704" i="9"/>
  <c r="H3705" i="9"/>
  <c r="H3706" i="9"/>
  <c r="H3707" i="9"/>
  <c r="H3708" i="9"/>
  <c r="H3709" i="9"/>
  <c r="H3710" i="9"/>
  <c r="H3711" i="9"/>
  <c r="H3712" i="9"/>
  <c r="H3713" i="9"/>
  <c r="H3714" i="9"/>
  <c r="H3715" i="9"/>
  <c r="H3716" i="9"/>
  <c r="H3717" i="9"/>
  <c r="H3718" i="9"/>
  <c r="H3719" i="9"/>
  <c r="H3720" i="9"/>
  <c r="H3721" i="9"/>
  <c r="H3722" i="9"/>
  <c r="H3723" i="9"/>
  <c r="H3724" i="9"/>
  <c r="H3725" i="9"/>
  <c r="H3726" i="9"/>
  <c r="H3727" i="9"/>
  <c r="H3728" i="9"/>
  <c r="H3729" i="9"/>
  <c r="H3730" i="9"/>
  <c r="H3731" i="9"/>
  <c r="H3732" i="9"/>
  <c r="H3733" i="9"/>
  <c r="H3734" i="9"/>
  <c r="H3735" i="9"/>
  <c r="H3736" i="9"/>
  <c r="H3737" i="9"/>
  <c r="H3738" i="9"/>
  <c r="H3739" i="9"/>
  <c r="H3740" i="9"/>
  <c r="H3741" i="9"/>
  <c r="H3742" i="9"/>
  <c r="H3743" i="9"/>
  <c r="H3744" i="9"/>
  <c r="H3745" i="9"/>
  <c r="H3746" i="9"/>
  <c r="H3747" i="9"/>
  <c r="H3748" i="9"/>
  <c r="H3749" i="9"/>
  <c r="H3750" i="9"/>
  <c r="H3751" i="9"/>
  <c r="H3752" i="9"/>
  <c r="H3753" i="9"/>
  <c r="H3754" i="9"/>
  <c r="H3755" i="9"/>
  <c r="H3756" i="9"/>
  <c r="H3757" i="9"/>
  <c r="H3758" i="9"/>
  <c r="H3759" i="9"/>
  <c r="H3760" i="9"/>
  <c r="H3761" i="9"/>
  <c r="H3762" i="9"/>
  <c r="H3763" i="9"/>
  <c r="H3764" i="9"/>
  <c r="H3765" i="9"/>
  <c r="H3766" i="9"/>
  <c r="H3767" i="9"/>
  <c r="H3768" i="9"/>
  <c r="H3769" i="9"/>
  <c r="H3770" i="9"/>
  <c r="H3771" i="9"/>
  <c r="H3772" i="9"/>
  <c r="H3773" i="9"/>
  <c r="H3774" i="9"/>
  <c r="H3775" i="9"/>
  <c r="H3776" i="9"/>
  <c r="H3777" i="9"/>
  <c r="H3778" i="9"/>
  <c r="H3779" i="9"/>
  <c r="H3780" i="9"/>
  <c r="H3781" i="9"/>
  <c r="H3782" i="9"/>
  <c r="H3783" i="9"/>
  <c r="H3784" i="9"/>
  <c r="H3785" i="9"/>
  <c r="H3786" i="9"/>
  <c r="H3787" i="9"/>
  <c r="H3788" i="9"/>
  <c r="H3789" i="9"/>
  <c r="H3790" i="9"/>
  <c r="H3791" i="9"/>
  <c r="H3792" i="9"/>
  <c r="H3793" i="9"/>
  <c r="H3794" i="9"/>
  <c r="H3795" i="9"/>
  <c r="H3796" i="9"/>
  <c r="H3797" i="9"/>
  <c r="H3798" i="9"/>
  <c r="H3799" i="9"/>
  <c r="H3800" i="9"/>
  <c r="H3801" i="9"/>
  <c r="H3802" i="9"/>
  <c r="H3803" i="9"/>
  <c r="H3804" i="9"/>
  <c r="H3805" i="9"/>
  <c r="H3806" i="9"/>
  <c r="H3807" i="9"/>
  <c r="H3808" i="9"/>
  <c r="H3809" i="9"/>
  <c r="H3810" i="9"/>
  <c r="H3811" i="9"/>
  <c r="H3812" i="9"/>
  <c r="H3813" i="9"/>
  <c r="H3814" i="9"/>
  <c r="H3815" i="9"/>
  <c r="H3816" i="9"/>
  <c r="H3817" i="9"/>
  <c r="H3818" i="9"/>
  <c r="H3819" i="9"/>
  <c r="H3820" i="9"/>
  <c r="H3821" i="9"/>
  <c r="H3822" i="9"/>
  <c r="H3823" i="9"/>
  <c r="H3824" i="9"/>
  <c r="H3825" i="9"/>
  <c r="H3826" i="9"/>
  <c r="H3827" i="9"/>
  <c r="H3828" i="9"/>
  <c r="H3829" i="9"/>
  <c r="H3830" i="9"/>
  <c r="H3831" i="9"/>
  <c r="H3832" i="9"/>
  <c r="H3833" i="9"/>
  <c r="H3834" i="9"/>
  <c r="H3835" i="9"/>
  <c r="H3836" i="9"/>
  <c r="H3837" i="9"/>
  <c r="H3838" i="9"/>
  <c r="H3839" i="9"/>
  <c r="H3840" i="9"/>
  <c r="H3841" i="9"/>
  <c r="H3842" i="9"/>
  <c r="H3843" i="9"/>
  <c r="H3844" i="9"/>
  <c r="H3845" i="9"/>
  <c r="H3846" i="9"/>
  <c r="H3847" i="9"/>
  <c r="H3848" i="9"/>
  <c r="H3849" i="9"/>
  <c r="H3850" i="9"/>
  <c r="H3851" i="9"/>
  <c r="H3852" i="9"/>
  <c r="H3853" i="9"/>
  <c r="H3854" i="9"/>
  <c r="H3855" i="9"/>
  <c r="H3856" i="9"/>
  <c r="H3857" i="9"/>
  <c r="H3858" i="9"/>
  <c r="H3859" i="9"/>
  <c r="H3860" i="9"/>
  <c r="H3861" i="9"/>
  <c r="H3862" i="9"/>
  <c r="H3863" i="9"/>
  <c r="H3864" i="9"/>
  <c r="H3865" i="9"/>
  <c r="H3866" i="9"/>
  <c r="H3867" i="9"/>
  <c r="H3868" i="9"/>
  <c r="H3869" i="9"/>
  <c r="H3870" i="9"/>
  <c r="H3871" i="9"/>
  <c r="H3872" i="9"/>
  <c r="H3873" i="9"/>
  <c r="H3874" i="9"/>
  <c r="H3875" i="9"/>
  <c r="H3876" i="9"/>
  <c r="H3877" i="9"/>
  <c r="H3878" i="9"/>
  <c r="F3" i="9"/>
  <c r="G3" i="9"/>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3" i="4"/>
  <c r="C13" i="8" l="1"/>
  <c r="B13" i="8"/>
  <c r="B63" i="8" l="1"/>
  <c r="C63" i="8" s="1"/>
  <c r="B64" i="8"/>
  <c r="C64" i="8" s="1"/>
  <c r="B65" i="8"/>
  <c r="C65" i="8" s="1"/>
  <c r="B66" i="8"/>
  <c r="C66" i="8" s="1"/>
  <c r="B60" i="8"/>
  <c r="C60" i="8" s="1"/>
  <c r="B61" i="8"/>
  <c r="C61" i="8" s="1"/>
  <c r="B56" i="8"/>
  <c r="C56" i="8" s="1"/>
  <c r="B57" i="8"/>
  <c r="C57" i="8" s="1"/>
  <c r="B58" i="8"/>
  <c r="C58" i="8" s="1"/>
  <c r="B50" i="8"/>
  <c r="C50" i="8" s="1"/>
  <c r="B51" i="8"/>
  <c r="C51" i="8" s="1"/>
  <c r="B52" i="8"/>
  <c r="C52" i="8" s="1"/>
  <c r="B53" i="8"/>
  <c r="C53" i="8" s="1"/>
  <c r="B54" i="8"/>
  <c r="C54" i="8" s="1"/>
  <c r="B31" i="8"/>
  <c r="C31" i="8" s="1"/>
  <c r="B32" i="8"/>
  <c r="C32" i="8" s="1"/>
  <c r="B33" i="8"/>
  <c r="C33" i="8" s="1"/>
  <c r="B34" i="8"/>
  <c r="C34" i="8" s="1"/>
  <c r="B35" i="8"/>
  <c r="C35" i="8" s="1"/>
  <c r="B36" i="8"/>
  <c r="C36" i="8" s="1"/>
  <c r="B37" i="8"/>
  <c r="C37" i="8" s="1"/>
  <c r="B38" i="8"/>
  <c r="C38" i="8" s="1"/>
  <c r="B39" i="8"/>
  <c r="C39" i="8" s="1"/>
  <c r="B40" i="8"/>
  <c r="C40" i="8" s="1"/>
  <c r="B41" i="8"/>
  <c r="C41" i="8" s="1"/>
  <c r="B42" i="8"/>
  <c r="C42" i="8" s="1"/>
  <c r="B43" i="8"/>
  <c r="C43" i="8" s="1"/>
  <c r="B44" i="8"/>
  <c r="C44" i="8" s="1"/>
  <c r="B45" i="8"/>
  <c r="C45" i="8" s="1"/>
  <c r="B46" i="8"/>
  <c r="C46" i="8" s="1"/>
  <c r="B47" i="8"/>
  <c r="C47" i="8" s="1"/>
  <c r="B48" i="8"/>
  <c r="C48" i="8" s="1"/>
  <c r="B21" i="8"/>
  <c r="C21" i="8" s="1"/>
  <c r="B22" i="8"/>
  <c r="C22" i="8" s="1"/>
  <c r="B23" i="8"/>
  <c r="C23" i="8" s="1"/>
  <c r="B24" i="8"/>
  <c r="C24" i="8" s="1"/>
  <c r="B25" i="8"/>
  <c r="C25" i="8" s="1"/>
  <c r="B26" i="8"/>
  <c r="C26" i="8" s="1"/>
  <c r="B27" i="8"/>
  <c r="C27" i="8" s="1"/>
  <c r="B28" i="8"/>
  <c r="C28" i="8" s="1"/>
  <c r="B29" i="8"/>
  <c r="C29" i="8" s="1"/>
  <c r="B7" i="8"/>
  <c r="C7" i="8"/>
  <c r="B14" i="8"/>
  <c r="C14" i="8" s="1"/>
  <c r="B15" i="8"/>
  <c r="C15" i="8" s="1"/>
  <c r="B16" i="8"/>
  <c r="C16" i="8" s="1"/>
  <c r="B17" i="8"/>
  <c r="C17" i="8" s="1"/>
  <c r="B18" i="8"/>
  <c r="C18" i="8" s="1"/>
  <c r="B19" i="8"/>
  <c r="C19" i="8" s="1"/>
  <c r="B4" i="8"/>
  <c r="C4" i="8"/>
  <c r="F4" i="8"/>
  <c r="G4" i="8"/>
  <c r="B20" i="8"/>
  <c r="B30" i="8"/>
  <c r="B49" i="8"/>
  <c r="B55" i="8"/>
  <c r="B59" i="8"/>
  <c r="B62" i="8"/>
  <c r="B67" i="8"/>
  <c r="B68" i="8"/>
  <c r="B69" i="8"/>
  <c r="B70" i="8"/>
  <c r="B71" i="8"/>
  <c r="B72" i="8"/>
  <c r="B73" i="8"/>
  <c r="B74" i="8"/>
  <c r="B75" i="8"/>
  <c r="B76" i="8"/>
  <c r="B77" i="8"/>
  <c r="G6" i="8"/>
  <c r="G5" i="8"/>
  <c r="F6" i="8"/>
  <c r="F5" i="8"/>
  <c r="C6" i="8"/>
  <c r="C5" i="8"/>
  <c r="B6" i="8"/>
  <c r="B5" i="8"/>
  <c r="Q4" i="4"/>
  <c r="P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4" i="4"/>
  <c r="J27"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4" i="4"/>
  <c r="J5" i="4"/>
  <c r="J6" i="4"/>
  <c r="J7" i="4"/>
  <c r="J8" i="4"/>
  <c r="J9" i="4"/>
  <c r="J10" i="4"/>
  <c r="J11" i="4"/>
  <c r="J12" i="4"/>
  <c r="J13" i="4"/>
  <c r="J14" i="4"/>
  <c r="J15" i="4"/>
  <c r="J16" i="4"/>
  <c r="J17" i="4"/>
  <c r="J18" i="4"/>
  <c r="J19" i="4"/>
  <c r="J20" i="4"/>
  <c r="J21" i="4"/>
  <c r="J22" i="4"/>
  <c r="J23" i="4"/>
  <c r="J24" i="4"/>
  <c r="J25" i="4"/>
  <c r="J26"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4" i="4"/>
  <c r="C20" i="8" l="1"/>
  <c r="C30" i="8"/>
  <c r="C49" i="8"/>
  <c r="C55" i="8"/>
  <c r="C59" i="8"/>
  <c r="C62" i="8"/>
  <c r="C67" i="8"/>
  <c r="C68" i="8"/>
  <c r="C69" i="8"/>
  <c r="C70" i="8"/>
  <c r="C71" i="8"/>
  <c r="C72" i="8"/>
  <c r="C73" i="8"/>
  <c r="C74" i="8"/>
  <c r="C75" i="8"/>
  <c r="C76" i="8"/>
  <c r="C77" i="8"/>
  <c r="G4" i="2"/>
  <c r="Q5" i="4" l="1"/>
  <c r="Q6" i="4"/>
  <c r="Q7" i="4"/>
  <c r="Q8" i="4"/>
  <c r="Q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Q43" i="4"/>
  <c r="Q44" i="4"/>
  <c r="Q45" i="4"/>
  <c r="Q46" i="4"/>
  <c r="Q47" i="4"/>
  <c r="Q48" i="4"/>
  <c r="Q49" i="4"/>
  <c r="Q50" i="4"/>
  <c r="Q51" i="4"/>
  <c r="Q52" i="4"/>
  <c r="Q53" i="4"/>
  <c r="Q54" i="4"/>
  <c r="Q55" i="4"/>
  <c r="Q56" i="4"/>
  <c r="Q57" i="4"/>
  <c r="Q58" i="4"/>
  <c r="Q59" i="4"/>
  <c r="Q60" i="4"/>
  <c r="Q61" i="4"/>
  <c r="Q62" i="4"/>
  <c r="Q63" i="4"/>
  <c r="Q64" i="4"/>
  <c r="Q65" i="4"/>
  <c r="Q66" i="4"/>
  <c r="Q67" i="4"/>
  <c r="Q68" i="4"/>
  <c r="Q69" i="4"/>
  <c r="Q70" i="4"/>
  <c r="Q71" i="4"/>
  <c r="Q72" i="4"/>
  <c r="Q73" i="4"/>
  <c r="Q74" i="4"/>
  <c r="Q75" i="4"/>
  <c r="Q76" i="4"/>
  <c r="Q77" i="4"/>
  <c r="Q78" i="4"/>
  <c r="Q79" i="4"/>
  <c r="Q80" i="4"/>
  <c r="Q81" i="4"/>
  <c r="Q82" i="4"/>
  <c r="Q83" i="4"/>
  <c r="Q84" i="4"/>
  <c r="Q85" i="4"/>
  <c r="Q86" i="4"/>
  <c r="Q87" i="4"/>
  <c r="Q88" i="4"/>
  <c r="Q89" i="4"/>
  <c r="Q90" i="4"/>
  <c r="Q91" i="4"/>
  <c r="Q92" i="4"/>
  <c r="Q93" i="4"/>
  <c r="Q94" i="4"/>
  <c r="Q95" i="4"/>
  <c r="Q96" i="4"/>
  <c r="Q97" i="4"/>
  <c r="Q98" i="4"/>
  <c r="Q99" i="4"/>
  <c r="Q100" i="4"/>
  <c r="Q101" i="4"/>
  <c r="Q102" i="4"/>
  <c r="Q103" i="4"/>
  <c r="Q104" i="4"/>
  <c r="Q105" i="4"/>
  <c r="Q106" i="4"/>
  <c r="Q107" i="4"/>
  <c r="Q108" i="4"/>
  <c r="Q109" i="4"/>
  <c r="Q110" i="4"/>
  <c r="Q111" i="4"/>
  <c r="Q112" i="4"/>
  <c r="Q113" i="4"/>
  <c r="Q114" i="4"/>
  <c r="Q115" i="4"/>
  <c r="Q116" i="4"/>
  <c r="Q117" i="4"/>
  <c r="Q118" i="4"/>
  <c r="Q119" i="4"/>
  <c r="Q120" i="4"/>
  <c r="Q121" i="4"/>
  <c r="Q122" i="4"/>
  <c r="Q123" i="4"/>
  <c r="Q124" i="4"/>
  <c r="Q125" i="4"/>
  <c r="Q126" i="4"/>
  <c r="Q127" i="4"/>
  <c r="Q128" i="4"/>
  <c r="Q129" i="4"/>
  <c r="Q130" i="4"/>
  <c r="Q131" i="4"/>
  <c r="Q132" i="4"/>
  <c r="Q133" i="4"/>
  <c r="Q134" i="4"/>
  <c r="Q135" i="4"/>
  <c r="Q136" i="4"/>
  <c r="Q137" i="4"/>
  <c r="Q138" i="4"/>
  <c r="Q139" i="4"/>
  <c r="Q140" i="4"/>
  <c r="Q141" i="4"/>
  <c r="Q142" i="4"/>
  <c r="Q143" i="4"/>
  <c r="Q144" i="4"/>
  <c r="Q145" i="4"/>
  <c r="Q146" i="4"/>
  <c r="Q147" i="4"/>
  <c r="Q148" i="4"/>
  <c r="Q149" i="4"/>
  <c r="Q150" i="4"/>
  <c r="Q151" i="4"/>
  <c r="Q152" i="4"/>
  <c r="Q153" i="4"/>
  <c r="Q154" i="4"/>
  <c r="Q155" i="4"/>
  <c r="Q156" i="4"/>
  <c r="Q157" i="4"/>
  <c r="Q158" i="4"/>
  <c r="Q159" i="4"/>
  <c r="Q160" i="4"/>
  <c r="Q161" i="4"/>
  <c r="Q162" i="4"/>
  <c r="Q163" i="4"/>
  <c r="Q164" i="4"/>
  <c r="Q165" i="4"/>
  <c r="Q166" i="4"/>
  <c r="Q167" i="4"/>
  <c r="Q168" i="4"/>
  <c r="Q169" i="4"/>
  <c r="Q170" i="4"/>
  <c r="Q171" i="4"/>
  <c r="Q172" i="4"/>
  <c r="Q173" i="4"/>
  <c r="Q174" i="4"/>
  <c r="Q175" i="4"/>
  <c r="Q176" i="4"/>
  <c r="Q177" i="4"/>
  <c r="Q178" i="4"/>
  <c r="Q179" i="4"/>
  <c r="Q180" i="4"/>
  <c r="Q181" i="4"/>
  <c r="Q182" i="4"/>
  <c r="Q183" i="4"/>
  <c r="Q184" i="4"/>
  <c r="Q185" i="4"/>
  <c r="Q186" i="4"/>
  <c r="Q187" i="4"/>
  <c r="Q188" i="4"/>
  <c r="Q189" i="4"/>
  <c r="Q190" i="4"/>
  <c r="Q191" i="4"/>
  <c r="Q192" i="4"/>
  <c r="Q193" i="4"/>
  <c r="Q194" i="4"/>
  <c r="Q195" i="4"/>
  <c r="Q196" i="4"/>
  <c r="Q197" i="4"/>
  <c r="Q198" i="4"/>
  <c r="Q199" i="4"/>
  <c r="Q200" i="4"/>
  <c r="Q201" i="4"/>
  <c r="Q202" i="4"/>
  <c r="Q203" i="4"/>
  <c r="Q204" i="4"/>
  <c r="Q205" i="4"/>
  <c r="Q206" i="4"/>
  <c r="Q207" i="4"/>
  <c r="Q208" i="4"/>
  <c r="Q209" i="4"/>
  <c r="Q210" i="4"/>
  <c r="Q211" i="4"/>
  <c r="Q212" i="4"/>
  <c r="Q213" i="4"/>
  <c r="Q214" i="4"/>
  <c r="Q215" i="4"/>
  <c r="Q216" i="4"/>
  <c r="Q217" i="4"/>
  <c r="Q218" i="4"/>
  <c r="Q219" i="4"/>
  <c r="Q220" i="4"/>
  <c r="Q221" i="4"/>
  <c r="Q222" i="4"/>
  <c r="Q223" i="4"/>
  <c r="Q224" i="4"/>
  <c r="Q225" i="4"/>
  <c r="Q226" i="4"/>
  <c r="Q227" i="4"/>
  <c r="Q228" i="4"/>
  <c r="Q229" i="4"/>
  <c r="Q230" i="4"/>
  <c r="Q231" i="4"/>
  <c r="Q232" i="4"/>
  <c r="Q233" i="4"/>
  <c r="Q234" i="4"/>
  <c r="Q235" i="4"/>
  <c r="Q236" i="4"/>
  <c r="Q237" i="4"/>
  <c r="Q238" i="4"/>
  <c r="Q239" i="4"/>
  <c r="Q240" i="4"/>
  <c r="Q241" i="4"/>
  <c r="Q242" i="4"/>
  <c r="Q243" i="4"/>
  <c r="Q244" i="4"/>
  <c r="Q245" i="4"/>
  <c r="Q246" i="4"/>
  <c r="Q247" i="4"/>
  <c r="Q248" i="4"/>
  <c r="Q249" i="4"/>
  <c r="Q250" i="4"/>
  <c r="Q251" i="4"/>
  <c r="Q252" i="4"/>
  <c r="Q253" i="4"/>
  <c r="Q254" i="4"/>
  <c r="Q255" i="4"/>
  <c r="Q256" i="4"/>
  <c r="Q257" i="4"/>
  <c r="Q258" i="4"/>
  <c r="Q259" i="4"/>
  <c r="Q260" i="4"/>
  <c r="Q261" i="4"/>
  <c r="Q262" i="4"/>
  <c r="Q263" i="4"/>
  <c r="Q264" i="4"/>
  <c r="Q265" i="4"/>
  <c r="Q266" i="4"/>
  <c r="Q267" i="4"/>
  <c r="Q268" i="4"/>
  <c r="Q269" i="4"/>
  <c r="Q270" i="4"/>
  <c r="Q271" i="4"/>
  <c r="F3" i="7" l="1"/>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F362" i="7"/>
  <c r="F363" i="7"/>
  <c r="F364" i="7"/>
  <c r="F365" i="7"/>
  <c r="F366" i="7"/>
  <c r="F367" i="7"/>
  <c r="F368" i="7"/>
  <c r="F369" i="7"/>
  <c r="F370" i="7"/>
  <c r="F371" i="7"/>
  <c r="F372" i="7"/>
  <c r="F373" i="7"/>
  <c r="F374" i="7"/>
  <c r="F375" i="7"/>
  <c r="F376" i="7"/>
  <c r="F377" i="7"/>
  <c r="F378" i="7"/>
  <c r="F379" i="7"/>
  <c r="F380" i="7"/>
  <c r="F381" i="7"/>
  <c r="F382" i="7"/>
  <c r="F383" i="7"/>
  <c r="F384" i="7"/>
  <c r="F385" i="7"/>
  <c r="F386" i="7"/>
  <c r="F387" i="7"/>
  <c r="F388" i="7"/>
  <c r="F389" i="7"/>
  <c r="F390" i="7"/>
  <c r="F391" i="7"/>
  <c r="F392" i="7"/>
  <c r="F393" i="7"/>
  <c r="F394" i="7"/>
  <c r="F395" i="7"/>
  <c r="F396" i="7"/>
  <c r="F397" i="7"/>
  <c r="F398" i="7"/>
  <c r="F399" i="7"/>
  <c r="F400" i="7"/>
  <c r="F401" i="7"/>
  <c r="F402" i="7"/>
  <c r="F403" i="7"/>
  <c r="F404" i="7"/>
  <c r="F405" i="7"/>
  <c r="F406" i="7"/>
  <c r="F407" i="7"/>
  <c r="F408" i="7"/>
  <c r="F409" i="7"/>
  <c r="F410" i="7"/>
  <c r="F411" i="7"/>
  <c r="F412" i="7"/>
  <c r="F413" i="7"/>
  <c r="F414" i="7"/>
  <c r="F415" i="7"/>
  <c r="F416" i="7"/>
  <c r="F417" i="7"/>
  <c r="F418" i="7"/>
  <c r="F419" i="7"/>
  <c r="F420" i="7"/>
  <c r="F421" i="7"/>
  <c r="F422" i="7"/>
  <c r="F423" i="7"/>
  <c r="F424" i="7"/>
  <c r="F425" i="7"/>
  <c r="F426" i="7"/>
  <c r="F427" i="7"/>
  <c r="F428" i="7"/>
  <c r="F429" i="7"/>
  <c r="F430" i="7"/>
  <c r="F431" i="7"/>
  <c r="F432" i="7"/>
  <c r="F433" i="7"/>
  <c r="F434" i="7"/>
  <c r="F435" i="7"/>
  <c r="F436" i="7"/>
  <c r="F437" i="7"/>
  <c r="F438" i="7"/>
  <c r="F439" i="7"/>
  <c r="F440" i="7"/>
  <c r="F441" i="7"/>
  <c r="F442" i="7"/>
  <c r="F443" i="7"/>
  <c r="F444" i="7"/>
  <c r="F445" i="7"/>
  <c r="F446" i="7"/>
  <c r="F447" i="7"/>
  <c r="F448" i="7"/>
  <c r="F449" i="7"/>
  <c r="F450" i="7"/>
  <c r="F451" i="7"/>
  <c r="F452" i="7"/>
  <c r="F453" i="7"/>
  <c r="F454" i="7"/>
  <c r="F455" i="7"/>
  <c r="F456" i="7"/>
  <c r="F457" i="7"/>
  <c r="F458" i="7"/>
  <c r="F459" i="7"/>
  <c r="F460" i="7"/>
  <c r="F461" i="7"/>
  <c r="F462" i="7"/>
  <c r="F463" i="7"/>
  <c r="F464" i="7"/>
  <c r="F465" i="7"/>
  <c r="F466" i="7"/>
  <c r="F467" i="7"/>
  <c r="F468" i="7"/>
  <c r="F469" i="7"/>
  <c r="F470" i="7"/>
  <c r="F471" i="7"/>
  <c r="F472" i="7"/>
  <c r="F473" i="7"/>
  <c r="F474" i="7"/>
  <c r="F475" i="7"/>
  <c r="F476" i="7"/>
  <c r="F477" i="7"/>
  <c r="F478" i="7"/>
  <c r="F479" i="7"/>
  <c r="F480" i="7"/>
  <c r="F481" i="7"/>
  <c r="F482" i="7"/>
  <c r="F483" i="7"/>
  <c r="F484" i="7"/>
  <c r="F485" i="7"/>
  <c r="F486" i="7"/>
  <c r="F487" i="7"/>
  <c r="F488" i="7"/>
  <c r="F489" i="7"/>
  <c r="F490" i="7"/>
  <c r="F491" i="7"/>
  <c r="F492" i="7"/>
  <c r="F493" i="7"/>
  <c r="F494" i="7"/>
  <c r="F495" i="7"/>
  <c r="F496" i="7"/>
  <c r="F497" i="7"/>
  <c r="F498" i="7"/>
  <c r="F499" i="7"/>
  <c r="F500" i="7"/>
  <c r="F501" i="7"/>
  <c r="F502" i="7"/>
  <c r="F503" i="7"/>
  <c r="F504" i="7"/>
  <c r="F505" i="7"/>
  <c r="F506" i="7"/>
  <c r="F507" i="7"/>
  <c r="F508" i="7"/>
  <c r="F509" i="7"/>
  <c r="F510" i="7"/>
  <c r="F511" i="7"/>
  <c r="F512" i="7"/>
  <c r="F513" i="7"/>
  <c r="F514" i="7"/>
  <c r="F515" i="7"/>
  <c r="F516" i="7"/>
  <c r="F517" i="7"/>
  <c r="F518" i="7"/>
  <c r="F519" i="7"/>
  <c r="F520" i="7"/>
  <c r="F521" i="7"/>
  <c r="F522" i="7"/>
  <c r="F523" i="7"/>
  <c r="F524" i="7"/>
  <c r="F525" i="7"/>
  <c r="F526" i="7"/>
  <c r="F527" i="7"/>
  <c r="F528" i="7"/>
  <c r="F529" i="7"/>
  <c r="F530" i="7"/>
  <c r="F531" i="7"/>
  <c r="F532" i="7"/>
  <c r="F533" i="7"/>
  <c r="F534" i="7"/>
  <c r="F535" i="7"/>
  <c r="F536" i="7"/>
  <c r="F537" i="7"/>
  <c r="F538" i="7"/>
  <c r="F539" i="7"/>
  <c r="F540" i="7"/>
  <c r="F541" i="7"/>
  <c r="F542" i="7"/>
  <c r="F543" i="7"/>
  <c r="F544" i="7"/>
  <c r="F545" i="7"/>
  <c r="F546" i="7"/>
  <c r="F547" i="7"/>
  <c r="F548" i="7"/>
  <c r="F549" i="7"/>
  <c r="F550" i="7"/>
  <c r="F551" i="7"/>
  <c r="F552" i="7"/>
  <c r="F553" i="7"/>
  <c r="F554" i="7"/>
  <c r="F555" i="7"/>
  <c r="F556" i="7"/>
  <c r="F557" i="7"/>
  <c r="F558" i="7"/>
  <c r="F559" i="7"/>
  <c r="F560" i="7"/>
  <c r="F561" i="7"/>
  <c r="F562" i="7"/>
  <c r="F563" i="7"/>
  <c r="F564" i="7"/>
  <c r="F565" i="7"/>
  <c r="F566" i="7"/>
  <c r="F567" i="7"/>
  <c r="F568" i="7"/>
  <c r="F569" i="7"/>
  <c r="F570" i="7"/>
  <c r="F571" i="7"/>
  <c r="F572" i="7"/>
  <c r="F573" i="7"/>
  <c r="F574" i="7"/>
  <c r="F575" i="7"/>
  <c r="F576" i="7"/>
  <c r="F577" i="7"/>
  <c r="F578" i="7"/>
  <c r="F579" i="7"/>
  <c r="F580" i="7"/>
  <c r="F581" i="7"/>
  <c r="F582" i="7"/>
  <c r="F583" i="7"/>
  <c r="F584" i="7"/>
  <c r="F585" i="7"/>
  <c r="F586" i="7"/>
  <c r="F587" i="7"/>
  <c r="F588" i="7"/>
  <c r="F589" i="7"/>
  <c r="F590" i="7"/>
  <c r="F591" i="7"/>
  <c r="F592" i="7"/>
  <c r="F593" i="7"/>
  <c r="F594" i="7"/>
  <c r="F595" i="7"/>
  <c r="F596" i="7"/>
  <c r="F597" i="7"/>
  <c r="F598" i="7"/>
  <c r="F599" i="7"/>
  <c r="F600" i="7"/>
  <c r="F601" i="7"/>
  <c r="F602" i="7"/>
  <c r="F603" i="7"/>
  <c r="F604" i="7"/>
  <c r="F605" i="7"/>
  <c r="F606" i="7"/>
  <c r="F607" i="7"/>
  <c r="F608" i="7"/>
  <c r="F609" i="7"/>
  <c r="F610" i="7"/>
  <c r="F611" i="7"/>
  <c r="F612" i="7"/>
  <c r="F613" i="7"/>
  <c r="F614" i="7"/>
  <c r="F615" i="7"/>
  <c r="F616" i="7"/>
  <c r="F617" i="7"/>
  <c r="F618" i="7"/>
  <c r="F619" i="7"/>
  <c r="F620" i="7"/>
  <c r="F621" i="7"/>
  <c r="F622" i="7"/>
  <c r="F623" i="7"/>
  <c r="F624" i="7"/>
  <c r="F625" i="7"/>
  <c r="F626" i="7"/>
  <c r="F627" i="7"/>
  <c r="F628" i="7"/>
  <c r="F629" i="7"/>
  <c r="F630" i="7"/>
  <c r="F631" i="7"/>
  <c r="F632" i="7"/>
  <c r="F633" i="7"/>
  <c r="F634" i="7"/>
  <c r="F635" i="7"/>
  <c r="F636" i="7"/>
  <c r="F637" i="7"/>
  <c r="F638" i="7"/>
  <c r="F639" i="7"/>
  <c r="F640" i="7"/>
  <c r="F641" i="7"/>
  <c r="F642" i="7"/>
  <c r="F643" i="7"/>
  <c r="F644" i="7"/>
  <c r="F645" i="7"/>
  <c r="F646" i="7"/>
  <c r="F647" i="7"/>
  <c r="F648" i="7"/>
  <c r="F649" i="7"/>
  <c r="F650" i="7"/>
  <c r="F651" i="7"/>
  <c r="F652" i="7"/>
  <c r="F653" i="7"/>
  <c r="F654" i="7"/>
  <c r="F655" i="7"/>
  <c r="F656" i="7"/>
  <c r="F657" i="7"/>
  <c r="F658" i="7"/>
  <c r="F659" i="7"/>
  <c r="F660" i="7"/>
  <c r="F661" i="7"/>
  <c r="F662" i="7"/>
  <c r="F663" i="7"/>
  <c r="F664" i="7"/>
  <c r="F665" i="7"/>
  <c r="F666" i="7"/>
  <c r="F667" i="7"/>
  <c r="F668" i="7"/>
  <c r="F669" i="7"/>
  <c r="F670" i="7"/>
  <c r="F671" i="7"/>
  <c r="F672" i="7"/>
  <c r="F673" i="7"/>
  <c r="F674" i="7"/>
  <c r="F675" i="7"/>
  <c r="F676" i="7"/>
  <c r="F677" i="7"/>
  <c r="F678" i="7"/>
  <c r="F679" i="7"/>
  <c r="F680" i="7"/>
  <c r="F681" i="7"/>
  <c r="F682" i="7"/>
  <c r="F683" i="7"/>
  <c r="F684" i="7"/>
  <c r="F685" i="7"/>
  <c r="F686" i="7"/>
  <c r="F687" i="7"/>
  <c r="F688" i="7"/>
  <c r="F689" i="7"/>
  <c r="F690" i="7"/>
  <c r="F691" i="7"/>
  <c r="F692" i="7"/>
  <c r="F693" i="7"/>
  <c r="F694" i="7"/>
  <c r="F695" i="7"/>
  <c r="F696" i="7"/>
  <c r="F697" i="7"/>
  <c r="F698" i="7"/>
  <c r="F699" i="7"/>
  <c r="F700" i="7"/>
  <c r="F701" i="7"/>
  <c r="F702" i="7"/>
  <c r="F703" i="7"/>
  <c r="F704" i="7"/>
  <c r="F705" i="7"/>
  <c r="F706" i="7"/>
  <c r="F707" i="7"/>
  <c r="F708" i="7"/>
  <c r="F709" i="7"/>
  <c r="F710" i="7"/>
  <c r="F711" i="7"/>
  <c r="F712" i="7"/>
  <c r="F713" i="7"/>
  <c r="F714" i="7"/>
  <c r="F715" i="7"/>
  <c r="F716" i="7"/>
  <c r="F717" i="7"/>
  <c r="F718" i="7"/>
  <c r="F719" i="7"/>
  <c r="F720" i="7"/>
  <c r="F721" i="7"/>
  <c r="F722" i="7"/>
  <c r="F723" i="7"/>
  <c r="F724" i="7"/>
  <c r="F725" i="7"/>
  <c r="F726" i="7"/>
  <c r="F727" i="7"/>
  <c r="F728" i="7"/>
  <c r="F729" i="7"/>
  <c r="F730" i="7"/>
  <c r="F731" i="7"/>
  <c r="F732" i="7"/>
  <c r="F733" i="7"/>
  <c r="F734" i="7"/>
  <c r="F735" i="7"/>
  <c r="F736" i="7"/>
  <c r="F737" i="7"/>
  <c r="F738" i="7"/>
  <c r="F739" i="7"/>
  <c r="F740" i="7"/>
  <c r="F741" i="7"/>
  <c r="F742" i="7"/>
  <c r="F743" i="7"/>
  <c r="F744" i="7"/>
  <c r="F745" i="7"/>
  <c r="F746" i="7"/>
  <c r="F747" i="7"/>
  <c r="F748" i="7"/>
  <c r="F749" i="7"/>
  <c r="F750" i="7"/>
  <c r="F751" i="7"/>
  <c r="F752" i="7"/>
  <c r="F753" i="7"/>
  <c r="F754" i="7"/>
  <c r="F755" i="7"/>
  <c r="F756" i="7"/>
  <c r="F757" i="7"/>
  <c r="F758" i="7"/>
  <c r="F759" i="7"/>
  <c r="F760" i="7"/>
  <c r="F761" i="7"/>
  <c r="F762" i="7"/>
  <c r="F763" i="7"/>
  <c r="F764" i="7"/>
  <c r="F765" i="7"/>
  <c r="F766" i="7"/>
  <c r="F767" i="7"/>
  <c r="F768" i="7"/>
  <c r="F769" i="7"/>
  <c r="F770" i="7"/>
  <c r="F771" i="7"/>
  <c r="F772" i="7"/>
  <c r="F773" i="7"/>
  <c r="F774" i="7"/>
  <c r="F775" i="7"/>
  <c r="F776" i="7"/>
  <c r="F777" i="7"/>
  <c r="F778" i="7"/>
  <c r="F779" i="7"/>
  <c r="F780" i="7"/>
  <c r="F781" i="7"/>
  <c r="F782" i="7"/>
  <c r="F783" i="7"/>
  <c r="F784" i="7"/>
  <c r="F785" i="7"/>
  <c r="F786" i="7"/>
  <c r="F787" i="7"/>
  <c r="F788" i="7"/>
  <c r="F789" i="7"/>
  <c r="F790" i="7"/>
  <c r="F791" i="7"/>
  <c r="F792" i="7"/>
  <c r="F793" i="7"/>
  <c r="F794" i="7"/>
  <c r="F795" i="7"/>
  <c r="F796" i="7"/>
  <c r="F797" i="7"/>
  <c r="F798" i="7"/>
  <c r="F799" i="7"/>
  <c r="F800" i="7"/>
  <c r="F801" i="7"/>
  <c r="F802" i="7"/>
  <c r="F803" i="7"/>
  <c r="F804" i="7"/>
  <c r="F805" i="7"/>
  <c r="F806" i="7"/>
  <c r="F807" i="7"/>
  <c r="F808" i="7"/>
  <c r="F809" i="7"/>
  <c r="F810" i="7"/>
  <c r="F811" i="7"/>
  <c r="F812" i="7"/>
  <c r="F813" i="7"/>
  <c r="F814" i="7"/>
  <c r="F815" i="7"/>
  <c r="F816" i="7"/>
  <c r="F817" i="7"/>
  <c r="F818" i="7"/>
  <c r="F819" i="7"/>
  <c r="F820" i="7"/>
  <c r="F821" i="7"/>
  <c r="F822" i="7"/>
  <c r="F823" i="7"/>
  <c r="F824" i="7"/>
  <c r="F825" i="7"/>
  <c r="F826" i="7"/>
  <c r="F827" i="7"/>
  <c r="F828" i="7"/>
  <c r="F829" i="7"/>
  <c r="F830" i="7"/>
  <c r="F831" i="7"/>
  <c r="F832" i="7"/>
  <c r="F833" i="7"/>
  <c r="F834" i="7"/>
  <c r="F835" i="7"/>
  <c r="F836" i="7"/>
  <c r="F837" i="7"/>
  <c r="F838" i="7"/>
  <c r="F839" i="7"/>
  <c r="F840" i="7"/>
  <c r="F841" i="7"/>
  <c r="F842" i="7"/>
  <c r="F843" i="7"/>
  <c r="F844" i="7"/>
  <c r="F845" i="7"/>
  <c r="F846" i="7"/>
  <c r="F847" i="7"/>
  <c r="F848" i="7"/>
  <c r="F849" i="7"/>
  <c r="F850" i="7"/>
  <c r="F851" i="7"/>
  <c r="F852" i="7"/>
  <c r="F853" i="7"/>
  <c r="F854" i="7"/>
  <c r="F855" i="7"/>
  <c r="F856" i="7"/>
  <c r="F857" i="7"/>
  <c r="F858" i="7"/>
  <c r="F859" i="7"/>
  <c r="F860" i="7"/>
  <c r="F861" i="7"/>
  <c r="F862" i="7"/>
  <c r="F863" i="7"/>
  <c r="F864" i="7"/>
  <c r="F865" i="7"/>
  <c r="F866" i="7"/>
  <c r="F867" i="7"/>
  <c r="F868" i="7"/>
  <c r="F869" i="7"/>
  <c r="F870" i="7"/>
  <c r="F871" i="7"/>
  <c r="F872" i="7"/>
  <c r="F873" i="7"/>
  <c r="F874" i="7"/>
  <c r="F875" i="7"/>
  <c r="F876" i="7"/>
  <c r="F877" i="7"/>
  <c r="F878" i="7"/>
  <c r="F879" i="7"/>
  <c r="F880" i="7"/>
  <c r="F881" i="7"/>
  <c r="F882" i="7"/>
  <c r="F883" i="7"/>
  <c r="F884" i="7"/>
  <c r="F885" i="7"/>
  <c r="F886" i="7"/>
  <c r="F887" i="7"/>
  <c r="F888" i="7"/>
  <c r="F889" i="7"/>
  <c r="F890" i="7"/>
  <c r="F891" i="7"/>
  <c r="F892" i="7"/>
  <c r="F893" i="7"/>
  <c r="F894" i="7"/>
  <c r="F895" i="7"/>
  <c r="F896" i="7"/>
  <c r="F897" i="7"/>
  <c r="F898" i="7"/>
  <c r="F899" i="7"/>
  <c r="F900" i="7"/>
  <c r="F901" i="7"/>
  <c r="F902" i="7"/>
  <c r="F903" i="7"/>
  <c r="F904" i="7"/>
  <c r="F905" i="7"/>
  <c r="F906" i="7"/>
  <c r="F907" i="7"/>
  <c r="F908" i="7"/>
  <c r="F909" i="7"/>
  <c r="F910" i="7"/>
  <c r="F911" i="7"/>
  <c r="F912" i="7"/>
  <c r="F913" i="7"/>
  <c r="F914" i="7"/>
  <c r="F915" i="7"/>
  <c r="F916" i="7"/>
  <c r="F917" i="7"/>
  <c r="F918" i="7"/>
  <c r="F919" i="7"/>
  <c r="F920" i="7"/>
  <c r="F921" i="7"/>
  <c r="F922" i="7"/>
  <c r="F923" i="7"/>
  <c r="F924" i="7"/>
  <c r="F925" i="7"/>
  <c r="F926" i="7"/>
  <c r="F927" i="7"/>
  <c r="F928" i="7"/>
  <c r="F929" i="7"/>
  <c r="F930" i="7"/>
  <c r="F931" i="7"/>
  <c r="F932" i="7"/>
  <c r="F933" i="7"/>
  <c r="F934" i="7"/>
  <c r="F935" i="7"/>
  <c r="F936" i="7"/>
  <c r="F937" i="7"/>
  <c r="F938" i="7"/>
  <c r="F939" i="7"/>
  <c r="F940" i="7"/>
  <c r="F941" i="7"/>
  <c r="F942" i="7"/>
  <c r="F943" i="7"/>
  <c r="F944" i="7"/>
  <c r="F945" i="7"/>
  <c r="F946" i="7"/>
  <c r="F947" i="7"/>
  <c r="F948" i="7"/>
  <c r="F949" i="7"/>
  <c r="F950" i="7"/>
  <c r="F951" i="7"/>
  <c r="F952" i="7"/>
  <c r="F953" i="7"/>
  <c r="F954" i="7"/>
  <c r="F955" i="7"/>
  <c r="F956" i="7"/>
  <c r="F957" i="7"/>
  <c r="F958" i="7"/>
  <c r="F959" i="7"/>
  <c r="F960" i="7"/>
  <c r="F961" i="7"/>
  <c r="F962" i="7"/>
  <c r="F963" i="7"/>
  <c r="F964" i="7"/>
  <c r="F965" i="7"/>
  <c r="F966" i="7"/>
  <c r="F967" i="7"/>
  <c r="F968" i="7"/>
  <c r="F969" i="7"/>
  <c r="F970" i="7"/>
  <c r="F971" i="7"/>
  <c r="F972" i="7"/>
  <c r="F973" i="7"/>
  <c r="F974" i="7"/>
  <c r="F975" i="7"/>
  <c r="F976" i="7"/>
  <c r="F977" i="7"/>
  <c r="F978" i="7"/>
  <c r="F979" i="7"/>
  <c r="F980" i="7"/>
  <c r="F981" i="7"/>
  <c r="F982" i="7"/>
  <c r="F983" i="7"/>
  <c r="F984" i="7"/>
  <c r="F985" i="7"/>
  <c r="F986" i="7"/>
  <c r="F987" i="7"/>
  <c r="F988" i="7"/>
  <c r="F989" i="7"/>
  <c r="F990" i="7"/>
  <c r="F991" i="7"/>
  <c r="F992" i="7"/>
  <c r="F993" i="7"/>
  <c r="F994" i="7"/>
  <c r="F995" i="7"/>
  <c r="F996" i="7"/>
  <c r="F997" i="7"/>
  <c r="F998" i="7"/>
  <c r="F999" i="7"/>
  <c r="F1000" i="7"/>
  <c r="F1001" i="7"/>
  <c r="F1002" i="7"/>
  <c r="F1003" i="7"/>
  <c r="F1004" i="7"/>
  <c r="F1005" i="7"/>
  <c r="F1006" i="7"/>
  <c r="F1007" i="7"/>
  <c r="F1008" i="7"/>
  <c r="F1009" i="7"/>
  <c r="F1010" i="7"/>
  <c r="F1011" i="7"/>
  <c r="F1012" i="7"/>
  <c r="F1013" i="7"/>
  <c r="F1014" i="7"/>
  <c r="F1015" i="7"/>
  <c r="F1016" i="7"/>
  <c r="F1017" i="7"/>
  <c r="F1018" i="7"/>
  <c r="F1019" i="7"/>
  <c r="F1020" i="7"/>
  <c r="F1021" i="7"/>
  <c r="F1022" i="7"/>
  <c r="F1023" i="7"/>
  <c r="F1024" i="7"/>
  <c r="F1025" i="7"/>
  <c r="F1026" i="7"/>
  <c r="F1027" i="7"/>
  <c r="F1028" i="7"/>
  <c r="F1029" i="7"/>
  <c r="F1030" i="7"/>
  <c r="F1031" i="7"/>
  <c r="F1032" i="7"/>
  <c r="F1033" i="7"/>
  <c r="F1034" i="7"/>
  <c r="F1035" i="7"/>
  <c r="F1036" i="7"/>
  <c r="F1037" i="7"/>
  <c r="F1038" i="7"/>
  <c r="F1039" i="7"/>
  <c r="F1040" i="7"/>
  <c r="F1041" i="7"/>
  <c r="F1042" i="7"/>
  <c r="F1043" i="7"/>
  <c r="F1044" i="7"/>
  <c r="F1045" i="7"/>
  <c r="F1046" i="7"/>
  <c r="F1047" i="7"/>
  <c r="F1048" i="7"/>
  <c r="F1049" i="7"/>
  <c r="F1050" i="7"/>
  <c r="F1051" i="7"/>
  <c r="F1052" i="7"/>
  <c r="F1053" i="7"/>
  <c r="F1054" i="7"/>
  <c r="F1055" i="7"/>
  <c r="F1056" i="7"/>
  <c r="F1057" i="7"/>
  <c r="F1058" i="7"/>
  <c r="F1059" i="7"/>
  <c r="F1060" i="7"/>
  <c r="F1061" i="7"/>
  <c r="F1062" i="7"/>
  <c r="F1063" i="7"/>
  <c r="F1064" i="7"/>
  <c r="F1065" i="7"/>
  <c r="F1066" i="7"/>
  <c r="F1067" i="7"/>
  <c r="F1068" i="7"/>
  <c r="F1069" i="7"/>
  <c r="F1070" i="7"/>
  <c r="F1071" i="7"/>
  <c r="F1072" i="7"/>
  <c r="F1073" i="7"/>
  <c r="F1074" i="7"/>
  <c r="F1075" i="7"/>
  <c r="F1076" i="7"/>
  <c r="F1077" i="7"/>
  <c r="F1078" i="7"/>
  <c r="F1079" i="7"/>
  <c r="F1080" i="7"/>
  <c r="F1081" i="7"/>
  <c r="F1082" i="7"/>
  <c r="F1083" i="7"/>
  <c r="F1084" i="7"/>
  <c r="F1085" i="7"/>
  <c r="F1086" i="7"/>
  <c r="F1087" i="7"/>
  <c r="F1088" i="7"/>
  <c r="F1089" i="7"/>
  <c r="F1090" i="7"/>
  <c r="F1091" i="7"/>
  <c r="F1092" i="7"/>
  <c r="F1093" i="7"/>
  <c r="F1094" i="7"/>
  <c r="F1095" i="7"/>
  <c r="F1096" i="7"/>
  <c r="F1097" i="7"/>
  <c r="F1098" i="7"/>
  <c r="F1099" i="7"/>
  <c r="F1100" i="7"/>
  <c r="F1101" i="7"/>
  <c r="F1102" i="7"/>
  <c r="F1103" i="7"/>
  <c r="F1104" i="7"/>
  <c r="F1105" i="7"/>
  <c r="F1106" i="7"/>
  <c r="F1107" i="7"/>
  <c r="F1108" i="7"/>
  <c r="F1109" i="7"/>
  <c r="F1110" i="7"/>
  <c r="F1111" i="7"/>
  <c r="F1112" i="7"/>
  <c r="F1113" i="7"/>
  <c r="F1114" i="7"/>
  <c r="F1115" i="7"/>
  <c r="F1116" i="7"/>
  <c r="F1117" i="7"/>
  <c r="F1118" i="7"/>
  <c r="F1119" i="7"/>
  <c r="F1120" i="7"/>
  <c r="F1121" i="7"/>
  <c r="F1122" i="7"/>
  <c r="F1123" i="7"/>
  <c r="F1124" i="7"/>
  <c r="F1125" i="7"/>
  <c r="F1126" i="7"/>
  <c r="F1127" i="7"/>
  <c r="F1128" i="7"/>
  <c r="F1129" i="7"/>
  <c r="F1130" i="7"/>
  <c r="F1131" i="7"/>
  <c r="F1132" i="7"/>
  <c r="F1133" i="7"/>
  <c r="F1134" i="7"/>
  <c r="F1135" i="7"/>
  <c r="F1136" i="7"/>
  <c r="F1137" i="7"/>
  <c r="F1138" i="7"/>
  <c r="F1139" i="7"/>
  <c r="F1140" i="7"/>
  <c r="F1141" i="7"/>
  <c r="F1142" i="7"/>
  <c r="F1143" i="7"/>
  <c r="F1144" i="7"/>
  <c r="F1145" i="7"/>
  <c r="F1146" i="7"/>
  <c r="F1147" i="7"/>
  <c r="F1148" i="7"/>
  <c r="F1149" i="7"/>
  <c r="F1150" i="7"/>
  <c r="F1151" i="7"/>
  <c r="F1152" i="7"/>
  <c r="F1153" i="7"/>
  <c r="F1154" i="7"/>
  <c r="F1155" i="7"/>
  <c r="F1156" i="7"/>
  <c r="F1157" i="7"/>
  <c r="F1158" i="7"/>
  <c r="F1159" i="7"/>
  <c r="F1160" i="7"/>
  <c r="F1161" i="7"/>
  <c r="F1162" i="7"/>
  <c r="F1163" i="7"/>
  <c r="F1164" i="7"/>
  <c r="F1165" i="7"/>
  <c r="F1166" i="7"/>
  <c r="F1167" i="7"/>
  <c r="F1168" i="7"/>
  <c r="F1169" i="7"/>
  <c r="F1170" i="7"/>
  <c r="F1171" i="7"/>
  <c r="F1172" i="7"/>
  <c r="F1173" i="7"/>
  <c r="F1174" i="7"/>
  <c r="F1175" i="7"/>
  <c r="F1176" i="7"/>
  <c r="F1177" i="7"/>
  <c r="F1178" i="7"/>
  <c r="F1179" i="7"/>
  <c r="F1180" i="7"/>
  <c r="F1181" i="7"/>
  <c r="F1182" i="7"/>
  <c r="F1183" i="7"/>
  <c r="F1184" i="7"/>
  <c r="F1185" i="7"/>
  <c r="F1186" i="7"/>
  <c r="F1187" i="7"/>
  <c r="F1188" i="7"/>
  <c r="F1189" i="7"/>
  <c r="F1190" i="7"/>
  <c r="F1191" i="7"/>
  <c r="F1192" i="7"/>
  <c r="F1193" i="7"/>
  <c r="F1194" i="7"/>
  <c r="F1195" i="7"/>
  <c r="F1196" i="7"/>
  <c r="F1197" i="7"/>
  <c r="F1198" i="7"/>
  <c r="F1199" i="7"/>
  <c r="F1200" i="7"/>
  <c r="F1201" i="7"/>
  <c r="F1202" i="7"/>
  <c r="F1203" i="7"/>
  <c r="F1204" i="7"/>
  <c r="F1205" i="7"/>
  <c r="F1206" i="7"/>
  <c r="F1207" i="7"/>
  <c r="F1208" i="7"/>
  <c r="F1209" i="7"/>
  <c r="F1210" i="7"/>
  <c r="F1211" i="7"/>
  <c r="F1212" i="7"/>
  <c r="F1213" i="7"/>
  <c r="F1214" i="7"/>
  <c r="F1215" i="7"/>
  <c r="F1216" i="7"/>
  <c r="F1217" i="7"/>
  <c r="F1218" i="7"/>
  <c r="F1219" i="7"/>
  <c r="F1220" i="7"/>
  <c r="F1221" i="7"/>
  <c r="F1222" i="7"/>
  <c r="F1223" i="7"/>
  <c r="F1224" i="7"/>
  <c r="F1225" i="7"/>
  <c r="F1226" i="7"/>
  <c r="F1227" i="7"/>
  <c r="F1228" i="7"/>
  <c r="F1229" i="7"/>
  <c r="F1230" i="7"/>
  <c r="F1231" i="7"/>
  <c r="F1232" i="7"/>
  <c r="F1233" i="7"/>
  <c r="F1234" i="7"/>
  <c r="F1235" i="7"/>
  <c r="F1236" i="7"/>
  <c r="F1237" i="7"/>
  <c r="F1238" i="7"/>
  <c r="F1239" i="7"/>
  <c r="F1240" i="7"/>
  <c r="F1241" i="7"/>
  <c r="F1242" i="7"/>
  <c r="F1243" i="7"/>
  <c r="F1244" i="7"/>
  <c r="F1245" i="7"/>
  <c r="F1246" i="7"/>
  <c r="F1247" i="7"/>
  <c r="F1248" i="7"/>
  <c r="F1249" i="7"/>
  <c r="F1250" i="7"/>
  <c r="F1251" i="7"/>
  <c r="F1252" i="7"/>
  <c r="F1253" i="7"/>
  <c r="F1254" i="7"/>
  <c r="F1255" i="7"/>
  <c r="F1256" i="7"/>
  <c r="F1257" i="7"/>
  <c r="F1258" i="7"/>
  <c r="F1259" i="7"/>
  <c r="F1260" i="7"/>
  <c r="F1261" i="7"/>
  <c r="F1262" i="7"/>
  <c r="F1263" i="7"/>
  <c r="F1264" i="7"/>
  <c r="F1265" i="7"/>
  <c r="F1266" i="7"/>
  <c r="F1267" i="7"/>
  <c r="F1268" i="7"/>
  <c r="F1269" i="7"/>
  <c r="F1270" i="7"/>
  <c r="F1271" i="7"/>
  <c r="F1272" i="7"/>
  <c r="F1273" i="7"/>
  <c r="F1274" i="7"/>
  <c r="F1275" i="7"/>
  <c r="F1276" i="7"/>
  <c r="F1277" i="7"/>
  <c r="F1278" i="7"/>
  <c r="F1279" i="7"/>
  <c r="F1280" i="7"/>
  <c r="F1281" i="7"/>
  <c r="F1282" i="7"/>
  <c r="F1283" i="7"/>
  <c r="F1284" i="7"/>
  <c r="F1285" i="7"/>
  <c r="F1286" i="7"/>
  <c r="F1287" i="7"/>
  <c r="F1288" i="7"/>
  <c r="F1289" i="7"/>
  <c r="F1290" i="7"/>
  <c r="F1291" i="7"/>
  <c r="F1292" i="7"/>
  <c r="F1293" i="7"/>
  <c r="F1294" i="7"/>
  <c r="F1295" i="7"/>
  <c r="F1296" i="7"/>
  <c r="F1297" i="7"/>
  <c r="F1298" i="7"/>
  <c r="F1299" i="7"/>
  <c r="F1300" i="7"/>
  <c r="F1301" i="7"/>
  <c r="F1302" i="7"/>
  <c r="F1303" i="7"/>
  <c r="F1304" i="7"/>
  <c r="F1305" i="7"/>
  <c r="F1306" i="7"/>
  <c r="F1307" i="7"/>
  <c r="F1308" i="7"/>
  <c r="F1309" i="7"/>
  <c r="F1310" i="7"/>
  <c r="F1311" i="7"/>
  <c r="F1312" i="7"/>
  <c r="F1313" i="7"/>
  <c r="F1314" i="7"/>
  <c r="F1315" i="7"/>
  <c r="F1316" i="7"/>
  <c r="F1317" i="7"/>
  <c r="F1318" i="7"/>
  <c r="F1319" i="7"/>
  <c r="F1320" i="7"/>
  <c r="F1321" i="7"/>
  <c r="F1322" i="7"/>
  <c r="F1323" i="7"/>
  <c r="F1324" i="7"/>
  <c r="F1325" i="7"/>
  <c r="F1326" i="7"/>
  <c r="F1327" i="7"/>
  <c r="F1328" i="7"/>
  <c r="F1329" i="7"/>
  <c r="F1330" i="7"/>
  <c r="F1331" i="7"/>
  <c r="F1332" i="7"/>
  <c r="F1333" i="7"/>
  <c r="F1334" i="7"/>
  <c r="F1335" i="7"/>
  <c r="F1336" i="7"/>
  <c r="F1337" i="7"/>
  <c r="F1338" i="7"/>
  <c r="F1339" i="7"/>
  <c r="F1340" i="7"/>
  <c r="F1341" i="7"/>
  <c r="F1342" i="7"/>
  <c r="F1343" i="7"/>
  <c r="F1344" i="7"/>
  <c r="F1345" i="7"/>
  <c r="F1346" i="7"/>
  <c r="F1347" i="7"/>
  <c r="F1348" i="7"/>
  <c r="F1349" i="7"/>
  <c r="F1350" i="7"/>
  <c r="F1351" i="7"/>
  <c r="F1352" i="7"/>
  <c r="F1353" i="7"/>
  <c r="F1354" i="7"/>
  <c r="F1355" i="7"/>
  <c r="F1356" i="7"/>
  <c r="F1357" i="7"/>
  <c r="F1358" i="7"/>
  <c r="F1359" i="7"/>
  <c r="F1360" i="7"/>
  <c r="F1361" i="7"/>
  <c r="F1362" i="7"/>
  <c r="F1363" i="7"/>
  <c r="F1364" i="7"/>
  <c r="F1365" i="7"/>
  <c r="F1366" i="7"/>
  <c r="F1367" i="7"/>
  <c r="F1368" i="7"/>
  <c r="F1369" i="7"/>
  <c r="F1370" i="7"/>
  <c r="F1371" i="7"/>
  <c r="F1372" i="7"/>
  <c r="F1373" i="7"/>
  <c r="F1374" i="7"/>
  <c r="F1375" i="7"/>
  <c r="F1376" i="7"/>
  <c r="F1377" i="7"/>
  <c r="F1378" i="7"/>
  <c r="F1379" i="7"/>
  <c r="F1380" i="7"/>
  <c r="F1381" i="7"/>
  <c r="F1382" i="7"/>
  <c r="F1383" i="7"/>
  <c r="F1384" i="7"/>
  <c r="F1385" i="7"/>
  <c r="F1386" i="7"/>
  <c r="F1387" i="7"/>
  <c r="F1388" i="7"/>
  <c r="F1389" i="7"/>
  <c r="F1390" i="7"/>
  <c r="F1391" i="7"/>
  <c r="F1392" i="7"/>
  <c r="F1393" i="7"/>
  <c r="F1394" i="7"/>
  <c r="F1395" i="7"/>
  <c r="F1396" i="7"/>
  <c r="F1397" i="7"/>
  <c r="F1398" i="7"/>
  <c r="F1399" i="7"/>
  <c r="F1400" i="7"/>
  <c r="F1401" i="7"/>
  <c r="F1402" i="7"/>
  <c r="F1403" i="7"/>
  <c r="F1404" i="7"/>
  <c r="F1405" i="7"/>
  <c r="F1406" i="7"/>
  <c r="F1407" i="7"/>
  <c r="F1408" i="7"/>
  <c r="F1409" i="7"/>
  <c r="F1410" i="7"/>
  <c r="F1411" i="7"/>
  <c r="F1412" i="7"/>
  <c r="F1413" i="7"/>
  <c r="F1414" i="7"/>
  <c r="F1415" i="7"/>
  <c r="F1416" i="7"/>
  <c r="F1417" i="7"/>
  <c r="F1418" i="7"/>
  <c r="F1419" i="7"/>
  <c r="F1420" i="7"/>
  <c r="F1421" i="7"/>
  <c r="F1422" i="7"/>
  <c r="F1423" i="7"/>
  <c r="F1424" i="7"/>
  <c r="F1425" i="7"/>
  <c r="F1426" i="7"/>
  <c r="F1427" i="7"/>
  <c r="F1428" i="7"/>
  <c r="F1429" i="7"/>
  <c r="F1430" i="7"/>
  <c r="F1431" i="7"/>
  <c r="F1432" i="7"/>
  <c r="F1433" i="7"/>
  <c r="F1434" i="7"/>
  <c r="F1435" i="7"/>
  <c r="F1436" i="7"/>
  <c r="F1437" i="7"/>
  <c r="F1438" i="7"/>
  <c r="F1439" i="7"/>
  <c r="F1440" i="7"/>
  <c r="F1441" i="7"/>
  <c r="F1442" i="7"/>
  <c r="F1443" i="7"/>
  <c r="F1444" i="7"/>
  <c r="F1445" i="7"/>
  <c r="F1446" i="7"/>
  <c r="F1447" i="7"/>
  <c r="F1448" i="7"/>
  <c r="F1449" i="7"/>
  <c r="F1450" i="7"/>
  <c r="F1451" i="7"/>
  <c r="F1452" i="7"/>
  <c r="F1453" i="7"/>
  <c r="F1454" i="7"/>
  <c r="F1455" i="7"/>
  <c r="F1456" i="7"/>
  <c r="F2" i="7"/>
  <c r="G5"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 r="G88" i="9"/>
  <c r="G89" i="9"/>
  <c r="G90" i="9"/>
  <c r="G91" i="9"/>
  <c r="G92" i="9"/>
  <c r="G93" i="9"/>
  <c r="G94" i="9"/>
  <c r="G95" i="9"/>
  <c r="G96" i="9"/>
  <c r="G97" i="9"/>
  <c r="G98" i="9"/>
  <c r="G99" i="9"/>
  <c r="G100" i="9"/>
  <c r="G101" i="9"/>
  <c r="G102" i="9"/>
  <c r="G103" i="9"/>
  <c r="G104" i="9"/>
  <c r="G105" i="9"/>
  <c r="G106" i="9"/>
  <c r="G107" i="9"/>
  <c r="G108" i="9"/>
  <c r="G109" i="9"/>
  <c r="G110" i="9"/>
  <c r="G111" i="9"/>
  <c r="G112" i="9"/>
  <c r="G113" i="9"/>
  <c r="G114" i="9"/>
  <c r="G115" i="9"/>
  <c r="G116" i="9"/>
  <c r="G117" i="9"/>
  <c r="G118" i="9"/>
  <c r="G119" i="9"/>
  <c r="G120" i="9"/>
  <c r="G121" i="9"/>
  <c r="G122" i="9"/>
  <c r="G123" i="9"/>
  <c r="G124" i="9"/>
  <c r="G125" i="9"/>
  <c r="G126" i="9"/>
  <c r="G127" i="9"/>
  <c r="G128" i="9"/>
  <c r="G129" i="9"/>
  <c r="G130" i="9"/>
  <c r="G131" i="9"/>
  <c r="G132" i="9"/>
  <c r="G133" i="9"/>
  <c r="G134" i="9"/>
  <c r="G135" i="9"/>
  <c r="G136" i="9"/>
  <c r="G137" i="9"/>
  <c r="G138" i="9"/>
  <c r="G139" i="9"/>
  <c r="G140" i="9"/>
  <c r="G141" i="9"/>
  <c r="G142" i="9"/>
  <c r="G143" i="9"/>
  <c r="G144" i="9"/>
  <c r="G145" i="9"/>
  <c r="G146" i="9"/>
  <c r="G147" i="9"/>
  <c r="G148" i="9"/>
  <c r="G149" i="9"/>
  <c r="G150" i="9"/>
  <c r="G151" i="9"/>
  <c r="G152" i="9"/>
  <c r="G153" i="9"/>
  <c r="G154" i="9"/>
  <c r="G155" i="9"/>
  <c r="G156" i="9"/>
  <c r="G157" i="9"/>
  <c r="G158" i="9"/>
  <c r="G159" i="9"/>
  <c r="G160" i="9"/>
  <c r="G161" i="9"/>
  <c r="G162" i="9"/>
  <c r="G163" i="9"/>
  <c r="G164" i="9"/>
  <c r="G165" i="9"/>
  <c r="G166" i="9"/>
  <c r="G167" i="9"/>
  <c r="G168" i="9"/>
  <c r="G169" i="9"/>
  <c r="G170" i="9"/>
  <c r="G171" i="9"/>
  <c r="G172" i="9"/>
  <c r="G173" i="9"/>
  <c r="G174" i="9"/>
  <c r="G175" i="9"/>
  <c r="G176" i="9"/>
  <c r="G177" i="9"/>
  <c r="G178" i="9"/>
  <c r="G179" i="9"/>
  <c r="G180" i="9"/>
  <c r="G181" i="9"/>
  <c r="G182" i="9"/>
  <c r="G183" i="9"/>
  <c r="G184" i="9"/>
  <c r="G185" i="9"/>
  <c r="G186" i="9"/>
  <c r="G187" i="9"/>
  <c r="G188" i="9"/>
  <c r="G189" i="9"/>
  <c r="G190" i="9"/>
  <c r="G191" i="9"/>
  <c r="G192" i="9"/>
  <c r="G193" i="9"/>
  <c r="G194" i="9"/>
  <c r="G195" i="9"/>
  <c r="G196" i="9"/>
  <c r="G197" i="9"/>
  <c r="G198" i="9"/>
  <c r="G199" i="9"/>
  <c r="G200" i="9"/>
  <c r="G201" i="9"/>
  <c r="G202" i="9"/>
  <c r="G203" i="9"/>
  <c r="G204" i="9"/>
  <c r="G205" i="9"/>
  <c r="G206" i="9"/>
  <c r="G207" i="9"/>
  <c r="G208" i="9"/>
  <c r="G209" i="9"/>
  <c r="G210" i="9"/>
  <c r="G211" i="9"/>
  <c r="G212" i="9"/>
  <c r="G213" i="9"/>
  <c r="G214" i="9"/>
  <c r="G215" i="9"/>
  <c r="G216" i="9"/>
  <c r="G217" i="9"/>
  <c r="G218" i="9"/>
  <c r="G219" i="9"/>
  <c r="G220" i="9"/>
  <c r="G221" i="9"/>
  <c r="G222" i="9"/>
  <c r="G223" i="9"/>
  <c r="G224" i="9"/>
  <c r="G225" i="9"/>
  <c r="G226" i="9"/>
  <c r="G227" i="9"/>
  <c r="G228" i="9"/>
  <c r="G229" i="9"/>
  <c r="G230" i="9"/>
  <c r="G231" i="9"/>
  <c r="G232" i="9"/>
  <c r="G233" i="9"/>
  <c r="G234" i="9"/>
  <c r="G235" i="9"/>
  <c r="G236" i="9"/>
  <c r="G237" i="9"/>
  <c r="G238" i="9"/>
  <c r="G239" i="9"/>
  <c r="G240" i="9"/>
  <c r="G241" i="9"/>
  <c r="G242" i="9"/>
  <c r="G243" i="9"/>
  <c r="G244" i="9"/>
  <c r="G245" i="9"/>
  <c r="G246" i="9"/>
  <c r="G247" i="9"/>
  <c r="G248" i="9"/>
  <c r="G249" i="9"/>
  <c r="G250" i="9"/>
  <c r="G251" i="9"/>
  <c r="G252" i="9"/>
  <c r="G253" i="9"/>
  <c r="G254" i="9"/>
  <c r="G255" i="9"/>
  <c r="G256" i="9"/>
  <c r="G257" i="9"/>
  <c r="G258" i="9"/>
  <c r="G259" i="9"/>
  <c r="G260" i="9"/>
  <c r="G261" i="9"/>
  <c r="G262" i="9"/>
  <c r="G263" i="9"/>
  <c r="G264" i="9"/>
  <c r="G265" i="9"/>
  <c r="G266" i="9"/>
  <c r="G267" i="9"/>
  <c r="G268" i="9"/>
  <c r="G269" i="9"/>
  <c r="G270" i="9"/>
  <c r="G271" i="9"/>
  <c r="G272" i="9"/>
  <c r="G273" i="9"/>
  <c r="G274" i="9"/>
  <c r="G275" i="9"/>
  <c r="G276" i="9"/>
  <c r="G277" i="9"/>
  <c r="G278" i="9"/>
  <c r="G279" i="9"/>
  <c r="G280" i="9"/>
  <c r="G281" i="9"/>
  <c r="G282" i="9"/>
  <c r="G283" i="9"/>
  <c r="G284" i="9"/>
  <c r="G285" i="9"/>
  <c r="G286" i="9"/>
  <c r="G287" i="9"/>
  <c r="G288" i="9"/>
  <c r="G289" i="9"/>
  <c r="G290" i="9"/>
  <c r="G291" i="9"/>
  <c r="G292" i="9"/>
  <c r="G293" i="9"/>
  <c r="G294" i="9"/>
  <c r="G295" i="9"/>
  <c r="G296" i="9"/>
  <c r="G297" i="9"/>
  <c r="G298" i="9"/>
  <c r="G299" i="9"/>
  <c r="G300" i="9"/>
  <c r="G301" i="9"/>
  <c r="G302" i="9"/>
  <c r="G303" i="9"/>
  <c r="G304" i="9"/>
  <c r="G305" i="9"/>
  <c r="G306" i="9"/>
  <c r="G307" i="9"/>
  <c r="G308" i="9"/>
  <c r="G309" i="9"/>
  <c r="G310" i="9"/>
  <c r="G311" i="9"/>
  <c r="G312" i="9"/>
  <c r="G313" i="9"/>
  <c r="G314" i="9"/>
  <c r="G315" i="9"/>
  <c r="G316" i="9"/>
  <c r="G317" i="9"/>
  <c r="G318" i="9"/>
  <c r="G319" i="9"/>
  <c r="G320" i="9"/>
  <c r="G321" i="9"/>
  <c r="G322" i="9"/>
  <c r="G323" i="9"/>
  <c r="G324" i="9"/>
  <c r="G325" i="9"/>
  <c r="G326" i="9"/>
  <c r="G327" i="9"/>
  <c r="G328" i="9"/>
  <c r="G329" i="9"/>
  <c r="G330" i="9"/>
  <c r="G331" i="9"/>
  <c r="G332" i="9"/>
  <c r="G333" i="9"/>
  <c r="G334" i="9"/>
  <c r="G335" i="9"/>
  <c r="G336" i="9"/>
  <c r="G337" i="9"/>
  <c r="G338" i="9"/>
  <c r="G339" i="9"/>
  <c r="G340" i="9"/>
  <c r="G341" i="9"/>
  <c r="G342" i="9"/>
  <c r="G343" i="9"/>
  <c r="G344" i="9"/>
  <c r="G345" i="9"/>
  <c r="G346" i="9"/>
  <c r="G347" i="9"/>
  <c r="G348" i="9"/>
  <c r="G349" i="9"/>
  <c r="G350" i="9"/>
  <c r="G351" i="9"/>
  <c r="G352" i="9"/>
  <c r="G353" i="9"/>
  <c r="G354" i="9"/>
  <c r="G355" i="9"/>
  <c r="G356" i="9"/>
  <c r="G357" i="9"/>
  <c r="G358" i="9"/>
  <c r="G359" i="9"/>
  <c r="G360" i="9"/>
  <c r="G361" i="9"/>
  <c r="G362" i="9"/>
  <c r="G363" i="9"/>
  <c r="G364" i="9"/>
  <c r="G365" i="9"/>
  <c r="G366" i="9"/>
  <c r="G367" i="9"/>
  <c r="G368" i="9"/>
  <c r="G369" i="9"/>
  <c r="G370" i="9"/>
  <c r="G371" i="9"/>
  <c r="G372" i="9"/>
  <c r="G373" i="9"/>
  <c r="G374" i="9"/>
  <c r="G375" i="9"/>
  <c r="G376" i="9"/>
  <c r="G377" i="9"/>
  <c r="G378" i="9"/>
  <c r="G379" i="9"/>
  <c r="G380" i="9"/>
  <c r="G381" i="9"/>
  <c r="G382" i="9"/>
  <c r="G383" i="9"/>
  <c r="G384" i="9"/>
  <c r="G385" i="9"/>
  <c r="G386" i="9"/>
  <c r="G387" i="9"/>
  <c r="G388" i="9"/>
  <c r="G389" i="9"/>
  <c r="G390" i="9"/>
  <c r="G391" i="9"/>
  <c r="G392" i="9"/>
  <c r="G393" i="9"/>
  <c r="G394" i="9"/>
  <c r="G395" i="9"/>
  <c r="G396" i="9"/>
  <c r="G397" i="9"/>
  <c r="G398" i="9"/>
  <c r="G399" i="9"/>
  <c r="G400" i="9"/>
  <c r="G401" i="9"/>
  <c r="G402" i="9"/>
  <c r="G403" i="9"/>
  <c r="G404" i="9"/>
  <c r="G405" i="9"/>
  <c r="G406" i="9"/>
  <c r="G407" i="9"/>
  <c r="G408" i="9"/>
  <c r="G409" i="9"/>
  <c r="G410" i="9"/>
  <c r="G411" i="9"/>
  <c r="G412" i="9"/>
  <c r="G413" i="9"/>
  <c r="G414" i="9"/>
  <c r="G415" i="9"/>
  <c r="G416" i="9"/>
  <c r="G417" i="9"/>
  <c r="G418" i="9"/>
  <c r="G419" i="9"/>
  <c r="G420" i="9"/>
  <c r="G421" i="9"/>
  <c r="G422" i="9"/>
  <c r="G423" i="9"/>
  <c r="G424" i="9"/>
  <c r="G425" i="9"/>
  <c r="G426" i="9"/>
  <c r="G427" i="9"/>
  <c r="G428" i="9"/>
  <c r="G429" i="9"/>
  <c r="G430" i="9"/>
  <c r="G431" i="9"/>
  <c r="G432" i="9"/>
  <c r="G433" i="9"/>
  <c r="G434" i="9"/>
  <c r="G435" i="9"/>
  <c r="G436" i="9"/>
  <c r="G437" i="9"/>
  <c r="G438" i="9"/>
  <c r="G439" i="9"/>
  <c r="G440" i="9"/>
  <c r="G441" i="9"/>
  <c r="G442" i="9"/>
  <c r="G443" i="9"/>
  <c r="G444" i="9"/>
  <c r="G445" i="9"/>
  <c r="G446" i="9"/>
  <c r="G447" i="9"/>
  <c r="G448" i="9"/>
  <c r="G449" i="9"/>
  <c r="G450" i="9"/>
  <c r="G451" i="9"/>
  <c r="G452" i="9"/>
  <c r="G453" i="9"/>
  <c r="G454" i="9"/>
  <c r="G455" i="9"/>
  <c r="G456" i="9"/>
  <c r="G457" i="9"/>
  <c r="G458" i="9"/>
  <c r="G459" i="9"/>
  <c r="G460" i="9"/>
  <c r="G461" i="9"/>
  <c r="G462" i="9"/>
  <c r="G463" i="9"/>
  <c r="G464" i="9"/>
  <c r="G465" i="9"/>
  <c r="G466" i="9"/>
  <c r="G467" i="9"/>
  <c r="G468" i="9"/>
  <c r="G469" i="9"/>
  <c r="G470" i="9"/>
  <c r="G471" i="9"/>
  <c r="G472" i="9"/>
  <c r="G473" i="9"/>
  <c r="G474" i="9"/>
  <c r="G475" i="9"/>
  <c r="G476" i="9"/>
  <c r="G477" i="9"/>
  <c r="G478" i="9"/>
  <c r="G479" i="9"/>
  <c r="G480" i="9"/>
  <c r="G481" i="9"/>
  <c r="G482" i="9"/>
  <c r="G483" i="9"/>
  <c r="G484" i="9"/>
  <c r="G485" i="9"/>
  <c r="G486" i="9"/>
  <c r="G487" i="9"/>
  <c r="G488" i="9"/>
  <c r="G489" i="9"/>
  <c r="G490" i="9"/>
  <c r="G491" i="9"/>
  <c r="G492" i="9"/>
  <c r="G493" i="9"/>
  <c r="G494" i="9"/>
  <c r="G495" i="9"/>
  <c r="G496" i="9"/>
  <c r="G497" i="9"/>
  <c r="G498" i="9"/>
  <c r="G499" i="9"/>
  <c r="G500" i="9"/>
  <c r="G501" i="9"/>
  <c r="G502" i="9"/>
  <c r="G503" i="9"/>
  <c r="G504" i="9"/>
  <c r="G505" i="9"/>
  <c r="G506" i="9"/>
  <c r="G507" i="9"/>
  <c r="G508" i="9"/>
  <c r="G509" i="9"/>
  <c r="G510" i="9"/>
  <c r="G511" i="9"/>
  <c r="G512" i="9"/>
  <c r="G513" i="9"/>
  <c r="G514" i="9"/>
  <c r="G515" i="9"/>
  <c r="G516" i="9"/>
  <c r="G517" i="9"/>
  <c r="G518" i="9"/>
  <c r="G519" i="9"/>
  <c r="G520" i="9"/>
  <c r="G521" i="9"/>
  <c r="G522" i="9"/>
  <c r="G523" i="9"/>
  <c r="G524" i="9"/>
  <c r="G525" i="9"/>
  <c r="G526" i="9"/>
  <c r="G527" i="9"/>
  <c r="G528" i="9"/>
  <c r="G529" i="9"/>
  <c r="G530" i="9"/>
  <c r="G531" i="9"/>
  <c r="G532" i="9"/>
  <c r="G533" i="9"/>
  <c r="G534" i="9"/>
  <c r="G535" i="9"/>
  <c r="G536" i="9"/>
  <c r="G537" i="9"/>
  <c r="G538" i="9"/>
  <c r="G539" i="9"/>
  <c r="G540" i="9"/>
  <c r="G541" i="9"/>
  <c r="G542" i="9"/>
  <c r="G543" i="9"/>
  <c r="G544" i="9"/>
  <c r="G545" i="9"/>
  <c r="G546" i="9"/>
  <c r="G547" i="9"/>
  <c r="G548" i="9"/>
  <c r="G549" i="9"/>
  <c r="G550" i="9"/>
  <c r="G551" i="9"/>
  <c r="G552" i="9"/>
  <c r="G553" i="9"/>
  <c r="G554" i="9"/>
  <c r="G555" i="9"/>
  <c r="G556" i="9"/>
  <c r="G557" i="9"/>
  <c r="G558" i="9"/>
  <c r="G559" i="9"/>
  <c r="G560" i="9"/>
  <c r="G561" i="9"/>
  <c r="G562" i="9"/>
  <c r="G563" i="9"/>
  <c r="G564" i="9"/>
  <c r="G565" i="9"/>
  <c r="G566" i="9"/>
  <c r="G567" i="9"/>
  <c r="G568" i="9"/>
  <c r="G569" i="9"/>
  <c r="G570" i="9"/>
  <c r="G571" i="9"/>
  <c r="G572" i="9"/>
  <c r="G573" i="9"/>
  <c r="G574" i="9"/>
  <c r="G575" i="9"/>
  <c r="G576" i="9"/>
  <c r="G577" i="9"/>
  <c r="G578" i="9"/>
  <c r="G579" i="9"/>
  <c r="G580" i="9"/>
  <c r="G581" i="9"/>
  <c r="G582" i="9"/>
  <c r="G583" i="9"/>
  <c r="G584" i="9"/>
  <c r="G585" i="9"/>
  <c r="G586" i="9"/>
  <c r="G587" i="9"/>
  <c r="G588" i="9"/>
  <c r="G589" i="9"/>
  <c r="G590" i="9"/>
  <c r="G591" i="9"/>
  <c r="G592" i="9"/>
  <c r="G593" i="9"/>
  <c r="G594" i="9"/>
  <c r="G595" i="9"/>
  <c r="G596" i="9"/>
  <c r="G597" i="9"/>
  <c r="G598" i="9"/>
  <c r="G599" i="9"/>
  <c r="G600" i="9"/>
  <c r="G601" i="9"/>
  <c r="G602" i="9"/>
  <c r="G603" i="9"/>
  <c r="G604" i="9"/>
  <c r="G605" i="9"/>
  <c r="G606" i="9"/>
  <c r="G607" i="9"/>
  <c r="G608" i="9"/>
  <c r="G609" i="9"/>
  <c r="G610" i="9"/>
  <c r="G611" i="9"/>
  <c r="G612" i="9"/>
  <c r="G613" i="9"/>
  <c r="G614" i="9"/>
  <c r="G615" i="9"/>
  <c r="G616" i="9"/>
  <c r="G617" i="9"/>
  <c r="G618" i="9"/>
  <c r="G619" i="9"/>
  <c r="G620" i="9"/>
  <c r="G621" i="9"/>
  <c r="G622" i="9"/>
  <c r="G623" i="9"/>
  <c r="G624" i="9"/>
  <c r="G625" i="9"/>
  <c r="G626" i="9"/>
  <c r="G627" i="9"/>
  <c r="G628" i="9"/>
  <c r="G629" i="9"/>
  <c r="G630" i="9"/>
  <c r="G631" i="9"/>
  <c r="G632" i="9"/>
  <c r="G633" i="9"/>
  <c r="G634" i="9"/>
  <c r="G635" i="9"/>
  <c r="G636" i="9"/>
  <c r="G637" i="9"/>
  <c r="G638" i="9"/>
  <c r="G639" i="9"/>
  <c r="G640" i="9"/>
  <c r="G641" i="9"/>
  <c r="G642" i="9"/>
  <c r="G643" i="9"/>
  <c r="G644" i="9"/>
  <c r="G645" i="9"/>
  <c r="G646" i="9"/>
  <c r="G647" i="9"/>
  <c r="G648" i="9"/>
  <c r="G649" i="9"/>
  <c r="G650" i="9"/>
  <c r="G651" i="9"/>
  <c r="G652" i="9"/>
  <c r="G653" i="9"/>
  <c r="G654" i="9"/>
  <c r="G655" i="9"/>
  <c r="G656" i="9"/>
  <c r="G657" i="9"/>
  <c r="G658" i="9"/>
  <c r="G659" i="9"/>
  <c r="G660" i="9"/>
  <c r="G661" i="9"/>
  <c r="G662" i="9"/>
  <c r="G663" i="9"/>
  <c r="G664" i="9"/>
  <c r="G665" i="9"/>
  <c r="G666" i="9"/>
  <c r="G667" i="9"/>
  <c r="G668" i="9"/>
  <c r="G669" i="9"/>
  <c r="G670" i="9"/>
  <c r="G671" i="9"/>
  <c r="G672" i="9"/>
  <c r="G673" i="9"/>
  <c r="G674" i="9"/>
  <c r="G675" i="9"/>
  <c r="G676" i="9"/>
  <c r="G677" i="9"/>
  <c r="G678" i="9"/>
  <c r="G679" i="9"/>
  <c r="G680" i="9"/>
  <c r="G681" i="9"/>
  <c r="G682" i="9"/>
  <c r="G683" i="9"/>
  <c r="G684" i="9"/>
  <c r="G685" i="9"/>
  <c r="G686" i="9"/>
  <c r="G687" i="9"/>
  <c r="G688" i="9"/>
  <c r="G689" i="9"/>
  <c r="G690" i="9"/>
  <c r="G691" i="9"/>
  <c r="G692" i="9"/>
  <c r="G693" i="9"/>
  <c r="G694" i="9"/>
  <c r="G695" i="9"/>
  <c r="G696" i="9"/>
  <c r="G697" i="9"/>
  <c r="G698" i="9"/>
  <c r="G699" i="9"/>
  <c r="G700" i="9"/>
  <c r="G701" i="9"/>
  <c r="G702" i="9"/>
  <c r="G703" i="9"/>
  <c r="G704" i="9"/>
  <c r="G705" i="9"/>
  <c r="G706" i="9"/>
  <c r="G707" i="9"/>
  <c r="G708" i="9"/>
  <c r="G709" i="9"/>
  <c r="G710" i="9"/>
  <c r="G711" i="9"/>
  <c r="G712" i="9"/>
  <c r="G713" i="9"/>
  <c r="G714" i="9"/>
  <c r="G715" i="9"/>
  <c r="G716" i="9"/>
  <c r="G717" i="9"/>
  <c r="G718" i="9"/>
  <c r="G719" i="9"/>
  <c r="G720" i="9"/>
  <c r="G721" i="9"/>
  <c r="G722" i="9"/>
  <c r="G723" i="9"/>
  <c r="G724" i="9"/>
  <c r="G725" i="9"/>
  <c r="G726" i="9"/>
  <c r="G727" i="9"/>
  <c r="G728" i="9"/>
  <c r="G729" i="9"/>
  <c r="G730" i="9"/>
  <c r="G731" i="9"/>
  <c r="G732" i="9"/>
  <c r="G733" i="9"/>
  <c r="G734" i="9"/>
  <c r="G735" i="9"/>
  <c r="G736" i="9"/>
  <c r="G737" i="9"/>
  <c r="G738" i="9"/>
  <c r="G739" i="9"/>
  <c r="G740" i="9"/>
  <c r="G741" i="9"/>
  <c r="G742" i="9"/>
  <c r="G743" i="9"/>
  <c r="G744" i="9"/>
  <c r="G745" i="9"/>
  <c r="G746" i="9"/>
  <c r="G747" i="9"/>
  <c r="G748" i="9"/>
  <c r="G749" i="9"/>
  <c r="G750" i="9"/>
  <c r="G751" i="9"/>
  <c r="G752" i="9"/>
  <c r="G753" i="9"/>
  <c r="G754" i="9"/>
  <c r="G755" i="9"/>
  <c r="G756" i="9"/>
  <c r="G757" i="9"/>
  <c r="G758" i="9"/>
  <c r="G759" i="9"/>
  <c r="G760" i="9"/>
  <c r="G761" i="9"/>
  <c r="G762" i="9"/>
  <c r="G763" i="9"/>
  <c r="G764" i="9"/>
  <c r="G765" i="9"/>
  <c r="G766" i="9"/>
  <c r="G767" i="9"/>
  <c r="G768" i="9"/>
  <c r="G769" i="9"/>
  <c r="G770" i="9"/>
  <c r="G771" i="9"/>
  <c r="G772" i="9"/>
  <c r="G773" i="9"/>
  <c r="G774" i="9"/>
  <c r="G775" i="9"/>
  <c r="G776" i="9"/>
  <c r="G777" i="9"/>
  <c r="G778" i="9"/>
  <c r="G779" i="9"/>
  <c r="G780" i="9"/>
  <c r="G781" i="9"/>
  <c r="G782" i="9"/>
  <c r="G783" i="9"/>
  <c r="G784" i="9"/>
  <c r="G785" i="9"/>
  <c r="G786" i="9"/>
  <c r="G787" i="9"/>
  <c r="G788" i="9"/>
  <c r="G789" i="9"/>
  <c r="G790" i="9"/>
  <c r="G791" i="9"/>
  <c r="G792" i="9"/>
  <c r="G793" i="9"/>
  <c r="G794" i="9"/>
  <c r="G795" i="9"/>
  <c r="G796" i="9"/>
  <c r="G797" i="9"/>
  <c r="G798" i="9"/>
  <c r="G799" i="9"/>
  <c r="G800" i="9"/>
  <c r="G801" i="9"/>
  <c r="G802" i="9"/>
  <c r="G803" i="9"/>
  <c r="G804" i="9"/>
  <c r="G805" i="9"/>
  <c r="G806" i="9"/>
  <c r="G807" i="9"/>
  <c r="G808" i="9"/>
  <c r="G809" i="9"/>
  <c r="G810" i="9"/>
  <c r="G811" i="9"/>
  <c r="G812" i="9"/>
  <c r="G813" i="9"/>
  <c r="G814" i="9"/>
  <c r="G815" i="9"/>
  <c r="G816" i="9"/>
  <c r="G817" i="9"/>
  <c r="G818" i="9"/>
  <c r="G819" i="9"/>
  <c r="G820" i="9"/>
  <c r="G821" i="9"/>
  <c r="G822" i="9"/>
  <c r="G823" i="9"/>
  <c r="G824" i="9"/>
  <c r="G825" i="9"/>
  <c r="G826" i="9"/>
  <c r="G827" i="9"/>
  <c r="G828" i="9"/>
  <c r="G829" i="9"/>
  <c r="G830" i="9"/>
  <c r="G831" i="9"/>
  <c r="G832" i="9"/>
  <c r="G833" i="9"/>
  <c r="G834" i="9"/>
  <c r="G835" i="9"/>
  <c r="G836" i="9"/>
  <c r="G837" i="9"/>
  <c r="G838" i="9"/>
  <c r="G839" i="9"/>
  <c r="G840" i="9"/>
  <c r="G841" i="9"/>
  <c r="G842" i="9"/>
  <c r="G843" i="9"/>
  <c r="G844" i="9"/>
  <c r="G845" i="9"/>
  <c r="G846" i="9"/>
  <c r="G847" i="9"/>
  <c r="G848" i="9"/>
  <c r="G849" i="9"/>
  <c r="G850" i="9"/>
  <c r="G851" i="9"/>
  <c r="G852" i="9"/>
  <c r="G853" i="9"/>
  <c r="G854" i="9"/>
  <c r="G855" i="9"/>
  <c r="G856" i="9"/>
  <c r="G857" i="9"/>
  <c r="G858" i="9"/>
  <c r="G859" i="9"/>
  <c r="G860" i="9"/>
  <c r="G861" i="9"/>
  <c r="G862" i="9"/>
  <c r="G863" i="9"/>
  <c r="G864" i="9"/>
  <c r="G865" i="9"/>
  <c r="G866" i="9"/>
  <c r="G867" i="9"/>
  <c r="G868" i="9"/>
  <c r="G869" i="9"/>
  <c r="G870" i="9"/>
  <c r="G871" i="9"/>
  <c r="G872" i="9"/>
  <c r="G873" i="9"/>
  <c r="G874" i="9"/>
  <c r="G875" i="9"/>
  <c r="G876" i="9"/>
  <c r="G877" i="9"/>
  <c r="G878" i="9"/>
  <c r="G879" i="9"/>
  <c r="G880" i="9"/>
  <c r="G881" i="9"/>
  <c r="G882" i="9"/>
  <c r="G883" i="9"/>
  <c r="G884" i="9"/>
  <c r="G885" i="9"/>
  <c r="G886" i="9"/>
  <c r="G887" i="9"/>
  <c r="G888" i="9"/>
  <c r="G889" i="9"/>
  <c r="G890" i="9"/>
  <c r="G891" i="9"/>
  <c r="G892" i="9"/>
  <c r="G893" i="9"/>
  <c r="G894" i="9"/>
  <c r="G895" i="9"/>
  <c r="G896" i="9"/>
  <c r="G897" i="9"/>
  <c r="G898" i="9"/>
  <c r="G899" i="9"/>
  <c r="G900" i="9"/>
  <c r="G901" i="9"/>
  <c r="G902" i="9"/>
  <c r="G903" i="9"/>
  <c r="G904" i="9"/>
  <c r="G905" i="9"/>
  <c r="G906" i="9"/>
  <c r="G907" i="9"/>
  <c r="G908" i="9"/>
  <c r="G909" i="9"/>
  <c r="G910" i="9"/>
  <c r="G911" i="9"/>
  <c r="G912" i="9"/>
  <c r="G913" i="9"/>
  <c r="G914" i="9"/>
  <c r="G915" i="9"/>
  <c r="G916" i="9"/>
  <c r="G917" i="9"/>
  <c r="G918" i="9"/>
  <c r="G919" i="9"/>
  <c r="G920" i="9"/>
  <c r="G921" i="9"/>
  <c r="G922" i="9"/>
  <c r="G923" i="9"/>
  <c r="G924" i="9"/>
  <c r="G925" i="9"/>
  <c r="G926" i="9"/>
  <c r="G927" i="9"/>
  <c r="G928" i="9"/>
  <c r="G929" i="9"/>
  <c r="G930" i="9"/>
  <c r="G931" i="9"/>
  <c r="G932" i="9"/>
  <c r="G933" i="9"/>
  <c r="G934" i="9"/>
  <c r="G935" i="9"/>
  <c r="G936" i="9"/>
  <c r="G937" i="9"/>
  <c r="G938" i="9"/>
  <c r="G939" i="9"/>
  <c r="G940" i="9"/>
  <c r="G941" i="9"/>
  <c r="G942" i="9"/>
  <c r="G943" i="9"/>
  <c r="G944" i="9"/>
  <c r="G945" i="9"/>
  <c r="G946" i="9"/>
  <c r="G947" i="9"/>
  <c r="G948" i="9"/>
  <c r="G949" i="9"/>
  <c r="G950" i="9"/>
  <c r="G951" i="9"/>
  <c r="G952" i="9"/>
  <c r="G953" i="9"/>
  <c r="G954" i="9"/>
  <c r="G955" i="9"/>
  <c r="G956" i="9"/>
  <c r="G957" i="9"/>
  <c r="G958" i="9"/>
  <c r="G959" i="9"/>
  <c r="G960" i="9"/>
  <c r="G961" i="9"/>
  <c r="G962" i="9"/>
  <c r="G963" i="9"/>
  <c r="G964" i="9"/>
  <c r="G965" i="9"/>
  <c r="G966" i="9"/>
  <c r="G967" i="9"/>
  <c r="G968" i="9"/>
  <c r="G969" i="9"/>
  <c r="G970" i="9"/>
  <c r="G971" i="9"/>
  <c r="G972" i="9"/>
  <c r="G973" i="9"/>
  <c r="G974" i="9"/>
  <c r="G975" i="9"/>
  <c r="G976" i="9"/>
  <c r="G977" i="9"/>
  <c r="G978" i="9"/>
  <c r="G979" i="9"/>
  <c r="G980" i="9"/>
  <c r="G981" i="9"/>
  <c r="G982" i="9"/>
  <c r="G983" i="9"/>
  <c r="G984" i="9"/>
  <c r="G985" i="9"/>
  <c r="G986" i="9"/>
  <c r="G987" i="9"/>
  <c r="G988" i="9"/>
  <c r="G989" i="9"/>
  <c r="G990" i="9"/>
  <c r="G991" i="9"/>
  <c r="G992" i="9"/>
  <c r="G993" i="9"/>
  <c r="G994" i="9"/>
  <c r="G995" i="9"/>
  <c r="G996" i="9"/>
  <c r="G997" i="9"/>
  <c r="G998" i="9"/>
  <c r="G999" i="9"/>
  <c r="G1000" i="9"/>
  <c r="G1001" i="9"/>
  <c r="G1002" i="9"/>
  <c r="G1003" i="9"/>
  <c r="G1004" i="9"/>
  <c r="G1005" i="9"/>
  <c r="G1006" i="9"/>
  <c r="G1007" i="9"/>
  <c r="G1008" i="9"/>
  <c r="G1009" i="9"/>
  <c r="G1010" i="9"/>
  <c r="G1011" i="9"/>
  <c r="G1012" i="9"/>
  <c r="G1013" i="9"/>
  <c r="G1014" i="9"/>
  <c r="G1015" i="9"/>
  <c r="G1016" i="9"/>
  <c r="G1017" i="9"/>
  <c r="G1018" i="9"/>
  <c r="G1019" i="9"/>
  <c r="G1020" i="9"/>
  <c r="G1021" i="9"/>
  <c r="G1022" i="9"/>
  <c r="G1023" i="9"/>
  <c r="G1024" i="9"/>
  <c r="G1025" i="9"/>
  <c r="G1026" i="9"/>
  <c r="G1027" i="9"/>
  <c r="G1028" i="9"/>
  <c r="G1029" i="9"/>
  <c r="G1030" i="9"/>
  <c r="G1031" i="9"/>
  <c r="G1032" i="9"/>
  <c r="G1033" i="9"/>
  <c r="G1034" i="9"/>
  <c r="G1035" i="9"/>
  <c r="G1036" i="9"/>
  <c r="G1037" i="9"/>
  <c r="G1038" i="9"/>
  <c r="G1039" i="9"/>
  <c r="G1040" i="9"/>
  <c r="G1041" i="9"/>
  <c r="G1042" i="9"/>
  <c r="G1043" i="9"/>
  <c r="G1044" i="9"/>
  <c r="G1045" i="9"/>
  <c r="G1046" i="9"/>
  <c r="G1047" i="9"/>
  <c r="G1048" i="9"/>
  <c r="G1049" i="9"/>
  <c r="G1050" i="9"/>
  <c r="G1051" i="9"/>
  <c r="G1052" i="9"/>
  <c r="G1053" i="9"/>
  <c r="G1054" i="9"/>
  <c r="G1055" i="9"/>
  <c r="G1056" i="9"/>
  <c r="G1057" i="9"/>
  <c r="G1058" i="9"/>
  <c r="G1059" i="9"/>
  <c r="G1060" i="9"/>
  <c r="G1061" i="9"/>
  <c r="G1062" i="9"/>
  <c r="G1063" i="9"/>
  <c r="G1064" i="9"/>
  <c r="G1065" i="9"/>
  <c r="G1066" i="9"/>
  <c r="G1067" i="9"/>
  <c r="G1068" i="9"/>
  <c r="G1069" i="9"/>
  <c r="G1070" i="9"/>
  <c r="G1071" i="9"/>
  <c r="G1072" i="9"/>
  <c r="G1073" i="9"/>
  <c r="G1074" i="9"/>
  <c r="G1075" i="9"/>
  <c r="G1076" i="9"/>
  <c r="G1077" i="9"/>
  <c r="G1078" i="9"/>
  <c r="G1079" i="9"/>
  <c r="G1080" i="9"/>
  <c r="G1081" i="9"/>
  <c r="G1082" i="9"/>
  <c r="G1083" i="9"/>
  <c r="G1084" i="9"/>
  <c r="G1085" i="9"/>
  <c r="G1086" i="9"/>
  <c r="G1087" i="9"/>
  <c r="G1088" i="9"/>
  <c r="G1089" i="9"/>
  <c r="G1090" i="9"/>
  <c r="G1091" i="9"/>
  <c r="G1092" i="9"/>
  <c r="G1093" i="9"/>
  <c r="G1094" i="9"/>
  <c r="G1095" i="9"/>
  <c r="G1096" i="9"/>
  <c r="G1097" i="9"/>
  <c r="G1098" i="9"/>
  <c r="G1099" i="9"/>
  <c r="G1100" i="9"/>
  <c r="G1101" i="9"/>
  <c r="G1102" i="9"/>
  <c r="G1103" i="9"/>
  <c r="G1104" i="9"/>
  <c r="G1105" i="9"/>
  <c r="G1106" i="9"/>
  <c r="G1107" i="9"/>
  <c r="G1108" i="9"/>
  <c r="G1109" i="9"/>
  <c r="G1110" i="9"/>
  <c r="G1111" i="9"/>
  <c r="G1112" i="9"/>
  <c r="G1113" i="9"/>
  <c r="G1114" i="9"/>
  <c r="G1115" i="9"/>
  <c r="G1116" i="9"/>
  <c r="G1117" i="9"/>
  <c r="G1118" i="9"/>
  <c r="G1119" i="9"/>
  <c r="G1120" i="9"/>
  <c r="G1121" i="9"/>
  <c r="G1122" i="9"/>
  <c r="G1123" i="9"/>
  <c r="G1124" i="9"/>
  <c r="G1125" i="9"/>
  <c r="G1126" i="9"/>
  <c r="G1127" i="9"/>
  <c r="G1128" i="9"/>
  <c r="G1129" i="9"/>
  <c r="G1130" i="9"/>
  <c r="G1131" i="9"/>
  <c r="G1132" i="9"/>
  <c r="G1133" i="9"/>
  <c r="G1134" i="9"/>
  <c r="G1135" i="9"/>
  <c r="G1136" i="9"/>
  <c r="G1137" i="9"/>
  <c r="G1138" i="9"/>
  <c r="G1139" i="9"/>
  <c r="G1140" i="9"/>
  <c r="G1141" i="9"/>
  <c r="G1142" i="9"/>
  <c r="G1143" i="9"/>
  <c r="G1144" i="9"/>
  <c r="G1145" i="9"/>
  <c r="G1146" i="9"/>
  <c r="G1147" i="9"/>
  <c r="G1148" i="9"/>
  <c r="G1149" i="9"/>
  <c r="G1150" i="9"/>
  <c r="G1151" i="9"/>
  <c r="G1152" i="9"/>
  <c r="G1153" i="9"/>
  <c r="G1154" i="9"/>
  <c r="G1155" i="9"/>
  <c r="G1156" i="9"/>
  <c r="G1157" i="9"/>
  <c r="G1158" i="9"/>
  <c r="G1159" i="9"/>
  <c r="G1160" i="9"/>
  <c r="G1161" i="9"/>
  <c r="G1162" i="9"/>
  <c r="G1163" i="9"/>
  <c r="G1164" i="9"/>
  <c r="G1165" i="9"/>
  <c r="G1166" i="9"/>
  <c r="G1167" i="9"/>
  <c r="G1168" i="9"/>
  <c r="G1169" i="9"/>
  <c r="G1170" i="9"/>
  <c r="G1171" i="9"/>
  <c r="G1172" i="9"/>
  <c r="G1173" i="9"/>
  <c r="G1174" i="9"/>
  <c r="G1175" i="9"/>
  <c r="G1176" i="9"/>
  <c r="G1177" i="9"/>
  <c r="G1178" i="9"/>
  <c r="G1179" i="9"/>
  <c r="G1180" i="9"/>
  <c r="G1181" i="9"/>
  <c r="G1182" i="9"/>
  <c r="G1183" i="9"/>
  <c r="G1184" i="9"/>
  <c r="G1185" i="9"/>
  <c r="G1186" i="9"/>
  <c r="G1187" i="9"/>
  <c r="G1188" i="9"/>
  <c r="G1189" i="9"/>
  <c r="G1190" i="9"/>
  <c r="G1191" i="9"/>
  <c r="G1192" i="9"/>
  <c r="G1193" i="9"/>
  <c r="G1194" i="9"/>
  <c r="G1195" i="9"/>
  <c r="G1196" i="9"/>
  <c r="G1197" i="9"/>
  <c r="G1198" i="9"/>
  <c r="G1199" i="9"/>
  <c r="G1200" i="9"/>
  <c r="G1201" i="9"/>
  <c r="G1202" i="9"/>
  <c r="G1203" i="9"/>
  <c r="G1204" i="9"/>
  <c r="G1205" i="9"/>
  <c r="G1206" i="9"/>
  <c r="G1207" i="9"/>
  <c r="G1208" i="9"/>
  <c r="G1209" i="9"/>
  <c r="G1210" i="9"/>
  <c r="G1211" i="9"/>
  <c r="G1212" i="9"/>
  <c r="G1213" i="9"/>
  <c r="G1214" i="9"/>
  <c r="G1215" i="9"/>
  <c r="G1216" i="9"/>
  <c r="G1217" i="9"/>
  <c r="G1218" i="9"/>
  <c r="G1219" i="9"/>
  <c r="G1220" i="9"/>
  <c r="G1221" i="9"/>
  <c r="G1222" i="9"/>
  <c r="G1223" i="9"/>
  <c r="G1224" i="9"/>
  <c r="G1225" i="9"/>
  <c r="G1226" i="9"/>
  <c r="G1227" i="9"/>
  <c r="G1228" i="9"/>
  <c r="G1229" i="9"/>
  <c r="G1230" i="9"/>
  <c r="G1231" i="9"/>
  <c r="G1232" i="9"/>
  <c r="G1233" i="9"/>
  <c r="G1234" i="9"/>
  <c r="G1235" i="9"/>
  <c r="G1236" i="9"/>
  <c r="G1237" i="9"/>
  <c r="G1238" i="9"/>
  <c r="G1239" i="9"/>
  <c r="G1240" i="9"/>
  <c r="G1241" i="9"/>
  <c r="G1242" i="9"/>
  <c r="G1243" i="9"/>
  <c r="G1244" i="9"/>
  <c r="G1245" i="9"/>
  <c r="G1246" i="9"/>
  <c r="G1247" i="9"/>
  <c r="G1248" i="9"/>
  <c r="G1249" i="9"/>
  <c r="G1250" i="9"/>
  <c r="G1251" i="9"/>
  <c r="G1252" i="9"/>
  <c r="G1253" i="9"/>
  <c r="G1254" i="9"/>
  <c r="G1255" i="9"/>
  <c r="G1256" i="9"/>
  <c r="G1257" i="9"/>
  <c r="G1258" i="9"/>
  <c r="G1259" i="9"/>
  <c r="G1260" i="9"/>
  <c r="G1261" i="9"/>
  <c r="G1262" i="9"/>
  <c r="G1263" i="9"/>
  <c r="G1264" i="9"/>
  <c r="G1265" i="9"/>
  <c r="G1266" i="9"/>
  <c r="G1267" i="9"/>
  <c r="G1268" i="9"/>
  <c r="G1269" i="9"/>
  <c r="G1270" i="9"/>
  <c r="G1271" i="9"/>
  <c r="G1272" i="9"/>
  <c r="G1273" i="9"/>
  <c r="G1274" i="9"/>
  <c r="G1275" i="9"/>
  <c r="G1276" i="9"/>
  <c r="G1277" i="9"/>
  <c r="G1278" i="9"/>
  <c r="G1279" i="9"/>
  <c r="G1280" i="9"/>
  <c r="G1281" i="9"/>
  <c r="G1282" i="9"/>
  <c r="G1283" i="9"/>
  <c r="G1284" i="9"/>
  <c r="G1285" i="9"/>
  <c r="G1286" i="9"/>
  <c r="G1287" i="9"/>
  <c r="G1288" i="9"/>
  <c r="G1289" i="9"/>
  <c r="G1290" i="9"/>
  <c r="G1291" i="9"/>
  <c r="G1292" i="9"/>
  <c r="G1293" i="9"/>
  <c r="G1294" i="9"/>
  <c r="G1295" i="9"/>
  <c r="G1296" i="9"/>
  <c r="G1297" i="9"/>
  <c r="G1298" i="9"/>
  <c r="G1299" i="9"/>
  <c r="G1300" i="9"/>
  <c r="G1301" i="9"/>
  <c r="G1302" i="9"/>
  <c r="G1303" i="9"/>
  <c r="G1304" i="9"/>
  <c r="G1305" i="9"/>
  <c r="G1306" i="9"/>
  <c r="G1307" i="9"/>
  <c r="G1308" i="9"/>
  <c r="G1309" i="9"/>
  <c r="G1310" i="9"/>
  <c r="G1311" i="9"/>
  <c r="G1312" i="9"/>
  <c r="G1313" i="9"/>
  <c r="G1314" i="9"/>
  <c r="G1315" i="9"/>
  <c r="G1316" i="9"/>
  <c r="G1317" i="9"/>
  <c r="G1318" i="9"/>
  <c r="G1319" i="9"/>
  <c r="G1320" i="9"/>
  <c r="G1321" i="9"/>
  <c r="G1322" i="9"/>
  <c r="G1323" i="9"/>
  <c r="G1324" i="9"/>
  <c r="G1325" i="9"/>
  <c r="G1326" i="9"/>
  <c r="G1327" i="9"/>
  <c r="G1328" i="9"/>
  <c r="G1329" i="9"/>
  <c r="G1330" i="9"/>
  <c r="G1331" i="9"/>
  <c r="G1332" i="9"/>
  <c r="G1333" i="9"/>
  <c r="G1334" i="9"/>
  <c r="G1335" i="9"/>
  <c r="G1336" i="9"/>
  <c r="G1337" i="9"/>
  <c r="G1338" i="9"/>
  <c r="G1339" i="9"/>
  <c r="G1340" i="9"/>
  <c r="G1341" i="9"/>
  <c r="G1342" i="9"/>
  <c r="G1343" i="9"/>
  <c r="G1344" i="9"/>
  <c r="G1345" i="9"/>
  <c r="G1346" i="9"/>
  <c r="G1347" i="9"/>
  <c r="G1348" i="9"/>
  <c r="G1349" i="9"/>
  <c r="G1350" i="9"/>
  <c r="G1351" i="9"/>
  <c r="G1352" i="9"/>
  <c r="G1353" i="9"/>
  <c r="G1354" i="9"/>
  <c r="G1355" i="9"/>
  <c r="G1356" i="9"/>
  <c r="G1357" i="9"/>
  <c r="G1358" i="9"/>
  <c r="G1359" i="9"/>
  <c r="G1360" i="9"/>
  <c r="G1361" i="9"/>
  <c r="G1362" i="9"/>
  <c r="G1363" i="9"/>
  <c r="G1364" i="9"/>
  <c r="G1365" i="9"/>
  <c r="G1366" i="9"/>
  <c r="G1367" i="9"/>
  <c r="G1368" i="9"/>
  <c r="G1369" i="9"/>
  <c r="G1370" i="9"/>
  <c r="G1371" i="9"/>
  <c r="G1372" i="9"/>
  <c r="G1373" i="9"/>
  <c r="G1374" i="9"/>
  <c r="G1375" i="9"/>
  <c r="G1376" i="9"/>
  <c r="G1377" i="9"/>
  <c r="G1378" i="9"/>
  <c r="G1379" i="9"/>
  <c r="G1380" i="9"/>
  <c r="G1381" i="9"/>
  <c r="G1382" i="9"/>
  <c r="G1383" i="9"/>
  <c r="G1384" i="9"/>
  <c r="G1385" i="9"/>
  <c r="G1386" i="9"/>
  <c r="G1387" i="9"/>
  <c r="G1388" i="9"/>
  <c r="G1389" i="9"/>
  <c r="G1390" i="9"/>
  <c r="G1391" i="9"/>
  <c r="G1392" i="9"/>
  <c r="G1393" i="9"/>
  <c r="G1394" i="9"/>
  <c r="G1395" i="9"/>
  <c r="G1396" i="9"/>
  <c r="G1397" i="9"/>
  <c r="G1398" i="9"/>
  <c r="G1399" i="9"/>
  <c r="G1400" i="9"/>
  <c r="G1401" i="9"/>
  <c r="G1402" i="9"/>
  <c r="G1403" i="9"/>
  <c r="G1404" i="9"/>
  <c r="G1405" i="9"/>
  <c r="G1406" i="9"/>
  <c r="G1407" i="9"/>
  <c r="G1408" i="9"/>
  <c r="G1409" i="9"/>
  <c r="G1410" i="9"/>
  <c r="G1411" i="9"/>
  <c r="G1412" i="9"/>
  <c r="G1413" i="9"/>
  <c r="G1414" i="9"/>
  <c r="G1415" i="9"/>
  <c r="G1416" i="9"/>
  <c r="G1417" i="9"/>
  <c r="G1418" i="9"/>
  <c r="G1419" i="9"/>
  <c r="G1420" i="9"/>
  <c r="G1421" i="9"/>
  <c r="G1422" i="9"/>
  <c r="G1423" i="9"/>
  <c r="G1424" i="9"/>
  <c r="G1425" i="9"/>
  <c r="G1426" i="9"/>
  <c r="G1427" i="9"/>
  <c r="G1428" i="9"/>
  <c r="G1429" i="9"/>
  <c r="G1430" i="9"/>
  <c r="G1431" i="9"/>
  <c r="G1432" i="9"/>
  <c r="G1433" i="9"/>
  <c r="G1434" i="9"/>
  <c r="G1435" i="9"/>
  <c r="G1436" i="9"/>
  <c r="G1437" i="9"/>
  <c r="G1438" i="9"/>
  <c r="G1439" i="9"/>
  <c r="G1440" i="9"/>
  <c r="G1441" i="9"/>
  <c r="G1442" i="9"/>
  <c r="G1443" i="9"/>
  <c r="G1444" i="9"/>
  <c r="G1445" i="9"/>
  <c r="G1446" i="9"/>
  <c r="G1447" i="9"/>
  <c r="G1448" i="9"/>
  <c r="G1449" i="9"/>
  <c r="G1450" i="9"/>
  <c r="G1451" i="9"/>
  <c r="G1452" i="9"/>
  <c r="G1453" i="9"/>
  <c r="G1454" i="9"/>
  <c r="G1455" i="9"/>
  <c r="G1456" i="9"/>
  <c r="G1457" i="9"/>
  <c r="G1458" i="9"/>
  <c r="G1459" i="9"/>
  <c r="G1460" i="9"/>
  <c r="G1461" i="9"/>
  <c r="G1462" i="9"/>
  <c r="G1463" i="9"/>
  <c r="G1464" i="9"/>
  <c r="G1465" i="9"/>
  <c r="G1466" i="9"/>
  <c r="G1467" i="9"/>
  <c r="G1468" i="9"/>
  <c r="G1469" i="9"/>
  <c r="G1470" i="9"/>
  <c r="G1471" i="9"/>
  <c r="G1472" i="9"/>
  <c r="G1473" i="9"/>
  <c r="G1474" i="9"/>
  <c r="G1475" i="9"/>
  <c r="G1476" i="9"/>
  <c r="G1477" i="9"/>
  <c r="G1478" i="9"/>
  <c r="G1479" i="9"/>
  <c r="G1480" i="9"/>
  <c r="G1481" i="9"/>
  <c r="G1482" i="9"/>
  <c r="G1483" i="9"/>
  <c r="G1484" i="9"/>
  <c r="G1485" i="9"/>
  <c r="G1486" i="9"/>
  <c r="G1487" i="9"/>
  <c r="G1488" i="9"/>
  <c r="G1489" i="9"/>
  <c r="G1490" i="9"/>
  <c r="G1491" i="9"/>
  <c r="G1492" i="9"/>
  <c r="G1493" i="9"/>
  <c r="G1494" i="9"/>
  <c r="G1495" i="9"/>
  <c r="G1496" i="9"/>
  <c r="G1497" i="9"/>
  <c r="G1498" i="9"/>
  <c r="G1499" i="9"/>
  <c r="G1500" i="9"/>
  <c r="G1501" i="9"/>
  <c r="G1502" i="9"/>
  <c r="G1503" i="9"/>
  <c r="G1504" i="9"/>
  <c r="G1505" i="9"/>
  <c r="G1506" i="9"/>
  <c r="G1507" i="9"/>
  <c r="G1508" i="9"/>
  <c r="G1509" i="9"/>
  <c r="G1510" i="9"/>
  <c r="G1511" i="9"/>
  <c r="G1512" i="9"/>
  <c r="G1513" i="9"/>
  <c r="G1514" i="9"/>
  <c r="G1515" i="9"/>
  <c r="G1516" i="9"/>
  <c r="G1517" i="9"/>
  <c r="G1518" i="9"/>
  <c r="G1519" i="9"/>
  <c r="G1520" i="9"/>
  <c r="G1521" i="9"/>
  <c r="G1522" i="9"/>
  <c r="G1523" i="9"/>
  <c r="G1524" i="9"/>
  <c r="G1525" i="9"/>
  <c r="G1526" i="9"/>
  <c r="G1527" i="9"/>
  <c r="G1528" i="9"/>
  <c r="G1529" i="9"/>
  <c r="G1530" i="9"/>
  <c r="G1531" i="9"/>
  <c r="G1532" i="9"/>
  <c r="G1533" i="9"/>
  <c r="G1534" i="9"/>
  <c r="G1535" i="9"/>
  <c r="G1536" i="9"/>
  <c r="G1537" i="9"/>
  <c r="G1538" i="9"/>
  <c r="G1539" i="9"/>
  <c r="G1540" i="9"/>
  <c r="G1541" i="9"/>
  <c r="G1542" i="9"/>
  <c r="G1543" i="9"/>
  <c r="G1544" i="9"/>
  <c r="G1545" i="9"/>
  <c r="G1546" i="9"/>
  <c r="G1547" i="9"/>
  <c r="G1548" i="9"/>
  <c r="G1549" i="9"/>
  <c r="G1550" i="9"/>
  <c r="G1551" i="9"/>
  <c r="G1552" i="9"/>
  <c r="G1553" i="9"/>
  <c r="G1554" i="9"/>
  <c r="G1555" i="9"/>
  <c r="G1556" i="9"/>
  <c r="G1557" i="9"/>
  <c r="G1558" i="9"/>
  <c r="G1559" i="9"/>
  <c r="G1560" i="9"/>
  <c r="G1561" i="9"/>
  <c r="G1562" i="9"/>
  <c r="G1563" i="9"/>
  <c r="G1564" i="9"/>
  <c r="G1565" i="9"/>
  <c r="G1566" i="9"/>
  <c r="G1567" i="9"/>
  <c r="G1568" i="9"/>
  <c r="G1569" i="9"/>
  <c r="G1570" i="9"/>
  <c r="G1571" i="9"/>
  <c r="G1572" i="9"/>
  <c r="G1573" i="9"/>
  <c r="G1574" i="9"/>
  <c r="G1575" i="9"/>
  <c r="G1576" i="9"/>
  <c r="G1577" i="9"/>
  <c r="G1578" i="9"/>
  <c r="G1579" i="9"/>
  <c r="G1580" i="9"/>
  <c r="G1581" i="9"/>
  <c r="G1582" i="9"/>
  <c r="G1583" i="9"/>
  <c r="G1584" i="9"/>
  <c r="G1585" i="9"/>
  <c r="G1586" i="9"/>
  <c r="G1587" i="9"/>
  <c r="G1588" i="9"/>
  <c r="G1589" i="9"/>
  <c r="G1590" i="9"/>
  <c r="G1591" i="9"/>
  <c r="G1592" i="9"/>
  <c r="G1593" i="9"/>
  <c r="G1594" i="9"/>
  <c r="G1595" i="9"/>
  <c r="G1596" i="9"/>
  <c r="G1597" i="9"/>
  <c r="G1598" i="9"/>
  <c r="G1599" i="9"/>
  <c r="G1600" i="9"/>
  <c r="G1601" i="9"/>
  <c r="G1602" i="9"/>
  <c r="G1603" i="9"/>
  <c r="G1604" i="9"/>
  <c r="G1605" i="9"/>
  <c r="G1606" i="9"/>
  <c r="G1607" i="9"/>
  <c r="G1608" i="9"/>
  <c r="G1609" i="9"/>
  <c r="G1610" i="9"/>
  <c r="G1611" i="9"/>
  <c r="G1612" i="9"/>
  <c r="G1613" i="9"/>
  <c r="G1614" i="9"/>
  <c r="G1615" i="9"/>
  <c r="G1616" i="9"/>
  <c r="G1617" i="9"/>
  <c r="G1618" i="9"/>
  <c r="G1619" i="9"/>
  <c r="G1620" i="9"/>
  <c r="G1621" i="9"/>
  <c r="G1622" i="9"/>
  <c r="G1623" i="9"/>
  <c r="G1624" i="9"/>
  <c r="G1625" i="9"/>
  <c r="G1626" i="9"/>
  <c r="G1627" i="9"/>
  <c r="G1628" i="9"/>
  <c r="G1629" i="9"/>
  <c r="G1630" i="9"/>
  <c r="G1631" i="9"/>
  <c r="G1632" i="9"/>
  <c r="G1633" i="9"/>
  <c r="G1634" i="9"/>
  <c r="G1635" i="9"/>
  <c r="G1636" i="9"/>
  <c r="G1637" i="9"/>
  <c r="G1638" i="9"/>
  <c r="G1639" i="9"/>
  <c r="G1640" i="9"/>
  <c r="G1641" i="9"/>
  <c r="G1642" i="9"/>
  <c r="G1643" i="9"/>
  <c r="G1644" i="9"/>
  <c r="G1645" i="9"/>
  <c r="G1646" i="9"/>
  <c r="G1647" i="9"/>
  <c r="G1648" i="9"/>
  <c r="G1649" i="9"/>
  <c r="G1650" i="9"/>
  <c r="G1651" i="9"/>
  <c r="G1652" i="9"/>
  <c r="G1653" i="9"/>
  <c r="G1654" i="9"/>
  <c r="G1655" i="9"/>
  <c r="G1656" i="9"/>
  <c r="G1657" i="9"/>
  <c r="G1658" i="9"/>
  <c r="G1659" i="9"/>
  <c r="G1660" i="9"/>
  <c r="G1661" i="9"/>
  <c r="G1662" i="9"/>
  <c r="G1663" i="9"/>
  <c r="G1664" i="9"/>
  <c r="G1665" i="9"/>
  <c r="G1666" i="9"/>
  <c r="G1667" i="9"/>
  <c r="G1668" i="9"/>
  <c r="G1669" i="9"/>
  <c r="G1670" i="9"/>
  <c r="G1671" i="9"/>
  <c r="G1672" i="9"/>
  <c r="G1673" i="9"/>
  <c r="G1674" i="9"/>
  <c r="G1675" i="9"/>
  <c r="G1676" i="9"/>
  <c r="G1677" i="9"/>
  <c r="G1678" i="9"/>
  <c r="G1679" i="9"/>
  <c r="G1680" i="9"/>
  <c r="G1681" i="9"/>
  <c r="G1682" i="9"/>
  <c r="G1683" i="9"/>
  <c r="G1684" i="9"/>
  <c r="G1685" i="9"/>
  <c r="G1686" i="9"/>
  <c r="G1687" i="9"/>
  <c r="G1688" i="9"/>
  <c r="G1689" i="9"/>
  <c r="G1690" i="9"/>
  <c r="G1691" i="9"/>
  <c r="G1692" i="9"/>
  <c r="G1693" i="9"/>
  <c r="G1694" i="9"/>
  <c r="G1695" i="9"/>
  <c r="G1696" i="9"/>
  <c r="G1697" i="9"/>
  <c r="G1698" i="9"/>
  <c r="G1699" i="9"/>
  <c r="G1700" i="9"/>
  <c r="G1701" i="9"/>
  <c r="G1702" i="9"/>
  <c r="G1703" i="9"/>
  <c r="G1704" i="9"/>
  <c r="G1705" i="9"/>
  <c r="G1706" i="9"/>
  <c r="G1707" i="9"/>
  <c r="G1708" i="9"/>
  <c r="G1709" i="9"/>
  <c r="G1710" i="9"/>
  <c r="G1711" i="9"/>
  <c r="G1712" i="9"/>
  <c r="G1713" i="9"/>
  <c r="G1714" i="9"/>
  <c r="G1715" i="9"/>
  <c r="G1716" i="9"/>
  <c r="G1717" i="9"/>
  <c r="G1718" i="9"/>
  <c r="G1719" i="9"/>
  <c r="G1720" i="9"/>
  <c r="G1721" i="9"/>
  <c r="G1722" i="9"/>
  <c r="G1723" i="9"/>
  <c r="G1724" i="9"/>
  <c r="G1725" i="9"/>
  <c r="G1726" i="9"/>
  <c r="G1727" i="9"/>
  <c r="G1728" i="9"/>
  <c r="G1729" i="9"/>
  <c r="G1730" i="9"/>
  <c r="G1731" i="9"/>
  <c r="G1732" i="9"/>
  <c r="G1733" i="9"/>
  <c r="G1734" i="9"/>
  <c r="G1735" i="9"/>
  <c r="G1736" i="9"/>
  <c r="G1737" i="9"/>
  <c r="G1738" i="9"/>
  <c r="G1739" i="9"/>
  <c r="G1740" i="9"/>
  <c r="G1741" i="9"/>
  <c r="G1742" i="9"/>
  <c r="G1743" i="9"/>
  <c r="G1744" i="9"/>
  <c r="G1745" i="9"/>
  <c r="G1746" i="9"/>
  <c r="G1747" i="9"/>
  <c r="G1748" i="9"/>
  <c r="G1749" i="9"/>
  <c r="G1750" i="9"/>
  <c r="G1751" i="9"/>
  <c r="G1752" i="9"/>
  <c r="G1753" i="9"/>
  <c r="G1754" i="9"/>
  <c r="G1755" i="9"/>
  <c r="G1756" i="9"/>
  <c r="G1757" i="9"/>
  <c r="G1758" i="9"/>
  <c r="G1759" i="9"/>
  <c r="G1760" i="9"/>
  <c r="G1761" i="9"/>
  <c r="G1762" i="9"/>
  <c r="G1763" i="9"/>
  <c r="G1764" i="9"/>
  <c r="G1765" i="9"/>
  <c r="G1766" i="9"/>
  <c r="G1767" i="9"/>
  <c r="G1768" i="9"/>
  <c r="G1769" i="9"/>
  <c r="G1770" i="9"/>
  <c r="G1771" i="9"/>
  <c r="G1772" i="9"/>
  <c r="G1773" i="9"/>
  <c r="G1774" i="9"/>
  <c r="G1775" i="9"/>
  <c r="G1776" i="9"/>
  <c r="G1777" i="9"/>
  <c r="G1778" i="9"/>
  <c r="G1779" i="9"/>
  <c r="G1780" i="9"/>
  <c r="G1781" i="9"/>
  <c r="G1782" i="9"/>
  <c r="G1783" i="9"/>
  <c r="G1784" i="9"/>
  <c r="G1785" i="9"/>
  <c r="G1786" i="9"/>
  <c r="G1787" i="9"/>
  <c r="G1788" i="9"/>
  <c r="G1789" i="9"/>
  <c r="G1790" i="9"/>
  <c r="G1791" i="9"/>
  <c r="G1792" i="9"/>
  <c r="G1793" i="9"/>
  <c r="G1794" i="9"/>
  <c r="G1795" i="9"/>
  <c r="G1796" i="9"/>
  <c r="G1797" i="9"/>
  <c r="G1798" i="9"/>
  <c r="G1799" i="9"/>
  <c r="G1800" i="9"/>
  <c r="G1801" i="9"/>
  <c r="G1802" i="9"/>
  <c r="G1803" i="9"/>
  <c r="G1804" i="9"/>
  <c r="G1805" i="9"/>
  <c r="G1806" i="9"/>
  <c r="G1807" i="9"/>
  <c r="G1808" i="9"/>
  <c r="G1809" i="9"/>
  <c r="G1810" i="9"/>
  <c r="G1811" i="9"/>
  <c r="G1812" i="9"/>
  <c r="G1813" i="9"/>
  <c r="G1814" i="9"/>
  <c r="G1815" i="9"/>
  <c r="G1816" i="9"/>
  <c r="G1817" i="9"/>
  <c r="G1818" i="9"/>
  <c r="G1819" i="9"/>
  <c r="G1820" i="9"/>
  <c r="G1821" i="9"/>
  <c r="G1822" i="9"/>
  <c r="G1823" i="9"/>
  <c r="G1824" i="9"/>
  <c r="G1825" i="9"/>
  <c r="G1826" i="9"/>
  <c r="G1827" i="9"/>
  <c r="G1828" i="9"/>
  <c r="G1829" i="9"/>
  <c r="G1830" i="9"/>
  <c r="G1831" i="9"/>
  <c r="G1832" i="9"/>
  <c r="G1833" i="9"/>
  <c r="G1834" i="9"/>
  <c r="G1835" i="9"/>
  <c r="G1836" i="9"/>
  <c r="G1837" i="9"/>
  <c r="G1838" i="9"/>
  <c r="G1839" i="9"/>
  <c r="G1840" i="9"/>
  <c r="G1841" i="9"/>
  <c r="G1842" i="9"/>
  <c r="G1843" i="9"/>
  <c r="G1844" i="9"/>
  <c r="G1845" i="9"/>
  <c r="G1846" i="9"/>
  <c r="G1847" i="9"/>
  <c r="G1848" i="9"/>
  <c r="G1849" i="9"/>
  <c r="G1850" i="9"/>
  <c r="G1851" i="9"/>
  <c r="G1852" i="9"/>
  <c r="G1853" i="9"/>
  <c r="G1854" i="9"/>
  <c r="G1855" i="9"/>
  <c r="G1856" i="9"/>
  <c r="G1857" i="9"/>
  <c r="G1858" i="9"/>
  <c r="G1859" i="9"/>
  <c r="G1860" i="9"/>
  <c r="G1861" i="9"/>
  <c r="G1862" i="9"/>
  <c r="G1863" i="9"/>
  <c r="G1864" i="9"/>
  <c r="G1865" i="9"/>
  <c r="G1866" i="9"/>
  <c r="G1867" i="9"/>
  <c r="G1868" i="9"/>
  <c r="G1869" i="9"/>
  <c r="G1870" i="9"/>
  <c r="G1871" i="9"/>
  <c r="G1872" i="9"/>
  <c r="G1873" i="9"/>
  <c r="G1874" i="9"/>
  <c r="G1875" i="9"/>
  <c r="G1876" i="9"/>
  <c r="G1877" i="9"/>
  <c r="G1878" i="9"/>
  <c r="G1879" i="9"/>
  <c r="G1880" i="9"/>
  <c r="G1881" i="9"/>
  <c r="G1882" i="9"/>
  <c r="G1883" i="9"/>
  <c r="G1884" i="9"/>
  <c r="G1885" i="9"/>
  <c r="G1886" i="9"/>
  <c r="G1887" i="9"/>
  <c r="G1888" i="9"/>
  <c r="G1889" i="9"/>
  <c r="G1890" i="9"/>
  <c r="G1891" i="9"/>
  <c r="G1892" i="9"/>
  <c r="G1893" i="9"/>
  <c r="G1894" i="9"/>
  <c r="G1895" i="9"/>
  <c r="G1896" i="9"/>
  <c r="G1897" i="9"/>
  <c r="G1898" i="9"/>
  <c r="G1899" i="9"/>
  <c r="G1900" i="9"/>
  <c r="G1901" i="9"/>
  <c r="G1902" i="9"/>
  <c r="G1903" i="9"/>
  <c r="G1904" i="9"/>
  <c r="G1905" i="9"/>
  <c r="G1906" i="9"/>
  <c r="G1907" i="9"/>
  <c r="G1908" i="9"/>
  <c r="G1909" i="9"/>
  <c r="G1910" i="9"/>
  <c r="G1911" i="9"/>
  <c r="G1912" i="9"/>
  <c r="G1913" i="9"/>
  <c r="G1914" i="9"/>
  <c r="G1915" i="9"/>
  <c r="G1916" i="9"/>
  <c r="G1917" i="9"/>
  <c r="G1918" i="9"/>
  <c r="G1919" i="9"/>
  <c r="G1920" i="9"/>
  <c r="G1921" i="9"/>
  <c r="G1922" i="9"/>
  <c r="G1923" i="9"/>
  <c r="G1924" i="9"/>
  <c r="G1925" i="9"/>
  <c r="G1926" i="9"/>
  <c r="G1927" i="9"/>
  <c r="G1928" i="9"/>
  <c r="G1929" i="9"/>
  <c r="G1930" i="9"/>
  <c r="G1931" i="9"/>
  <c r="G1932" i="9"/>
  <c r="G1933" i="9"/>
  <c r="G1934" i="9"/>
  <c r="G1935" i="9"/>
  <c r="G1936" i="9"/>
  <c r="G1937" i="9"/>
  <c r="G1938" i="9"/>
  <c r="G1939" i="9"/>
  <c r="G1940" i="9"/>
  <c r="G1941" i="9"/>
  <c r="G1942" i="9"/>
  <c r="G1943" i="9"/>
  <c r="G1944" i="9"/>
  <c r="G1945" i="9"/>
  <c r="G1946" i="9"/>
  <c r="G1947" i="9"/>
  <c r="G1948" i="9"/>
  <c r="G1949" i="9"/>
  <c r="G1950" i="9"/>
  <c r="G1951" i="9"/>
  <c r="G1952" i="9"/>
  <c r="G1953" i="9"/>
  <c r="G1954" i="9"/>
  <c r="G1955" i="9"/>
  <c r="G1956" i="9"/>
  <c r="G1957" i="9"/>
  <c r="G1958" i="9"/>
  <c r="G1959" i="9"/>
  <c r="G1960" i="9"/>
  <c r="G1961" i="9"/>
  <c r="G1962" i="9"/>
  <c r="G1963" i="9"/>
  <c r="G1964" i="9"/>
  <c r="G1965" i="9"/>
  <c r="G1966" i="9"/>
  <c r="G1967" i="9"/>
  <c r="G1968" i="9"/>
  <c r="G1969" i="9"/>
  <c r="G1970" i="9"/>
  <c r="G1971" i="9"/>
  <c r="G1972" i="9"/>
  <c r="G1973" i="9"/>
  <c r="G1974" i="9"/>
  <c r="G1975" i="9"/>
  <c r="G1976" i="9"/>
  <c r="G1977" i="9"/>
  <c r="G1978" i="9"/>
  <c r="G1979" i="9"/>
  <c r="G1980" i="9"/>
  <c r="G1981" i="9"/>
  <c r="G1982" i="9"/>
  <c r="G1983" i="9"/>
  <c r="G1984" i="9"/>
  <c r="G1985" i="9"/>
  <c r="G1986" i="9"/>
  <c r="G1987" i="9"/>
  <c r="G1988" i="9"/>
  <c r="G1989" i="9"/>
  <c r="G1990" i="9"/>
  <c r="G1991" i="9"/>
  <c r="G1992" i="9"/>
  <c r="G1993" i="9"/>
  <c r="G1994" i="9"/>
  <c r="G1995" i="9"/>
  <c r="G1996" i="9"/>
  <c r="G1997" i="9"/>
  <c r="G1998" i="9"/>
  <c r="G1999" i="9"/>
  <c r="G2000" i="9"/>
  <c r="G2001" i="9"/>
  <c r="G2002" i="9"/>
  <c r="G2003" i="9"/>
  <c r="G2004" i="9"/>
  <c r="G2005" i="9"/>
  <c r="G2006" i="9"/>
  <c r="G2007" i="9"/>
  <c r="G2008" i="9"/>
  <c r="G2009" i="9"/>
  <c r="G2010" i="9"/>
  <c r="G2011" i="9"/>
  <c r="G2012" i="9"/>
  <c r="G2013" i="9"/>
  <c r="G2014" i="9"/>
  <c r="G2015" i="9"/>
  <c r="G2016" i="9"/>
  <c r="G2017" i="9"/>
  <c r="G2018" i="9"/>
  <c r="G2019" i="9"/>
  <c r="G2020" i="9"/>
  <c r="G2021" i="9"/>
  <c r="G2022" i="9"/>
  <c r="G2023" i="9"/>
  <c r="G2024" i="9"/>
  <c r="G2025" i="9"/>
  <c r="G2026" i="9"/>
  <c r="G2027" i="9"/>
  <c r="G2028" i="9"/>
  <c r="G2029" i="9"/>
  <c r="G2030" i="9"/>
  <c r="G2031" i="9"/>
  <c r="G2032" i="9"/>
  <c r="G2033" i="9"/>
  <c r="G2034" i="9"/>
  <c r="G2035" i="9"/>
  <c r="G2036" i="9"/>
  <c r="G2037" i="9"/>
  <c r="G2038" i="9"/>
  <c r="G2039" i="9"/>
  <c r="G2040" i="9"/>
  <c r="G2041" i="9"/>
  <c r="G2042" i="9"/>
  <c r="G2043" i="9"/>
  <c r="G2044" i="9"/>
  <c r="G2045" i="9"/>
  <c r="G2046" i="9"/>
  <c r="G2047" i="9"/>
  <c r="G2048" i="9"/>
  <c r="G2049" i="9"/>
  <c r="G2050" i="9"/>
  <c r="G2051" i="9"/>
  <c r="G2052" i="9"/>
  <c r="G2053" i="9"/>
  <c r="G2054" i="9"/>
  <c r="G2055" i="9"/>
  <c r="G2056" i="9"/>
  <c r="G2057" i="9"/>
  <c r="G2058" i="9"/>
  <c r="G2059" i="9"/>
  <c r="G2060" i="9"/>
  <c r="G2061" i="9"/>
  <c r="G2062" i="9"/>
  <c r="G2063" i="9"/>
  <c r="G2064" i="9"/>
  <c r="G2065" i="9"/>
  <c r="G2066" i="9"/>
  <c r="G2067" i="9"/>
  <c r="G2068" i="9"/>
  <c r="G2069" i="9"/>
  <c r="G2070" i="9"/>
  <c r="G2071" i="9"/>
  <c r="G2072" i="9"/>
  <c r="G2073" i="9"/>
  <c r="G2074" i="9"/>
  <c r="G2075" i="9"/>
  <c r="G2076" i="9"/>
  <c r="G2077" i="9"/>
  <c r="G2078" i="9"/>
  <c r="G2079" i="9"/>
  <c r="G2080" i="9"/>
  <c r="G2081" i="9"/>
  <c r="G2082" i="9"/>
  <c r="G2083" i="9"/>
  <c r="G2084" i="9"/>
  <c r="G2085" i="9"/>
  <c r="G2086" i="9"/>
  <c r="G2087" i="9"/>
  <c r="G2088" i="9"/>
  <c r="G2089" i="9"/>
  <c r="G2090" i="9"/>
  <c r="G2091" i="9"/>
  <c r="G2092" i="9"/>
  <c r="G2093" i="9"/>
  <c r="G2094" i="9"/>
  <c r="G2095" i="9"/>
  <c r="G2096" i="9"/>
  <c r="G2097" i="9"/>
  <c r="G2098" i="9"/>
  <c r="G2099" i="9"/>
  <c r="G2100" i="9"/>
  <c r="G2101" i="9"/>
  <c r="G2102" i="9"/>
  <c r="G2103" i="9"/>
  <c r="G2104" i="9"/>
  <c r="G2105" i="9"/>
  <c r="G2106" i="9"/>
  <c r="G2107" i="9"/>
  <c r="G2108" i="9"/>
  <c r="G2109" i="9"/>
  <c r="G2110" i="9"/>
  <c r="G2111" i="9"/>
  <c r="G2112" i="9"/>
  <c r="G2113" i="9"/>
  <c r="G2114" i="9"/>
  <c r="G2115" i="9"/>
  <c r="G2116" i="9"/>
  <c r="G2117" i="9"/>
  <c r="G2118" i="9"/>
  <c r="G2119" i="9"/>
  <c r="G2120" i="9"/>
  <c r="G2121" i="9"/>
  <c r="G2122" i="9"/>
  <c r="G2123" i="9"/>
  <c r="G2124" i="9"/>
  <c r="G2125" i="9"/>
  <c r="G2126" i="9"/>
  <c r="G2127" i="9"/>
  <c r="G2128" i="9"/>
  <c r="G2129" i="9"/>
  <c r="G2130" i="9"/>
  <c r="G2131" i="9"/>
  <c r="G2132" i="9"/>
  <c r="G2133" i="9"/>
  <c r="G2134" i="9"/>
  <c r="G2135" i="9"/>
  <c r="G2136" i="9"/>
  <c r="G2137" i="9"/>
  <c r="G2138" i="9"/>
  <c r="G2139" i="9"/>
  <c r="G2140" i="9"/>
  <c r="G2141" i="9"/>
  <c r="G2142" i="9"/>
  <c r="G2143" i="9"/>
  <c r="G2144" i="9"/>
  <c r="G2145" i="9"/>
  <c r="G2146" i="9"/>
  <c r="G2147" i="9"/>
  <c r="G2148" i="9"/>
  <c r="G2149" i="9"/>
  <c r="G2150" i="9"/>
  <c r="G2151" i="9"/>
  <c r="G2152" i="9"/>
  <c r="G2153" i="9"/>
  <c r="G2154" i="9"/>
  <c r="G2155" i="9"/>
  <c r="G2156" i="9"/>
  <c r="G2157" i="9"/>
  <c r="G2158" i="9"/>
  <c r="G2159" i="9"/>
  <c r="G2160" i="9"/>
  <c r="G2161" i="9"/>
  <c r="G2162" i="9"/>
  <c r="G2163" i="9"/>
  <c r="G2164" i="9"/>
  <c r="G2165" i="9"/>
  <c r="G2166" i="9"/>
  <c r="G2167" i="9"/>
  <c r="G2168" i="9"/>
  <c r="G2169" i="9"/>
  <c r="G2170" i="9"/>
  <c r="G2171" i="9"/>
  <c r="G2172" i="9"/>
  <c r="G2173" i="9"/>
  <c r="G2174" i="9"/>
  <c r="G2175" i="9"/>
  <c r="G2176" i="9"/>
  <c r="G2177" i="9"/>
  <c r="G2178" i="9"/>
  <c r="G2179" i="9"/>
  <c r="G2180" i="9"/>
  <c r="G2181" i="9"/>
  <c r="G2182" i="9"/>
  <c r="G2183" i="9"/>
  <c r="G2184" i="9"/>
  <c r="G2185" i="9"/>
  <c r="G2186" i="9"/>
  <c r="G2187" i="9"/>
  <c r="G2188" i="9"/>
  <c r="G2189" i="9"/>
  <c r="G2190" i="9"/>
  <c r="G2191" i="9"/>
  <c r="G2192" i="9"/>
  <c r="G2193" i="9"/>
  <c r="G2194" i="9"/>
  <c r="G2195" i="9"/>
  <c r="G2196" i="9"/>
  <c r="G2197" i="9"/>
  <c r="G2198" i="9"/>
  <c r="G2199" i="9"/>
  <c r="G2200" i="9"/>
  <c r="G2201" i="9"/>
  <c r="G2202" i="9"/>
  <c r="G2203" i="9"/>
  <c r="G2204" i="9"/>
  <c r="G2205" i="9"/>
  <c r="G2206" i="9"/>
  <c r="G2207" i="9"/>
  <c r="G2208" i="9"/>
  <c r="G2209" i="9"/>
  <c r="G2210" i="9"/>
  <c r="G2211" i="9"/>
  <c r="G2212" i="9"/>
  <c r="G2213" i="9"/>
  <c r="G2214" i="9"/>
  <c r="G2215" i="9"/>
  <c r="G2216" i="9"/>
  <c r="G2217" i="9"/>
  <c r="G2218" i="9"/>
  <c r="G2219" i="9"/>
  <c r="G2220" i="9"/>
  <c r="G2221" i="9"/>
  <c r="G2222" i="9"/>
  <c r="G2223" i="9"/>
  <c r="G2224" i="9"/>
  <c r="G2225" i="9"/>
  <c r="G2226" i="9"/>
  <c r="G2227" i="9"/>
  <c r="G2228" i="9"/>
  <c r="G2229" i="9"/>
  <c r="G2230" i="9"/>
  <c r="G2231" i="9"/>
  <c r="G2232" i="9"/>
  <c r="G2233" i="9"/>
  <c r="G2234" i="9"/>
  <c r="G2235" i="9"/>
  <c r="G2236" i="9"/>
  <c r="G2237" i="9"/>
  <c r="G2238" i="9"/>
  <c r="G2239" i="9"/>
  <c r="G2240" i="9"/>
  <c r="G2241" i="9"/>
  <c r="G2242" i="9"/>
  <c r="G2243" i="9"/>
  <c r="G2244" i="9"/>
  <c r="G2245" i="9"/>
  <c r="G2246" i="9"/>
  <c r="G2247" i="9"/>
  <c r="G2248" i="9"/>
  <c r="G2249" i="9"/>
  <c r="G2250" i="9"/>
  <c r="G2251" i="9"/>
  <c r="G2252" i="9"/>
  <c r="G2253" i="9"/>
  <c r="G2254" i="9"/>
  <c r="G2255" i="9"/>
  <c r="G2256" i="9"/>
  <c r="G2257" i="9"/>
  <c r="G2258" i="9"/>
  <c r="G2259" i="9"/>
  <c r="G2260" i="9"/>
  <c r="G2261" i="9"/>
  <c r="G2262" i="9"/>
  <c r="G2263" i="9"/>
  <c r="G2264" i="9"/>
  <c r="G2265" i="9"/>
  <c r="G2266" i="9"/>
  <c r="G2267" i="9"/>
  <c r="G2268" i="9"/>
  <c r="G2269" i="9"/>
  <c r="G2270" i="9"/>
  <c r="G2271" i="9"/>
  <c r="G2272" i="9"/>
  <c r="G2273" i="9"/>
  <c r="G2274" i="9"/>
  <c r="G2275" i="9"/>
  <c r="G2276" i="9"/>
  <c r="G2277" i="9"/>
  <c r="G2278" i="9"/>
  <c r="G2279" i="9"/>
  <c r="G2280" i="9"/>
  <c r="G2281" i="9"/>
  <c r="G2282" i="9"/>
  <c r="G2283" i="9"/>
  <c r="G2284" i="9"/>
  <c r="G2285" i="9"/>
  <c r="G2286" i="9"/>
  <c r="G2287" i="9"/>
  <c r="G2288" i="9"/>
  <c r="G2289" i="9"/>
  <c r="G2290" i="9"/>
  <c r="G2291" i="9"/>
  <c r="G2292" i="9"/>
  <c r="G2293" i="9"/>
  <c r="G2294" i="9"/>
  <c r="G2295" i="9"/>
  <c r="G2296" i="9"/>
  <c r="G2297" i="9"/>
  <c r="G2298" i="9"/>
  <c r="G2299" i="9"/>
  <c r="G2300" i="9"/>
  <c r="G2301" i="9"/>
  <c r="G2302" i="9"/>
  <c r="G2303" i="9"/>
  <c r="G2304" i="9"/>
  <c r="G2305" i="9"/>
  <c r="G2306" i="9"/>
  <c r="G2307" i="9"/>
  <c r="G2308" i="9"/>
  <c r="G2309" i="9"/>
  <c r="G2310" i="9"/>
  <c r="G2311" i="9"/>
  <c r="G2312" i="9"/>
  <c r="G2313" i="9"/>
  <c r="G2314" i="9"/>
  <c r="G2315" i="9"/>
  <c r="G2316" i="9"/>
  <c r="G2317" i="9"/>
  <c r="G2318" i="9"/>
  <c r="G2319" i="9"/>
  <c r="G2320" i="9"/>
  <c r="G2321" i="9"/>
  <c r="G2322" i="9"/>
  <c r="G2323" i="9"/>
  <c r="G2324" i="9"/>
  <c r="G2325" i="9"/>
  <c r="G2326" i="9"/>
  <c r="G2327" i="9"/>
  <c r="G2328" i="9"/>
  <c r="G2329" i="9"/>
  <c r="G2330" i="9"/>
  <c r="G2331" i="9"/>
  <c r="G2332" i="9"/>
  <c r="G2333" i="9"/>
  <c r="G2334" i="9"/>
  <c r="G2335" i="9"/>
  <c r="G2336" i="9"/>
  <c r="G2337" i="9"/>
  <c r="G2338" i="9"/>
  <c r="G2339" i="9"/>
  <c r="G2340" i="9"/>
  <c r="G2341" i="9"/>
  <c r="G2342" i="9"/>
  <c r="G2343" i="9"/>
  <c r="G2344" i="9"/>
  <c r="G2345" i="9"/>
  <c r="G2346" i="9"/>
  <c r="G2347" i="9"/>
  <c r="G2348" i="9"/>
  <c r="G2349" i="9"/>
  <c r="G2350" i="9"/>
  <c r="G2351" i="9"/>
  <c r="G2352" i="9"/>
  <c r="G2353" i="9"/>
  <c r="G2354" i="9"/>
  <c r="G2355" i="9"/>
  <c r="G2356" i="9"/>
  <c r="G2357" i="9"/>
  <c r="G2358" i="9"/>
  <c r="G2359" i="9"/>
  <c r="G2360" i="9"/>
  <c r="G2361" i="9"/>
  <c r="G2362" i="9"/>
  <c r="G2363" i="9"/>
  <c r="G2364" i="9"/>
  <c r="G2365" i="9"/>
  <c r="G2366" i="9"/>
  <c r="G2367" i="9"/>
  <c r="G2368" i="9"/>
  <c r="G2369" i="9"/>
  <c r="G2370" i="9"/>
  <c r="G2371" i="9"/>
  <c r="G2372" i="9"/>
  <c r="G2373" i="9"/>
  <c r="G2374" i="9"/>
  <c r="G2375" i="9"/>
  <c r="G2376" i="9"/>
  <c r="G2377" i="9"/>
  <c r="G2378" i="9"/>
  <c r="G2379" i="9"/>
  <c r="G2380" i="9"/>
  <c r="G2381" i="9"/>
  <c r="G2382" i="9"/>
  <c r="G2383" i="9"/>
  <c r="G2384" i="9"/>
  <c r="G2385" i="9"/>
  <c r="G2386" i="9"/>
  <c r="G2387" i="9"/>
  <c r="G2388" i="9"/>
  <c r="G2389" i="9"/>
  <c r="G2390" i="9"/>
  <c r="G2391" i="9"/>
  <c r="G2392" i="9"/>
  <c r="G2393" i="9"/>
  <c r="G2394" i="9"/>
  <c r="G2395" i="9"/>
  <c r="G2396" i="9"/>
  <c r="G2397" i="9"/>
  <c r="G2398" i="9"/>
  <c r="G2399" i="9"/>
  <c r="G2400" i="9"/>
  <c r="G2401" i="9"/>
  <c r="G2402" i="9"/>
  <c r="G2403" i="9"/>
  <c r="G2404" i="9"/>
  <c r="G2405" i="9"/>
  <c r="G2406" i="9"/>
  <c r="G2407" i="9"/>
  <c r="G2408" i="9"/>
  <c r="G2409" i="9"/>
  <c r="G2410" i="9"/>
  <c r="G2411" i="9"/>
  <c r="G2412" i="9"/>
  <c r="G2413" i="9"/>
  <c r="G2414" i="9"/>
  <c r="G2415" i="9"/>
  <c r="G2416" i="9"/>
  <c r="G2417" i="9"/>
  <c r="G2418" i="9"/>
  <c r="G2419" i="9"/>
  <c r="G2420" i="9"/>
  <c r="G2421" i="9"/>
  <c r="G2422" i="9"/>
  <c r="G2423" i="9"/>
  <c r="G2424" i="9"/>
  <c r="G2425" i="9"/>
  <c r="G2426" i="9"/>
  <c r="G2427" i="9"/>
  <c r="G2428" i="9"/>
  <c r="G2429" i="9"/>
  <c r="G2430" i="9"/>
  <c r="G2431" i="9"/>
  <c r="G2432" i="9"/>
  <c r="G2433" i="9"/>
  <c r="G2434" i="9"/>
  <c r="G2435" i="9"/>
  <c r="G2436" i="9"/>
  <c r="G2437" i="9"/>
  <c r="G2438" i="9"/>
  <c r="G2439" i="9"/>
  <c r="G2440" i="9"/>
  <c r="G2441" i="9"/>
  <c r="G2442" i="9"/>
  <c r="G2443" i="9"/>
  <c r="G2444" i="9"/>
  <c r="G2445" i="9"/>
  <c r="G2446" i="9"/>
  <c r="G2447" i="9"/>
  <c r="G2448" i="9"/>
  <c r="G2449" i="9"/>
  <c r="G2450" i="9"/>
  <c r="G2451" i="9"/>
  <c r="G2452" i="9"/>
  <c r="G2453" i="9"/>
  <c r="G2454" i="9"/>
  <c r="G2455" i="9"/>
  <c r="G2456" i="9"/>
  <c r="G2457" i="9"/>
  <c r="G2458" i="9"/>
  <c r="G2459" i="9"/>
  <c r="G2460" i="9"/>
  <c r="G2461" i="9"/>
  <c r="G2462" i="9"/>
  <c r="G2463" i="9"/>
  <c r="G2464" i="9"/>
  <c r="G2465" i="9"/>
  <c r="G2466" i="9"/>
  <c r="G2467" i="9"/>
  <c r="G2468" i="9"/>
  <c r="G2469" i="9"/>
  <c r="G2470" i="9"/>
  <c r="G2471" i="9"/>
  <c r="G2472" i="9"/>
  <c r="G2473" i="9"/>
  <c r="G2474" i="9"/>
  <c r="G2475" i="9"/>
  <c r="G2476" i="9"/>
  <c r="G2477" i="9"/>
  <c r="G2478" i="9"/>
  <c r="G2479" i="9"/>
  <c r="G2480" i="9"/>
  <c r="G2481" i="9"/>
  <c r="G2482" i="9"/>
  <c r="G2483" i="9"/>
  <c r="G2484" i="9"/>
  <c r="G2485" i="9"/>
  <c r="G2486" i="9"/>
  <c r="G2487" i="9"/>
  <c r="G2488" i="9"/>
  <c r="G2489" i="9"/>
  <c r="G2490" i="9"/>
  <c r="G2491" i="9"/>
  <c r="G2492" i="9"/>
  <c r="G2493" i="9"/>
  <c r="G2494" i="9"/>
  <c r="G2495" i="9"/>
  <c r="G2496" i="9"/>
  <c r="G2497" i="9"/>
  <c r="G2498" i="9"/>
  <c r="G2499" i="9"/>
  <c r="G2500" i="9"/>
  <c r="G2501" i="9"/>
  <c r="G2502" i="9"/>
  <c r="G2503" i="9"/>
  <c r="G2504" i="9"/>
  <c r="G2505" i="9"/>
  <c r="G2506" i="9"/>
  <c r="G2507" i="9"/>
  <c r="G2508" i="9"/>
  <c r="G2509" i="9"/>
  <c r="G2510" i="9"/>
  <c r="G2511" i="9"/>
  <c r="G2512" i="9"/>
  <c r="G2513" i="9"/>
  <c r="G2514" i="9"/>
  <c r="G2515" i="9"/>
  <c r="G2516" i="9"/>
  <c r="G2517" i="9"/>
  <c r="G2518" i="9"/>
  <c r="G2519" i="9"/>
  <c r="G2520" i="9"/>
  <c r="G2521" i="9"/>
  <c r="G2522" i="9"/>
  <c r="G2523" i="9"/>
  <c r="G2524" i="9"/>
  <c r="G2525" i="9"/>
  <c r="G2526" i="9"/>
  <c r="G2527" i="9"/>
  <c r="G2528" i="9"/>
  <c r="G2529" i="9"/>
  <c r="G2530" i="9"/>
  <c r="G2531" i="9"/>
  <c r="G2532" i="9"/>
  <c r="G2533" i="9"/>
  <c r="G2534" i="9"/>
  <c r="G2535" i="9"/>
  <c r="G2536" i="9"/>
  <c r="G2537" i="9"/>
  <c r="G2538" i="9"/>
  <c r="G2539" i="9"/>
  <c r="G2540" i="9"/>
  <c r="G2541" i="9"/>
  <c r="G2542" i="9"/>
  <c r="G2543" i="9"/>
  <c r="G2544" i="9"/>
  <c r="G2545" i="9"/>
  <c r="G2546" i="9"/>
  <c r="G2547" i="9"/>
  <c r="G2548" i="9"/>
  <c r="G2549" i="9"/>
  <c r="G2550" i="9"/>
  <c r="G2551" i="9"/>
  <c r="G2552" i="9"/>
  <c r="G2553" i="9"/>
  <c r="G2554" i="9"/>
  <c r="G2555" i="9"/>
  <c r="G2556" i="9"/>
  <c r="G2557" i="9"/>
  <c r="G2558" i="9"/>
  <c r="G2559" i="9"/>
  <c r="G2560" i="9"/>
  <c r="G2561" i="9"/>
  <c r="G2562" i="9"/>
  <c r="G2563" i="9"/>
  <c r="G2564" i="9"/>
  <c r="G2565" i="9"/>
  <c r="G2566" i="9"/>
  <c r="G2567" i="9"/>
  <c r="G2568" i="9"/>
  <c r="G2569" i="9"/>
  <c r="G2570" i="9"/>
  <c r="G2571" i="9"/>
  <c r="G2572" i="9"/>
  <c r="G2573" i="9"/>
  <c r="G2574" i="9"/>
  <c r="G2575" i="9"/>
  <c r="G2576" i="9"/>
  <c r="G2577" i="9"/>
  <c r="G2578" i="9"/>
  <c r="G2579" i="9"/>
  <c r="G2580" i="9"/>
  <c r="G2581" i="9"/>
  <c r="G2582" i="9"/>
  <c r="G2583" i="9"/>
  <c r="G2584" i="9"/>
  <c r="G2585" i="9"/>
  <c r="G2586" i="9"/>
  <c r="G2587" i="9"/>
  <c r="G2588" i="9"/>
  <c r="G2589" i="9"/>
  <c r="G2590" i="9"/>
  <c r="G2591" i="9"/>
  <c r="G2592" i="9"/>
  <c r="G2593" i="9"/>
  <c r="G2594" i="9"/>
  <c r="G2595" i="9"/>
  <c r="G2596" i="9"/>
  <c r="G2597" i="9"/>
  <c r="G2598" i="9"/>
  <c r="G2599" i="9"/>
  <c r="G2600" i="9"/>
  <c r="G2601" i="9"/>
  <c r="G2602" i="9"/>
  <c r="G2603" i="9"/>
  <c r="G2604" i="9"/>
  <c r="G2605" i="9"/>
  <c r="G2606" i="9"/>
  <c r="G2607" i="9"/>
  <c r="G2608" i="9"/>
  <c r="G2609" i="9"/>
  <c r="G2610" i="9"/>
  <c r="G2611" i="9"/>
  <c r="G2612" i="9"/>
  <c r="G2613" i="9"/>
  <c r="G2614" i="9"/>
  <c r="G2615" i="9"/>
  <c r="G2616" i="9"/>
  <c r="G2617" i="9"/>
  <c r="G2618" i="9"/>
  <c r="G2619" i="9"/>
  <c r="G2620" i="9"/>
  <c r="G2621" i="9"/>
  <c r="G2622" i="9"/>
  <c r="G2623" i="9"/>
  <c r="G2624" i="9"/>
  <c r="G2625" i="9"/>
  <c r="G2626" i="9"/>
  <c r="G2627" i="9"/>
  <c r="G2628" i="9"/>
  <c r="G2629" i="9"/>
  <c r="G2630" i="9"/>
  <c r="G2631" i="9"/>
  <c r="G2632" i="9"/>
  <c r="G2633" i="9"/>
  <c r="G2634" i="9"/>
  <c r="G2635" i="9"/>
  <c r="G2636" i="9"/>
  <c r="G2637" i="9"/>
  <c r="G2638" i="9"/>
  <c r="G2639" i="9"/>
  <c r="G2640" i="9"/>
  <c r="G2641" i="9"/>
  <c r="G2642" i="9"/>
  <c r="G2643" i="9"/>
  <c r="G2644" i="9"/>
  <c r="G2645" i="9"/>
  <c r="G2646" i="9"/>
  <c r="G2647" i="9"/>
  <c r="G2648" i="9"/>
  <c r="G2649" i="9"/>
  <c r="G2650" i="9"/>
  <c r="G2651" i="9"/>
  <c r="G2652" i="9"/>
  <c r="G2653" i="9"/>
  <c r="G2654" i="9"/>
  <c r="G2655" i="9"/>
  <c r="G2656" i="9"/>
  <c r="G2657" i="9"/>
  <c r="G2658" i="9"/>
  <c r="G2659" i="9"/>
  <c r="G2660" i="9"/>
  <c r="G2661" i="9"/>
  <c r="G2662" i="9"/>
  <c r="G2663" i="9"/>
  <c r="G2664" i="9"/>
  <c r="G2665" i="9"/>
  <c r="G2666" i="9"/>
  <c r="G2667" i="9"/>
  <c r="G2668" i="9"/>
  <c r="G2669" i="9"/>
  <c r="G2670" i="9"/>
  <c r="G2671" i="9"/>
  <c r="G2672" i="9"/>
  <c r="G2673" i="9"/>
  <c r="G2674" i="9"/>
  <c r="G2675" i="9"/>
  <c r="G2676" i="9"/>
  <c r="G2677" i="9"/>
  <c r="G2678" i="9"/>
  <c r="G2679" i="9"/>
  <c r="G2680" i="9"/>
  <c r="G2681" i="9"/>
  <c r="G2682" i="9"/>
  <c r="G2683" i="9"/>
  <c r="G2684" i="9"/>
  <c r="G2685" i="9"/>
  <c r="G2686" i="9"/>
  <c r="G2687" i="9"/>
  <c r="G2688" i="9"/>
  <c r="G2689" i="9"/>
  <c r="G2690" i="9"/>
  <c r="G2691" i="9"/>
  <c r="G2692" i="9"/>
  <c r="G2693" i="9"/>
  <c r="G2694" i="9"/>
  <c r="G2695" i="9"/>
  <c r="G2696" i="9"/>
  <c r="G2697" i="9"/>
  <c r="G2698" i="9"/>
  <c r="G2699" i="9"/>
  <c r="G2700" i="9"/>
  <c r="G2701" i="9"/>
  <c r="G2702" i="9"/>
  <c r="G2703" i="9"/>
  <c r="G2704" i="9"/>
  <c r="G2705" i="9"/>
  <c r="G2706" i="9"/>
  <c r="G2707" i="9"/>
  <c r="G2708" i="9"/>
  <c r="G2709" i="9"/>
  <c r="G2710" i="9"/>
  <c r="G2711" i="9"/>
  <c r="G2712" i="9"/>
  <c r="G2713" i="9"/>
  <c r="G2714" i="9"/>
  <c r="G2715" i="9"/>
  <c r="G2716" i="9"/>
  <c r="G2717" i="9"/>
  <c r="G2718" i="9"/>
  <c r="G2719" i="9"/>
  <c r="G2720" i="9"/>
  <c r="G2721" i="9"/>
  <c r="G2722" i="9"/>
  <c r="G2723" i="9"/>
  <c r="G2724" i="9"/>
  <c r="G2725" i="9"/>
  <c r="G2726" i="9"/>
  <c r="G2727" i="9"/>
  <c r="G2728" i="9"/>
  <c r="G2729" i="9"/>
  <c r="G2730" i="9"/>
  <c r="G2731" i="9"/>
  <c r="G2732" i="9"/>
  <c r="G2733" i="9"/>
  <c r="G2734" i="9"/>
  <c r="G2735" i="9"/>
  <c r="G2736" i="9"/>
  <c r="G2737" i="9"/>
  <c r="G2738" i="9"/>
  <c r="G2739" i="9"/>
  <c r="G2740" i="9"/>
  <c r="G2741" i="9"/>
  <c r="G2742" i="9"/>
  <c r="G2743" i="9"/>
  <c r="G2744" i="9"/>
  <c r="G2745" i="9"/>
  <c r="G2746" i="9"/>
  <c r="G2747" i="9"/>
  <c r="G2748" i="9"/>
  <c r="G2749" i="9"/>
  <c r="G2750" i="9"/>
  <c r="G2751" i="9"/>
  <c r="G2752" i="9"/>
  <c r="G2753" i="9"/>
  <c r="G2754" i="9"/>
  <c r="G2755" i="9"/>
  <c r="G2756" i="9"/>
  <c r="G2757" i="9"/>
  <c r="G2758" i="9"/>
  <c r="G2759" i="9"/>
  <c r="G2760" i="9"/>
  <c r="G2761" i="9"/>
  <c r="G2762" i="9"/>
  <c r="G2763" i="9"/>
  <c r="G2764" i="9"/>
  <c r="G2765" i="9"/>
  <c r="G2766" i="9"/>
  <c r="G2767" i="9"/>
  <c r="G2768" i="9"/>
  <c r="G2769" i="9"/>
  <c r="G2770" i="9"/>
  <c r="G2771" i="9"/>
  <c r="G2772" i="9"/>
  <c r="G2773" i="9"/>
  <c r="G2774" i="9"/>
  <c r="G2775" i="9"/>
  <c r="G2776" i="9"/>
  <c r="G2777" i="9"/>
  <c r="G2778" i="9"/>
  <c r="G2779" i="9"/>
  <c r="G2780" i="9"/>
  <c r="G2781" i="9"/>
  <c r="G2782" i="9"/>
  <c r="G2783" i="9"/>
  <c r="G2784" i="9"/>
  <c r="G2785" i="9"/>
  <c r="G2786" i="9"/>
  <c r="G2787" i="9"/>
  <c r="G2788" i="9"/>
  <c r="G2789" i="9"/>
  <c r="G2790" i="9"/>
  <c r="G2791" i="9"/>
  <c r="G2792" i="9"/>
  <c r="G2793" i="9"/>
  <c r="G2794" i="9"/>
  <c r="G2795" i="9"/>
  <c r="G2796" i="9"/>
  <c r="G2797" i="9"/>
  <c r="G2798" i="9"/>
  <c r="G2799" i="9"/>
  <c r="G2800" i="9"/>
  <c r="G2801" i="9"/>
  <c r="G2802" i="9"/>
  <c r="G2803" i="9"/>
  <c r="G2804" i="9"/>
  <c r="G2805" i="9"/>
  <c r="G2806" i="9"/>
  <c r="G2807" i="9"/>
  <c r="G2808" i="9"/>
  <c r="G2809" i="9"/>
  <c r="G2810" i="9"/>
  <c r="G2811" i="9"/>
  <c r="G2812" i="9"/>
  <c r="G2813" i="9"/>
  <c r="G2814" i="9"/>
  <c r="G2815" i="9"/>
  <c r="G2816" i="9"/>
  <c r="G2817" i="9"/>
  <c r="G2818" i="9"/>
  <c r="G2819" i="9"/>
  <c r="G2820" i="9"/>
  <c r="G2821" i="9"/>
  <c r="G2822" i="9"/>
  <c r="G2823" i="9"/>
  <c r="G2824" i="9"/>
  <c r="G2825" i="9"/>
  <c r="G2826" i="9"/>
  <c r="G2827" i="9"/>
  <c r="G2828" i="9"/>
  <c r="G2829" i="9"/>
  <c r="G2830" i="9"/>
  <c r="G2831" i="9"/>
  <c r="G2832" i="9"/>
  <c r="G2833" i="9"/>
  <c r="G2834" i="9"/>
  <c r="G2835" i="9"/>
  <c r="G2836" i="9"/>
  <c r="G2837" i="9"/>
  <c r="G2838" i="9"/>
  <c r="G2839" i="9"/>
  <c r="G2840" i="9"/>
  <c r="G2841" i="9"/>
  <c r="G2842" i="9"/>
  <c r="G2843" i="9"/>
  <c r="G2844" i="9"/>
  <c r="G2845" i="9"/>
  <c r="G2846" i="9"/>
  <c r="G2847" i="9"/>
  <c r="G2848" i="9"/>
  <c r="G2849" i="9"/>
  <c r="G2850" i="9"/>
  <c r="G2851" i="9"/>
  <c r="G2852" i="9"/>
  <c r="G2853" i="9"/>
  <c r="G2854" i="9"/>
  <c r="G2855" i="9"/>
  <c r="G2856" i="9"/>
  <c r="G2857" i="9"/>
  <c r="G2858" i="9"/>
  <c r="G2859" i="9"/>
  <c r="G2860" i="9"/>
  <c r="G2861" i="9"/>
  <c r="G2862" i="9"/>
  <c r="G2863" i="9"/>
  <c r="G2864" i="9"/>
  <c r="G2865" i="9"/>
  <c r="G2866" i="9"/>
  <c r="G2867" i="9"/>
  <c r="G2868" i="9"/>
  <c r="G2869" i="9"/>
  <c r="G2870" i="9"/>
  <c r="G2871" i="9"/>
  <c r="G2872" i="9"/>
  <c r="G2873" i="9"/>
  <c r="G2874" i="9"/>
  <c r="G2875" i="9"/>
  <c r="G2876" i="9"/>
  <c r="G2877" i="9"/>
  <c r="G2878" i="9"/>
  <c r="G2879" i="9"/>
  <c r="G2880" i="9"/>
  <c r="G2881" i="9"/>
  <c r="G2882" i="9"/>
  <c r="G2883" i="9"/>
  <c r="G2884" i="9"/>
  <c r="G2885" i="9"/>
  <c r="G2886" i="9"/>
  <c r="G2887" i="9"/>
  <c r="G2888" i="9"/>
  <c r="G2889" i="9"/>
  <c r="G2890" i="9"/>
  <c r="G2891" i="9"/>
  <c r="G2892" i="9"/>
  <c r="G2893" i="9"/>
  <c r="G2894" i="9"/>
  <c r="G2895" i="9"/>
  <c r="G2896" i="9"/>
  <c r="G2897" i="9"/>
  <c r="G2898" i="9"/>
  <c r="G2899" i="9"/>
  <c r="G2900" i="9"/>
  <c r="G2901" i="9"/>
  <c r="G2902" i="9"/>
  <c r="G2903" i="9"/>
  <c r="G2904" i="9"/>
  <c r="G2905" i="9"/>
  <c r="G2906" i="9"/>
  <c r="G2907" i="9"/>
  <c r="G2908" i="9"/>
  <c r="G2909" i="9"/>
  <c r="G2910" i="9"/>
  <c r="G2911" i="9"/>
  <c r="G2912" i="9"/>
  <c r="G2913" i="9"/>
  <c r="G2914" i="9"/>
  <c r="G2915" i="9"/>
  <c r="G2916" i="9"/>
  <c r="G2917" i="9"/>
  <c r="G2918" i="9"/>
  <c r="G2919" i="9"/>
  <c r="G2920" i="9"/>
  <c r="G2921" i="9"/>
  <c r="G2922" i="9"/>
  <c r="G2923" i="9"/>
  <c r="G2924" i="9"/>
  <c r="G2925" i="9"/>
  <c r="G2926" i="9"/>
  <c r="G2927" i="9"/>
  <c r="G2928" i="9"/>
  <c r="G2929" i="9"/>
  <c r="G2930" i="9"/>
  <c r="G2931" i="9"/>
  <c r="G2932" i="9"/>
  <c r="G2933" i="9"/>
  <c r="G2934" i="9"/>
  <c r="G2935" i="9"/>
  <c r="G2936" i="9"/>
  <c r="G2937" i="9"/>
  <c r="G2938" i="9"/>
  <c r="G2939" i="9"/>
  <c r="G2940" i="9"/>
  <c r="G2941" i="9"/>
  <c r="G2942" i="9"/>
  <c r="G2943" i="9"/>
  <c r="G2944" i="9"/>
  <c r="G2945" i="9"/>
  <c r="G2946" i="9"/>
  <c r="G2947" i="9"/>
  <c r="G2948" i="9"/>
  <c r="G2949" i="9"/>
  <c r="G2950" i="9"/>
  <c r="G2951" i="9"/>
  <c r="G2952" i="9"/>
  <c r="G2953" i="9"/>
  <c r="G2954" i="9"/>
  <c r="G2955" i="9"/>
  <c r="G2956" i="9"/>
  <c r="G2957" i="9"/>
  <c r="G2958" i="9"/>
  <c r="G2959" i="9"/>
  <c r="G2960" i="9"/>
  <c r="G2961" i="9"/>
  <c r="G2962" i="9"/>
  <c r="G2963" i="9"/>
  <c r="G2964" i="9"/>
  <c r="G2965" i="9"/>
  <c r="G2966" i="9"/>
  <c r="G2967" i="9"/>
  <c r="G2968" i="9"/>
  <c r="G2969" i="9"/>
  <c r="G2970" i="9"/>
  <c r="G2971" i="9"/>
  <c r="G2972" i="9"/>
  <c r="G2973" i="9"/>
  <c r="G2974" i="9"/>
  <c r="G2975" i="9"/>
  <c r="G2976" i="9"/>
  <c r="G2977" i="9"/>
  <c r="G2978" i="9"/>
  <c r="G2979" i="9"/>
  <c r="G2980" i="9"/>
  <c r="G2981" i="9"/>
  <c r="G2982" i="9"/>
  <c r="G2983" i="9"/>
  <c r="G2984" i="9"/>
  <c r="G2985" i="9"/>
  <c r="G2986" i="9"/>
  <c r="G2987" i="9"/>
  <c r="G2988" i="9"/>
  <c r="G2989" i="9"/>
  <c r="G2990" i="9"/>
  <c r="G2991" i="9"/>
  <c r="G2992" i="9"/>
  <c r="G2993" i="9"/>
  <c r="G2994" i="9"/>
  <c r="G2995" i="9"/>
  <c r="G2996" i="9"/>
  <c r="G2997" i="9"/>
  <c r="G2998" i="9"/>
  <c r="G2999" i="9"/>
  <c r="G3000" i="9"/>
  <c r="G3001" i="9"/>
  <c r="G3002" i="9"/>
  <c r="G3003" i="9"/>
  <c r="G3004" i="9"/>
  <c r="G3005" i="9"/>
  <c r="G3006" i="9"/>
  <c r="G3007" i="9"/>
  <c r="G3008" i="9"/>
  <c r="G3009" i="9"/>
  <c r="G3010" i="9"/>
  <c r="G3011" i="9"/>
  <c r="G3012" i="9"/>
  <c r="G3013" i="9"/>
  <c r="G3014" i="9"/>
  <c r="G3015" i="9"/>
  <c r="G3016" i="9"/>
  <c r="G3017" i="9"/>
  <c r="G3018" i="9"/>
  <c r="G3019" i="9"/>
  <c r="G3020" i="9"/>
  <c r="G3021" i="9"/>
  <c r="G3022" i="9"/>
  <c r="G3023" i="9"/>
  <c r="G3024" i="9"/>
  <c r="G3025" i="9"/>
  <c r="G3026" i="9"/>
  <c r="G3027" i="9"/>
  <c r="G3028" i="9"/>
  <c r="G3029" i="9"/>
  <c r="G3030" i="9"/>
  <c r="G3031" i="9"/>
  <c r="G3032" i="9"/>
  <c r="G3033" i="9"/>
  <c r="G3034" i="9"/>
  <c r="G3035" i="9"/>
  <c r="G3036" i="9"/>
  <c r="G3037" i="9"/>
  <c r="G3038" i="9"/>
  <c r="G3039" i="9"/>
  <c r="G3040" i="9"/>
  <c r="G3041" i="9"/>
  <c r="G3042" i="9"/>
  <c r="G3043" i="9"/>
  <c r="G3044" i="9"/>
  <c r="G3045" i="9"/>
  <c r="G3046" i="9"/>
  <c r="G3047" i="9"/>
  <c r="G3048" i="9"/>
  <c r="G3049" i="9"/>
  <c r="G3050" i="9"/>
  <c r="G3051" i="9"/>
  <c r="G3052" i="9"/>
  <c r="G3053" i="9"/>
  <c r="G3054" i="9"/>
  <c r="G3055" i="9"/>
  <c r="G3056" i="9"/>
  <c r="G3057" i="9"/>
  <c r="G3058" i="9"/>
  <c r="G3059" i="9"/>
  <c r="G3060" i="9"/>
  <c r="G3061" i="9"/>
  <c r="G3062" i="9"/>
  <c r="G3063" i="9"/>
  <c r="G3064" i="9"/>
  <c r="G3065" i="9"/>
  <c r="G3066" i="9"/>
  <c r="G3067" i="9"/>
  <c r="G3068" i="9"/>
  <c r="G3069" i="9"/>
  <c r="G3070" i="9"/>
  <c r="G3071" i="9"/>
  <c r="G3072" i="9"/>
  <c r="G3073" i="9"/>
  <c r="G3074" i="9"/>
  <c r="G3075" i="9"/>
  <c r="G3076" i="9"/>
  <c r="G3077" i="9"/>
  <c r="G3078" i="9"/>
  <c r="G3079" i="9"/>
  <c r="G3080" i="9"/>
  <c r="G3081" i="9"/>
  <c r="G3082" i="9"/>
  <c r="G3083" i="9"/>
  <c r="G3084" i="9"/>
  <c r="G3085" i="9"/>
  <c r="G3086" i="9"/>
  <c r="G3087" i="9"/>
  <c r="G3088" i="9"/>
  <c r="G3089" i="9"/>
  <c r="G3090" i="9"/>
  <c r="G3091" i="9"/>
  <c r="G3092" i="9"/>
  <c r="G3093" i="9"/>
  <c r="G3094" i="9"/>
  <c r="G3095" i="9"/>
  <c r="G3096" i="9"/>
  <c r="G3097" i="9"/>
  <c r="G3098" i="9"/>
  <c r="G3099" i="9"/>
  <c r="G3100" i="9"/>
  <c r="G3101" i="9"/>
  <c r="G3102" i="9"/>
  <c r="G3103" i="9"/>
  <c r="G3104" i="9"/>
  <c r="G3105" i="9"/>
  <c r="G3106" i="9"/>
  <c r="G3107" i="9"/>
  <c r="G3108" i="9"/>
  <c r="G3109" i="9"/>
  <c r="G3110" i="9"/>
  <c r="G3111" i="9"/>
  <c r="G3112" i="9"/>
  <c r="G3113" i="9"/>
  <c r="G3114" i="9"/>
  <c r="G3115" i="9"/>
  <c r="G3116" i="9"/>
  <c r="G3117" i="9"/>
  <c r="G3118" i="9"/>
  <c r="G3119" i="9"/>
  <c r="G3120" i="9"/>
  <c r="G3121" i="9"/>
  <c r="G3122" i="9"/>
  <c r="G3123" i="9"/>
  <c r="G3124" i="9"/>
  <c r="G3125" i="9"/>
  <c r="G3126" i="9"/>
  <c r="G3127" i="9"/>
  <c r="G3128" i="9"/>
  <c r="G3129" i="9"/>
  <c r="G3130" i="9"/>
  <c r="G3131" i="9"/>
  <c r="G3132" i="9"/>
  <c r="G3133" i="9"/>
  <c r="G3134" i="9"/>
  <c r="G3135" i="9"/>
  <c r="G3136" i="9"/>
  <c r="G3137" i="9"/>
  <c r="G3138" i="9"/>
  <c r="G3139" i="9"/>
  <c r="G3140" i="9"/>
  <c r="G3141" i="9"/>
  <c r="G3142" i="9"/>
  <c r="G3143" i="9"/>
  <c r="G3144" i="9"/>
  <c r="G3145" i="9"/>
  <c r="G3146" i="9"/>
  <c r="G3147" i="9"/>
  <c r="G3148" i="9"/>
  <c r="G3149" i="9"/>
  <c r="G3150" i="9"/>
  <c r="G3151" i="9"/>
  <c r="G3152" i="9"/>
  <c r="G3153" i="9"/>
  <c r="G3154" i="9"/>
  <c r="G3155" i="9"/>
  <c r="G3156" i="9"/>
  <c r="G3157" i="9"/>
  <c r="G3158" i="9"/>
  <c r="G3159" i="9"/>
  <c r="G3160" i="9"/>
  <c r="G3161" i="9"/>
  <c r="G3162" i="9"/>
  <c r="G3163" i="9"/>
  <c r="G3164" i="9"/>
  <c r="G3165" i="9"/>
  <c r="G3166" i="9"/>
  <c r="G3167" i="9"/>
  <c r="G3168" i="9"/>
  <c r="G3169" i="9"/>
  <c r="G3170" i="9"/>
  <c r="G3171" i="9"/>
  <c r="G3172" i="9"/>
  <c r="G3173" i="9"/>
  <c r="G3174" i="9"/>
  <c r="G3175" i="9"/>
  <c r="G3176" i="9"/>
  <c r="G3177" i="9"/>
  <c r="G3178" i="9"/>
  <c r="G3179" i="9"/>
  <c r="G3180" i="9"/>
  <c r="G3181" i="9"/>
  <c r="G3182" i="9"/>
  <c r="G3183" i="9"/>
  <c r="G3184" i="9"/>
  <c r="G3185" i="9"/>
  <c r="G3186" i="9"/>
  <c r="G3187" i="9"/>
  <c r="G3188" i="9"/>
  <c r="G3189" i="9"/>
  <c r="G3190" i="9"/>
  <c r="G3191" i="9"/>
  <c r="G3192" i="9"/>
  <c r="G3193" i="9"/>
  <c r="G3194" i="9"/>
  <c r="G3195" i="9"/>
  <c r="G3196" i="9"/>
  <c r="G3197" i="9"/>
  <c r="G3198" i="9"/>
  <c r="G3199" i="9"/>
  <c r="G3200" i="9"/>
  <c r="G3201" i="9"/>
  <c r="G3202" i="9"/>
  <c r="G3203" i="9"/>
  <c r="G3204" i="9"/>
  <c r="G3205" i="9"/>
  <c r="G3206" i="9"/>
  <c r="G3207" i="9"/>
  <c r="G3208" i="9"/>
  <c r="G3209" i="9"/>
  <c r="G3210" i="9"/>
  <c r="G3211" i="9"/>
  <c r="G3212" i="9"/>
  <c r="G3213" i="9"/>
  <c r="G3214" i="9"/>
  <c r="G3215" i="9"/>
  <c r="G3216" i="9"/>
  <c r="G3217" i="9"/>
  <c r="G3218" i="9"/>
  <c r="G3219" i="9"/>
  <c r="G3220" i="9"/>
  <c r="G3221" i="9"/>
  <c r="G3222" i="9"/>
  <c r="G3223" i="9"/>
  <c r="G3224" i="9"/>
  <c r="G3225" i="9"/>
  <c r="G3226" i="9"/>
  <c r="G3227" i="9"/>
  <c r="G3228" i="9"/>
  <c r="G3229" i="9"/>
  <c r="G3230" i="9"/>
  <c r="G3231" i="9"/>
  <c r="G3232" i="9"/>
  <c r="G3233" i="9"/>
  <c r="G3234" i="9"/>
  <c r="G3235" i="9"/>
  <c r="G3236" i="9"/>
  <c r="G3237" i="9"/>
  <c r="G3238" i="9"/>
  <c r="G3239" i="9"/>
  <c r="G3240" i="9"/>
  <c r="G3241" i="9"/>
  <c r="G3242" i="9"/>
  <c r="G3243" i="9"/>
  <c r="G3244" i="9"/>
  <c r="G3245" i="9"/>
  <c r="G3246" i="9"/>
  <c r="G3247" i="9"/>
  <c r="G3248" i="9"/>
  <c r="G3249" i="9"/>
  <c r="G3250" i="9"/>
  <c r="G3251" i="9"/>
  <c r="G3252" i="9"/>
  <c r="G3253" i="9"/>
  <c r="G3254" i="9"/>
  <c r="G3255" i="9"/>
  <c r="G3256" i="9"/>
  <c r="G3257" i="9"/>
  <c r="G3258" i="9"/>
  <c r="G3259" i="9"/>
  <c r="G3260" i="9"/>
  <c r="G3261" i="9"/>
  <c r="G3262" i="9"/>
  <c r="G3263" i="9"/>
  <c r="G3264" i="9"/>
  <c r="G3265" i="9"/>
  <c r="G3266" i="9"/>
  <c r="G3267" i="9"/>
  <c r="G3268" i="9"/>
  <c r="G3269" i="9"/>
  <c r="G3270" i="9"/>
  <c r="G3271" i="9"/>
  <c r="G3272" i="9"/>
  <c r="G3273" i="9"/>
  <c r="G3274" i="9"/>
  <c r="G3275" i="9"/>
  <c r="G3276" i="9"/>
  <c r="G3277" i="9"/>
  <c r="G3278" i="9"/>
  <c r="G3279" i="9"/>
  <c r="G3280" i="9"/>
  <c r="G3281" i="9"/>
  <c r="G3282" i="9"/>
  <c r="G3283" i="9"/>
  <c r="G3284" i="9"/>
  <c r="G3285" i="9"/>
  <c r="G3286" i="9"/>
  <c r="G3287" i="9"/>
  <c r="G3288" i="9"/>
  <c r="G3289" i="9"/>
  <c r="G3290" i="9"/>
  <c r="G3291" i="9"/>
  <c r="G3292" i="9"/>
  <c r="G3293" i="9"/>
  <c r="G3294" i="9"/>
  <c r="G3295" i="9"/>
  <c r="G3296" i="9"/>
  <c r="G3297" i="9"/>
  <c r="G3298" i="9"/>
  <c r="G3299" i="9"/>
  <c r="G3300" i="9"/>
  <c r="G3301" i="9"/>
  <c r="G3302" i="9"/>
  <c r="G3303" i="9"/>
  <c r="G3304" i="9"/>
  <c r="G3305" i="9"/>
  <c r="G3306" i="9"/>
  <c r="G3307" i="9"/>
  <c r="G3308" i="9"/>
  <c r="G3309" i="9"/>
  <c r="G3310" i="9"/>
  <c r="G3311" i="9"/>
  <c r="G3312" i="9"/>
  <c r="G3313" i="9"/>
  <c r="G3314" i="9"/>
  <c r="G3315" i="9"/>
  <c r="G3316" i="9"/>
  <c r="G3317" i="9"/>
  <c r="G3318" i="9"/>
  <c r="G3319" i="9"/>
  <c r="G3320" i="9"/>
  <c r="G3321" i="9"/>
  <c r="G3322" i="9"/>
  <c r="G3323" i="9"/>
  <c r="G3324" i="9"/>
  <c r="G3325" i="9"/>
  <c r="G3326" i="9"/>
  <c r="G3327" i="9"/>
  <c r="G3328" i="9"/>
  <c r="G3329" i="9"/>
  <c r="G3330" i="9"/>
  <c r="G3331" i="9"/>
  <c r="G3332" i="9"/>
  <c r="G3333" i="9"/>
  <c r="G3334" i="9"/>
  <c r="G3335" i="9"/>
  <c r="G3336" i="9"/>
  <c r="G3337" i="9"/>
  <c r="G3338" i="9"/>
  <c r="G3339" i="9"/>
  <c r="G3340" i="9"/>
  <c r="G3341" i="9"/>
  <c r="G3342" i="9"/>
  <c r="G3343" i="9"/>
  <c r="G3344" i="9"/>
  <c r="G3345" i="9"/>
  <c r="G3346" i="9"/>
  <c r="G3347" i="9"/>
  <c r="G3348" i="9"/>
  <c r="G3349" i="9"/>
  <c r="G3350" i="9"/>
  <c r="G3351" i="9"/>
  <c r="G3352" i="9"/>
  <c r="G3353" i="9"/>
  <c r="G3354" i="9"/>
  <c r="G3355" i="9"/>
  <c r="G3356" i="9"/>
  <c r="G3357" i="9"/>
  <c r="G3358" i="9"/>
  <c r="G3359" i="9"/>
  <c r="G3360" i="9"/>
  <c r="G3361" i="9"/>
  <c r="G3362" i="9"/>
  <c r="G3363" i="9"/>
  <c r="G3364" i="9"/>
  <c r="G3365" i="9"/>
  <c r="G3366" i="9"/>
  <c r="G3367" i="9"/>
  <c r="G3368" i="9"/>
  <c r="G3369" i="9"/>
  <c r="G3370" i="9"/>
  <c r="G3371" i="9"/>
  <c r="G3372" i="9"/>
  <c r="G3373" i="9"/>
  <c r="G3374" i="9"/>
  <c r="G3375" i="9"/>
  <c r="G3376" i="9"/>
  <c r="G3377" i="9"/>
  <c r="G3378" i="9"/>
  <c r="G3379" i="9"/>
  <c r="G3380" i="9"/>
  <c r="G3381" i="9"/>
  <c r="G3382" i="9"/>
  <c r="G3383" i="9"/>
  <c r="G3384" i="9"/>
  <c r="G3385" i="9"/>
  <c r="G3386" i="9"/>
  <c r="G3387" i="9"/>
  <c r="G3388" i="9"/>
  <c r="G3389" i="9"/>
  <c r="G3390" i="9"/>
  <c r="G3391" i="9"/>
  <c r="G3392" i="9"/>
  <c r="G3393" i="9"/>
  <c r="G3394" i="9"/>
  <c r="G3395" i="9"/>
  <c r="G3396" i="9"/>
  <c r="G3397" i="9"/>
  <c r="G3398" i="9"/>
  <c r="G3399" i="9"/>
  <c r="G3400" i="9"/>
  <c r="G3401" i="9"/>
  <c r="G3402" i="9"/>
  <c r="G3403" i="9"/>
  <c r="G3404" i="9"/>
  <c r="G3405" i="9"/>
  <c r="G3406" i="9"/>
  <c r="G3407" i="9"/>
  <c r="G3408" i="9"/>
  <c r="G3409" i="9"/>
  <c r="G3410" i="9"/>
  <c r="G3411" i="9"/>
  <c r="G3412" i="9"/>
  <c r="G3413" i="9"/>
  <c r="G3414" i="9"/>
  <c r="G3415" i="9"/>
  <c r="G3416" i="9"/>
  <c r="G3417" i="9"/>
  <c r="G3418" i="9"/>
  <c r="G3419" i="9"/>
  <c r="G3420" i="9"/>
  <c r="G3421" i="9"/>
  <c r="G3422" i="9"/>
  <c r="G3423" i="9"/>
  <c r="G3424" i="9"/>
  <c r="G3425" i="9"/>
  <c r="G3426" i="9"/>
  <c r="G3427" i="9"/>
  <c r="G3428" i="9"/>
  <c r="G3429" i="9"/>
  <c r="G3430" i="9"/>
  <c r="G3431" i="9"/>
  <c r="G3432" i="9"/>
  <c r="G3433" i="9"/>
  <c r="G3434" i="9"/>
  <c r="G3435" i="9"/>
  <c r="G3436" i="9"/>
  <c r="G3437" i="9"/>
  <c r="G3438" i="9"/>
  <c r="G3439" i="9"/>
  <c r="G3440" i="9"/>
  <c r="G3441" i="9"/>
  <c r="G3442" i="9"/>
  <c r="G3443" i="9"/>
  <c r="G3444" i="9"/>
  <c r="G3445" i="9"/>
  <c r="G3446" i="9"/>
  <c r="G3447" i="9"/>
  <c r="G3448" i="9"/>
  <c r="G3449" i="9"/>
  <c r="G3450" i="9"/>
  <c r="G3451" i="9"/>
  <c r="G3452" i="9"/>
  <c r="G3453" i="9"/>
  <c r="G3454" i="9"/>
  <c r="G3455" i="9"/>
  <c r="G3456" i="9"/>
  <c r="G3457" i="9"/>
  <c r="G3458" i="9"/>
  <c r="G3459" i="9"/>
  <c r="G3460" i="9"/>
  <c r="G3461" i="9"/>
  <c r="G3462" i="9"/>
  <c r="G3463" i="9"/>
  <c r="G3464" i="9"/>
  <c r="G3465" i="9"/>
  <c r="G3466" i="9"/>
  <c r="G3467" i="9"/>
  <c r="G3468" i="9"/>
  <c r="G3469" i="9"/>
  <c r="G3470" i="9"/>
  <c r="G3471" i="9"/>
  <c r="G3472" i="9"/>
  <c r="G3473" i="9"/>
  <c r="G3474" i="9"/>
  <c r="G3475" i="9"/>
  <c r="G3476" i="9"/>
  <c r="G3477" i="9"/>
  <c r="G3478" i="9"/>
  <c r="G3479" i="9"/>
  <c r="G3480" i="9"/>
  <c r="G3481" i="9"/>
  <c r="G3482" i="9"/>
  <c r="G3483" i="9"/>
  <c r="G3484" i="9"/>
  <c r="G3485" i="9"/>
  <c r="G3486" i="9"/>
  <c r="G3487" i="9"/>
  <c r="G3488" i="9"/>
  <c r="G3489" i="9"/>
  <c r="G3490" i="9"/>
  <c r="G3491" i="9"/>
  <c r="G3492" i="9"/>
  <c r="G3493" i="9"/>
  <c r="G3494" i="9"/>
  <c r="G3495" i="9"/>
  <c r="G3496" i="9"/>
  <c r="G3497" i="9"/>
  <c r="G3498" i="9"/>
  <c r="G3499" i="9"/>
  <c r="G3500" i="9"/>
  <c r="G3501" i="9"/>
  <c r="G3502" i="9"/>
  <c r="G3503" i="9"/>
  <c r="G3504" i="9"/>
  <c r="G3505" i="9"/>
  <c r="G3506" i="9"/>
  <c r="G3507" i="9"/>
  <c r="G3508" i="9"/>
  <c r="G3509" i="9"/>
  <c r="G3510" i="9"/>
  <c r="G3511" i="9"/>
  <c r="G3512" i="9"/>
  <c r="G3513" i="9"/>
  <c r="G3514" i="9"/>
  <c r="G3515" i="9"/>
  <c r="G3516" i="9"/>
  <c r="G3517" i="9"/>
  <c r="G3518" i="9"/>
  <c r="G3519" i="9"/>
  <c r="G3520" i="9"/>
  <c r="G3521" i="9"/>
  <c r="G3522" i="9"/>
  <c r="G3523" i="9"/>
  <c r="G3524" i="9"/>
  <c r="G3525" i="9"/>
  <c r="G3526" i="9"/>
  <c r="G3527" i="9"/>
  <c r="G3528" i="9"/>
  <c r="G3529" i="9"/>
  <c r="G3530" i="9"/>
  <c r="G3531" i="9"/>
  <c r="G3532" i="9"/>
  <c r="G3533" i="9"/>
  <c r="G3534" i="9"/>
  <c r="G3535" i="9"/>
  <c r="G3536" i="9"/>
  <c r="G3537" i="9"/>
  <c r="G3538" i="9"/>
  <c r="G3539" i="9"/>
  <c r="G3540" i="9"/>
  <c r="G3541" i="9"/>
  <c r="G3542" i="9"/>
  <c r="G3543" i="9"/>
  <c r="G3544" i="9"/>
  <c r="G3545" i="9"/>
  <c r="G3546" i="9"/>
  <c r="G3547" i="9"/>
  <c r="G3548" i="9"/>
  <c r="G3549" i="9"/>
  <c r="G3550" i="9"/>
  <c r="G3551" i="9"/>
  <c r="G3552" i="9"/>
  <c r="G3553" i="9"/>
  <c r="G3554" i="9"/>
  <c r="G3555" i="9"/>
  <c r="G3556" i="9"/>
  <c r="G3557" i="9"/>
  <c r="G3558" i="9"/>
  <c r="G3559" i="9"/>
  <c r="G3560" i="9"/>
  <c r="G3561" i="9"/>
  <c r="G3562" i="9"/>
  <c r="G3563" i="9"/>
  <c r="G3564" i="9"/>
  <c r="G3565" i="9"/>
  <c r="G3566" i="9"/>
  <c r="G3567" i="9"/>
  <c r="G3568" i="9"/>
  <c r="G3569" i="9"/>
  <c r="G3570" i="9"/>
  <c r="G3571" i="9"/>
  <c r="G3572" i="9"/>
  <c r="G3573" i="9"/>
  <c r="G3574" i="9"/>
  <c r="G3575" i="9"/>
  <c r="G3576" i="9"/>
  <c r="G3577" i="9"/>
  <c r="G3578" i="9"/>
  <c r="G3579" i="9"/>
  <c r="G3580" i="9"/>
  <c r="G3581" i="9"/>
  <c r="G3582" i="9"/>
  <c r="G3583" i="9"/>
  <c r="G3584" i="9"/>
  <c r="G3585" i="9"/>
  <c r="G3586" i="9"/>
  <c r="G3587" i="9"/>
  <c r="G3588" i="9"/>
  <c r="G3589" i="9"/>
  <c r="G3590" i="9"/>
  <c r="G3591" i="9"/>
  <c r="G3592" i="9"/>
  <c r="G3593" i="9"/>
  <c r="G3594" i="9"/>
  <c r="G3595" i="9"/>
  <c r="G3596" i="9"/>
  <c r="G3597" i="9"/>
  <c r="G3598" i="9"/>
  <c r="G3599" i="9"/>
  <c r="G3600" i="9"/>
  <c r="G3601" i="9"/>
  <c r="G3602" i="9"/>
  <c r="G3603" i="9"/>
  <c r="G3604" i="9"/>
  <c r="G3605" i="9"/>
  <c r="G3606" i="9"/>
  <c r="G3607" i="9"/>
  <c r="G3608" i="9"/>
  <c r="G3609" i="9"/>
  <c r="G3610" i="9"/>
  <c r="G3611" i="9"/>
  <c r="G3612" i="9"/>
  <c r="G3613" i="9"/>
  <c r="G3614" i="9"/>
  <c r="G3615" i="9"/>
  <c r="G3616" i="9"/>
  <c r="G3617" i="9"/>
  <c r="G3618" i="9"/>
  <c r="G3619" i="9"/>
  <c r="G3620" i="9"/>
  <c r="G3621" i="9"/>
  <c r="G3622" i="9"/>
  <c r="G3623" i="9"/>
  <c r="G3624" i="9"/>
  <c r="G3625" i="9"/>
  <c r="G3626" i="9"/>
  <c r="G3627" i="9"/>
  <c r="G3628" i="9"/>
  <c r="G3629" i="9"/>
  <c r="G3630" i="9"/>
  <c r="G3631" i="9"/>
  <c r="G3632" i="9"/>
  <c r="G3633" i="9"/>
  <c r="G3634" i="9"/>
  <c r="G3635" i="9"/>
  <c r="G3636" i="9"/>
  <c r="G3637" i="9"/>
  <c r="G3638" i="9"/>
  <c r="G3639" i="9"/>
  <c r="G3640" i="9"/>
  <c r="G3641" i="9"/>
  <c r="G3642" i="9"/>
  <c r="G3643" i="9"/>
  <c r="G3644" i="9"/>
  <c r="G3645" i="9"/>
  <c r="G3646" i="9"/>
  <c r="G3647" i="9"/>
  <c r="G3648" i="9"/>
  <c r="G3649" i="9"/>
  <c r="G3650" i="9"/>
  <c r="G3651" i="9"/>
  <c r="G3652" i="9"/>
  <c r="G3653" i="9"/>
  <c r="G3654" i="9"/>
  <c r="G3655" i="9"/>
  <c r="G3656" i="9"/>
  <c r="G3657" i="9"/>
  <c r="G3658" i="9"/>
  <c r="G3659" i="9"/>
  <c r="G3660" i="9"/>
  <c r="G3661" i="9"/>
  <c r="G3662" i="9"/>
  <c r="G3663" i="9"/>
  <c r="G3664" i="9"/>
  <c r="G3665" i="9"/>
  <c r="G3666" i="9"/>
  <c r="G3667" i="9"/>
  <c r="G3668" i="9"/>
  <c r="G3669" i="9"/>
  <c r="G3670" i="9"/>
  <c r="G3671" i="9"/>
  <c r="G3672" i="9"/>
  <c r="G3673" i="9"/>
  <c r="G3674" i="9"/>
  <c r="G3675" i="9"/>
  <c r="G3676" i="9"/>
  <c r="G3677" i="9"/>
  <c r="G3678" i="9"/>
  <c r="G3679" i="9"/>
  <c r="G3680" i="9"/>
  <c r="G3681" i="9"/>
  <c r="G3682" i="9"/>
  <c r="G3683" i="9"/>
  <c r="G3684" i="9"/>
  <c r="G3685" i="9"/>
  <c r="G3686" i="9"/>
  <c r="G3687" i="9"/>
  <c r="G3688" i="9"/>
  <c r="G3689" i="9"/>
  <c r="G3690" i="9"/>
  <c r="G3691" i="9"/>
  <c r="G3692" i="9"/>
  <c r="G3693" i="9"/>
  <c r="G3694" i="9"/>
  <c r="G3695" i="9"/>
  <c r="G3696" i="9"/>
  <c r="G3697" i="9"/>
  <c r="G3698" i="9"/>
  <c r="G3699" i="9"/>
  <c r="G3700" i="9"/>
  <c r="G3701" i="9"/>
  <c r="G3702" i="9"/>
  <c r="G3703" i="9"/>
  <c r="G3704" i="9"/>
  <c r="G3705" i="9"/>
  <c r="G3706" i="9"/>
  <c r="G3707" i="9"/>
  <c r="G3708" i="9"/>
  <c r="G3709" i="9"/>
  <c r="G3710" i="9"/>
  <c r="G3711" i="9"/>
  <c r="G3712" i="9"/>
  <c r="G3713" i="9"/>
  <c r="G3714" i="9"/>
  <c r="G3715" i="9"/>
  <c r="G3716" i="9"/>
  <c r="G3717" i="9"/>
  <c r="G3718" i="9"/>
  <c r="G3719" i="9"/>
  <c r="G3720" i="9"/>
  <c r="G3721" i="9"/>
  <c r="G3722" i="9"/>
  <c r="G3723" i="9"/>
  <c r="G3724" i="9"/>
  <c r="G3725" i="9"/>
  <c r="G3726" i="9"/>
  <c r="G3727" i="9"/>
  <c r="G3728" i="9"/>
  <c r="G3729" i="9"/>
  <c r="G3730" i="9"/>
  <c r="G3731" i="9"/>
  <c r="G3732" i="9"/>
  <c r="G3733" i="9"/>
  <c r="G3734" i="9"/>
  <c r="G3735" i="9"/>
  <c r="G3736" i="9"/>
  <c r="G3737" i="9"/>
  <c r="G3738" i="9"/>
  <c r="G3739" i="9"/>
  <c r="G3740" i="9"/>
  <c r="G3741" i="9"/>
  <c r="G3742" i="9"/>
  <c r="G3743" i="9"/>
  <c r="G3744" i="9"/>
  <c r="G3745" i="9"/>
  <c r="G3746" i="9"/>
  <c r="G3747" i="9"/>
  <c r="G3748" i="9"/>
  <c r="G3749" i="9"/>
  <c r="G3750" i="9"/>
  <c r="G3751" i="9"/>
  <c r="G3752" i="9"/>
  <c r="G3753" i="9"/>
  <c r="G3754" i="9"/>
  <c r="G3755" i="9"/>
  <c r="G3756" i="9"/>
  <c r="G3757" i="9"/>
  <c r="G3758" i="9"/>
  <c r="G3759" i="9"/>
  <c r="G3760" i="9"/>
  <c r="G3761" i="9"/>
  <c r="G3762" i="9"/>
  <c r="G3763" i="9"/>
  <c r="G3764" i="9"/>
  <c r="G3765" i="9"/>
  <c r="G3766" i="9"/>
  <c r="G3767" i="9"/>
  <c r="G3768" i="9"/>
  <c r="G3769" i="9"/>
  <c r="G3770" i="9"/>
  <c r="G3771" i="9"/>
  <c r="G3772" i="9"/>
  <c r="G3773" i="9"/>
  <c r="G3774" i="9"/>
  <c r="G3775" i="9"/>
  <c r="G3776" i="9"/>
  <c r="G3777" i="9"/>
  <c r="G3778" i="9"/>
  <c r="G3779" i="9"/>
  <c r="G3780" i="9"/>
  <c r="G3781" i="9"/>
  <c r="G3782" i="9"/>
  <c r="G3783" i="9"/>
  <c r="G3784" i="9"/>
  <c r="G3785" i="9"/>
  <c r="G3786" i="9"/>
  <c r="G3787" i="9"/>
  <c r="G3788" i="9"/>
  <c r="G3789" i="9"/>
  <c r="G3790" i="9"/>
  <c r="G3791" i="9"/>
  <c r="G3792" i="9"/>
  <c r="G3793" i="9"/>
  <c r="G3794" i="9"/>
  <c r="G3795" i="9"/>
  <c r="G3796" i="9"/>
  <c r="G3797" i="9"/>
  <c r="G3798" i="9"/>
  <c r="G3799" i="9"/>
  <c r="G3800" i="9"/>
  <c r="G3801" i="9"/>
  <c r="G3802" i="9"/>
  <c r="G3803" i="9"/>
  <c r="G3804" i="9"/>
  <c r="G3805" i="9"/>
  <c r="G3806" i="9"/>
  <c r="G3807" i="9"/>
  <c r="G3808" i="9"/>
  <c r="G3809" i="9"/>
  <c r="G3810" i="9"/>
  <c r="G3811" i="9"/>
  <c r="G3812" i="9"/>
  <c r="G3813" i="9"/>
  <c r="G3814" i="9"/>
  <c r="G3815" i="9"/>
  <c r="G3816" i="9"/>
  <c r="G3817" i="9"/>
  <c r="G3818" i="9"/>
  <c r="G3819" i="9"/>
  <c r="G3820" i="9"/>
  <c r="G3821" i="9"/>
  <c r="G3822" i="9"/>
  <c r="G3823" i="9"/>
  <c r="G3824" i="9"/>
  <c r="G3825" i="9"/>
  <c r="G3826" i="9"/>
  <c r="G3827" i="9"/>
  <c r="G3828" i="9"/>
  <c r="G3829" i="9"/>
  <c r="G3830" i="9"/>
  <c r="G3831" i="9"/>
  <c r="G3832" i="9"/>
  <c r="G3833" i="9"/>
  <c r="G3834" i="9"/>
  <c r="G3835" i="9"/>
  <c r="G3836" i="9"/>
  <c r="G3837" i="9"/>
  <c r="G3838" i="9"/>
  <c r="G3839" i="9"/>
  <c r="G3840" i="9"/>
  <c r="G3841" i="9"/>
  <c r="G3842" i="9"/>
  <c r="G3843" i="9"/>
  <c r="G3844" i="9"/>
  <c r="G3845" i="9"/>
  <c r="G3846" i="9"/>
  <c r="G3847" i="9"/>
  <c r="G3848" i="9"/>
  <c r="G3849" i="9"/>
  <c r="G3850" i="9"/>
  <c r="G3851" i="9"/>
  <c r="G3852" i="9"/>
  <c r="G3853" i="9"/>
  <c r="G3854" i="9"/>
  <c r="G3855" i="9"/>
  <c r="G3856" i="9"/>
  <c r="G3857" i="9"/>
  <c r="G3858" i="9"/>
  <c r="G3859" i="9"/>
  <c r="G3860" i="9"/>
  <c r="G3861" i="9"/>
  <c r="G3862" i="9"/>
  <c r="G3863" i="9"/>
  <c r="G3864" i="9"/>
  <c r="G3865" i="9"/>
  <c r="G3866" i="9"/>
  <c r="G3867" i="9"/>
  <c r="G3868" i="9"/>
  <c r="G3869" i="9"/>
  <c r="G3870" i="9"/>
  <c r="G3871" i="9"/>
  <c r="G3872" i="9"/>
  <c r="G3873" i="9"/>
  <c r="G3874" i="9"/>
  <c r="G3875" i="9"/>
  <c r="G3876" i="9"/>
  <c r="G3877" i="9"/>
  <c r="G3878" i="9"/>
  <c r="G4"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104" i="9"/>
  <c r="F105" i="9"/>
  <c r="F106" i="9"/>
  <c r="F107" i="9"/>
  <c r="F108" i="9"/>
  <c r="F109" i="9"/>
  <c r="F110" i="9"/>
  <c r="F111" i="9"/>
  <c r="F112" i="9"/>
  <c r="F113" i="9"/>
  <c r="F114" i="9"/>
  <c r="F115" i="9"/>
  <c r="F116" i="9"/>
  <c r="F117" i="9"/>
  <c r="F118" i="9"/>
  <c r="F119" i="9"/>
  <c r="F120" i="9"/>
  <c r="F121" i="9"/>
  <c r="F122" i="9"/>
  <c r="F123" i="9"/>
  <c r="F124" i="9"/>
  <c r="F125" i="9"/>
  <c r="F126" i="9"/>
  <c r="F127" i="9"/>
  <c r="F128" i="9"/>
  <c r="F129" i="9"/>
  <c r="F130" i="9"/>
  <c r="F131" i="9"/>
  <c r="F132" i="9"/>
  <c r="F133" i="9"/>
  <c r="F134" i="9"/>
  <c r="F135" i="9"/>
  <c r="F136" i="9"/>
  <c r="F137" i="9"/>
  <c r="F138" i="9"/>
  <c r="F139" i="9"/>
  <c r="F140" i="9"/>
  <c r="F141" i="9"/>
  <c r="F142" i="9"/>
  <c r="F143" i="9"/>
  <c r="F144" i="9"/>
  <c r="F145" i="9"/>
  <c r="F146" i="9"/>
  <c r="F147" i="9"/>
  <c r="F148" i="9"/>
  <c r="F149" i="9"/>
  <c r="F150" i="9"/>
  <c r="F151" i="9"/>
  <c r="F152" i="9"/>
  <c r="F153" i="9"/>
  <c r="F154" i="9"/>
  <c r="F155" i="9"/>
  <c r="F156" i="9"/>
  <c r="F157" i="9"/>
  <c r="F158" i="9"/>
  <c r="F159" i="9"/>
  <c r="F160" i="9"/>
  <c r="F161" i="9"/>
  <c r="F162" i="9"/>
  <c r="F163" i="9"/>
  <c r="F164" i="9"/>
  <c r="F165" i="9"/>
  <c r="F166" i="9"/>
  <c r="F167" i="9"/>
  <c r="F168" i="9"/>
  <c r="F169" i="9"/>
  <c r="F170" i="9"/>
  <c r="F171" i="9"/>
  <c r="F172" i="9"/>
  <c r="F173" i="9"/>
  <c r="F174" i="9"/>
  <c r="F175" i="9"/>
  <c r="F176" i="9"/>
  <c r="F177" i="9"/>
  <c r="F178" i="9"/>
  <c r="F179" i="9"/>
  <c r="F180" i="9"/>
  <c r="F181" i="9"/>
  <c r="F182" i="9"/>
  <c r="F183" i="9"/>
  <c r="F184" i="9"/>
  <c r="F185" i="9"/>
  <c r="F186" i="9"/>
  <c r="F187" i="9"/>
  <c r="F188" i="9"/>
  <c r="F189" i="9"/>
  <c r="F190" i="9"/>
  <c r="F191" i="9"/>
  <c r="F192" i="9"/>
  <c r="F193" i="9"/>
  <c r="F194" i="9"/>
  <c r="F195" i="9"/>
  <c r="F196" i="9"/>
  <c r="F197" i="9"/>
  <c r="F198" i="9"/>
  <c r="F199" i="9"/>
  <c r="F200" i="9"/>
  <c r="F201" i="9"/>
  <c r="F202" i="9"/>
  <c r="F203" i="9"/>
  <c r="F204" i="9"/>
  <c r="F205" i="9"/>
  <c r="F206" i="9"/>
  <c r="F207" i="9"/>
  <c r="F208" i="9"/>
  <c r="F209" i="9"/>
  <c r="F210" i="9"/>
  <c r="F211" i="9"/>
  <c r="F212" i="9"/>
  <c r="F213" i="9"/>
  <c r="F214" i="9"/>
  <c r="F215" i="9"/>
  <c r="F216" i="9"/>
  <c r="F217" i="9"/>
  <c r="F218" i="9"/>
  <c r="F219" i="9"/>
  <c r="F220" i="9"/>
  <c r="F221" i="9"/>
  <c r="F222" i="9"/>
  <c r="F223" i="9"/>
  <c r="F224" i="9"/>
  <c r="F225" i="9"/>
  <c r="F226" i="9"/>
  <c r="F227" i="9"/>
  <c r="F228" i="9"/>
  <c r="F229" i="9"/>
  <c r="F230" i="9"/>
  <c r="F231" i="9"/>
  <c r="F232" i="9"/>
  <c r="F233" i="9"/>
  <c r="F234" i="9"/>
  <c r="F235" i="9"/>
  <c r="F236" i="9"/>
  <c r="F237" i="9"/>
  <c r="F238" i="9"/>
  <c r="F239" i="9"/>
  <c r="F240" i="9"/>
  <c r="F241" i="9"/>
  <c r="F242" i="9"/>
  <c r="F243" i="9"/>
  <c r="F244" i="9"/>
  <c r="F245" i="9"/>
  <c r="F246" i="9"/>
  <c r="F247" i="9"/>
  <c r="F248" i="9"/>
  <c r="F249" i="9"/>
  <c r="F250" i="9"/>
  <c r="F251" i="9"/>
  <c r="F252" i="9"/>
  <c r="F253" i="9"/>
  <c r="F254" i="9"/>
  <c r="F255" i="9"/>
  <c r="F256" i="9"/>
  <c r="F257" i="9"/>
  <c r="F258" i="9"/>
  <c r="F259" i="9"/>
  <c r="F260" i="9"/>
  <c r="F261" i="9"/>
  <c r="F262" i="9"/>
  <c r="F263" i="9"/>
  <c r="F264" i="9"/>
  <c r="F265" i="9"/>
  <c r="F266" i="9"/>
  <c r="F267" i="9"/>
  <c r="F268" i="9"/>
  <c r="F269" i="9"/>
  <c r="F270" i="9"/>
  <c r="F271" i="9"/>
  <c r="F272" i="9"/>
  <c r="F273" i="9"/>
  <c r="F274" i="9"/>
  <c r="F275" i="9"/>
  <c r="F276" i="9"/>
  <c r="F277" i="9"/>
  <c r="F278" i="9"/>
  <c r="F279" i="9"/>
  <c r="F280" i="9"/>
  <c r="F281" i="9"/>
  <c r="F282" i="9"/>
  <c r="F283" i="9"/>
  <c r="F284" i="9"/>
  <c r="F285" i="9"/>
  <c r="F286" i="9"/>
  <c r="F287" i="9"/>
  <c r="F288" i="9"/>
  <c r="F289" i="9"/>
  <c r="F290" i="9"/>
  <c r="F291" i="9"/>
  <c r="F292" i="9"/>
  <c r="F293" i="9"/>
  <c r="F294" i="9"/>
  <c r="F295" i="9"/>
  <c r="F296" i="9"/>
  <c r="F297" i="9"/>
  <c r="F298" i="9"/>
  <c r="F299" i="9"/>
  <c r="F300" i="9"/>
  <c r="F301" i="9"/>
  <c r="F302" i="9"/>
  <c r="F303" i="9"/>
  <c r="F304" i="9"/>
  <c r="F305" i="9"/>
  <c r="F306" i="9"/>
  <c r="F307" i="9"/>
  <c r="F308" i="9"/>
  <c r="F309" i="9"/>
  <c r="F310" i="9"/>
  <c r="F311" i="9"/>
  <c r="F312" i="9"/>
  <c r="F313" i="9"/>
  <c r="F314" i="9"/>
  <c r="F315" i="9"/>
  <c r="F316" i="9"/>
  <c r="F317" i="9"/>
  <c r="F318" i="9"/>
  <c r="F319" i="9"/>
  <c r="F320" i="9"/>
  <c r="F321" i="9"/>
  <c r="F322" i="9"/>
  <c r="F323" i="9"/>
  <c r="F324" i="9"/>
  <c r="F325" i="9"/>
  <c r="F326" i="9"/>
  <c r="F327" i="9"/>
  <c r="F328" i="9"/>
  <c r="F329" i="9"/>
  <c r="F330" i="9"/>
  <c r="F331" i="9"/>
  <c r="F332" i="9"/>
  <c r="F333" i="9"/>
  <c r="F334" i="9"/>
  <c r="F335" i="9"/>
  <c r="F336" i="9"/>
  <c r="F337" i="9"/>
  <c r="F338" i="9"/>
  <c r="F339" i="9"/>
  <c r="F340" i="9"/>
  <c r="F341" i="9"/>
  <c r="F342" i="9"/>
  <c r="F343" i="9"/>
  <c r="F344" i="9"/>
  <c r="F345" i="9"/>
  <c r="F346" i="9"/>
  <c r="F347" i="9"/>
  <c r="F348" i="9"/>
  <c r="F349" i="9"/>
  <c r="F350" i="9"/>
  <c r="F351" i="9"/>
  <c r="F352" i="9"/>
  <c r="F353" i="9"/>
  <c r="F354" i="9"/>
  <c r="F355" i="9"/>
  <c r="F356" i="9"/>
  <c r="F357" i="9"/>
  <c r="F358" i="9"/>
  <c r="F359" i="9"/>
  <c r="F360" i="9"/>
  <c r="F361" i="9"/>
  <c r="F362" i="9"/>
  <c r="F363" i="9"/>
  <c r="F364" i="9"/>
  <c r="F365" i="9"/>
  <c r="F366" i="9"/>
  <c r="F367" i="9"/>
  <c r="F368" i="9"/>
  <c r="F369" i="9"/>
  <c r="F370" i="9"/>
  <c r="F371" i="9"/>
  <c r="F372" i="9"/>
  <c r="F373" i="9"/>
  <c r="F374" i="9"/>
  <c r="F375" i="9"/>
  <c r="F376" i="9"/>
  <c r="F377" i="9"/>
  <c r="F378" i="9"/>
  <c r="F379" i="9"/>
  <c r="F380" i="9"/>
  <c r="F381" i="9"/>
  <c r="F382" i="9"/>
  <c r="F383" i="9"/>
  <c r="F384" i="9"/>
  <c r="F385" i="9"/>
  <c r="F386" i="9"/>
  <c r="F387" i="9"/>
  <c r="F388" i="9"/>
  <c r="F389" i="9"/>
  <c r="F390" i="9"/>
  <c r="F391" i="9"/>
  <c r="F392" i="9"/>
  <c r="F393" i="9"/>
  <c r="F394" i="9"/>
  <c r="F395" i="9"/>
  <c r="F396" i="9"/>
  <c r="F397" i="9"/>
  <c r="F398" i="9"/>
  <c r="F399" i="9"/>
  <c r="F400" i="9"/>
  <c r="F401" i="9"/>
  <c r="F402" i="9"/>
  <c r="F403" i="9"/>
  <c r="F404" i="9"/>
  <c r="F405" i="9"/>
  <c r="F406" i="9"/>
  <c r="F407" i="9"/>
  <c r="F408" i="9"/>
  <c r="F409" i="9"/>
  <c r="F410" i="9"/>
  <c r="F411" i="9"/>
  <c r="F412" i="9"/>
  <c r="F413" i="9"/>
  <c r="F414" i="9"/>
  <c r="F415" i="9"/>
  <c r="F416" i="9"/>
  <c r="F417" i="9"/>
  <c r="F418" i="9"/>
  <c r="F419" i="9"/>
  <c r="F420" i="9"/>
  <c r="F421" i="9"/>
  <c r="F422" i="9"/>
  <c r="F423" i="9"/>
  <c r="F424" i="9"/>
  <c r="F425" i="9"/>
  <c r="F426" i="9"/>
  <c r="F427" i="9"/>
  <c r="F428" i="9"/>
  <c r="F429" i="9"/>
  <c r="F430" i="9"/>
  <c r="F431" i="9"/>
  <c r="F432" i="9"/>
  <c r="F433" i="9"/>
  <c r="F434" i="9"/>
  <c r="F435" i="9"/>
  <c r="F436" i="9"/>
  <c r="F437" i="9"/>
  <c r="F438" i="9"/>
  <c r="F439" i="9"/>
  <c r="F440" i="9"/>
  <c r="F441" i="9"/>
  <c r="F442" i="9"/>
  <c r="F443" i="9"/>
  <c r="F444" i="9"/>
  <c r="F445" i="9"/>
  <c r="F446" i="9"/>
  <c r="F447" i="9"/>
  <c r="F448" i="9"/>
  <c r="F449" i="9"/>
  <c r="F450" i="9"/>
  <c r="F451" i="9"/>
  <c r="F452" i="9"/>
  <c r="F453" i="9"/>
  <c r="F454" i="9"/>
  <c r="F455" i="9"/>
  <c r="F456" i="9"/>
  <c r="F457" i="9"/>
  <c r="F458" i="9"/>
  <c r="F459" i="9"/>
  <c r="F460" i="9"/>
  <c r="F461" i="9"/>
  <c r="F462" i="9"/>
  <c r="F463" i="9"/>
  <c r="F464" i="9"/>
  <c r="F465" i="9"/>
  <c r="F466" i="9"/>
  <c r="F467" i="9"/>
  <c r="F468" i="9"/>
  <c r="F469" i="9"/>
  <c r="F470" i="9"/>
  <c r="F471" i="9"/>
  <c r="F472" i="9"/>
  <c r="F473" i="9"/>
  <c r="F474" i="9"/>
  <c r="F475" i="9"/>
  <c r="F476" i="9"/>
  <c r="F477" i="9"/>
  <c r="F478" i="9"/>
  <c r="F479" i="9"/>
  <c r="F480" i="9"/>
  <c r="F481" i="9"/>
  <c r="F482" i="9"/>
  <c r="F483" i="9"/>
  <c r="F484" i="9"/>
  <c r="F485" i="9"/>
  <c r="F486" i="9"/>
  <c r="F487" i="9"/>
  <c r="F488" i="9"/>
  <c r="F489" i="9"/>
  <c r="F490" i="9"/>
  <c r="F491" i="9"/>
  <c r="F492" i="9"/>
  <c r="F493" i="9"/>
  <c r="F494" i="9"/>
  <c r="F495" i="9"/>
  <c r="F496" i="9"/>
  <c r="F497" i="9"/>
  <c r="F498" i="9"/>
  <c r="F499" i="9"/>
  <c r="F500" i="9"/>
  <c r="F501" i="9"/>
  <c r="F502" i="9"/>
  <c r="F503" i="9"/>
  <c r="F504" i="9"/>
  <c r="F505" i="9"/>
  <c r="F506" i="9"/>
  <c r="F507" i="9"/>
  <c r="F508" i="9"/>
  <c r="F509" i="9"/>
  <c r="F510" i="9"/>
  <c r="F511" i="9"/>
  <c r="F512" i="9"/>
  <c r="F513" i="9"/>
  <c r="F514" i="9"/>
  <c r="F515" i="9"/>
  <c r="F516" i="9"/>
  <c r="F517" i="9"/>
  <c r="F518" i="9"/>
  <c r="F519" i="9"/>
  <c r="F520" i="9"/>
  <c r="F521" i="9"/>
  <c r="F522" i="9"/>
  <c r="F523" i="9"/>
  <c r="F524" i="9"/>
  <c r="F525" i="9"/>
  <c r="F526" i="9"/>
  <c r="F527" i="9"/>
  <c r="F528" i="9"/>
  <c r="F529" i="9"/>
  <c r="F530" i="9"/>
  <c r="F531" i="9"/>
  <c r="F532" i="9"/>
  <c r="F533" i="9"/>
  <c r="F534" i="9"/>
  <c r="F535" i="9"/>
  <c r="F536" i="9"/>
  <c r="F537" i="9"/>
  <c r="F538" i="9"/>
  <c r="F539" i="9"/>
  <c r="F540" i="9"/>
  <c r="F541" i="9"/>
  <c r="F542" i="9"/>
  <c r="F543" i="9"/>
  <c r="F544" i="9"/>
  <c r="F545" i="9"/>
  <c r="F546" i="9"/>
  <c r="F547" i="9"/>
  <c r="F548" i="9"/>
  <c r="F549" i="9"/>
  <c r="F550" i="9"/>
  <c r="F551" i="9"/>
  <c r="F552" i="9"/>
  <c r="F553" i="9"/>
  <c r="F554" i="9"/>
  <c r="F555" i="9"/>
  <c r="F556" i="9"/>
  <c r="F557" i="9"/>
  <c r="F558" i="9"/>
  <c r="F559" i="9"/>
  <c r="F560" i="9"/>
  <c r="F561" i="9"/>
  <c r="F562" i="9"/>
  <c r="F563" i="9"/>
  <c r="F564" i="9"/>
  <c r="F565" i="9"/>
  <c r="F566" i="9"/>
  <c r="F567" i="9"/>
  <c r="F568" i="9"/>
  <c r="F569" i="9"/>
  <c r="F570" i="9"/>
  <c r="F571" i="9"/>
  <c r="F572" i="9"/>
  <c r="F573" i="9"/>
  <c r="F574" i="9"/>
  <c r="F575" i="9"/>
  <c r="F576" i="9"/>
  <c r="F577" i="9"/>
  <c r="F578" i="9"/>
  <c r="F579" i="9"/>
  <c r="F580" i="9"/>
  <c r="F581" i="9"/>
  <c r="F582" i="9"/>
  <c r="F583" i="9"/>
  <c r="F584" i="9"/>
  <c r="F585" i="9"/>
  <c r="F586" i="9"/>
  <c r="F587" i="9"/>
  <c r="F588" i="9"/>
  <c r="F589" i="9"/>
  <c r="F590" i="9"/>
  <c r="F591" i="9"/>
  <c r="F592" i="9"/>
  <c r="F593" i="9"/>
  <c r="F594" i="9"/>
  <c r="F595" i="9"/>
  <c r="F596" i="9"/>
  <c r="F597" i="9"/>
  <c r="F598" i="9"/>
  <c r="F599" i="9"/>
  <c r="F600" i="9"/>
  <c r="F601" i="9"/>
  <c r="F602" i="9"/>
  <c r="F603" i="9"/>
  <c r="F604" i="9"/>
  <c r="F605" i="9"/>
  <c r="F606" i="9"/>
  <c r="F607" i="9"/>
  <c r="F608" i="9"/>
  <c r="F609" i="9"/>
  <c r="F610" i="9"/>
  <c r="F611" i="9"/>
  <c r="F612" i="9"/>
  <c r="F613" i="9"/>
  <c r="F614" i="9"/>
  <c r="F615" i="9"/>
  <c r="F616" i="9"/>
  <c r="F617" i="9"/>
  <c r="F618" i="9"/>
  <c r="F619" i="9"/>
  <c r="F620" i="9"/>
  <c r="F621" i="9"/>
  <c r="F622" i="9"/>
  <c r="F623" i="9"/>
  <c r="F624" i="9"/>
  <c r="F625" i="9"/>
  <c r="F626" i="9"/>
  <c r="F627" i="9"/>
  <c r="F628" i="9"/>
  <c r="F629" i="9"/>
  <c r="F630" i="9"/>
  <c r="F631" i="9"/>
  <c r="F632" i="9"/>
  <c r="F633" i="9"/>
  <c r="F634" i="9"/>
  <c r="F635" i="9"/>
  <c r="F636" i="9"/>
  <c r="F637" i="9"/>
  <c r="F638" i="9"/>
  <c r="F639" i="9"/>
  <c r="F640" i="9"/>
  <c r="F641" i="9"/>
  <c r="F642" i="9"/>
  <c r="F643" i="9"/>
  <c r="F644" i="9"/>
  <c r="F645" i="9"/>
  <c r="F646" i="9"/>
  <c r="F647" i="9"/>
  <c r="F648" i="9"/>
  <c r="F649" i="9"/>
  <c r="F650" i="9"/>
  <c r="F651" i="9"/>
  <c r="F652" i="9"/>
  <c r="F653" i="9"/>
  <c r="F654" i="9"/>
  <c r="F655" i="9"/>
  <c r="F656" i="9"/>
  <c r="F657" i="9"/>
  <c r="F658" i="9"/>
  <c r="F659" i="9"/>
  <c r="F660" i="9"/>
  <c r="F661" i="9"/>
  <c r="F662" i="9"/>
  <c r="F663" i="9"/>
  <c r="F664" i="9"/>
  <c r="F665" i="9"/>
  <c r="F666" i="9"/>
  <c r="F667" i="9"/>
  <c r="F668" i="9"/>
  <c r="F669" i="9"/>
  <c r="F670" i="9"/>
  <c r="F671" i="9"/>
  <c r="F672" i="9"/>
  <c r="F673" i="9"/>
  <c r="F674" i="9"/>
  <c r="F675" i="9"/>
  <c r="F676" i="9"/>
  <c r="F677" i="9"/>
  <c r="F678" i="9"/>
  <c r="F679" i="9"/>
  <c r="F680" i="9"/>
  <c r="F681" i="9"/>
  <c r="F682" i="9"/>
  <c r="F683" i="9"/>
  <c r="F684" i="9"/>
  <c r="F685" i="9"/>
  <c r="F686" i="9"/>
  <c r="F687" i="9"/>
  <c r="F688" i="9"/>
  <c r="F689" i="9"/>
  <c r="F690" i="9"/>
  <c r="F691" i="9"/>
  <c r="F692" i="9"/>
  <c r="F693" i="9"/>
  <c r="F694" i="9"/>
  <c r="F695" i="9"/>
  <c r="F696" i="9"/>
  <c r="F697" i="9"/>
  <c r="F698" i="9"/>
  <c r="F699" i="9"/>
  <c r="F700" i="9"/>
  <c r="F701" i="9"/>
  <c r="F702" i="9"/>
  <c r="F703" i="9"/>
  <c r="F704" i="9"/>
  <c r="F705" i="9"/>
  <c r="F706" i="9"/>
  <c r="F707" i="9"/>
  <c r="F708" i="9"/>
  <c r="F709" i="9"/>
  <c r="F710" i="9"/>
  <c r="F711" i="9"/>
  <c r="F712" i="9"/>
  <c r="F713" i="9"/>
  <c r="F714" i="9"/>
  <c r="F715" i="9"/>
  <c r="F716" i="9"/>
  <c r="F717" i="9"/>
  <c r="F718" i="9"/>
  <c r="F719" i="9"/>
  <c r="F720" i="9"/>
  <c r="F721" i="9"/>
  <c r="F722" i="9"/>
  <c r="F723" i="9"/>
  <c r="F724" i="9"/>
  <c r="F725" i="9"/>
  <c r="F726" i="9"/>
  <c r="F727" i="9"/>
  <c r="F728" i="9"/>
  <c r="F729" i="9"/>
  <c r="F730" i="9"/>
  <c r="F731" i="9"/>
  <c r="F732" i="9"/>
  <c r="F733" i="9"/>
  <c r="F734" i="9"/>
  <c r="F735" i="9"/>
  <c r="F736" i="9"/>
  <c r="F737" i="9"/>
  <c r="F738" i="9"/>
  <c r="F739" i="9"/>
  <c r="F740" i="9"/>
  <c r="F741" i="9"/>
  <c r="F742" i="9"/>
  <c r="F743" i="9"/>
  <c r="F744" i="9"/>
  <c r="F745" i="9"/>
  <c r="F746" i="9"/>
  <c r="F747" i="9"/>
  <c r="F748" i="9"/>
  <c r="F749" i="9"/>
  <c r="F750" i="9"/>
  <c r="F751" i="9"/>
  <c r="F752" i="9"/>
  <c r="F753" i="9"/>
  <c r="F754" i="9"/>
  <c r="F755" i="9"/>
  <c r="F756" i="9"/>
  <c r="F757" i="9"/>
  <c r="F758" i="9"/>
  <c r="F759" i="9"/>
  <c r="F760" i="9"/>
  <c r="F761" i="9"/>
  <c r="F762" i="9"/>
  <c r="F763" i="9"/>
  <c r="F764" i="9"/>
  <c r="F765" i="9"/>
  <c r="F766" i="9"/>
  <c r="F767" i="9"/>
  <c r="F768" i="9"/>
  <c r="F769" i="9"/>
  <c r="F770" i="9"/>
  <c r="F771" i="9"/>
  <c r="F772" i="9"/>
  <c r="F773" i="9"/>
  <c r="F774" i="9"/>
  <c r="F775" i="9"/>
  <c r="F776" i="9"/>
  <c r="F777" i="9"/>
  <c r="F778" i="9"/>
  <c r="F779" i="9"/>
  <c r="F780" i="9"/>
  <c r="F781" i="9"/>
  <c r="F782" i="9"/>
  <c r="F783" i="9"/>
  <c r="F784" i="9"/>
  <c r="F785" i="9"/>
  <c r="F786" i="9"/>
  <c r="F787" i="9"/>
  <c r="F788" i="9"/>
  <c r="F789" i="9"/>
  <c r="F790" i="9"/>
  <c r="F791" i="9"/>
  <c r="F792" i="9"/>
  <c r="F793" i="9"/>
  <c r="F794" i="9"/>
  <c r="F795" i="9"/>
  <c r="F796" i="9"/>
  <c r="F797" i="9"/>
  <c r="F798" i="9"/>
  <c r="F799" i="9"/>
  <c r="F800" i="9"/>
  <c r="F801" i="9"/>
  <c r="F802" i="9"/>
  <c r="F803" i="9"/>
  <c r="F804" i="9"/>
  <c r="F805" i="9"/>
  <c r="F806" i="9"/>
  <c r="F807" i="9"/>
  <c r="F808" i="9"/>
  <c r="F809" i="9"/>
  <c r="F810" i="9"/>
  <c r="F811" i="9"/>
  <c r="F812" i="9"/>
  <c r="F813" i="9"/>
  <c r="F814" i="9"/>
  <c r="F815" i="9"/>
  <c r="F816" i="9"/>
  <c r="F817" i="9"/>
  <c r="F818" i="9"/>
  <c r="F819" i="9"/>
  <c r="F820" i="9"/>
  <c r="F821" i="9"/>
  <c r="F822" i="9"/>
  <c r="F823" i="9"/>
  <c r="F824" i="9"/>
  <c r="F825" i="9"/>
  <c r="F826" i="9"/>
  <c r="F827" i="9"/>
  <c r="F828" i="9"/>
  <c r="F829" i="9"/>
  <c r="F830" i="9"/>
  <c r="F831" i="9"/>
  <c r="F832" i="9"/>
  <c r="F833" i="9"/>
  <c r="F834" i="9"/>
  <c r="F835" i="9"/>
  <c r="F836" i="9"/>
  <c r="F837" i="9"/>
  <c r="F838" i="9"/>
  <c r="F839" i="9"/>
  <c r="F840" i="9"/>
  <c r="F841" i="9"/>
  <c r="F842" i="9"/>
  <c r="F843" i="9"/>
  <c r="F844" i="9"/>
  <c r="F845" i="9"/>
  <c r="F846" i="9"/>
  <c r="F847" i="9"/>
  <c r="F848" i="9"/>
  <c r="F849" i="9"/>
  <c r="F850" i="9"/>
  <c r="F851" i="9"/>
  <c r="F852" i="9"/>
  <c r="F853" i="9"/>
  <c r="F854" i="9"/>
  <c r="F855" i="9"/>
  <c r="F856" i="9"/>
  <c r="F857" i="9"/>
  <c r="F858" i="9"/>
  <c r="F859" i="9"/>
  <c r="F860" i="9"/>
  <c r="F861" i="9"/>
  <c r="F862" i="9"/>
  <c r="F863" i="9"/>
  <c r="F864" i="9"/>
  <c r="F865" i="9"/>
  <c r="F866" i="9"/>
  <c r="F867" i="9"/>
  <c r="F868" i="9"/>
  <c r="F869" i="9"/>
  <c r="F870" i="9"/>
  <c r="F871" i="9"/>
  <c r="F872" i="9"/>
  <c r="F873" i="9"/>
  <c r="F874" i="9"/>
  <c r="F875" i="9"/>
  <c r="F876" i="9"/>
  <c r="F877" i="9"/>
  <c r="F878" i="9"/>
  <c r="F879" i="9"/>
  <c r="F880" i="9"/>
  <c r="F881" i="9"/>
  <c r="F882" i="9"/>
  <c r="F883" i="9"/>
  <c r="F884" i="9"/>
  <c r="F885" i="9"/>
  <c r="F886" i="9"/>
  <c r="F887" i="9"/>
  <c r="F888" i="9"/>
  <c r="F889" i="9"/>
  <c r="F890" i="9"/>
  <c r="F891" i="9"/>
  <c r="F892" i="9"/>
  <c r="F893" i="9"/>
  <c r="F894" i="9"/>
  <c r="F895" i="9"/>
  <c r="F896" i="9"/>
  <c r="F897" i="9"/>
  <c r="F898" i="9"/>
  <c r="F899" i="9"/>
  <c r="F900" i="9"/>
  <c r="F901" i="9"/>
  <c r="F902" i="9"/>
  <c r="F903" i="9"/>
  <c r="F904" i="9"/>
  <c r="F905" i="9"/>
  <c r="F906" i="9"/>
  <c r="F907" i="9"/>
  <c r="F908" i="9"/>
  <c r="F909" i="9"/>
  <c r="F910" i="9"/>
  <c r="F911" i="9"/>
  <c r="F912" i="9"/>
  <c r="F913" i="9"/>
  <c r="F914" i="9"/>
  <c r="F915" i="9"/>
  <c r="F916" i="9"/>
  <c r="F917" i="9"/>
  <c r="F918" i="9"/>
  <c r="F919" i="9"/>
  <c r="F920" i="9"/>
  <c r="F921" i="9"/>
  <c r="F922" i="9"/>
  <c r="F923" i="9"/>
  <c r="F924" i="9"/>
  <c r="F925" i="9"/>
  <c r="F926" i="9"/>
  <c r="F927" i="9"/>
  <c r="F928" i="9"/>
  <c r="F929" i="9"/>
  <c r="F930" i="9"/>
  <c r="F931" i="9"/>
  <c r="F932" i="9"/>
  <c r="F933" i="9"/>
  <c r="F934" i="9"/>
  <c r="F935" i="9"/>
  <c r="F936" i="9"/>
  <c r="F937" i="9"/>
  <c r="F938" i="9"/>
  <c r="F939" i="9"/>
  <c r="F940" i="9"/>
  <c r="F941" i="9"/>
  <c r="F942" i="9"/>
  <c r="F943" i="9"/>
  <c r="F944" i="9"/>
  <c r="F945" i="9"/>
  <c r="F946" i="9"/>
  <c r="F947" i="9"/>
  <c r="F948" i="9"/>
  <c r="F949" i="9"/>
  <c r="F950" i="9"/>
  <c r="F951" i="9"/>
  <c r="F952" i="9"/>
  <c r="F953" i="9"/>
  <c r="F954" i="9"/>
  <c r="F955" i="9"/>
  <c r="F956" i="9"/>
  <c r="F957" i="9"/>
  <c r="F958" i="9"/>
  <c r="F959" i="9"/>
  <c r="F960" i="9"/>
  <c r="F961" i="9"/>
  <c r="F962" i="9"/>
  <c r="F963" i="9"/>
  <c r="F964" i="9"/>
  <c r="F965" i="9"/>
  <c r="F966" i="9"/>
  <c r="F967" i="9"/>
  <c r="F968" i="9"/>
  <c r="F969" i="9"/>
  <c r="F970" i="9"/>
  <c r="F971" i="9"/>
  <c r="F972" i="9"/>
  <c r="F973" i="9"/>
  <c r="F974" i="9"/>
  <c r="F975" i="9"/>
  <c r="F976" i="9"/>
  <c r="F977" i="9"/>
  <c r="F978" i="9"/>
  <c r="F979" i="9"/>
  <c r="F980" i="9"/>
  <c r="F981" i="9"/>
  <c r="F982" i="9"/>
  <c r="F983" i="9"/>
  <c r="F984" i="9"/>
  <c r="F985" i="9"/>
  <c r="F986" i="9"/>
  <c r="F987" i="9"/>
  <c r="F988" i="9"/>
  <c r="F989" i="9"/>
  <c r="F990" i="9"/>
  <c r="F991" i="9"/>
  <c r="F992" i="9"/>
  <c r="F993" i="9"/>
  <c r="F994" i="9"/>
  <c r="F995" i="9"/>
  <c r="F996" i="9"/>
  <c r="F997" i="9"/>
  <c r="F998" i="9"/>
  <c r="F999" i="9"/>
  <c r="F1000" i="9"/>
  <c r="F1001" i="9"/>
  <c r="F1002" i="9"/>
  <c r="F1003" i="9"/>
  <c r="F1004" i="9"/>
  <c r="F1005" i="9"/>
  <c r="F1006" i="9"/>
  <c r="F1007" i="9"/>
  <c r="F1008" i="9"/>
  <c r="F1009" i="9"/>
  <c r="F1010" i="9"/>
  <c r="F1011" i="9"/>
  <c r="F1012" i="9"/>
  <c r="F1013" i="9"/>
  <c r="F1014" i="9"/>
  <c r="F1015" i="9"/>
  <c r="F1016" i="9"/>
  <c r="F1017" i="9"/>
  <c r="F1018" i="9"/>
  <c r="F1019" i="9"/>
  <c r="F1020" i="9"/>
  <c r="F1021" i="9"/>
  <c r="F1022" i="9"/>
  <c r="F1023" i="9"/>
  <c r="F1024" i="9"/>
  <c r="F1025" i="9"/>
  <c r="F1026" i="9"/>
  <c r="F1027" i="9"/>
  <c r="F1028" i="9"/>
  <c r="F1029" i="9"/>
  <c r="F1030" i="9"/>
  <c r="F1031" i="9"/>
  <c r="F1032" i="9"/>
  <c r="F1033" i="9"/>
  <c r="F1034" i="9"/>
  <c r="F1035" i="9"/>
  <c r="F1036" i="9"/>
  <c r="F1037" i="9"/>
  <c r="F1038" i="9"/>
  <c r="F1039" i="9"/>
  <c r="F1040" i="9"/>
  <c r="F1041" i="9"/>
  <c r="F1042" i="9"/>
  <c r="F1043" i="9"/>
  <c r="F1044" i="9"/>
  <c r="F1045" i="9"/>
  <c r="F1046" i="9"/>
  <c r="F1047" i="9"/>
  <c r="F1048" i="9"/>
  <c r="F1049" i="9"/>
  <c r="F1050" i="9"/>
  <c r="F1051" i="9"/>
  <c r="F1052" i="9"/>
  <c r="F1053" i="9"/>
  <c r="F1054" i="9"/>
  <c r="F1055" i="9"/>
  <c r="F1056" i="9"/>
  <c r="F1057" i="9"/>
  <c r="F1058" i="9"/>
  <c r="F1059" i="9"/>
  <c r="F1060" i="9"/>
  <c r="F1061" i="9"/>
  <c r="F1062" i="9"/>
  <c r="F1063" i="9"/>
  <c r="F1064" i="9"/>
  <c r="F1065" i="9"/>
  <c r="F1066" i="9"/>
  <c r="F1067" i="9"/>
  <c r="F1068" i="9"/>
  <c r="F1069" i="9"/>
  <c r="F1070" i="9"/>
  <c r="F1071" i="9"/>
  <c r="F1072" i="9"/>
  <c r="F1073" i="9"/>
  <c r="F1074" i="9"/>
  <c r="F1075" i="9"/>
  <c r="F1076" i="9"/>
  <c r="F1077" i="9"/>
  <c r="F1078" i="9"/>
  <c r="F1079" i="9"/>
  <c r="F1080" i="9"/>
  <c r="F1081" i="9"/>
  <c r="F1082" i="9"/>
  <c r="F1083" i="9"/>
  <c r="F1084" i="9"/>
  <c r="F1085" i="9"/>
  <c r="F1086" i="9"/>
  <c r="F1087" i="9"/>
  <c r="F1088" i="9"/>
  <c r="F1089" i="9"/>
  <c r="F1090" i="9"/>
  <c r="F1091" i="9"/>
  <c r="F1092" i="9"/>
  <c r="F1093" i="9"/>
  <c r="F1094" i="9"/>
  <c r="F1095" i="9"/>
  <c r="F1096" i="9"/>
  <c r="F1097" i="9"/>
  <c r="F1098" i="9"/>
  <c r="F1099" i="9"/>
  <c r="F1100" i="9"/>
  <c r="F1101" i="9"/>
  <c r="F1102" i="9"/>
  <c r="F1103" i="9"/>
  <c r="F1104" i="9"/>
  <c r="F1105" i="9"/>
  <c r="F1106" i="9"/>
  <c r="F1107" i="9"/>
  <c r="F1108" i="9"/>
  <c r="F1109" i="9"/>
  <c r="F1110" i="9"/>
  <c r="F1111" i="9"/>
  <c r="F1112" i="9"/>
  <c r="F1113" i="9"/>
  <c r="F1114" i="9"/>
  <c r="F1115" i="9"/>
  <c r="F1116" i="9"/>
  <c r="F1117" i="9"/>
  <c r="F1118" i="9"/>
  <c r="F1119" i="9"/>
  <c r="F1120" i="9"/>
  <c r="F1121" i="9"/>
  <c r="F1122" i="9"/>
  <c r="F1123" i="9"/>
  <c r="F1124" i="9"/>
  <c r="F1125" i="9"/>
  <c r="F1126" i="9"/>
  <c r="F1127" i="9"/>
  <c r="F1128" i="9"/>
  <c r="F1129" i="9"/>
  <c r="F1130" i="9"/>
  <c r="F1131" i="9"/>
  <c r="F1132" i="9"/>
  <c r="F1133" i="9"/>
  <c r="F1134" i="9"/>
  <c r="F1135" i="9"/>
  <c r="F1136" i="9"/>
  <c r="F1137" i="9"/>
  <c r="F1138" i="9"/>
  <c r="F1139" i="9"/>
  <c r="F1140" i="9"/>
  <c r="F1141" i="9"/>
  <c r="F1142" i="9"/>
  <c r="F1143" i="9"/>
  <c r="F1144" i="9"/>
  <c r="F1145" i="9"/>
  <c r="F1146" i="9"/>
  <c r="F1147" i="9"/>
  <c r="F1148" i="9"/>
  <c r="F1149" i="9"/>
  <c r="F1150" i="9"/>
  <c r="F1151" i="9"/>
  <c r="F1152" i="9"/>
  <c r="F1153" i="9"/>
  <c r="F1154" i="9"/>
  <c r="F1155" i="9"/>
  <c r="F1156" i="9"/>
  <c r="F1157" i="9"/>
  <c r="F1158" i="9"/>
  <c r="F1159" i="9"/>
  <c r="F1160" i="9"/>
  <c r="F1161" i="9"/>
  <c r="F1162" i="9"/>
  <c r="F1163" i="9"/>
  <c r="F1164" i="9"/>
  <c r="F1165" i="9"/>
  <c r="F1166" i="9"/>
  <c r="F1167" i="9"/>
  <c r="F1168" i="9"/>
  <c r="F1169" i="9"/>
  <c r="F1170" i="9"/>
  <c r="F1171" i="9"/>
  <c r="F1172" i="9"/>
  <c r="F1173" i="9"/>
  <c r="F1174" i="9"/>
  <c r="F1175" i="9"/>
  <c r="F1176" i="9"/>
  <c r="F1177" i="9"/>
  <c r="F1178" i="9"/>
  <c r="F1179" i="9"/>
  <c r="F1180" i="9"/>
  <c r="F1181" i="9"/>
  <c r="F1182" i="9"/>
  <c r="F1183" i="9"/>
  <c r="F1184" i="9"/>
  <c r="F1185" i="9"/>
  <c r="F1186" i="9"/>
  <c r="F1187" i="9"/>
  <c r="F1188" i="9"/>
  <c r="F1189" i="9"/>
  <c r="F1190" i="9"/>
  <c r="F1191" i="9"/>
  <c r="F1192" i="9"/>
  <c r="F1193" i="9"/>
  <c r="F1194" i="9"/>
  <c r="F1195" i="9"/>
  <c r="F1196" i="9"/>
  <c r="F1197" i="9"/>
  <c r="F1198" i="9"/>
  <c r="F1199" i="9"/>
  <c r="F1200" i="9"/>
  <c r="F1201" i="9"/>
  <c r="F1202" i="9"/>
  <c r="F1203" i="9"/>
  <c r="F1204" i="9"/>
  <c r="F1205" i="9"/>
  <c r="F1206" i="9"/>
  <c r="F1207" i="9"/>
  <c r="F1208" i="9"/>
  <c r="F1209" i="9"/>
  <c r="F1210" i="9"/>
  <c r="F1211" i="9"/>
  <c r="F1212" i="9"/>
  <c r="F1213" i="9"/>
  <c r="F1214" i="9"/>
  <c r="F1215" i="9"/>
  <c r="F1216" i="9"/>
  <c r="F1217" i="9"/>
  <c r="F1218" i="9"/>
  <c r="F1219" i="9"/>
  <c r="F1220" i="9"/>
  <c r="F1221" i="9"/>
  <c r="F1222" i="9"/>
  <c r="F1223" i="9"/>
  <c r="F1224" i="9"/>
  <c r="F1225" i="9"/>
  <c r="F1226" i="9"/>
  <c r="F1227" i="9"/>
  <c r="F1228" i="9"/>
  <c r="F1229" i="9"/>
  <c r="F1230" i="9"/>
  <c r="F1231" i="9"/>
  <c r="F1232" i="9"/>
  <c r="F1233" i="9"/>
  <c r="F1234" i="9"/>
  <c r="F1235" i="9"/>
  <c r="F1236" i="9"/>
  <c r="F1237" i="9"/>
  <c r="F1238" i="9"/>
  <c r="F1239" i="9"/>
  <c r="F1240" i="9"/>
  <c r="F1241" i="9"/>
  <c r="F1242" i="9"/>
  <c r="F1243" i="9"/>
  <c r="F1244" i="9"/>
  <c r="F1245" i="9"/>
  <c r="F1246" i="9"/>
  <c r="F1247" i="9"/>
  <c r="F1248" i="9"/>
  <c r="F1249" i="9"/>
  <c r="F1250" i="9"/>
  <c r="F1251" i="9"/>
  <c r="F1252" i="9"/>
  <c r="F1253" i="9"/>
  <c r="F1254" i="9"/>
  <c r="F1255" i="9"/>
  <c r="F1256" i="9"/>
  <c r="F1257" i="9"/>
  <c r="F1258" i="9"/>
  <c r="F1259" i="9"/>
  <c r="F1260" i="9"/>
  <c r="F1261" i="9"/>
  <c r="F1262" i="9"/>
  <c r="F1263" i="9"/>
  <c r="F1264" i="9"/>
  <c r="F1265" i="9"/>
  <c r="F1266" i="9"/>
  <c r="F1267" i="9"/>
  <c r="F1268" i="9"/>
  <c r="F1269" i="9"/>
  <c r="F1270" i="9"/>
  <c r="F1271" i="9"/>
  <c r="F1272" i="9"/>
  <c r="F1273" i="9"/>
  <c r="F1274" i="9"/>
  <c r="F1275" i="9"/>
  <c r="F1276" i="9"/>
  <c r="F1277" i="9"/>
  <c r="F1278" i="9"/>
  <c r="F1279" i="9"/>
  <c r="F1280" i="9"/>
  <c r="F1281" i="9"/>
  <c r="F1282" i="9"/>
  <c r="F1283" i="9"/>
  <c r="F1284" i="9"/>
  <c r="F1285" i="9"/>
  <c r="F1286" i="9"/>
  <c r="F1287" i="9"/>
  <c r="F1288" i="9"/>
  <c r="F1289" i="9"/>
  <c r="F1290" i="9"/>
  <c r="F1291" i="9"/>
  <c r="F1292" i="9"/>
  <c r="F1293" i="9"/>
  <c r="F1294" i="9"/>
  <c r="F1295" i="9"/>
  <c r="F1296" i="9"/>
  <c r="F1297" i="9"/>
  <c r="F1298" i="9"/>
  <c r="F1299" i="9"/>
  <c r="F1300" i="9"/>
  <c r="F1301" i="9"/>
  <c r="F1302" i="9"/>
  <c r="F1303" i="9"/>
  <c r="F1304" i="9"/>
  <c r="F1305" i="9"/>
  <c r="F1306" i="9"/>
  <c r="F1307" i="9"/>
  <c r="F1308" i="9"/>
  <c r="F1309" i="9"/>
  <c r="F1310" i="9"/>
  <c r="F1311" i="9"/>
  <c r="F1312" i="9"/>
  <c r="F1313" i="9"/>
  <c r="F1314" i="9"/>
  <c r="F1315" i="9"/>
  <c r="F1316" i="9"/>
  <c r="F1317" i="9"/>
  <c r="F1318" i="9"/>
  <c r="F1319" i="9"/>
  <c r="F1320" i="9"/>
  <c r="F1321" i="9"/>
  <c r="F1322" i="9"/>
  <c r="F1323" i="9"/>
  <c r="F1324" i="9"/>
  <c r="F1325" i="9"/>
  <c r="F1326" i="9"/>
  <c r="F1327" i="9"/>
  <c r="F1328" i="9"/>
  <c r="F1329" i="9"/>
  <c r="F1330" i="9"/>
  <c r="F1331" i="9"/>
  <c r="F1332" i="9"/>
  <c r="F1333" i="9"/>
  <c r="F1334" i="9"/>
  <c r="F1335" i="9"/>
  <c r="F1336" i="9"/>
  <c r="F1337" i="9"/>
  <c r="F1338" i="9"/>
  <c r="F1339" i="9"/>
  <c r="F1340" i="9"/>
  <c r="F1341" i="9"/>
  <c r="F1342" i="9"/>
  <c r="F1343" i="9"/>
  <c r="F1344" i="9"/>
  <c r="F1345" i="9"/>
  <c r="F1346" i="9"/>
  <c r="F1347" i="9"/>
  <c r="F1348" i="9"/>
  <c r="F1349" i="9"/>
  <c r="F1350" i="9"/>
  <c r="F1351" i="9"/>
  <c r="F1352" i="9"/>
  <c r="F1353" i="9"/>
  <c r="F1354" i="9"/>
  <c r="F1355" i="9"/>
  <c r="F1356" i="9"/>
  <c r="F1357" i="9"/>
  <c r="F1358" i="9"/>
  <c r="F1359" i="9"/>
  <c r="F1360" i="9"/>
  <c r="F1361" i="9"/>
  <c r="F1362" i="9"/>
  <c r="F1363" i="9"/>
  <c r="F1364" i="9"/>
  <c r="F1365" i="9"/>
  <c r="F1366" i="9"/>
  <c r="F1367" i="9"/>
  <c r="F1368" i="9"/>
  <c r="F1369" i="9"/>
  <c r="F1370" i="9"/>
  <c r="F1371" i="9"/>
  <c r="F1372" i="9"/>
  <c r="F1373" i="9"/>
  <c r="F1374" i="9"/>
  <c r="F1375" i="9"/>
  <c r="F1376" i="9"/>
  <c r="F1377" i="9"/>
  <c r="F1378" i="9"/>
  <c r="F1379" i="9"/>
  <c r="F1380" i="9"/>
  <c r="F1381" i="9"/>
  <c r="F1382" i="9"/>
  <c r="F1383" i="9"/>
  <c r="F1384" i="9"/>
  <c r="F1385" i="9"/>
  <c r="F1386" i="9"/>
  <c r="F1387" i="9"/>
  <c r="F1388" i="9"/>
  <c r="F1389" i="9"/>
  <c r="F1390" i="9"/>
  <c r="F1391" i="9"/>
  <c r="F1392" i="9"/>
  <c r="F1393" i="9"/>
  <c r="F1394" i="9"/>
  <c r="F1395" i="9"/>
  <c r="F1396" i="9"/>
  <c r="F1397" i="9"/>
  <c r="F1398" i="9"/>
  <c r="F1399" i="9"/>
  <c r="F1400" i="9"/>
  <c r="F1401" i="9"/>
  <c r="F1402" i="9"/>
  <c r="F1403" i="9"/>
  <c r="F1404" i="9"/>
  <c r="F1405" i="9"/>
  <c r="F1406" i="9"/>
  <c r="F1407" i="9"/>
  <c r="F1408" i="9"/>
  <c r="F1409" i="9"/>
  <c r="F1410" i="9"/>
  <c r="F1411" i="9"/>
  <c r="F1412" i="9"/>
  <c r="F1413" i="9"/>
  <c r="F1414" i="9"/>
  <c r="F1415" i="9"/>
  <c r="F1416" i="9"/>
  <c r="F1417" i="9"/>
  <c r="F1418" i="9"/>
  <c r="F1419" i="9"/>
  <c r="F1420" i="9"/>
  <c r="F1421" i="9"/>
  <c r="F1422" i="9"/>
  <c r="F1423" i="9"/>
  <c r="F1424" i="9"/>
  <c r="F1425" i="9"/>
  <c r="F1426" i="9"/>
  <c r="F1427" i="9"/>
  <c r="F1428" i="9"/>
  <c r="F1429" i="9"/>
  <c r="F1430" i="9"/>
  <c r="F1431" i="9"/>
  <c r="F1432" i="9"/>
  <c r="F1433" i="9"/>
  <c r="F1434" i="9"/>
  <c r="F1435" i="9"/>
  <c r="F1436" i="9"/>
  <c r="F1437" i="9"/>
  <c r="F1438" i="9"/>
  <c r="F1439" i="9"/>
  <c r="F1440" i="9"/>
  <c r="F1441" i="9"/>
  <c r="F1442" i="9"/>
  <c r="F1443" i="9"/>
  <c r="F1444" i="9"/>
  <c r="F1445" i="9"/>
  <c r="F1446" i="9"/>
  <c r="F1447" i="9"/>
  <c r="F1448" i="9"/>
  <c r="F1449" i="9"/>
  <c r="F1450" i="9"/>
  <c r="F1451" i="9"/>
  <c r="F1452" i="9"/>
  <c r="F1453" i="9"/>
  <c r="F1454" i="9"/>
  <c r="F1455" i="9"/>
  <c r="F1456" i="9"/>
  <c r="F1457" i="9"/>
  <c r="F1458" i="9"/>
  <c r="F1459" i="9"/>
  <c r="F1460" i="9"/>
  <c r="F1461" i="9"/>
  <c r="F1462" i="9"/>
  <c r="F1463" i="9"/>
  <c r="F1464" i="9"/>
  <c r="F1465" i="9"/>
  <c r="F1466" i="9"/>
  <c r="F1467" i="9"/>
  <c r="F1468" i="9"/>
  <c r="F1469" i="9"/>
  <c r="F1470" i="9"/>
  <c r="F1471" i="9"/>
  <c r="F1472" i="9"/>
  <c r="F1473" i="9"/>
  <c r="F1474" i="9"/>
  <c r="F1475" i="9"/>
  <c r="F1476" i="9"/>
  <c r="F1477" i="9"/>
  <c r="F1478" i="9"/>
  <c r="F1479" i="9"/>
  <c r="F1480" i="9"/>
  <c r="F1481" i="9"/>
  <c r="F1482" i="9"/>
  <c r="F1483" i="9"/>
  <c r="F1484" i="9"/>
  <c r="F1485" i="9"/>
  <c r="F1486" i="9"/>
  <c r="F1487" i="9"/>
  <c r="F1488" i="9"/>
  <c r="F1489" i="9"/>
  <c r="F1490" i="9"/>
  <c r="F1491" i="9"/>
  <c r="F1492" i="9"/>
  <c r="F1493" i="9"/>
  <c r="F1494" i="9"/>
  <c r="F1495" i="9"/>
  <c r="F1496" i="9"/>
  <c r="F1497" i="9"/>
  <c r="F1498" i="9"/>
  <c r="F1499" i="9"/>
  <c r="F1500" i="9"/>
  <c r="F1501" i="9"/>
  <c r="F1502" i="9"/>
  <c r="F1503" i="9"/>
  <c r="F1504" i="9"/>
  <c r="F1505" i="9"/>
  <c r="F1506" i="9"/>
  <c r="F1507" i="9"/>
  <c r="F1508" i="9"/>
  <c r="F1509" i="9"/>
  <c r="F1510" i="9"/>
  <c r="F1511" i="9"/>
  <c r="F1512" i="9"/>
  <c r="F1513" i="9"/>
  <c r="F1514" i="9"/>
  <c r="F1515" i="9"/>
  <c r="F1516" i="9"/>
  <c r="F1517" i="9"/>
  <c r="F1518" i="9"/>
  <c r="F1519" i="9"/>
  <c r="F1520" i="9"/>
  <c r="F1521" i="9"/>
  <c r="F1522" i="9"/>
  <c r="F1523" i="9"/>
  <c r="F1524" i="9"/>
  <c r="F1525" i="9"/>
  <c r="F1526" i="9"/>
  <c r="F1527" i="9"/>
  <c r="F1528" i="9"/>
  <c r="F1529" i="9"/>
  <c r="F1530" i="9"/>
  <c r="F1531" i="9"/>
  <c r="F1532" i="9"/>
  <c r="F1533" i="9"/>
  <c r="F1534" i="9"/>
  <c r="F1535" i="9"/>
  <c r="F1536" i="9"/>
  <c r="F1537" i="9"/>
  <c r="F1538" i="9"/>
  <c r="F1539" i="9"/>
  <c r="F1540" i="9"/>
  <c r="F1541" i="9"/>
  <c r="F1542" i="9"/>
  <c r="F1543" i="9"/>
  <c r="F1544" i="9"/>
  <c r="F1545" i="9"/>
  <c r="F1546" i="9"/>
  <c r="F1547" i="9"/>
  <c r="F1548" i="9"/>
  <c r="F1549" i="9"/>
  <c r="F1550" i="9"/>
  <c r="F1551" i="9"/>
  <c r="F1552" i="9"/>
  <c r="F1553" i="9"/>
  <c r="F1554" i="9"/>
  <c r="F1555" i="9"/>
  <c r="F1556" i="9"/>
  <c r="F1557" i="9"/>
  <c r="F1558" i="9"/>
  <c r="F1559" i="9"/>
  <c r="F1560" i="9"/>
  <c r="F1561" i="9"/>
  <c r="F1562" i="9"/>
  <c r="F1563" i="9"/>
  <c r="F1564" i="9"/>
  <c r="F1565" i="9"/>
  <c r="F1566" i="9"/>
  <c r="F1567" i="9"/>
  <c r="F1568" i="9"/>
  <c r="F1569" i="9"/>
  <c r="F1570" i="9"/>
  <c r="F1571" i="9"/>
  <c r="F1572" i="9"/>
  <c r="F1573" i="9"/>
  <c r="F1574" i="9"/>
  <c r="F1575" i="9"/>
  <c r="F1576" i="9"/>
  <c r="F1577" i="9"/>
  <c r="F1578" i="9"/>
  <c r="F1579" i="9"/>
  <c r="F1580" i="9"/>
  <c r="F1581" i="9"/>
  <c r="F1582" i="9"/>
  <c r="F1583" i="9"/>
  <c r="F1584" i="9"/>
  <c r="F1585" i="9"/>
  <c r="F1586" i="9"/>
  <c r="F1587" i="9"/>
  <c r="F1588" i="9"/>
  <c r="F1589" i="9"/>
  <c r="F1590" i="9"/>
  <c r="F1591" i="9"/>
  <c r="F1592" i="9"/>
  <c r="F1593" i="9"/>
  <c r="F1594" i="9"/>
  <c r="F1595" i="9"/>
  <c r="F1596" i="9"/>
  <c r="F1597" i="9"/>
  <c r="F1598" i="9"/>
  <c r="F1599" i="9"/>
  <c r="F1600" i="9"/>
  <c r="F1601" i="9"/>
  <c r="F1602" i="9"/>
  <c r="F1603" i="9"/>
  <c r="F1604" i="9"/>
  <c r="F1605" i="9"/>
  <c r="F1606" i="9"/>
  <c r="F1607" i="9"/>
  <c r="F1608" i="9"/>
  <c r="F1609" i="9"/>
  <c r="F1610" i="9"/>
  <c r="F1611" i="9"/>
  <c r="F1612" i="9"/>
  <c r="F1613" i="9"/>
  <c r="F1614" i="9"/>
  <c r="F1615" i="9"/>
  <c r="F1616" i="9"/>
  <c r="F1617" i="9"/>
  <c r="F1618" i="9"/>
  <c r="F1619" i="9"/>
  <c r="F1620" i="9"/>
  <c r="F1621" i="9"/>
  <c r="F1622" i="9"/>
  <c r="F1623" i="9"/>
  <c r="F1624" i="9"/>
  <c r="F1625" i="9"/>
  <c r="F1626" i="9"/>
  <c r="F1627" i="9"/>
  <c r="F1628" i="9"/>
  <c r="F1629" i="9"/>
  <c r="F1630" i="9"/>
  <c r="F1631" i="9"/>
  <c r="F1632" i="9"/>
  <c r="F1633" i="9"/>
  <c r="F1634" i="9"/>
  <c r="F1635" i="9"/>
  <c r="F1636" i="9"/>
  <c r="F1637" i="9"/>
  <c r="F1638" i="9"/>
  <c r="F1639" i="9"/>
  <c r="F1640" i="9"/>
  <c r="F1641" i="9"/>
  <c r="F1642" i="9"/>
  <c r="F1643" i="9"/>
  <c r="F1644" i="9"/>
  <c r="F1645" i="9"/>
  <c r="F1646" i="9"/>
  <c r="F1647" i="9"/>
  <c r="F1648" i="9"/>
  <c r="F1649" i="9"/>
  <c r="F1650" i="9"/>
  <c r="F1651" i="9"/>
  <c r="F1652" i="9"/>
  <c r="F1653" i="9"/>
  <c r="F1654" i="9"/>
  <c r="F1655" i="9"/>
  <c r="F1656" i="9"/>
  <c r="F1657" i="9"/>
  <c r="F1658" i="9"/>
  <c r="F1659" i="9"/>
  <c r="F1660" i="9"/>
  <c r="F1661" i="9"/>
  <c r="F1662" i="9"/>
  <c r="F1663" i="9"/>
  <c r="F1664" i="9"/>
  <c r="F1665" i="9"/>
  <c r="F1666" i="9"/>
  <c r="F1667" i="9"/>
  <c r="F1668" i="9"/>
  <c r="F1669" i="9"/>
  <c r="F1670" i="9"/>
  <c r="F1671" i="9"/>
  <c r="F1672" i="9"/>
  <c r="F1673" i="9"/>
  <c r="F1674" i="9"/>
  <c r="F1675" i="9"/>
  <c r="F1676" i="9"/>
  <c r="F1677" i="9"/>
  <c r="F1678" i="9"/>
  <c r="F1679" i="9"/>
  <c r="F1680" i="9"/>
  <c r="F1681" i="9"/>
  <c r="F1682" i="9"/>
  <c r="F1683" i="9"/>
  <c r="F1684" i="9"/>
  <c r="F1685" i="9"/>
  <c r="F1686" i="9"/>
  <c r="F1687" i="9"/>
  <c r="F1688" i="9"/>
  <c r="F1689" i="9"/>
  <c r="F1690" i="9"/>
  <c r="F1691" i="9"/>
  <c r="F1692" i="9"/>
  <c r="F1693" i="9"/>
  <c r="F1694" i="9"/>
  <c r="F1695" i="9"/>
  <c r="F1696" i="9"/>
  <c r="F1697" i="9"/>
  <c r="F1698" i="9"/>
  <c r="F1699" i="9"/>
  <c r="F1700" i="9"/>
  <c r="F1701" i="9"/>
  <c r="F1702" i="9"/>
  <c r="F1703" i="9"/>
  <c r="F1704" i="9"/>
  <c r="F1705" i="9"/>
  <c r="F1706" i="9"/>
  <c r="F1707" i="9"/>
  <c r="F1708" i="9"/>
  <c r="F1709" i="9"/>
  <c r="F1710" i="9"/>
  <c r="F1711" i="9"/>
  <c r="F1712" i="9"/>
  <c r="F1713" i="9"/>
  <c r="F1714" i="9"/>
  <c r="F1715" i="9"/>
  <c r="F1716" i="9"/>
  <c r="F1717" i="9"/>
  <c r="F1718" i="9"/>
  <c r="F1719" i="9"/>
  <c r="F1720" i="9"/>
  <c r="F1721" i="9"/>
  <c r="F1722" i="9"/>
  <c r="F1723" i="9"/>
  <c r="F1724" i="9"/>
  <c r="F1725" i="9"/>
  <c r="F1726" i="9"/>
  <c r="F1727" i="9"/>
  <c r="F1728" i="9"/>
  <c r="F1729" i="9"/>
  <c r="F1730" i="9"/>
  <c r="F1731" i="9"/>
  <c r="F1732" i="9"/>
  <c r="F1733" i="9"/>
  <c r="F1734" i="9"/>
  <c r="F1735" i="9"/>
  <c r="F1736" i="9"/>
  <c r="F1737" i="9"/>
  <c r="F1738" i="9"/>
  <c r="F1739" i="9"/>
  <c r="F1740" i="9"/>
  <c r="F1741" i="9"/>
  <c r="F1742" i="9"/>
  <c r="F1743" i="9"/>
  <c r="F1744" i="9"/>
  <c r="F1745" i="9"/>
  <c r="F1746" i="9"/>
  <c r="F1747" i="9"/>
  <c r="F1748" i="9"/>
  <c r="F1749" i="9"/>
  <c r="F1750" i="9"/>
  <c r="F1751" i="9"/>
  <c r="F1752" i="9"/>
  <c r="F1753" i="9"/>
  <c r="F1754" i="9"/>
  <c r="F1755" i="9"/>
  <c r="F1756" i="9"/>
  <c r="F1757" i="9"/>
  <c r="F1758" i="9"/>
  <c r="F1759" i="9"/>
  <c r="F1760" i="9"/>
  <c r="F1761" i="9"/>
  <c r="F1762" i="9"/>
  <c r="F1763" i="9"/>
  <c r="F1764" i="9"/>
  <c r="F1765" i="9"/>
  <c r="F1766" i="9"/>
  <c r="F1767" i="9"/>
  <c r="F1768" i="9"/>
  <c r="F1769" i="9"/>
  <c r="F1770" i="9"/>
  <c r="F1771" i="9"/>
  <c r="F1772" i="9"/>
  <c r="F1773" i="9"/>
  <c r="F1774" i="9"/>
  <c r="F1775" i="9"/>
  <c r="F1776" i="9"/>
  <c r="F1777" i="9"/>
  <c r="F1778" i="9"/>
  <c r="F1779" i="9"/>
  <c r="F1780" i="9"/>
  <c r="F1781" i="9"/>
  <c r="F1782" i="9"/>
  <c r="F1783" i="9"/>
  <c r="F1784" i="9"/>
  <c r="F1785" i="9"/>
  <c r="F1786" i="9"/>
  <c r="F1787" i="9"/>
  <c r="F1788" i="9"/>
  <c r="F1789" i="9"/>
  <c r="F1790" i="9"/>
  <c r="F1791" i="9"/>
  <c r="F1792" i="9"/>
  <c r="F1793" i="9"/>
  <c r="F1794" i="9"/>
  <c r="F1795" i="9"/>
  <c r="F1796" i="9"/>
  <c r="F1797" i="9"/>
  <c r="F1798" i="9"/>
  <c r="F1799" i="9"/>
  <c r="F1800" i="9"/>
  <c r="F1801" i="9"/>
  <c r="F1802" i="9"/>
  <c r="F1803" i="9"/>
  <c r="F1804" i="9"/>
  <c r="F1805" i="9"/>
  <c r="F1806" i="9"/>
  <c r="F1807" i="9"/>
  <c r="F1808" i="9"/>
  <c r="F1809" i="9"/>
  <c r="F1810" i="9"/>
  <c r="F1811" i="9"/>
  <c r="F1812" i="9"/>
  <c r="F1813" i="9"/>
  <c r="F1814" i="9"/>
  <c r="F1815" i="9"/>
  <c r="F1816" i="9"/>
  <c r="F1817" i="9"/>
  <c r="F1818" i="9"/>
  <c r="F1819" i="9"/>
  <c r="F1820" i="9"/>
  <c r="F1821" i="9"/>
  <c r="F1822" i="9"/>
  <c r="F1823" i="9"/>
  <c r="F1824" i="9"/>
  <c r="F1825" i="9"/>
  <c r="F1826" i="9"/>
  <c r="F1827" i="9"/>
  <c r="F1828" i="9"/>
  <c r="F1829" i="9"/>
  <c r="F1830" i="9"/>
  <c r="F1831" i="9"/>
  <c r="F1832" i="9"/>
  <c r="F1833" i="9"/>
  <c r="F1834" i="9"/>
  <c r="F1835" i="9"/>
  <c r="F1836" i="9"/>
  <c r="F1837" i="9"/>
  <c r="F1838" i="9"/>
  <c r="F1839" i="9"/>
  <c r="F1840" i="9"/>
  <c r="F1841" i="9"/>
  <c r="F1842" i="9"/>
  <c r="F1843" i="9"/>
  <c r="F1844" i="9"/>
  <c r="F1845" i="9"/>
  <c r="F1846" i="9"/>
  <c r="F1847" i="9"/>
  <c r="F1848" i="9"/>
  <c r="F1849" i="9"/>
  <c r="F1850" i="9"/>
  <c r="F1851" i="9"/>
  <c r="F1852" i="9"/>
  <c r="F1853" i="9"/>
  <c r="F1854" i="9"/>
  <c r="F1855" i="9"/>
  <c r="F1856" i="9"/>
  <c r="F1857" i="9"/>
  <c r="F1858" i="9"/>
  <c r="F1859" i="9"/>
  <c r="F1860" i="9"/>
  <c r="F1861" i="9"/>
  <c r="F1862" i="9"/>
  <c r="F1863" i="9"/>
  <c r="F1864" i="9"/>
  <c r="F1865" i="9"/>
  <c r="F1866" i="9"/>
  <c r="F1867" i="9"/>
  <c r="F1868" i="9"/>
  <c r="F1869" i="9"/>
  <c r="F1870" i="9"/>
  <c r="F1871" i="9"/>
  <c r="F1872" i="9"/>
  <c r="F1873" i="9"/>
  <c r="F1874" i="9"/>
  <c r="F1875" i="9"/>
  <c r="F1876" i="9"/>
  <c r="F1877" i="9"/>
  <c r="F1878" i="9"/>
  <c r="F1879" i="9"/>
  <c r="F1880" i="9"/>
  <c r="F1881" i="9"/>
  <c r="F1882" i="9"/>
  <c r="F1883" i="9"/>
  <c r="F1884" i="9"/>
  <c r="F1885" i="9"/>
  <c r="F1886" i="9"/>
  <c r="F1887" i="9"/>
  <c r="F1888" i="9"/>
  <c r="F1889" i="9"/>
  <c r="F1890" i="9"/>
  <c r="F1891" i="9"/>
  <c r="F1892" i="9"/>
  <c r="F1893" i="9"/>
  <c r="F1894" i="9"/>
  <c r="F1895" i="9"/>
  <c r="F1896" i="9"/>
  <c r="F1897" i="9"/>
  <c r="F1898" i="9"/>
  <c r="F1899" i="9"/>
  <c r="F1900" i="9"/>
  <c r="F1901" i="9"/>
  <c r="F1902" i="9"/>
  <c r="F1903" i="9"/>
  <c r="F1904" i="9"/>
  <c r="F1905" i="9"/>
  <c r="F1906" i="9"/>
  <c r="F1907" i="9"/>
  <c r="F1908" i="9"/>
  <c r="F1909" i="9"/>
  <c r="F1910" i="9"/>
  <c r="F1911" i="9"/>
  <c r="F1912" i="9"/>
  <c r="F1913" i="9"/>
  <c r="F1914" i="9"/>
  <c r="F1915" i="9"/>
  <c r="F1916" i="9"/>
  <c r="F1917" i="9"/>
  <c r="F1918" i="9"/>
  <c r="F1919" i="9"/>
  <c r="F1920" i="9"/>
  <c r="F1921" i="9"/>
  <c r="F1922" i="9"/>
  <c r="F1923" i="9"/>
  <c r="F1924" i="9"/>
  <c r="F1925" i="9"/>
  <c r="F1926" i="9"/>
  <c r="F1927" i="9"/>
  <c r="F1928" i="9"/>
  <c r="F1929" i="9"/>
  <c r="F1930" i="9"/>
  <c r="F1931" i="9"/>
  <c r="F1932" i="9"/>
  <c r="F1933" i="9"/>
  <c r="F1934" i="9"/>
  <c r="F1935" i="9"/>
  <c r="F1936" i="9"/>
  <c r="F1937" i="9"/>
  <c r="F1938" i="9"/>
  <c r="F1939" i="9"/>
  <c r="F1940" i="9"/>
  <c r="F1941" i="9"/>
  <c r="F1942" i="9"/>
  <c r="F1943" i="9"/>
  <c r="F1944" i="9"/>
  <c r="F1945" i="9"/>
  <c r="F1946" i="9"/>
  <c r="F1947" i="9"/>
  <c r="F1948" i="9"/>
  <c r="F1949" i="9"/>
  <c r="F1950" i="9"/>
  <c r="F1951" i="9"/>
  <c r="F1952" i="9"/>
  <c r="F1953" i="9"/>
  <c r="F1954" i="9"/>
  <c r="F1955" i="9"/>
  <c r="F1956" i="9"/>
  <c r="F1957" i="9"/>
  <c r="F1958" i="9"/>
  <c r="F1959" i="9"/>
  <c r="F1960" i="9"/>
  <c r="F1961" i="9"/>
  <c r="F1962" i="9"/>
  <c r="F1963" i="9"/>
  <c r="F1964" i="9"/>
  <c r="F1965" i="9"/>
  <c r="F1966" i="9"/>
  <c r="F1967" i="9"/>
  <c r="F1968" i="9"/>
  <c r="F1969" i="9"/>
  <c r="F1970" i="9"/>
  <c r="F1971" i="9"/>
  <c r="F1972" i="9"/>
  <c r="F1973" i="9"/>
  <c r="F1974" i="9"/>
  <c r="F1975" i="9"/>
  <c r="F1976" i="9"/>
  <c r="F1977" i="9"/>
  <c r="F1978" i="9"/>
  <c r="F1979" i="9"/>
  <c r="F1980" i="9"/>
  <c r="F1981" i="9"/>
  <c r="F1982" i="9"/>
  <c r="F1983" i="9"/>
  <c r="F1984" i="9"/>
  <c r="F1985" i="9"/>
  <c r="F1986" i="9"/>
  <c r="F1987" i="9"/>
  <c r="F1988" i="9"/>
  <c r="F1989" i="9"/>
  <c r="F1990" i="9"/>
  <c r="F1991" i="9"/>
  <c r="F1992" i="9"/>
  <c r="F1993" i="9"/>
  <c r="F1994" i="9"/>
  <c r="F1995" i="9"/>
  <c r="F1996" i="9"/>
  <c r="F1997" i="9"/>
  <c r="F1998" i="9"/>
  <c r="F1999" i="9"/>
  <c r="F2000" i="9"/>
  <c r="F2001" i="9"/>
  <c r="F2002" i="9"/>
  <c r="F2003" i="9"/>
  <c r="F2004" i="9"/>
  <c r="F2005" i="9"/>
  <c r="F2006" i="9"/>
  <c r="F2007" i="9"/>
  <c r="F2008" i="9"/>
  <c r="F2009" i="9"/>
  <c r="F2010" i="9"/>
  <c r="F2011" i="9"/>
  <c r="F2012" i="9"/>
  <c r="F2013" i="9"/>
  <c r="F2014" i="9"/>
  <c r="F2015" i="9"/>
  <c r="F2016" i="9"/>
  <c r="F2017" i="9"/>
  <c r="F2018" i="9"/>
  <c r="F2019" i="9"/>
  <c r="F2020" i="9"/>
  <c r="F2021" i="9"/>
  <c r="F2022" i="9"/>
  <c r="F2023" i="9"/>
  <c r="F2024" i="9"/>
  <c r="F2025" i="9"/>
  <c r="F2026" i="9"/>
  <c r="F2027" i="9"/>
  <c r="F2028" i="9"/>
  <c r="F2029" i="9"/>
  <c r="F2030" i="9"/>
  <c r="F2031" i="9"/>
  <c r="F2032" i="9"/>
  <c r="F2033" i="9"/>
  <c r="F2034" i="9"/>
  <c r="F2035" i="9"/>
  <c r="F2036" i="9"/>
  <c r="F2037" i="9"/>
  <c r="F2038" i="9"/>
  <c r="F2039" i="9"/>
  <c r="F2040" i="9"/>
  <c r="F2041" i="9"/>
  <c r="F2042" i="9"/>
  <c r="F2043" i="9"/>
  <c r="F2044" i="9"/>
  <c r="F2045" i="9"/>
  <c r="F2046" i="9"/>
  <c r="F2047" i="9"/>
  <c r="F2048" i="9"/>
  <c r="F2049" i="9"/>
  <c r="F2050" i="9"/>
  <c r="F2051" i="9"/>
  <c r="F2052" i="9"/>
  <c r="F2053" i="9"/>
  <c r="F2054" i="9"/>
  <c r="F2055" i="9"/>
  <c r="F2056" i="9"/>
  <c r="F2057" i="9"/>
  <c r="F2058" i="9"/>
  <c r="F2059" i="9"/>
  <c r="F2060" i="9"/>
  <c r="F2061" i="9"/>
  <c r="F2062" i="9"/>
  <c r="F2063" i="9"/>
  <c r="F2064" i="9"/>
  <c r="F2065" i="9"/>
  <c r="F2066" i="9"/>
  <c r="F2067" i="9"/>
  <c r="F2068" i="9"/>
  <c r="F2069" i="9"/>
  <c r="F2070" i="9"/>
  <c r="F2071" i="9"/>
  <c r="F2072" i="9"/>
  <c r="F2073" i="9"/>
  <c r="F2074" i="9"/>
  <c r="F2075" i="9"/>
  <c r="F2076" i="9"/>
  <c r="F2077" i="9"/>
  <c r="F2078" i="9"/>
  <c r="F2079" i="9"/>
  <c r="F2080" i="9"/>
  <c r="F2081" i="9"/>
  <c r="F2082" i="9"/>
  <c r="F2083" i="9"/>
  <c r="F2084" i="9"/>
  <c r="F2085" i="9"/>
  <c r="F2086" i="9"/>
  <c r="F2087" i="9"/>
  <c r="F2088" i="9"/>
  <c r="F2089" i="9"/>
  <c r="F2090" i="9"/>
  <c r="F2091" i="9"/>
  <c r="F2092" i="9"/>
  <c r="F2093" i="9"/>
  <c r="F2094" i="9"/>
  <c r="F2095" i="9"/>
  <c r="F2096" i="9"/>
  <c r="F2097" i="9"/>
  <c r="F2098" i="9"/>
  <c r="F2099" i="9"/>
  <c r="F2100" i="9"/>
  <c r="F2101" i="9"/>
  <c r="F2102" i="9"/>
  <c r="F2103" i="9"/>
  <c r="F2104" i="9"/>
  <c r="F2105" i="9"/>
  <c r="F2106" i="9"/>
  <c r="F2107" i="9"/>
  <c r="F2108" i="9"/>
  <c r="F2109" i="9"/>
  <c r="F2110" i="9"/>
  <c r="F2111" i="9"/>
  <c r="F2112" i="9"/>
  <c r="F2113" i="9"/>
  <c r="F2114" i="9"/>
  <c r="F2115" i="9"/>
  <c r="F2116" i="9"/>
  <c r="F2117" i="9"/>
  <c r="F2118" i="9"/>
  <c r="F2119" i="9"/>
  <c r="F2120" i="9"/>
  <c r="F2121" i="9"/>
  <c r="F2122" i="9"/>
  <c r="F2123" i="9"/>
  <c r="F2124" i="9"/>
  <c r="F2125" i="9"/>
  <c r="F2126" i="9"/>
  <c r="F2127" i="9"/>
  <c r="F2128" i="9"/>
  <c r="F2129" i="9"/>
  <c r="F2130" i="9"/>
  <c r="F2131" i="9"/>
  <c r="F2132" i="9"/>
  <c r="F2133" i="9"/>
  <c r="F2134" i="9"/>
  <c r="F2135" i="9"/>
  <c r="F2136" i="9"/>
  <c r="F2137" i="9"/>
  <c r="F2138" i="9"/>
  <c r="F2139" i="9"/>
  <c r="F2140" i="9"/>
  <c r="F2141" i="9"/>
  <c r="F2142" i="9"/>
  <c r="F2143" i="9"/>
  <c r="F2144" i="9"/>
  <c r="F2145" i="9"/>
  <c r="F2146" i="9"/>
  <c r="F2147" i="9"/>
  <c r="F2148" i="9"/>
  <c r="F2149" i="9"/>
  <c r="F2150" i="9"/>
  <c r="F2151" i="9"/>
  <c r="F2152" i="9"/>
  <c r="F2153" i="9"/>
  <c r="F2154" i="9"/>
  <c r="F2155" i="9"/>
  <c r="F2156" i="9"/>
  <c r="F2157" i="9"/>
  <c r="F2158" i="9"/>
  <c r="F2159" i="9"/>
  <c r="F2160" i="9"/>
  <c r="F2161" i="9"/>
  <c r="F2162" i="9"/>
  <c r="F2163" i="9"/>
  <c r="F2164" i="9"/>
  <c r="F2165" i="9"/>
  <c r="F2166" i="9"/>
  <c r="F2167" i="9"/>
  <c r="F2168" i="9"/>
  <c r="F2169" i="9"/>
  <c r="F2170" i="9"/>
  <c r="F2171" i="9"/>
  <c r="F2172" i="9"/>
  <c r="F2173" i="9"/>
  <c r="F2174" i="9"/>
  <c r="F2175" i="9"/>
  <c r="F2176" i="9"/>
  <c r="F2177" i="9"/>
  <c r="F2178" i="9"/>
  <c r="F2179" i="9"/>
  <c r="F2180" i="9"/>
  <c r="F2181" i="9"/>
  <c r="F2182" i="9"/>
  <c r="F2183" i="9"/>
  <c r="F2184" i="9"/>
  <c r="F2185" i="9"/>
  <c r="F2186" i="9"/>
  <c r="F2187" i="9"/>
  <c r="F2188" i="9"/>
  <c r="F2189" i="9"/>
  <c r="F2190" i="9"/>
  <c r="F2191" i="9"/>
  <c r="F2192" i="9"/>
  <c r="F2193" i="9"/>
  <c r="F2194" i="9"/>
  <c r="F2195" i="9"/>
  <c r="F2196" i="9"/>
  <c r="F2197" i="9"/>
  <c r="F2198" i="9"/>
  <c r="F2199" i="9"/>
  <c r="F2200" i="9"/>
  <c r="F2201" i="9"/>
  <c r="F2202" i="9"/>
  <c r="F2203" i="9"/>
  <c r="F2204" i="9"/>
  <c r="F2205" i="9"/>
  <c r="F2206" i="9"/>
  <c r="F2207" i="9"/>
  <c r="F2208" i="9"/>
  <c r="F2209" i="9"/>
  <c r="F2210" i="9"/>
  <c r="F2211" i="9"/>
  <c r="F2212" i="9"/>
  <c r="F2213" i="9"/>
  <c r="F2214" i="9"/>
  <c r="F2215" i="9"/>
  <c r="F2216" i="9"/>
  <c r="F2217" i="9"/>
  <c r="F2218" i="9"/>
  <c r="F2219" i="9"/>
  <c r="F2220" i="9"/>
  <c r="F2221" i="9"/>
  <c r="F2222" i="9"/>
  <c r="F2223" i="9"/>
  <c r="F2224" i="9"/>
  <c r="F2225" i="9"/>
  <c r="F2226" i="9"/>
  <c r="F2227" i="9"/>
  <c r="F2228" i="9"/>
  <c r="F2229" i="9"/>
  <c r="F2230" i="9"/>
  <c r="F2231" i="9"/>
  <c r="F2232" i="9"/>
  <c r="F2233" i="9"/>
  <c r="F2234" i="9"/>
  <c r="F2235" i="9"/>
  <c r="F2236" i="9"/>
  <c r="F2237" i="9"/>
  <c r="F2238" i="9"/>
  <c r="F2239" i="9"/>
  <c r="F2240" i="9"/>
  <c r="F2241" i="9"/>
  <c r="F2242" i="9"/>
  <c r="F2243" i="9"/>
  <c r="F2244" i="9"/>
  <c r="F2245" i="9"/>
  <c r="F2246" i="9"/>
  <c r="F2247" i="9"/>
  <c r="F2248" i="9"/>
  <c r="F2249" i="9"/>
  <c r="F2250" i="9"/>
  <c r="F2251" i="9"/>
  <c r="F2252" i="9"/>
  <c r="F2253" i="9"/>
  <c r="F2254" i="9"/>
  <c r="F2255" i="9"/>
  <c r="F2256" i="9"/>
  <c r="F2257" i="9"/>
  <c r="F2258" i="9"/>
  <c r="F2259" i="9"/>
  <c r="F2260" i="9"/>
  <c r="F2261" i="9"/>
  <c r="F2262" i="9"/>
  <c r="F2263" i="9"/>
  <c r="F2264" i="9"/>
  <c r="F2265" i="9"/>
  <c r="F2266" i="9"/>
  <c r="F2267" i="9"/>
  <c r="F2268" i="9"/>
  <c r="F2269" i="9"/>
  <c r="F2270" i="9"/>
  <c r="F2271" i="9"/>
  <c r="F2272" i="9"/>
  <c r="F2273" i="9"/>
  <c r="F2274" i="9"/>
  <c r="F2275" i="9"/>
  <c r="F2276" i="9"/>
  <c r="F2277" i="9"/>
  <c r="F2278" i="9"/>
  <c r="F2279" i="9"/>
  <c r="F2280" i="9"/>
  <c r="F2281" i="9"/>
  <c r="F2282" i="9"/>
  <c r="F2283" i="9"/>
  <c r="F2284" i="9"/>
  <c r="F2285" i="9"/>
  <c r="F2286" i="9"/>
  <c r="F2287" i="9"/>
  <c r="F2288" i="9"/>
  <c r="F2289" i="9"/>
  <c r="F2290" i="9"/>
  <c r="F2291" i="9"/>
  <c r="F2292" i="9"/>
  <c r="F2293" i="9"/>
  <c r="F2294" i="9"/>
  <c r="F2295" i="9"/>
  <c r="F2296" i="9"/>
  <c r="F2297" i="9"/>
  <c r="F2298" i="9"/>
  <c r="F2299" i="9"/>
  <c r="F2300" i="9"/>
  <c r="F2301" i="9"/>
  <c r="F2302" i="9"/>
  <c r="F2303" i="9"/>
  <c r="F2304" i="9"/>
  <c r="F2305" i="9"/>
  <c r="F2306" i="9"/>
  <c r="F2307" i="9"/>
  <c r="F2308" i="9"/>
  <c r="F2309" i="9"/>
  <c r="F2310" i="9"/>
  <c r="F2311" i="9"/>
  <c r="F2312" i="9"/>
  <c r="F2313" i="9"/>
  <c r="F2314" i="9"/>
  <c r="F2315" i="9"/>
  <c r="F2316" i="9"/>
  <c r="F2317" i="9"/>
  <c r="F2318" i="9"/>
  <c r="F2319" i="9"/>
  <c r="F2320" i="9"/>
  <c r="F2321" i="9"/>
  <c r="F2322" i="9"/>
  <c r="F2323" i="9"/>
  <c r="F2324" i="9"/>
  <c r="F2325" i="9"/>
  <c r="F2326" i="9"/>
  <c r="F2327" i="9"/>
  <c r="F2328" i="9"/>
  <c r="F2329" i="9"/>
  <c r="F2330" i="9"/>
  <c r="F2331" i="9"/>
  <c r="F2332" i="9"/>
  <c r="F2333" i="9"/>
  <c r="F2334" i="9"/>
  <c r="F2335" i="9"/>
  <c r="F2336" i="9"/>
  <c r="F2337" i="9"/>
  <c r="F2338" i="9"/>
  <c r="F2339" i="9"/>
  <c r="F2340" i="9"/>
  <c r="F2341" i="9"/>
  <c r="F2342" i="9"/>
  <c r="F2343" i="9"/>
  <c r="F2344" i="9"/>
  <c r="F2345" i="9"/>
  <c r="F2346" i="9"/>
  <c r="F2347" i="9"/>
  <c r="F2348" i="9"/>
  <c r="F2349" i="9"/>
  <c r="F2350" i="9"/>
  <c r="F2351" i="9"/>
  <c r="F2352" i="9"/>
  <c r="F2353" i="9"/>
  <c r="F2354" i="9"/>
  <c r="F2355" i="9"/>
  <c r="F2356" i="9"/>
  <c r="F2357" i="9"/>
  <c r="F2358" i="9"/>
  <c r="F2359" i="9"/>
  <c r="F2360" i="9"/>
  <c r="F2361" i="9"/>
  <c r="F2362" i="9"/>
  <c r="F2363" i="9"/>
  <c r="F2364" i="9"/>
  <c r="F2365" i="9"/>
  <c r="F2366" i="9"/>
  <c r="F2367" i="9"/>
  <c r="F2368" i="9"/>
  <c r="F2369" i="9"/>
  <c r="F2370" i="9"/>
  <c r="F2371" i="9"/>
  <c r="F2372" i="9"/>
  <c r="F2373" i="9"/>
  <c r="F2374" i="9"/>
  <c r="F2375" i="9"/>
  <c r="F2376" i="9"/>
  <c r="F2377" i="9"/>
  <c r="F2378" i="9"/>
  <c r="F2379" i="9"/>
  <c r="F2380" i="9"/>
  <c r="F2381" i="9"/>
  <c r="F2382" i="9"/>
  <c r="F2383" i="9"/>
  <c r="F2384" i="9"/>
  <c r="F2385" i="9"/>
  <c r="F2386" i="9"/>
  <c r="F2387" i="9"/>
  <c r="F2388" i="9"/>
  <c r="F2389" i="9"/>
  <c r="F2390" i="9"/>
  <c r="F2391" i="9"/>
  <c r="F2392" i="9"/>
  <c r="F2393" i="9"/>
  <c r="F2394" i="9"/>
  <c r="F2395" i="9"/>
  <c r="F2396" i="9"/>
  <c r="F2397" i="9"/>
  <c r="F2398" i="9"/>
  <c r="F2399" i="9"/>
  <c r="F2400" i="9"/>
  <c r="F2401" i="9"/>
  <c r="F2402" i="9"/>
  <c r="F2403" i="9"/>
  <c r="F2404" i="9"/>
  <c r="F2405" i="9"/>
  <c r="F2406" i="9"/>
  <c r="F2407" i="9"/>
  <c r="F2408" i="9"/>
  <c r="F2409" i="9"/>
  <c r="F2410" i="9"/>
  <c r="F2411" i="9"/>
  <c r="F2412" i="9"/>
  <c r="F2413" i="9"/>
  <c r="F2414" i="9"/>
  <c r="F2415" i="9"/>
  <c r="F2416" i="9"/>
  <c r="F2417" i="9"/>
  <c r="F2418" i="9"/>
  <c r="F2419" i="9"/>
  <c r="F2420" i="9"/>
  <c r="F2421" i="9"/>
  <c r="F2422" i="9"/>
  <c r="F2423" i="9"/>
  <c r="F2424" i="9"/>
  <c r="F2425" i="9"/>
  <c r="F2426" i="9"/>
  <c r="F2427" i="9"/>
  <c r="F2428" i="9"/>
  <c r="F2429" i="9"/>
  <c r="F2430" i="9"/>
  <c r="F2431" i="9"/>
  <c r="F2432" i="9"/>
  <c r="F2433" i="9"/>
  <c r="F2434" i="9"/>
  <c r="F2435" i="9"/>
  <c r="F2436" i="9"/>
  <c r="F2437" i="9"/>
  <c r="F2438" i="9"/>
  <c r="F2439" i="9"/>
  <c r="F2440" i="9"/>
  <c r="F2441" i="9"/>
  <c r="F2442" i="9"/>
  <c r="F2443" i="9"/>
  <c r="F2444" i="9"/>
  <c r="F2445" i="9"/>
  <c r="F2446" i="9"/>
  <c r="F2447" i="9"/>
  <c r="F2448" i="9"/>
  <c r="F2449" i="9"/>
  <c r="F2450" i="9"/>
  <c r="F2451" i="9"/>
  <c r="F2452" i="9"/>
  <c r="F2453" i="9"/>
  <c r="F2454" i="9"/>
  <c r="F2455" i="9"/>
  <c r="F2456" i="9"/>
  <c r="F2457" i="9"/>
  <c r="F2458" i="9"/>
  <c r="F2459" i="9"/>
  <c r="F2460" i="9"/>
  <c r="F2461" i="9"/>
  <c r="F2462" i="9"/>
  <c r="F2463" i="9"/>
  <c r="F2464" i="9"/>
  <c r="F2465" i="9"/>
  <c r="F2466" i="9"/>
  <c r="F2467" i="9"/>
  <c r="F2468" i="9"/>
  <c r="F2469" i="9"/>
  <c r="F2470" i="9"/>
  <c r="F2471" i="9"/>
  <c r="F2472" i="9"/>
  <c r="F2473" i="9"/>
  <c r="F2474" i="9"/>
  <c r="F2475" i="9"/>
  <c r="F2476" i="9"/>
  <c r="F2477" i="9"/>
  <c r="F2478" i="9"/>
  <c r="F2479" i="9"/>
  <c r="F2480" i="9"/>
  <c r="F2481" i="9"/>
  <c r="F2482" i="9"/>
  <c r="F2483" i="9"/>
  <c r="F2484" i="9"/>
  <c r="F2485" i="9"/>
  <c r="F2486" i="9"/>
  <c r="F2487" i="9"/>
  <c r="F2488" i="9"/>
  <c r="F2489" i="9"/>
  <c r="F2490" i="9"/>
  <c r="F2491" i="9"/>
  <c r="F2492" i="9"/>
  <c r="F2493" i="9"/>
  <c r="F2494" i="9"/>
  <c r="F2495" i="9"/>
  <c r="F2496" i="9"/>
  <c r="F2497" i="9"/>
  <c r="F2498" i="9"/>
  <c r="F2499" i="9"/>
  <c r="F2500" i="9"/>
  <c r="F2501" i="9"/>
  <c r="F2502" i="9"/>
  <c r="F2503" i="9"/>
  <c r="F2504" i="9"/>
  <c r="F2505" i="9"/>
  <c r="F2506" i="9"/>
  <c r="F2507" i="9"/>
  <c r="F2508" i="9"/>
  <c r="F2509" i="9"/>
  <c r="F2510" i="9"/>
  <c r="F2511" i="9"/>
  <c r="F2512" i="9"/>
  <c r="F2513" i="9"/>
  <c r="F2514" i="9"/>
  <c r="F2515" i="9"/>
  <c r="F2516" i="9"/>
  <c r="F2517" i="9"/>
  <c r="F2518" i="9"/>
  <c r="F2519" i="9"/>
  <c r="F2520" i="9"/>
  <c r="F2521" i="9"/>
  <c r="F2522" i="9"/>
  <c r="F2523" i="9"/>
  <c r="F2524" i="9"/>
  <c r="F2525" i="9"/>
  <c r="F2526" i="9"/>
  <c r="F2527" i="9"/>
  <c r="F2528" i="9"/>
  <c r="F2529" i="9"/>
  <c r="F2530" i="9"/>
  <c r="F2531" i="9"/>
  <c r="F2532" i="9"/>
  <c r="F2533" i="9"/>
  <c r="F2534" i="9"/>
  <c r="F2535" i="9"/>
  <c r="F2536" i="9"/>
  <c r="F2537" i="9"/>
  <c r="F2538" i="9"/>
  <c r="F2539" i="9"/>
  <c r="F2540" i="9"/>
  <c r="F2541" i="9"/>
  <c r="F2542" i="9"/>
  <c r="F2543" i="9"/>
  <c r="F2544" i="9"/>
  <c r="F2545" i="9"/>
  <c r="F2546" i="9"/>
  <c r="F2547" i="9"/>
  <c r="F2548" i="9"/>
  <c r="F2549" i="9"/>
  <c r="F2550" i="9"/>
  <c r="F2551" i="9"/>
  <c r="F2552" i="9"/>
  <c r="F2553" i="9"/>
  <c r="F2554" i="9"/>
  <c r="F2555" i="9"/>
  <c r="F2556" i="9"/>
  <c r="F2557" i="9"/>
  <c r="F2558" i="9"/>
  <c r="F2559" i="9"/>
  <c r="F2560" i="9"/>
  <c r="F2561" i="9"/>
  <c r="F2562" i="9"/>
  <c r="F2563" i="9"/>
  <c r="F2564" i="9"/>
  <c r="F2565" i="9"/>
  <c r="F2566" i="9"/>
  <c r="F2567" i="9"/>
  <c r="F2568" i="9"/>
  <c r="F2569" i="9"/>
  <c r="F2570" i="9"/>
  <c r="F2571" i="9"/>
  <c r="F2572" i="9"/>
  <c r="F2573" i="9"/>
  <c r="F2574" i="9"/>
  <c r="F2575" i="9"/>
  <c r="F2576" i="9"/>
  <c r="F2577" i="9"/>
  <c r="F2578" i="9"/>
  <c r="F2579" i="9"/>
  <c r="F2580" i="9"/>
  <c r="F2581" i="9"/>
  <c r="F2582" i="9"/>
  <c r="F2583" i="9"/>
  <c r="F2584" i="9"/>
  <c r="F2585" i="9"/>
  <c r="F2586" i="9"/>
  <c r="F2587" i="9"/>
  <c r="F2588" i="9"/>
  <c r="F2589" i="9"/>
  <c r="F2590" i="9"/>
  <c r="F2591" i="9"/>
  <c r="F2592" i="9"/>
  <c r="F2593" i="9"/>
  <c r="F2594" i="9"/>
  <c r="F2595" i="9"/>
  <c r="F2596" i="9"/>
  <c r="F2597" i="9"/>
  <c r="F2598" i="9"/>
  <c r="F2599" i="9"/>
  <c r="F2600" i="9"/>
  <c r="F2601" i="9"/>
  <c r="F2602" i="9"/>
  <c r="F2603" i="9"/>
  <c r="F2604" i="9"/>
  <c r="F2605" i="9"/>
  <c r="F2606" i="9"/>
  <c r="F2607" i="9"/>
  <c r="F2608" i="9"/>
  <c r="F2609" i="9"/>
  <c r="F2610" i="9"/>
  <c r="F2611" i="9"/>
  <c r="F2612" i="9"/>
  <c r="F2613" i="9"/>
  <c r="F2614" i="9"/>
  <c r="F2615" i="9"/>
  <c r="F2616" i="9"/>
  <c r="F2617" i="9"/>
  <c r="F2618" i="9"/>
  <c r="F2619" i="9"/>
  <c r="F2620" i="9"/>
  <c r="F2621" i="9"/>
  <c r="F2622" i="9"/>
  <c r="F2623" i="9"/>
  <c r="F2624" i="9"/>
  <c r="F2625" i="9"/>
  <c r="F2626" i="9"/>
  <c r="F2627" i="9"/>
  <c r="F2628" i="9"/>
  <c r="F2629" i="9"/>
  <c r="F2630" i="9"/>
  <c r="F2631" i="9"/>
  <c r="F2632" i="9"/>
  <c r="F2633" i="9"/>
  <c r="F2634" i="9"/>
  <c r="F2635" i="9"/>
  <c r="F2636" i="9"/>
  <c r="F2637" i="9"/>
  <c r="F2638" i="9"/>
  <c r="F2639" i="9"/>
  <c r="F2640" i="9"/>
  <c r="F2641" i="9"/>
  <c r="F2642" i="9"/>
  <c r="F2643" i="9"/>
  <c r="F2644" i="9"/>
  <c r="F2645" i="9"/>
  <c r="F2646" i="9"/>
  <c r="F2647" i="9"/>
  <c r="F2648" i="9"/>
  <c r="F2649" i="9"/>
  <c r="F2650" i="9"/>
  <c r="F2651" i="9"/>
  <c r="F2652" i="9"/>
  <c r="F2653" i="9"/>
  <c r="F2654" i="9"/>
  <c r="F2655" i="9"/>
  <c r="F2656" i="9"/>
  <c r="F2657" i="9"/>
  <c r="F2658" i="9"/>
  <c r="F2659" i="9"/>
  <c r="F2660" i="9"/>
  <c r="F2661" i="9"/>
  <c r="F2662" i="9"/>
  <c r="F2663" i="9"/>
  <c r="F2664" i="9"/>
  <c r="F2665" i="9"/>
  <c r="F2666" i="9"/>
  <c r="F2667" i="9"/>
  <c r="F2668" i="9"/>
  <c r="F2669" i="9"/>
  <c r="F2670" i="9"/>
  <c r="F2671" i="9"/>
  <c r="F2672" i="9"/>
  <c r="F2673" i="9"/>
  <c r="F2674" i="9"/>
  <c r="F2675" i="9"/>
  <c r="F2676" i="9"/>
  <c r="F2677" i="9"/>
  <c r="F2678" i="9"/>
  <c r="F2679" i="9"/>
  <c r="F2680" i="9"/>
  <c r="F2681" i="9"/>
  <c r="F2682" i="9"/>
  <c r="F2683" i="9"/>
  <c r="F2684" i="9"/>
  <c r="F2685" i="9"/>
  <c r="F2686" i="9"/>
  <c r="F2687" i="9"/>
  <c r="F2688" i="9"/>
  <c r="F2689" i="9"/>
  <c r="F2690" i="9"/>
  <c r="F2691" i="9"/>
  <c r="F2692" i="9"/>
  <c r="F2693" i="9"/>
  <c r="F2694" i="9"/>
  <c r="F2695" i="9"/>
  <c r="F2696" i="9"/>
  <c r="F2697" i="9"/>
  <c r="F2698" i="9"/>
  <c r="F2699" i="9"/>
  <c r="F2700" i="9"/>
  <c r="F2701" i="9"/>
  <c r="F2702" i="9"/>
  <c r="F2703" i="9"/>
  <c r="F2704" i="9"/>
  <c r="F2705" i="9"/>
  <c r="F2706" i="9"/>
  <c r="F2707" i="9"/>
  <c r="F2708" i="9"/>
  <c r="F2709" i="9"/>
  <c r="F2710" i="9"/>
  <c r="F2711" i="9"/>
  <c r="F2712" i="9"/>
  <c r="F2713" i="9"/>
  <c r="F2714" i="9"/>
  <c r="F2715" i="9"/>
  <c r="F2716" i="9"/>
  <c r="F2717" i="9"/>
  <c r="F2718" i="9"/>
  <c r="F2719" i="9"/>
  <c r="F2720" i="9"/>
  <c r="F2721" i="9"/>
  <c r="F2722" i="9"/>
  <c r="F2723" i="9"/>
  <c r="F2724" i="9"/>
  <c r="F2725" i="9"/>
  <c r="F2726" i="9"/>
  <c r="F2727" i="9"/>
  <c r="F2728" i="9"/>
  <c r="F2729" i="9"/>
  <c r="F2730" i="9"/>
  <c r="F2731" i="9"/>
  <c r="F2732" i="9"/>
  <c r="F2733" i="9"/>
  <c r="F2734" i="9"/>
  <c r="F2735" i="9"/>
  <c r="F2736" i="9"/>
  <c r="F2737" i="9"/>
  <c r="F2738" i="9"/>
  <c r="F2739" i="9"/>
  <c r="F2740" i="9"/>
  <c r="F2741" i="9"/>
  <c r="F2742" i="9"/>
  <c r="F2743" i="9"/>
  <c r="F2744" i="9"/>
  <c r="F2745" i="9"/>
  <c r="F2746" i="9"/>
  <c r="F2747" i="9"/>
  <c r="F2748" i="9"/>
  <c r="F2749" i="9"/>
  <c r="F2750" i="9"/>
  <c r="F2751" i="9"/>
  <c r="F2752" i="9"/>
  <c r="F2753" i="9"/>
  <c r="F2754" i="9"/>
  <c r="F2755" i="9"/>
  <c r="F2756" i="9"/>
  <c r="F2757" i="9"/>
  <c r="F2758" i="9"/>
  <c r="F2759" i="9"/>
  <c r="F2760" i="9"/>
  <c r="F2761" i="9"/>
  <c r="F2762" i="9"/>
  <c r="F2763" i="9"/>
  <c r="F2764" i="9"/>
  <c r="F2765" i="9"/>
  <c r="F2766" i="9"/>
  <c r="F2767" i="9"/>
  <c r="F2768" i="9"/>
  <c r="F2769" i="9"/>
  <c r="F2770" i="9"/>
  <c r="F2771" i="9"/>
  <c r="F2772" i="9"/>
  <c r="F2773" i="9"/>
  <c r="F2774" i="9"/>
  <c r="F2775" i="9"/>
  <c r="F2776" i="9"/>
  <c r="F2777" i="9"/>
  <c r="F2778" i="9"/>
  <c r="F2779" i="9"/>
  <c r="F2780" i="9"/>
  <c r="F2781" i="9"/>
  <c r="F2782" i="9"/>
  <c r="F2783" i="9"/>
  <c r="F2784" i="9"/>
  <c r="F2785" i="9"/>
  <c r="F2786" i="9"/>
  <c r="F2787" i="9"/>
  <c r="F2788" i="9"/>
  <c r="F2789" i="9"/>
  <c r="F2790" i="9"/>
  <c r="F2791" i="9"/>
  <c r="F2792" i="9"/>
  <c r="F2793" i="9"/>
  <c r="F2794" i="9"/>
  <c r="F2795" i="9"/>
  <c r="F2796" i="9"/>
  <c r="F2797" i="9"/>
  <c r="F2798" i="9"/>
  <c r="F2799" i="9"/>
  <c r="F2800" i="9"/>
  <c r="F2801" i="9"/>
  <c r="F2802" i="9"/>
  <c r="F2803" i="9"/>
  <c r="F2804" i="9"/>
  <c r="F2805" i="9"/>
  <c r="F2806" i="9"/>
  <c r="F2807" i="9"/>
  <c r="F2808" i="9"/>
  <c r="F2809" i="9"/>
  <c r="F2810" i="9"/>
  <c r="F2811" i="9"/>
  <c r="F2812" i="9"/>
  <c r="F2813" i="9"/>
  <c r="F2814" i="9"/>
  <c r="F2815" i="9"/>
  <c r="F2816" i="9"/>
  <c r="F2817" i="9"/>
  <c r="F2818" i="9"/>
  <c r="F2819" i="9"/>
  <c r="F2820" i="9"/>
  <c r="F2821" i="9"/>
  <c r="F2822" i="9"/>
  <c r="F2823" i="9"/>
  <c r="F2824" i="9"/>
  <c r="F2825" i="9"/>
  <c r="F2826" i="9"/>
  <c r="F2827" i="9"/>
  <c r="F2828" i="9"/>
  <c r="F2829" i="9"/>
  <c r="F2830" i="9"/>
  <c r="F2831" i="9"/>
  <c r="F2832" i="9"/>
  <c r="F2833" i="9"/>
  <c r="F2834" i="9"/>
  <c r="F2835" i="9"/>
  <c r="F2836" i="9"/>
  <c r="F2837" i="9"/>
  <c r="F2838" i="9"/>
  <c r="F2839" i="9"/>
  <c r="F2840" i="9"/>
  <c r="F2841" i="9"/>
  <c r="F2842" i="9"/>
  <c r="F2843" i="9"/>
  <c r="F2844" i="9"/>
  <c r="F2845" i="9"/>
  <c r="F2846" i="9"/>
  <c r="F2847" i="9"/>
  <c r="F2848" i="9"/>
  <c r="F2849" i="9"/>
  <c r="F2850" i="9"/>
  <c r="F2851" i="9"/>
  <c r="F2852" i="9"/>
  <c r="F2853" i="9"/>
  <c r="F2854" i="9"/>
  <c r="F2855" i="9"/>
  <c r="F2856" i="9"/>
  <c r="F2857" i="9"/>
  <c r="F2858" i="9"/>
  <c r="F2859" i="9"/>
  <c r="F2860" i="9"/>
  <c r="F2861" i="9"/>
  <c r="F2862" i="9"/>
  <c r="F2863" i="9"/>
  <c r="F2864" i="9"/>
  <c r="F2865" i="9"/>
  <c r="F2866" i="9"/>
  <c r="F2867" i="9"/>
  <c r="F2868" i="9"/>
  <c r="F2869" i="9"/>
  <c r="F2870" i="9"/>
  <c r="F2871" i="9"/>
  <c r="F2872" i="9"/>
  <c r="F2873" i="9"/>
  <c r="F2874" i="9"/>
  <c r="F2875" i="9"/>
  <c r="F2876" i="9"/>
  <c r="F2877" i="9"/>
  <c r="F2878" i="9"/>
  <c r="F2879" i="9"/>
  <c r="F2880" i="9"/>
  <c r="F2881" i="9"/>
  <c r="F2882" i="9"/>
  <c r="F2883" i="9"/>
  <c r="F2884" i="9"/>
  <c r="F2885" i="9"/>
  <c r="F2886" i="9"/>
  <c r="F2887" i="9"/>
  <c r="F2888" i="9"/>
  <c r="F2889" i="9"/>
  <c r="F2890" i="9"/>
  <c r="F2891" i="9"/>
  <c r="F2892" i="9"/>
  <c r="F2893" i="9"/>
  <c r="F2894" i="9"/>
  <c r="F2895" i="9"/>
  <c r="F2896" i="9"/>
  <c r="F2897" i="9"/>
  <c r="F2898" i="9"/>
  <c r="F2899" i="9"/>
  <c r="F2900" i="9"/>
  <c r="F2901" i="9"/>
  <c r="F2902" i="9"/>
  <c r="F2903" i="9"/>
  <c r="F2904" i="9"/>
  <c r="F2905" i="9"/>
  <c r="F2906" i="9"/>
  <c r="F2907" i="9"/>
  <c r="F2908" i="9"/>
  <c r="F2909" i="9"/>
  <c r="F2910" i="9"/>
  <c r="F2911" i="9"/>
  <c r="F2912" i="9"/>
  <c r="F2913" i="9"/>
  <c r="F2914" i="9"/>
  <c r="F2915" i="9"/>
  <c r="F2916" i="9"/>
  <c r="F2917" i="9"/>
  <c r="F2918" i="9"/>
  <c r="F2919" i="9"/>
  <c r="F2920" i="9"/>
  <c r="F2921" i="9"/>
  <c r="F2922" i="9"/>
  <c r="F2923" i="9"/>
  <c r="F2924" i="9"/>
  <c r="F2925" i="9"/>
  <c r="F2926" i="9"/>
  <c r="F2927" i="9"/>
  <c r="F2928" i="9"/>
  <c r="F2929" i="9"/>
  <c r="F2930" i="9"/>
  <c r="F2931" i="9"/>
  <c r="F2932" i="9"/>
  <c r="F2933" i="9"/>
  <c r="F2934" i="9"/>
  <c r="F2935" i="9"/>
  <c r="F2936" i="9"/>
  <c r="F2937" i="9"/>
  <c r="F2938" i="9"/>
  <c r="F2939" i="9"/>
  <c r="F2940" i="9"/>
  <c r="F2941" i="9"/>
  <c r="F2942" i="9"/>
  <c r="F2943" i="9"/>
  <c r="F2944" i="9"/>
  <c r="F2945" i="9"/>
  <c r="F2946" i="9"/>
  <c r="F2947" i="9"/>
  <c r="F2948" i="9"/>
  <c r="F2949" i="9"/>
  <c r="F2950" i="9"/>
  <c r="F2951" i="9"/>
  <c r="F2952" i="9"/>
  <c r="F2953" i="9"/>
  <c r="F2954" i="9"/>
  <c r="F2955" i="9"/>
  <c r="F2956" i="9"/>
  <c r="F2957" i="9"/>
  <c r="F2958" i="9"/>
  <c r="F2959" i="9"/>
  <c r="F2960" i="9"/>
  <c r="F2961" i="9"/>
  <c r="F2962" i="9"/>
  <c r="F2963" i="9"/>
  <c r="F2964" i="9"/>
  <c r="F2965" i="9"/>
  <c r="F2966" i="9"/>
  <c r="F2967" i="9"/>
  <c r="F2968" i="9"/>
  <c r="F2969" i="9"/>
  <c r="F2970" i="9"/>
  <c r="F2971" i="9"/>
  <c r="F2972" i="9"/>
  <c r="F2973" i="9"/>
  <c r="F2974" i="9"/>
  <c r="F2975" i="9"/>
  <c r="F2976" i="9"/>
  <c r="F2977" i="9"/>
  <c r="F2978" i="9"/>
  <c r="F2979" i="9"/>
  <c r="F2980" i="9"/>
  <c r="F2981" i="9"/>
  <c r="F2982" i="9"/>
  <c r="F2983" i="9"/>
  <c r="F2984" i="9"/>
  <c r="F2985" i="9"/>
  <c r="F2986" i="9"/>
  <c r="F2987" i="9"/>
  <c r="F2988" i="9"/>
  <c r="F2989" i="9"/>
  <c r="F2990" i="9"/>
  <c r="F2991" i="9"/>
  <c r="F2992" i="9"/>
  <c r="F2993" i="9"/>
  <c r="F2994" i="9"/>
  <c r="F2995" i="9"/>
  <c r="F2996" i="9"/>
  <c r="F2997" i="9"/>
  <c r="F2998" i="9"/>
  <c r="F2999" i="9"/>
  <c r="F3000" i="9"/>
  <c r="F3001" i="9"/>
  <c r="F3002" i="9"/>
  <c r="F3003" i="9"/>
  <c r="F3004" i="9"/>
  <c r="F3005" i="9"/>
  <c r="F3006" i="9"/>
  <c r="F3007" i="9"/>
  <c r="F3008" i="9"/>
  <c r="F3009" i="9"/>
  <c r="F3010" i="9"/>
  <c r="F3011" i="9"/>
  <c r="F3012" i="9"/>
  <c r="F3013" i="9"/>
  <c r="F3014" i="9"/>
  <c r="F3015" i="9"/>
  <c r="F3016" i="9"/>
  <c r="F3017" i="9"/>
  <c r="F3018" i="9"/>
  <c r="F3019" i="9"/>
  <c r="F3020" i="9"/>
  <c r="F3021" i="9"/>
  <c r="F3022" i="9"/>
  <c r="F3023" i="9"/>
  <c r="F3024" i="9"/>
  <c r="F3025" i="9"/>
  <c r="F3026" i="9"/>
  <c r="F3027" i="9"/>
  <c r="F3028" i="9"/>
  <c r="F3029" i="9"/>
  <c r="F3030" i="9"/>
  <c r="F3031" i="9"/>
  <c r="F3032" i="9"/>
  <c r="F3033" i="9"/>
  <c r="F3034" i="9"/>
  <c r="F3035" i="9"/>
  <c r="F3036" i="9"/>
  <c r="F3037" i="9"/>
  <c r="F3038" i="9"/>
  <c r="F3039" i="9"/>
  <c r="F3040" i="9"/>
  <c r="F3041" i="9"/>
  <c r="F3042" i="9"/>
  <c r="F3043" i="9"/>
  <c r="F3044" i="9"/>
  <c r="F3045" i="9"/>
  <c r="F3046" i="9"/>
  <c r="F3047" i="9"/>
  <c r="F3048" i="9"/>
  <c r="F3049" i="9"/>
  <c r="F3050" i="9"/>
  <c r="F3051" i="9"/>
  <c r="F3052" i="9"/>
  <c r="F3053" i="9"/>
  <c r="F3054" i="9"/>
  <c r="F3055" i="9"/>
  <c r="F3056" i="9"/>
  <c r="F3057" i="9"/>
  <c r="F3058" i="9"/>
  <c r="F3059" i="9"/>
  <c r="F3060" i="9"/>
  <c r="F3061" i="9"/>
  <c r="F3062" i="9"/>
  <c r="F3063" i="9"/>
  <c r="F3064" i="9"/>
  <c r="F3065" i="9"/>
  <c r="F3066" i="9"/>
  <c r="F3067" i="9"/>
  <c r="F3068" i="9"/>
  <c r="F3069" i="9"/>
  <c r="F3070" i="9"/>
  <c r="F3071" i="9"/>
  <c r="F3072" i="9"/>
  <c r="F3073" i="9"/>
  <c r="F3074" i="9"/>
  <c r="F3075" i="9"/>
  <c r="F3076" i="9"/>
  <c r="F3077" i="9"/>
  <c r="F3078" i="9"/>
  <c r="F3079" i="9"/>
  <c r="F3080" i="9"/>
  <c r="F3081" i="9"/>
  <c r="F3082" i="9"/>
  <c r="F3083" i="9"/>
  <c r="F3084" i="9"/>
  <c r="F3085" i="9"/>
  <c r="F3086" i="9"/>
  <c r="F3087" i="9"/>
  <c r="F3088" i="9"/>
  <c r="F3089" i="9"/>
  <c r="F3090" i="9"/>
  <c r="F3091" i="9"/>
  <c r="F3092" i="9"/>
  <c r="F3093" i="9"/>
  <c r="F3094" i="9"/>
  <c r="F3095" i="9"/>
  <c r="F3096" i="9"/>
  <c r="F3097" i="9"/>
  <c r="F3098" i="9"/>
  <c r="F3099" i="9"/>
  <c r="F3100" i="9"/>
  <c r="F3101" i="9"/>
  <c r="F3102" i="9"/>
  <c r="F3103" i="9"/>
  <c r="F3104" i="9"/>
  <c r="F3105" i="9"/>
  <c r="F3106" i="9"/>
  <c r="F3107" i="9"/>
  <c r="F3108" i="9"/>
  <c r="F3109" i="9"/>
  <c r="F3110" i="9"/>
  <c r="F3111" i="9"/>
  <c r="F3112" i="9"/>
  <c r="F3113" i="9"/>
  <c r="F3114" i="9"/>
  <c r="F3115" i="9"/>
  <c r="F3116" i="9"/>
  <c r="F3117" i="9"/>
  <c r="F3118" i="9"/>
  <c r="F3119" i="9"/>
  <c r="F3120" i="9"/>
  <c r="F3121" i="9"/>
  <c r="F3122" i="9"/>
  <c r="F3123" i="9"/>
  <c r="F3124" i="9"/>
  <c r="F3125" i="9"/>
  <c r="F3126" i="9"/>
  <c r="F3127" i="9"/>
  <c r="F3128" i="9"/>
  <c r="F3129" i="9"/>
  <c r="F3130" i="9"/>
  <c r="F3131" i="9"/>
  <c r="F3132" i="9"/>
  <c r="F3133" i="9"/>
  <c r="F3134" i="9"/>
  <c r="F3135" i="9"/>
  <c r="F3136" i="9"/>
  <c r="F3137" i="9"/>
  <c r="F3138" i="9"/>
  <c r="F3139" i="9"/>
  <c r="F3140" i="9"/>
  <c r="F3141" i="9"/>
  <c r="F3142" i="9"/>
  <c r="F3143" i="9"/>
  <c r="F3144" i="9"/>
  <c r="F3145" i="9"/>
  <c r="F3146" i="9"/>
  <c r="F3147" i="9"/>
  <c r="F3148" i="9"/>
  <c r="F3149" i="9"/>
  <c r="F3150" i="9"/>
  <c r="F3151" i="9"/>
  <c r="F3152" i="9"/>
  <c r="F3153" i="9"/>
  <c r="F3154" i="9"/>
  <c r="F3155" i="9"/>
  <c r="F3156" i="9"/>
  <c r="F3157" i="9"/>
  <c r="F3158" i="9"/>
  <c r="F3159" i="9"/>
  <c r="F3160" i="9"/>
  <c r="F3161" i="9"/>
  <c r="F3162" i="9"/>
  <c r="F3163" i="9"/>
  <c r="F3164" i="9"/>
  <c r="F3165" i="9"/>
  <c r="F3166" i="9"/>
  <c r="F3167" i="9"/>
  <c r="F3168" i="9"/>
  <c r="F3169" i="9"/>
  <c r="F3170" i="9"/>
  <c r="F3171" i="9"/>
  <c r="F3172" i="9"/>
  <c r="F3173" i="9"/>
  <c r="F3174" i="9"/>
  <c r="F3175" i="9"/>
  <c r="F3176" i="9"/>
  <c r="F3177" i="9"/>
  <c r="F3178" i="9"/>
  <c r="F3179" i="9"/>
  <c r="F3180" i="9"/>
  <c r="F3181" i="9"/>
  <c r="F3182" i="9"/>
  <c r="F3183" i="9"/>
  <c r="F3184" i="9"/>
  <c r="F3185" i="9"/>
  <c r="F3186" i="9"/>
  <c r="F3187" i="9"/>
  <c r="F3188" i="9"/>
  <c r="F3189" i="9"/>
  <c r="F3190" i="9"/>
  <c r="F3191" i="9"/>
  <c r="F3192" i="9"/>
  <c r="F3193" i="9"/>
  <c r="F3194" i="9"/>
  <c r="F3195" i="9"/>
  <c r="F3196" i="9"/>
  <c r="F3197" i="9"/>
  <c r="F3198" i="9"/>
  <c r="F3199" i="9"/>
  <c r="F3200" i="9"/>
  <c r="F3201" i="9"/>
  <c r="F3202" i="9"/>
  <c r="F3203" i="9"/>
  <c r="F3204" i="9"/>
  <c r="F3205" i="9"/>
  <c r="F3206" i="9"/>
  <c r="F3207" i="9"/>
  <c r="F3208" i="9"/>
  <c r="F3209" i="9"/>
  <c r="F3210" i="9"/>
  <c r="F3211" i="9"/>
  <c r="F3212" i="9"/>
  <c r="F3213" i="9"/>
  <c r="F3214" i="9"/>
  <c r="F3215" i="9"/>
  <c r="F3216" i="9"/>
  <c r="F3217" i="9"/>
  <c r="F3218" i="9"/>
  <c r="F3219" i="9"/>
  <c r="F3220" i="9"/>
  <c r="F3221" i="9"/>
  <c r="F3222" i="9"/>
  <c r="F3223" i="9"/>
  <c r="F3224" i="9"/>
  <c r="F3225" i="9"/>
  <c r="F3226" i="9"/>
  <c r="F3227" i="9"/>
  <c r="F3228" i="9"/>
  <c r="F3229" i="9"/>
  <c r="F3230" i="9"/>
  <c r="F3231" i="9"/>
  <c r="F3232" i="9"/>
  <c r="F3233" i="9"/>
  <c r="F3234" i="9"/>
  <c r="F3235" i="9"/>
  <c r="F3236" i="9"/>
  <c r="F3237" i="9"/>
  <c r="F3238" i="9"/>
  <c r="F3239" i="9"/>
  <c r="F3240" i="9"/>
  <c r="F3241" i="9"/>
  <c r="F3242" i="9"/>
  <c r="F3243" i="9"/>
  <c r="F3244" i="9"/>
  <c r="F3245" i="9"/>
  <c r="F3246" i="9"/>
  <c r="F3247" i="9"/>
  <c r="F3248" i="9"/>
  <c r="F3249" i="9"/>
  <c r="F3250" i="9"/>
  <c r="F3251" i="9"/>
  <c r="F3252" i="9"/>
  <c r="F3253" i="9"/>
  <c r="F3254" i="9"/>
  <c r="F3255" i="9"/>
  <c r="F3256" i="9"/>
  <c r="F3257" i="9"/>
  <c r="F3258" i="9"/>
  <c r="F3259" i="9"/>
  <c r="F3260" i="9"/>
  <c r="F3261" i="9"/>
  <c r="F3262" i="9"/>
  <c r="F3263" i="9"/>
  <c r="F3264" i="9"/>
  <c r="F3265" i="9"/>
  <c r="F3266" i="9"/>
  <c r="F3267" i="9"/>
  <c r="F3268" i="9"/>
  <c r="F3269" i="9"/>
  <c r="F3270" i="9"/>
  <c r="F3271" i="9"/>
  <c r="F3272" i="9"/>
  <c r="F3273" i="9"/>
  <c r="F3274" i="9"/>
  <c r="F3275" i="9"/>
  <c r="F3276" i="9"/>
  <c r="F3277" i="9"/>
  <c r="F3278" i="9"/>
  <c r="F3279" i="9"/>
  <c r="F3280" i="9"/>
  <c r="F3281" i="9"/>
  <c r="F3282" i="9"/>
  <c r="F3283" i="9"/>
  <c r="F3284" i="9"/>
  <c r="F3285" i="9"/>
  <c r="F3286" i="9"/>
  <c r="F3287" i="9"/>
  <c r="F3288" i="9"/>
  <c r="F3289" i="9"/>
  <c r="F3290" i="9"/>
  <c r="F3291" i="9"/>
  <c r="F3292" i="9"/>
  <c r="F3293" i="9"/>
  <c r="F3294" i="9"/>
  <c r="F3295" i="9"/>
  <c r="F3296" i="9"/>
  <c r="F3297" i="9"/>
  <c r="F3298" i="9"/>
  <c r="F3299" i="9"/>
  <c r="F3300" i="9"/>
  <c r="F3301" i="9"/>
  <c r="F3302" i="9"/>
  <c r="F3303" i="9"/>
  <c r="F3304" i="9"/>
  <c r="F3305" i="9"/>
  <c r="F3306" i="9"/>
  <c r="F3307" i="9"/>
  <c r="F3308" i="9"/>
  <c r="F3309" i="9"/>
  <c r="F3310" i="9"/>
  <c r="F3311" i="9"/>
  <c r="F3312" i="9"/>
  <c r="F3313" i="9"/>
  <c r="F3314" i="9"/>
  <c r="F3315" i="9"/>
  <c r="F3316" i="9"/>
  <c r="F3317" i="9"/>
  <c r="F3318" i="9"/>
  <c r="F3319" i="9"/>
  <c r="F3320" i="9"/>
  <c r="F3321" i="9"/>
  <c r="F3322" i="9"/>
  <c r="F3323" i="9"/>
  <c r="F3324" i="9"/>
  <c r="F3325" i="9"/>
  <c r="F3326" i="9"/>
  <c r="F3327" i="9"/>
  <c r="F3328" i="9"/>
  <c r="F3329" i="9"/>
  <c r="F3330" i="9"/>
  <c r="F3331" i="9"/>
  <c r="F3332" i="9"/>
  <c r="F3333" i="9"/>
  <c r="F3334" i="9"/>
  <c r="F3335" i="9"/>
  <c r="F3336" i="9"/>
  <c r="F3337" i="9"/>
  <c r="F3338" i="9"/>
  <c r="F3339" i="9"/>
  <c r="F3340" i="9"/>
  <c r="F3341" i="9"/>
  <c r="F3342" i="9"/>
  <c r="F3343" i="9"/>
  <c r="F3344" i="9"/>
  <c r="F3345" i="9"/>
  <c r="F3346" i="9"/>
  <c r="F3347" i="9"/>
  <c r="F3348" i="9"/>
  <c r="F3349" i="9"/>
  <c r="F3350" i="9"/>
  <c r="F3351" i="9"/>
  <c r="F3352" i="9"/>
  <c r="F3353" i="9"/>
  <c r="F3354" i="9"/>
  <c r="F3355" i="9"/>
  <c r="F3356" i="9"/>
  <c r="F3357" i="9"/>
  <c r="F3358" i="9"/>
  <c r="F3359" i="9"/>
  <c r="F3360" i="9"/>
  <c r="F3361" i="9"/>
  <c r="F3362" i="9"/>
  <c r="F3363" i="9"/>
  <c r="F3364" i="9"/>
  <c r="F3365" i="9"/>
  <c r="F3366" i="9"/>
  <c r="F3367" i="9"/>
  <c r="F3368" i="9"/>
  <c r="F3369" i="9"/>
  <c r="F3370" i="9"/>
  <c r="F3371" i="9"/>
  <c r="F3372" i="9"/>
  <c r="F3373" i="9"/>
  <c r="F3374" i="9"/>
  <c r="F3375" i="9"/>
  <c r="F3376" i="9"/>
  <c r="F3377" i="9"/>
  <c r="F3378" i="9"/>
  <c r="F3379" i="9"/>
  <c r="F3380" i="9"/>
  <c r="F3381" i="9"/>
  <c r="F3382" i="9"/>
  <c r="F3383" i="9"/>
  <c r="F3384" i="9"/>
  <c r="F3385" i="9"/>
  <c r="F3386" i="9"/>
  <c r="F3387" i="9"/>
  <c r="F3388" i="9"/>
  <c r="F3389" i="9"/>
  <c r="F3390" i="9"/>
  <c r="F3391" i="9"/>
  <c r="F3392" i="9"/>
  <c r="F3393" i="9"/>
  <c r="F3394" i="9"/>
  <c r="F3395" i="9"/>
  <c r="F3396" i="9"/>
  <c r="F3397" i="9"/>
  <c r="F3398" i="9"/>
  <c r="F3399" i="9"/>
  <c r="F3400" i="9"/>
  <c r="F3401" i="9"/>
  <c r="F3402" i="9"/>
  <c r="F3403" i="9"/>
  <c r="F3404" i="9"/>
  <c r="F3405" i="9"/>
  <c r="F3406" i="9"/>
  <c r="F3407" i="9"/>
  <c r="F3408" i="9"/>
  <c r="F3409" i="9"/>
  <c r="F3410" i="9"/>
  <c r="F3411" i="9"/>
  <c r="F3412" i="9"/>
  <c r="F3413" i="9"/>
  <c r="F3414" i="9"/>
  <c r="F3415" i="9"/>
  <c r="F3416" i="9"/>
  <c r="F3417" i="9"/>
  <c r="F3418" i="9"/>
  <c r="F3419" i="9"/>
  <c r="F3420" i="9"/>
  <c r="F3421" i="9"/>
  <c r="F3422" i="9"/>
  <c r="F3423" i="9"/>
  <c r="F3424" i="9"/>
  <c r="F3425" i="9"/>
  <c r="F3426" i="9"/>
  <c r="F3427" i="9"/>
  <c r="F3428" i="9"/>
  <c r="F3429" i="9"/>
  <c r="F3430" i="9"/>
  <c r="F3431" i="9"/>
  <c r="F3432" i="9"/>
  <c r="F3433" i="9"/>
  <c r="F3434" i="9"/>
  <c r="F3435" i="9"/>
  <c r="F3436" i="9"/>
  <c r="F3437" i="9"/>
  <c r="F3438" i="9"/>
  <c r="F3439" i="9"/>
  <c r="F3440" i="9"/>
  <c r="F3441" i="9"/>
  <c r="F3442" i="9"/>
  <c r="F3443" i="9"/>
  <c r="F3444" i="9"/>
  <c r="F3445" i="9"/>
  <c r="F3446" i="9"/>
  <c r="F3447" i="9"/>
  <c r="F3448" i="9"/>
  <c r="F3449" i="9"/>
  <c r="F3450" i="9"/>
  <c r="F3451" i="9"/>
  <c r="F3452" i="9"/>
  <c r="F3453" i="9"/>
  <c r="F3454" i="9"/>
  <c r="F3455" i="9"/>
  <c r="F3456" i="9"/>
  <c r="F3457" i="9"/>
  <c r="F3458" i="9"/>
  <c r="F3459" i="9"/>
  <c r="F3460" i="9"/>
  <c r="F3461" i="9"/>
  <c r="F3462" i="9"/>
  <c r="F3463" i="9"/>
  <c r="F3464" i="9"/>
  <c r="F3465" i="9"/>
  <c r="F3466" i="9"/>
  <c r="F3467" i="9"/>
  <c r="F3468" i="9"/>
  <c r="F3469" i="9"/>
  <c r="F3470" i="9"/>
  <c r="F3471" i="9"/>
  <c r="F3472" i="9"/>
  <c r="F3473" i="9"/>
  <c r="F3474" i="9"/>
  <c r="F3475" i="9"/>
  <c r="F3476" i="9"/>
  <c r="F3477" i="9"/>
  <c r="F3478" i="9"/>
  <c r="F3479" i="9"/>
  <c r="F3480" i="9"/>
  <c r="F3481" i="9"/>
  <c r="F3482" i="9"/>
  <c r="F3483" i="9"/>
  <c r="F3484" i="9"/>
  <c r="F3485" i="9"/>
  <c r="F3486" i="9"/>
  <c r="F3487" i="9"/>
  <c r="F3488" i="9"/>
  <c r="F3489" i="9"/>
  <c r="F3490" i="9"/>
  <c r="F3491" i="9"/>
  <c r="F3492" i="9"/>
  <c r="F3493" i="9"/>
  <c r="F3494" i="9"/>
  <c r="F3495" i="9"/>
  <c r="F3496" i="9"/>
  <c r="F3497" i="9"/>
  <c r="F3498" i="9"/>
  <c r="F3499" i="9"/>
  <c r="F3500" i="9"/>
  <c r="F3501" i="9"/>
  <c r="F3502" i="9"/>
  <c r="F3503" i="9"/>
  <c r="F3504" i="9"/>
  <c r="F3505" i="9"/>
  <c r="F3506" i="9"/>
  <c r="F3507" i="9"/>
  <c r="F3508" i="9"/>
  <c r="F3509" i="9"/>
  <c r="F3510" i="9"/>
  <c r="F3511" i="9"/>
  <c r="F3512" i="9"/>
  <c r="F3513" i="9"/>
  <c r="F3514" i="9"/>
  <c r="F3515" i="9"/>
  <c r="F3516" i="9"/>
  <c r="F3517" i="9"/>
  <c r="F3518" i="9"/>
  <c r="F3519" i="9"/>
  <c r="F3520" i="9"/>
  <c r="F3521" i="9"/>
  <c r="F3522" i="9"/>
  <c r="F3523" i="9"/>
  <c r="F3524" i="9"/>
  <c r="F3525" i="9"/>
  <c r="F3526" i="9"/>
  <c r="F3527" i="9"/>
  <c r="F3528" i="9"/>
  <c r="F3529" i="9"/>
  <c r="F3530" i="9"/>
  <c r="F3531" i="9"/>
  <c r="F3532" i="9"/>
  <c r="F3533" i="9"/>
  <c r="F3534" i="9"/>
  <c r="F3535" i="9"/>
  <c r="F3536" i="9"/>
  <c r="F3537" i="9"/>
  <c r="F3538" i="9"/>
  <c r="F3539" i="9"/>
  <c r="F3540" i="9"/>
  <c r="F3541" i="9"/>
  <c r="F3542" i="9"/>
  <c r="F3543" i="9"/>
  <c r="F3544" i="9"/>
  <c r="F3545" i="9"/>
  <c r="F3546" i="9"/>
  <c r="F3547" i="9"/>
  <c r="F3548" i="9"/>
  <c r="F3549" i="9"/>
  <c r="F3550" i="9"/>
  <c r="F3551" i="9"/>
  <c r="F3552" i="9"/>
  <c r="F3553" i="9"/>
  <c r="F3554" i="9"/>
  <c r="F3555" i="9"/>
  <c r="F3556" i="9"/>
  <c r="F3557" i="9"/>
  <c r="F3558" i="9"/>
  <c r="F3559" i="9"/>
  <c r="F3560" i="9"/>
  <c r="F3561" i="9"/>
  <c r="F3562" i="9"/>
  <c r="F3563" i="9"/>
  <c r="F3564" i="9"/>
  <c r="F3565" i="9"/>
  <c r="F3566" i="9"/>
  <c r="F3567" i="9"/>
  <c r="F3568" i="9"/>
  <c r="F3569" i="9"/>
  <c r="F3570" i="9"/>
  <c r="F3571" i="9"/>
  <c r="F3572" i="9"/>
  <c r="F3573" i="9"/>
  <c r="F3574" i="9"/>
  <c r="F3575" i="9"/>
  <c r="F3576" i="9"/>
  <c r="F3577" i="9"/>
  <c r="F3578" i="9"/>
  <c r="F3579" i="9"/>
  <c r="F3580" i="9"/>
  <c r="F3581" i="9"/>
  <c r="F3582" i="9"/>
  <c r="F3583" i="9"/>
  <c r="F3584" i="9"/>
  <c r="F3585" i="9"/>
  <c r="F3586" i="9"/>
  <c r="F3587" i="9"/>
  <c r="F3588" i="9"/>
  <c r="F3589" i="9"/>
  <c r="F3590" i="9"/>
  <c r="F3591" i="9"/>
  <c r="F3592" i="9"/>
  <c r="F3593" i="9"/>
  <c r="F3594" i="9"/>
  <c r="F3595" i="9"/>
  <c r="F3596" i="9"/>
  <c r="F3597" i="9"/>
  <c r="F3598" i="9"/>
  <c r="F3599" i="9"/>
  <c r="F3600" i="9"/>
  <c r="F3601" i="9"/>
  <c r="F3602" i="9"/>
  <c r="F3603" i="9"/>
  <c r="F3604" i="9"/>
  <c r="F3605" i="9"/>
  <c r="F3606" i="9"/>
  <c r="F3607" i="9"/>
  <c r="F3608" i="9"/>
  <c r="F3609" i="9"/>
  <c r="F3610" i="9"/>
  <c r="F3611" i="9"/>
  <c r="F3612" i="9"/>
  <c r="F3613" i="9"/>
  <c r="F3614" i="9"/>
  <c r="F3615" i="9"/>
  <c r="F3616" i="9"/>
  <c r="F3617" i="9"/>
  <c r="F3618" i="9"/>
  <c r="F3619" i="9"/>
  <c r="F3620" i="9"/>
  <c r="F3621" i="9"/>
  <c r="F3622" i="9"/>
  <c r="F3623" i="9"/>
  <c r="F3624" i="9"/>
  <c r="F3625" i="9"/>
  <c r="F3626" i="9"/>
  <c r="F3627" i="9"/>
  <c r="F3628" i="9"/>
  <c r="F3629" i="9"/>
  <c r="F3630" i="9"/>
  <c r="F3631" i="9"/>
  <c r="F3632" i="9"/>
  <c r="F3633" i="9"/>
  <c r="F3634" i="9"/>
  <c r="F3635" i="9"/>
  <c r="F3636" i="9"/>
  <c r="F3637" i="9"/>
  <c r="F3638" i="9"/>
  <c r="F3639" i="9"/>
  <c r="F3640" i="9"/>
  <c r="F3641" i="9"/>
  <c r="F3642" i="9"/>
  <c r="F3643" i="9"/>
  <c r="F3644" i="9"/>
  <c r="F3645" i="9"/>
  <c r="F3646" i="9"/>
  <c r="F3647" i="9"/>
  <c r="F3648" i="9"/>
  <c r="F3649" i="9"/>
  <c r="F3650" i="9"/>
  <c r="F3651" i="9"/>
  <c r="F3652" i="9"/>
  <c r="F3653" i="9"/>
  <c r="F3654" i="9"/>
  <c r="F3655" i="9"/>
  <c r="F3656" i="9"/>
  <c r="F3657" i="9"/>
  <c r="F3658" i="9"/>
  <c r="F3659" i="9"/>
  <c r="F3660" i="9"/>
  <c r="F3661" i="9"/>
  <c r="F3662" i="9"/>
  <c r="F3663" i="9"/>
  <c r="F3664" i="9"/>
  <c r="F3665" i="9"/>
  <c r="F3666" i="9"/>
  <c r="F3667" i="9"/>
  <c r="F3668" i="9"/>
  <c r="F3669" i="9"/>
  <c r="F3670" i="9"/>
  <c r="F3671" i="9"/>
  <c r="F3672" i="9"/>
  <c r="F3673" i="9"/>
  <c r="F3674" i="9"/>
  <c r="F3675" i="9"/>
  <c r="F3676" i="9"/>
  <c r="F3677" i="9"/>
  <c r="F3678" i="9"/>
  <c r="F3679" i="9"/>
  <c r="F3680" i="9"/>
  <c r="F3681" i="9"/>
  <c r="F3682" i="9"/>
  <c r="F3683" i="9"/>
  <c r="F3684" i="9"/>
  <c r="F3685" i="9"/>
  <c r="F3686" i="9"/>
  <c r="F3687" i="9"/>
  <c r="F3688" i="9"/>
  <c r="F3689" i="9"/>
  <c r="F3690" i="9"/>
  <c r="F3691" i="9"/>
  <c r="F3692" i="9"/>
  <c r="F3693" i="9"/>
  <c r="F3694" i="9"/>
  <c r="F3695" i="9"/>
  <c r="F3696" i="9"/>
  <c r="F3697" i="9"/>
  <c r="F3698" i="9"/>
  <c r="F3699" i="9"/>
  <c r="F3700" i="9"/>
  <c r="F3701" i="9"/>
  <c r="F3702" i="9"/>
  <c r="F3703" i="9"/>
  <c r="F3704" i="9"/>
  <c r="F3705" i="9"/>
  <c r="F3706" i="9"/>
  <c r="F3707" i="9"/>
  <c r="F3708" i="9"/>
  <c r="F3709" i="9"/>
  <c r="F3710" i="9"/>
  <c r="F3711" i="9"/>
  <c r="F3712" i="9"/>
  <c r="F3713" i="9"/>
  <c r="F3714" i="9"/>
  <c r="F3715" i="9"/>
  <c r="F3716" i="9"/>
  <c r="F3717" i="9"/>
  <c r="F3718" i="9"/>
  <c r="F3719" i="9"/>
  <c r="F3720" i="9"/>
  <c r="F3721" i="9"/>
  <c r="F3722" i="9"/>
  <c r="F3723" i="9"/>
  <c r="F3724" i="9"/>
  <c r="F3725" i="9"/>
  <c r="F3726" i="9"/>
  <c r="F3727" i="9"/>
  <c r="F3728" i="9"/>
  <c r="F3729" i="9"/>
  <c r="F3730" i="9"/>
  <c r="F3731" i="9"/>
  <c r="F3732" i="9"/>
  <c r="F3733" i="9"/>
  <c r="F3734" i="9"/>
  <c r="F3735" i="9"/>
  <c r="F3736" i="9"/>
  <c r="F3737" i="9"/>
  <c r="F3738" i="9"/>
  <c r="F3739" i="9"/>
  <c r="F3740" i="9"/>
  <c r="F3741" i="9"/>
  <c r="F3742" i="9"/>
  <c r="F3743" i="9"/>
  <c r="F3744" i="9"/>
  <c r="F3745" i="9"/>
  <c r="F3746" i="9"/>
  <c r="F3747" i="9"/>
  <c r="F3748" i="9"/>
  <c r="F3749" i="9"/>
  <c r="F3750" i="9"/>
  <c r="F3751" i="9"/>
  <c r="F3752" i="9"/>
  <c r="F3753" i="9"/>
  <c r="F3754" i="9"/>
  <c r="F3755" i="9"/>
  <c r="F3756" i="9"/>
  <c r="F3757" i="9"/>
  <c r="F3758" i="9"/>
  <c r="F3759" i="9"/>
  <c r="F3760" i="9"/>
  <c r="F3761" i="9"/>
  <c r="F3762" i="9"/>
  <c r="F3763" i="9"/>
  <c r="F3764" i="9"/>
  <c r="F3765" i="9"/>
  <c r="F3766" i="9"/>
  <c r="F3767" i="9"/>
  <c r="F3768" i="9"/>
  <c r="F3769" i="9"/>
  <c r="F3770" i="9"/>
  <c r="F3771" i="9"/>
  <c r="F3772" i="9"/>
  <c r="F3773" i="9"/>
  <c r="F3774" i="9"/>
  <c r="F3775" i="9"/>
  <c r="F3776" i="9"/>
  <c r="F3777" i="9"/>
  <c r="F3778" i="9"/>
  <c r="F3779" i="9"/>
  <c r="F3780" i="9"/>
  <c r="F3781" i="9"/>
  <c r="F3782" i="9"/>
  <c r="F3783" i="9"/>
  <c r="F3784" i="9"/>
  <c r="F3785" i="9"/>
  <c r="F3786" i="9"/>
  <c r="F3787" i="9"/>
  <c r="F3788" i="9"/>
  <c r="F3789" i="9"/>
  <c r="F3790" i="9"/>
  <c r="F3791" i="9"/>
  <c r="F3792" i="9"/>
  <c r="F3793" i="9"/>
  <c r="F3794" i="9"/>
  <c r="F3795" i="9"/>
  <c r="F3796" i="9"/>
  <c r="F3797" i="9"/>
  <c r="F3798" i="9"/>
  <c r="F3799" i="9"/>
  <c r="F3800" i="9"/>
  <c r="F3801" i="9"/>
  <c r="F3802" i="9"/>
  <c r="F3803" i="9"/>
  <c r="F3804" i="9"/>
  <c r="F3805" i="9"/>
  <c r="F3806" i="9"/>
  <c r="F3807" i="9"/>
  <c r="F3808" i="9"/>
  <c r="F3809" i="9"/>
  <c r="F3810" i="9"/>
  <c r="F3811" i="9"/>
  <c r="F3812" i="9"/>
  <c r="F3813" i="9"/>
  <c r="F3814" i="9"/>
  <c r="F3815" i="9"/>
  <c r="F3816" i="9"/>
  <c r="F3817" i="9"/>
  <c r="F3818" i="9"/>
  <c r="F3819" i="9"/>
  <c r="F3820" i="9"/>
  <c r="F3821" i="9"/>
  <c r="F3822" i="9"/>
  <c r="F3823" i="9"/>
  <c r="F3824" i="9"/>
  <c r="F3825" i="9"/>
  <c r="F3826" i="9"/>
  <c r="F3827" i="9"/>
  <c r="F3828" i="9"/>
  <c r="F3829" i="9"/>
  <c r="F3830" i="9"/>
  <c r="F3831" i="9"/>
  <c r="F3832" i="9"/>
  <c r="F3833" i="9"/>
  <c r="F3834" i="9"/>
  <c r="F3835" i="9"/>
  <c r="F3836" i="9"/>
  <c r="F3837" i="9"/>
  <c r="F3838" i="9"/>
  <c r="F3839" i="9"/>
  <c r="F3840" i="9"/>
  <c r="F3841" i="9"/>
  <c r="F3842" i="9"/>
  <c r="F3843" i="9"/>
  <c r="F3844" i="9"/>
  <c r="F3845" i="9"/>
  <c r="F3846" i="9"/>
  <c r="F3847" i="9"/>
  <c r="F3848" i="9"/>
  <c r="F3849" i="9"/>
  <c r="F3850" i="9"/>
  <c r="F3851" i="9"/>
  <c r="F3852" i="9"/>
  <c r="F3853" i="9"/>
  <c r="F3854" i="9"/>
  <c r="F3855" i="9"/>
  <c r="F3856" i="9"/>
  <c r="F3857" i="9"/>
  <c r="F3858" i="9"/>
  <c r="F3859" i="9"/>
  <c r="F3860" i="9"/>
  <c r="F3861" i="9"/>
  <c r="F3862" i="9"/>
  <c r="F3863" i="9"/>
  <c r="F3864" i="9"/>
  <c r="F3865" i="9"/>
  <c r="F3866" i="9"/>
  <c r="F3867" i="9"/>
  <c r="F3868" i="9"/>
  <c r="F3869" i="9"/>
  <c r="F3870" i="9"/>
  <c r="F3871" i="9"/>
  <c r="F3872" i="9"/>
  <c r="F3873" i="9"/>
  <c r="F3874" i="9"/>
  <c r="F3875" i="9"/>
  <c r="F3876" i="9"/>
  <c r="F3877" i="9"/>
  <c r="F3878" i="9"/>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4"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5" i="2"/>
  <c r="L16" i="5" l="1"/>
  <c r="L13" i="5"/>
  <c r="L15" i="5"/>
  <c r="L17" i="5"/>
  <c r="L14" i="5"/>
  <c r="K17" i="5"/>
</calcChain>
</file>

<file path=xl/sharedStrings.xml><?xml version="1.0" encoding="utf-8"?>
<sst xmlns="http://schemas.openxmlformats.org/spreadsheetml/2006/main" count="31940" uniqueCount="16382">
  <si>
    <t>Tab</t>
  </si>
  <si>
    <t>Task</t>
  </si>
  <si>
    <t>Comment</t>
  </si>
  <si>
    <t>Marks</t>
  </si>
  <si>
    <t>Time allocation</t>
  </si>
  <si>
    <t>Customer Details</t>
  </si>
  <si>
    <t>NORTH WEST FM</t>
  </si>
  <si>
    <t>AON SOUTH AFRICA</t>
  </si>
  <si>
    <t>CONDE NAST INDEPENDENT MAGAZINES</t>
  </si>
  <si>
    <t>LINACRE INVESTMENTS</t>
  </si>
  <si>
    <t>AFRICA CUP OF NATIONS 2013 LOCAL ORGANISING COMMITTEE SOUTH AFRICA</t>
  </si>
  <si>
    <t>KUMO MINING AND INDUSTRIAL SUPPLIES</t>
  </si>
  <si>
    <t>TELKOM SA</t>
  </si>
  <si>
    <t>BUSINESS CONNEXION</t>
  </si>
  <si>
    <t>THE SPAR GROUP</t>
  </si>
  <si>
    <t>MAXWELD AND BRAZE</t>
  </si>
  <si>
    <t>ENCHA CAPITAL</t>
  </si>
  <si>
    <t>DUIKER MINING</t>
  </si>
  <si>
    <t>SOUTH AFRICAN NATIONAL BLOOD SERVICE</t>
  </si>
  <si>
    <t>RHO-GRIQUA MINING</t>
  </si>
  <si>
    <t>GARDNER DENVER LIMITED (INCORPORATED IN ENGLAND)</t>
  </si>
  <si>
    <t>ELSHADAYI TRADING</t>
  </si>
  <si>
    <t>PATRICIA PROPERTIES</t>
  </si>
  <si>
    <t>SETHEO ENGINEERING</t>
  </si>
  <si>
    <t>MORVEST GROUP</t>
  </si>
  <si>
    <t>LANDELAHNI LEADERSHIP DEVELOPMENT</t>
  </si>
  <si>
    <t>HARDINGS PROPRIETARY PRODUCTS</t>
  </si>
  <si>
    <t>KWEZI INVESTMENTS</t>
  </si>
  <si>
    <t>HLANGANYELA TYRE</t>
  </si>
  <si>
    <t>LANDELAHNI BUSINESS LEADERS</t>
  </si>
  <si>
    <t>LANDELAHNI GRADUATE AND BURSARY SERVICES</t>
  </si>
  <si>
    <t>MAREMILA</t>
  </si>
  <si>
    <t>THE HOLLARD INSURANCE COMPANY</t>
  </si>
  <si>
    <t>LANDELAHNI MANAGEMENT SERVICES</t>
  </si>
  <si>
    <t>ALLIED ELEVATOR COMPANY</t>
  </si>
  <si>
    <t>ALTOTYPE</t>
  </si>
  <si>
    <t>SOUTH AFRICAN-NETHERLANDS CHAMBER OF COMMERCE</t>
  </si>
  <si>
    <t>CRADLE HEALTH SPA</t>
  </si>
  <si>
    <t>FIRSTRAND BANK</t>
  </si>
  <si>
    <t>CENTREMARK ROADMARKING</t>
  </si>
  <si>
    <t>KUMBA IRON ORE</t>
  </si>
  <si>
    <t>AFRICAPACITY ELECTROWEB</t>
  </si>
  <si>
    <t>BUSINESS PARTNERS</t>
  </si>
  <si>
    <t>CALULO INVESTMENTS</t>
  </si>
  <si>
    <t>NATIONAL SECURITY AND FIRE</t>
  </si>
  <si>
    <t>NASIDIMA INVESTMENT HOLDINGS</t>
  </si>
  <si>
    <t>IQ BUSINESS</t>
  </si>
  <si>
    <t>THE STANDARD BANK OF SOUTH AFRICA</t>
  </si>
  <si>
    <t>IKUSASA RAIL (SA)</t>
  </si>
  <si>
    <t>ABSA BANK</t>
  </si>
  <si>
    <t>CRIMSON ROSE INVESTMENTS</t>
  </si>
  <si>
    <t>ADVATIME</t>
  </si>
  <si>
    <t>SEED ENGINE</t>
  </si>
  <si>
    <t>CROWN WORLDWIDE MOVERS</t>
  </si>
  <si>
    <t>NEDBANK</t>
  </si>
  <si>
    <t>OGILVY SOUTH AFRICA</t>
  </si>
  <si>
    <t>LWAZI CAPITAL 101</t>
  </si>
  <si>
    <t>SUNFIELD HOME (FORTUNA)</t>
  </si>
  <si>
    <t>COCA-COLA FORTUNE</t>
  </si>
  <si>
    <t>DELF SAND</t>
  </si>
  <si>
    <t>AFRIMAT DEMANENG</t>
  </si>
  <si>
    <t>DICKINSON ANCHOR SYSTEMS</t>
  </si>
  <si>
    <t>MCCARTHY TOYOTA</t>
  </si>
  <si>
    <t>DIRO IRON ORE</t>
  </si>
  <si>
    <t>ETOSHA TRANSPORT</t>
  </si>
  <si>
    <t>NATIONAL NETWORK TRANSPORT</t>
  </si>
  <si>
    <t>NEW CENTURY TRANSPORT</t>
  </si>
  <si>
    <t>TIP TRANS HOLDINGS</t>
  </si>
  <si>
    <t>MCCARTHY</t>
  </si>
  <si>
    <t>GRAVITAS CONSULTING SERVICES</t>
  </si>
  <si>
    <t>IMPERIAL LOGISTICS SOUTH AFRICA GROUP</t>
  </si>
  <si>
    <t>KROMME RIVER MOUTH SHARE BLOCK</t>
  </si>
  <si>
    <t>EQSTRA NH EQUIPMENT</t>
  </si>
  <si>
    <t>EAGLESTONE CAPITAL ADVISORY</t>
  </si>
  <si>
    <t>CHLOROVECT</t>
  </si>
  <si>
    <t>W G WEARNE</t>
  </si>
  <si>
    <t>GIDANI</t>
  </si>
  <si>
    <t>AIR SUPREME</t>
  </si>
  <si>
    <t>FREETEL CAPITAL</t>
  </si>
  <si>
    <t>ESKOM ROTEK INDUSTRIES</t>
  </si>
  <si>
    <t>MEGA GROUP WESTERN CAPE</t>
  </si>
  <si>
    <t>TOKISO DISPUTE SETTLEMENT</t>
  </si>
  <si>
    <t>LAFARGE INDUSTRIES SOUTH AFRICA</t>
  </si>
  <si>
    <t>TOTAL SOUTH AFRICA</t>
  </si>
  <si>
    <t>DIGISTICS</t>
  </si>
  <si>
    <t>SAMANCOR CHROME</t>
  </si>
  <si>
    <t>PHOLA COACHES</t>
  </si>
  <si>
    <t>SG COAL</t>
  </si>
  <si>
    <t>SUPER GROUP TRADING</t>
  </si>
  <si>
    <t>HOLGOUN INVESTMENT HOLDINGS</t>
  </si>
  <si>
    <t>SANSQUIRE</t>
  </si>
  <si>
    <t>MDM TECHNICAL AFRICA</t>
  </si>
  <si>
    <t>HASGRAN INVESTMENTS</t>
  </si>
  <si>
    <t>CPCLE MANUFACTURING</t>
  </si>
  <si>
    <t>LARGOVERT</t>
  </si>
  <si>
    <t>MKHWANAZI MALHERBE (M2) INVESTMENTS</t>
  </si>
  <si>
    <t>E M C ENGINEERING</t>
  </si>
  <si>
    <t>MORNING TIDE INVESTMENTS 319</t>
  </si>
  <si>
    <t>CONSTRUCTION SECTOR CHARTER COUNCIL</t>
  </si>
  <si>
    <t>MOBILE TELEPHONE NETWORKS</t>
  </si>
  <si>
    <t>SOUTH RAND MOTOR LAB</t>
  </si>
  <si>
    <t>BASIL READ</t>
  </si>
  <si>
    <t>GROWTHPOINT MANAGEMENT SERVICES</t>
  </si>
  <si>
    <t>HYPROP INVESTMENTS</t>
  </si>
  <si>
    <t>BOMBELA CONCESSION COMPANY (RF)</t>
  </si>
  <si>
    <t>TASTE HOLDINGS</t>
  </si>
  <si>
    <t>VITAL DISTRIBUTION SOLUTIONS</t>
  </si>
  <si>
    <t>CRESTA MOTOR LAB</t>
  </si>
  <si>
    <t>SOUTHERN PALACE GROUP OF COMPANIES</t>
  </si>
  <si>
    <t>DARIOCODE ENGINEERING PARTNERS GROUP</t>
  </si>
  <si>
    <t>MMI HOLDINGS</t>
  </si>
  <si>
    <t>VIZIRAMA 148</t>
  </si>
  <si>
    <t>SALESTALK 144</t>
  </si>
  <si>
    <t>PARETO</t>
  </si>
  <si>
    <t>AVENG AFRICA</t>
  </si>
  <si>
    <t>JUSTALIGNMENT SERVICES</t>
  </si>
  <si>
    <t>TRIPLE TRUST ORGANISATION</t>
  </si>
  <si>
    <t>AFRICA SPORTS HOLDING</t>
  </si>
  <si>
    <t>ARCELORMITTAL SOUTH AFRICA</t>
  </si>
  <si>
    <t>VUNENE MINING</t>
  </si>
  <si>
    <t>MOTUS CORPORATION</t>
  </si>
  <si>
    <t>DIRECT ENGINEERING CO</t>
  </si>
  <si>
    <t>PHOENIX DISTRIBUTION</t>
  </si>
  <si>
    <t>HYUNDAI AUTOMOTIVE SOUTH AFRICA</t>
  </si>
  <si>
    <t>AMPUCORP</t>
  </si>
  <si>
    <t>COIN AVIATION SECURITY</t>
  </si>
  <si>
    <t>KIA MOTORS SOUTH AFRICA</t>
  </si>
  <si>
    <t>LESOSHA TRADING ENTERPRISE</t>
  </si>
  <si>
    <t>IMPERIAL GROUP</t>
  </si>
  <si>
    <t>CHARIS FOODS</t>
  </si>
  <si>
    <t>BIDVEST SERVICES</t>
  </si>
  <si>
    <t>ISLAND HOUSE TRADING 147</t>
  </si>
  <si>
    <t>THE TABLE RESTAURANT</t>
  </si>
  <si>
    <t>GADLEX</t>
  </si>
  <si>
    <t>S B V SERVICES</t>
  </si>
  <si>
    <t>GIJIMA HOLDINGS</t>
  </si>
  <si>
    <t>KWEZI GROUP</t>
  </si>
  <si>
    <t>PROTECH KHUTHELE HOLDINGS</t>
  </si>
  <si>
    <t>BROOKFIELD INVESTMENTS 315</t>
  </si>
  <si>
    <t>ENABLE MEDIA</t>
  </si>
  <si>
    <t>CONNECT CHANNEL</t>
  </si>
  <si>
    <t>WELBEDACHT WINES</t>
  </si>
  <si>
    <t>OUTSURANCE INSURANCE COMPANY</t>
  </si>
  <si>
    <t>SWIFTDEALS THIRTY ONE</t>
  </si>
  <si>
    <t>MEYERSDAL NATURE ESTATE HOMEOWNERS ASSOCIATION</t>
  </si>
  <si>
    <t>BIDVEST PROTEA COIN</t>
  </si>
  <si>
    <t>HARDY?S OFFICE FURNITURE</t>
  </si>
  <si>
    <t>MAMA MIMIS</t>
  </si>
  <si>
    <t>MAYIBUYE GROUP</t>
  </si>
  <si>
    <t>MOTSENG SELMEC</t>
  </si>
  <si>
    <t>PRIMORIS PROPVEST 25</t>
  </si>
  <si>
    <t>MADMEAD BREWING</t>
  </si>
  <si>
    <t>VODACOM</t>
  </si>
  <si>
    <t>MOTSENG INVESTMENT HOLDINGS</t>
  </si>
  <si>
    <t>ST AUGUSTINE COLLEGE OF SOUTH AFRICA</t>
  </si>
  <si>
    <t>CAPENSIS INVESTMENTS 512</t>
  </si>
  <si>
    <t>SUN INTERNATIONAL</t>
  </si>
  <si>
    <t>POWERHOUSE UTILITIES</t>
  </si>
  <si>
    <t>TECHNET SYSTEMS S A</t>
  </si>
  <si>
    <t>MEHLEKETO RESOURCING</t>
  </si>
  <si>
    <t>ELMIR BRICKS</t>
  </si>
  <si>
    <t>CALLGUARD SECURITY SERVICES</t>
  </si>
  <si>
    <t>EOH ABANTU</t>
  </si>
  <si>
    <t>CODI MARINE SERVICES</t>
  </si>
  <si>
    <t>UNIFLAIR SOUTH AFRICA</t>
  </si>
  <si>
    <t>BLACK INFORMATION TECHNOLOGY EMPOWERMENT COMPANY</t>
  </si>
  <si>
    <t>BONGANIS'BUSISO BUSINESS ENTERPRISE</t>
  </si>
  <si>
    <t>AECOM SA</t>
  </si>
  <si>
    <t>SUID-AFRIKAANSE POSKANTOOR</t>
  </si>
  <si>
    <t>ROODE HEUWEL SAND</t>
  </si>
  <si>
    <t>BARLOWORLD EQUIPMENT</t>
  </si>
  <si>
    <t>LESEDI CULTURAL VILLAGE</t>
  </si>
  <si>
    <t>NEW AFRICA INVESTMENTS (RF)</t>
  </si>
  <si>
    <t>STELLR SOUTH AFRICA</t>
  </si>
  <si>
    <t>NAMBITI TECHNOLOGIES - LIMPOPO</t>
  </si>
  <si>
    <t>PEERMONT GLOBAL MANAGEMENT (KZN)</t>
  </si>
  <si>
    <t>LION OF AFRICA INSURANCE COMPANY</t>
  </si>
  <si>
    <t>BARLOWORLD SOUTH AFRICA</t>
  </si>
  <si>
    <t>FIDELITY SECURITY GROUP</t>
  </si>
  <si>
    <t>FIDELITY ADT</t>
  </si>
  <si>
    <t>TRANTER HOLDINGS</t>
  </si>
  <si>
    <t>FIDELITY SECURITY SERVICES</t>
  </si>
  <si>
    <t>SANLAM LIFE INSURANCE</t>
  </si>
  <si>
    <t>NKOMAZI FUEL</t>
  </si>
  <si>
    <t>EXXARO COAL MPUMALANGA</t>
  </si>
  <si>
    <t>BUSCOR</t>
  </si>
  <si>
    <t>GROUP 4 FALCK</t>
  </si>
  <si>
    <t>GUBEVU SECURITY GROUP GAUTENG</t>
  </si>
  <si>
    <t>GRAY SECURITY SERVICES (SA)</t>
  </si>
  <si>
    <t>ROVANES FINANCIAL MANAGEMENT SERVICES</t>
  </si>
  <si>
    <t>CEDARWOOD OFFICE PARK</t>
  </si>
  <si>
    <t>NATIONAL SOCIETY OF BLACK ENGINEERS OF SA</t>
  </si>
  <si>
    <t>PACKTRONIC</t>
  </si>
  <si>
    <t>KISS OF HOPE TRADING</t>
  </si>
  <si>
    <t>MTN GROUP</t>
  </si>
  <si>
    <t>ARROWHEAD PROPERTIES</t>
  </si>
  <si>
    <t>TYRE CORPORATION RUSTENBURG SITE MANAGEMENT</t>
  </si>
  <si>
    <t>ICTGLOBE TECHNOLOGY E-NCUBATOR</t>
  </si>
  <si>
    <t>G I S GLOBAL IMAGE</t>
  </si>
  <si>
    <t>INFLOW WATER MANAGEMENT</t>
  </si>
  <si>
    <t>STEDONE CIVILS</t>
  </si>
  <si>
    <t>STRATEGY HOUSE</t>
  </si>
  <si>
    <t>CHUMA PLATINUM SPV</t>
  </si>
  <si>
    <t>SKYNET SOUTH AFRICA</t>
  </si>
  <si>
    <t>INLAND CARGO LOGISTICS</t>
  </si>
  <si>
    <t>VELVETSKY NINE</t>
  </si>
  <si>
    <t>PLUS TEN HARDWARE DISTRIBUTION</t>
  </si>
  <si>
    <t>RELIFLASH</t>
  </si>
  <si>
    <t>ALL YOUR COAL SOLUTIONS</t>
  </si>
  <si>
    <t>CHAPUDI COAL</t>
  </si>
  <si>
    <t>FRONTIER MINING PROJECTS</t>
  </si>
  <si>
    <t>NKWE PLATINUM (DE WILDT)</t>
  </si>
  <si>
    <t>KLERKSDORP MINING AND ENGINEERING SUPPLIES</t>
  </si>
  <si>
    <t>KYALAMI GLEN HOMEOWNERS ASSOCIATION</t>
  </si>
  <si>
    <t>OLIVEWOOD TRADE AND INVEST 41</t>
  </si>
  <si>
    <t>ORESEGO HOLDINGS</t>
  </si>
  <si>
    <t>KAPELA HOLDINGS</t>
  </si>
  <si>
    <t>HARMONY GOLD MINING COMPANY</t>
  </si>
  <si>
    <t>SUM MORE GROUP</t>
  </si>
  <si>
    <t>LANDROUX ENGINEERING AND CONSTRUCTION</t>
  </si>
  <si>
    <t>NJR STEEL CENTRAL BUYING</t>
  </si>
  <si>
    <t>RAN FINANCIAL SERVICES</t>
  </si>
  <si>
    <t>AFRIMIX READY MIXED CONCRETE</t>
  </si>
  <si>
    <t>NETGROUP SOUTH AFRICA</t>
  </si>
  <si>
    <t>WESTERN PLATINUM</t>
  </si>
  <si>
    <t>DIAMOND LOCK SYSTEMS</t>
  </si>
  <si>
    <t>R F B LOGISTICS</t>
  </si>
  <si>
    <t>TRIANGLE ARMATURE WINDERS</t>
  </si>
  <si>
    <t>ARC ONLINE</t>
  </si>
  <si>
    <t>NEW WAVE ADVANCED CAPITAL</t>
  </si>
  <si>
    <t>TSAUTSE BAYI</t>
  </si>
  <si>
    <t>NATIONAL HOUSING FINANCE CORPORATION</t>
  </si>
  <si>
    <t>VENTICEPT INVESTMENTS</t>
  </si>
  <si>
    <t>MABULA SHARE BLOCK</t>
  </si>
  <si>
    <t>SSI HOLDINGS</t>
  </si>
  <si>
    <t>TUSCAN MOOD 1039</t>
  </si>
  <si>
    <t>GALESHEWE SMME VILLAGE</t>
  </si>
  <si>
    <t>OBERON INDUSTRIAL TECHNOLOGIES</t>
  </si>
  <si>
    <t>RETROSPECTIVE TRADING 183</t>
  </si>
  <si>
    <t>MOONPROP PROPERTIES</t>
  </si>
  <si>
    <t>ERF 16 WITBANK</t>
  </si>
  <si>
    <t>QUAL CAPITAL MANAGEMENT</t>
  </si>
  <si>
    <t>SV AVIATION</t>
  </si>
  <si>
    <t>ESKOM HOLDINGS</t>
  </si>
  <si>
    <t>MADA PROJECTS</t>
  </si>
  <si>
    <t>AFRIPALLET SA</t>
  </si>
  <si>
    <t>RUSTENBURG PLATINUM MINES</t>
  </si>
  <si>
    <t>TANKER SERVICES</t>
  </si>
  <si>
    <t>BOLD MOVES 147</t>
  </si>
  <si>
    <t>GRINPAL ENERGY MANAGEMENT</t>
  </si>
  <si>
    <t>ANGLO OPERATIONS</t>
  </si>
  <si>
    <t>MATHS IMPEX SOUTH AFRICA</t>
  </si>
  <si>
    <t>IQC SYSTEMS</t>
  </si>
  <si>
    <t>RICHIE RICH LIFESTYLE INVESTMENTS</t>
  </si>
  <si>
    <t>PALACE CONSULTING ENGINEERS</t>
  </si>
  <si>
    <t>MICHAEL DENENGA</t>
  </si>
  <si>
    <t>BAKSHI AND SONS TRADING</t>
  </si>
  <si>
    <t>PROTAX GROUP</t>
  </si>
  <si>
    <t>PROTAX FINANCIAL SERVICES</t>
  </si>
  <si>
    <t>GALENCIA INVESTMENTS 1068</t>
  </si>
  <si>
    <t>RICH REWARDS TRADING 440</t>
  </si>
  <si>
    <t>METAL FREE DENTAL</t>
  </si>
  <si>
    <t>VUKA MUNICIPAL SERVICES</t>
  </si>
  <si>
    <t>MARKSMAN TRAINER</t>
  </si>
  <si>
    <t>ZUNGU-ELGIN ENGINEERING</t>
  </si>
  <si>
    <t>BLUE BEACON INVESTMENTS 198</t>
  </si>
  <si>
    <t>TIAMIRE INVESTMENTS</t>
  </si>
  <si>
    <t>ROADS AGENCY LIMPOPO</t>
  </si>
  <si>
    <t>VICARAGE ROAD</t>
  </si>
  <si>
    <t>INTERSTATE LOGISTICS</t>
  </si>
  <si>
    <t>F R PANDELANI</t>
  </si>
  <si>
    <t>FUTURE COAL</t>
  </si>
  <si>
    <t>A TO Z LINE BORING</t>
  </si>
  <si>
    <t>FRESH CANTEEN</t>
  </si>
  <si>
    <t>EXCELLERATE INDUSTRIAL CORPORATION</t>
  </si>
  <si>
    <t>6154-NORTH WEST FM</t>
  </si>
  <si>
    <t>9431-AON SOUTH AFRICA</t>
  </si>
  <si>
    <t>2106-CONDE NAST INDEPENDENT MAGAZINES</t>
  </si>
  <si>
    <t>6900-LINACRE INVESTMENTS</t>
  </si>
  <si>
    <t>7176-AFRICA CUP OF NATIONS 2013 LOCAL ORGANISING COMMITTEE SOUTH AFRICA</t>
  </si>
  <si>
    <t>1921-KUMO MINING AND INDUSTRIAL SUPPLIES</t>
  </si>
  <si>
    <t>5749-TELKOM SA</t>
  </si>
  <si>
    <t>9004-BUSINESS CONNEXION</t>
  </si>
  <si>
    <t>4280-THE SPAR GROUP</t>
  </si>
  <si>
    <t>7516-MAXWELD AND BRAZE</t>
  </si>
  <si>
    <t>5119-ENCHA CAPITAL</t>
  </si>
  <si>
    <t>3399-DUIKER MINING</t>
  </si>
  <si>
    <t>1912-SOUTH AFRICAN NATIONAL BLOOD SERVICE</t>
  </si>
  <si>
    <t>5863-RHO-GRIQUA MINING</t>
  </si>
  <si>
    <t>1146-GARDNER DENVER LIMITED (INCORPORATED IN ENGLAND)</t>
  </si>
  <si>
    <t>2118-ELSHADAYI TRADING</t>
  </si>
  <si>
    <t>6196-PATRICIA PROPERTIES</t>
  </si>
  <si>
    <t>6697-SETHEO ENGINEERING</t>
  </si>
  <si>
    <t>7870-MORVEST GROUP</t>
  </si>
  <si>
    <t>5947-LANDELAHNI LEADERSHIP DEVELOPMENT</t>
  </si>
  <si>
    <t>9520-HARDINGS PROPRIETARY PRODUCTS</t>
  </si>
  <si>
    <t>9674-KWEZI INVESTMENTS</t>
  </si>
  <si>
    <t>3080-HLANGANYELA TYRE</t>
  </si>
  <si>
    <t>4831-LANDELAHNI BUSINESS LEADERS</t>
  </si>
  <si>
    <t>7218-LANDELAHNI GRADUATE AND BURSARY SERVICES</t>
  </si>
  <si>
    <t>4934-MAREMILA</t>
  </si>
  <si>
    <t>7746-THE HOLLARD INSURANCE COMPANY</t>
  </si>
  <si>
    <t>8622-LANDELAHNI MANAGEMENT SERVICES</t>
  </si>
  <si>
    <t>9555-ALLIED ELEVATOR COMPANY</t>
  </si>
  <si>
    <t>4039-ALTOTYPE</t>
  </si>
  <si>
    <t>9571-SOUTH AFRICAN-NETHERLANDS CHAMBER OF COMMERCE</t>
  </si>
  <si>
    <t>4608-CRADLE HEALTH SPA</t>
  </si>
  <si>
    <t>4259-FIRSTRAND BANK</t>
  </si>
  <si>
    <t>8592-CENTREMARK ROADMARKING</t>
  </si>
  <si>
    <t>1390-KUMBA IRON ORE</t>
  </si>
  <si>
    <t>6755-AFRICAPACITY ELECTROWEB</t>
  </si>
  <si>
    <t>6550-BUSINESS PARTNERS</t>
  </si>
  <si>
    <t>2775-CALULO INVESTMENTS</t>
  </si>
  <si>
    <t>9567-NATIONAL SECURITY AND FIRE</t>
  </si>
  <si>
    <t>4633-NASIDIMA INVESTMENT HOLDINGS</t>
  </si>
  <si>
    <t>5800-IQ BUSINESS</t>
  </si>
  <si>
    <t>9809-THE STANDARD BANK OF SOUTH AFRICA</t>
  </si>
  <si>
    <t>8309-IKUSASA RAIL (SA)</t>
  </si>
  <si>
    <t>7824-ABSA BANK</t>
  </si>
  <si>
    <t>2398-CRIMSON ROSE INVESTMENTS</t>
  </si>
  <si>
    <t>1824-ADVATIME</t>
  </si>
  <si>
    <t>3495-SEED ENGINE</t>
  </si>
  <si>
    <t>3581-CROWN WORLDWIDE MOVERS</t>
  </si>
  <si>
    <t>2780-NEDBANK</t>
  </si>
  <si>
    <t>6470-OGILVY SOUTH AFRICA</t>
  </si>
  <si>
    <t>8602-LWAZI CAPITAL 101</t>
  </si>
  <si>
    <t>7343-SUNFIELD HOME (FORTUNA)</t>
  </si>
  <si>
    <t>2524-COCA-COLA FORTUNE</t>
  </si>
  <si>
    <t>5800-DELF SAND</t>
  </si>
  <si>
    <t>6490-AFRIMAT DEMANENG</t>
  </si>
  <si>
    <t>3011-DICKINSON ANCHOR SYSTEMS</t>
  </si>
  <si>
    <t>7121-MCCARTHY TOYOTA</t>
  </si>
  <si>
    <t>2680-DIRO IRON ORE</t>
  </si>
  <si>
    <t>2317-ETOSHA TRANSPORT</t>
  </si>
  <si>
    <t>9955-NATIONAL NETWORK TRANSPORT</t>
  </si>
  <si>
    <t>7842-NEW CENTURY TRANSPORT</t>
  </si>
  <si>
    <t>1881-TIP TRANS HOLDINGS</t>
  </si>
  <si>
    <t>5569-MCCARTHY</t>
  </si>
  <si>
    <t>5771-GRAVITAS CONSULTING SERVICES</t>
  </si>
  <si>
    <t>3325-IMPERIAL LOGISTICS SOUTH AFRICA GROUP</t>
  </si>
  <si>
    <t>9002-KROMME RIVER MOUTH SHARE BLOCK</t>
  </si>
  <si>
    <t>3378-EQSTRA NH EQUIPMENT</t>
  </si>
  <si>
    <t>7693-EAGLESTONE CAPITAL ADVISORY</t>
  </si>
  <si>
    <t>6845-CHLOROVECT</t>
  </si>
  <si>
    <t>4208-W G WEARNE</t>
  </si>
  <si>
    <t>2037-GIDANI</t>
  </si>
  <si>
    <t>1496-AIR SUPREME</t>
  </si>
  <si>
    <t>7291-FREETEL CAPITAL</t>
  </si>
  <si>
    <t>2734-ESKOM ROTEK INDUSTRIES</t>
  </si>
  <si>
    <t>1648-MEGA GROUP WESTERN CAPE</t>
  </si>
  <si>
    <t>1636-TOKISO DISPUTE SETTLEMENT</t>
  </si>
  <si>
    <t>9344-LAFARGE INDUSTRIES SOUTH AFRICA</t>
  </si>
  <si>
    <t>9583-TOTAL SOUTH AFRICA</t>
  </si>
  <si>
    <t>3070-DIGISTICS</t>
  </si>
  <si>
    <t>9536-SAMANCOR CHROME</t>
  </si>
  <si>
    <t>1302-PHOLA COACHES</t>
  </si>
  <si>
    <t>1384-SG COAL</t>
  </si>
  <si>
    <t>9071-SUPER GROUP TRADING</t>
  </si>
  <si>
    <t>3437-HOLGOUN INVESTMENT HOLDINGS</t>
  </si>
  <si>
    <t>5861-SANSQUIRE</t>
  </si>
  <si>
    <t>4838-MDM TECHNICAL AFRICA</t>
  </si>
  <si>
    <t>9290-HASGRAN INVESTMENTS</t>
  </si>
  <si>
    <t>8934-CPCLE MANUFACTURING</t>
  </si>
  <si>
    <t>9666-LARGOVERT</t>
  </si>
  <si>
    <t>1021-MKHWANAZI MALHERBE (M2) INVESTMENTS</t>
  </si>
  <si>
    <t>3630-E M C ENGINEERING</t>
  </si>
  <si>
    <t>4564-MORNING TIDE INVESTMENTS 319</t>
  </si>
  <si>
    <t>6910-CONSTRUCTION SECTOR CHARTER COUNCIL</t>
  </si>
  <si>
    <t>1868-MOBILE TELEPHONE NETWORKS</t>
  </si>
  <si>
    <t>1995-SOUTH RAND MOTOR LAB</t>
  </si>
  <si>
    <t>3335-BASIL READ</t>
  </si>
  <si>
    <t>4778-GROWTHPOINT MANAGEMENT SERVICES</t>
  </si>
  <si>
    <t>4003-HYPROP INVESTMENTS</t>
  </si>
  <si>
    <t>1286-BOMBELA CONCESSION COMPANY (RF)</t>
  </si>
  <si>
    <t>9055-TASTE HOLDINGS</t>
  </si>
  <si>
    <t>2515-VITAL DISTRIBUTION SOLUTIONS</t>
  </si>
  <si>
    <t>3915-CRESTA MOTOR LAB</t>
  </si>
  <si>
    <t>2065-SOUTHERN PALACE GROUP OF COMPANIES</t>
  </si>
  <si>
    <t>2421-DARIOCODE ENGINEERING PARTNERS GROUP</t>
  </si>
  <si>
    <t>2296-MMI HOLDINGS</t>
  </si>
  <si>
    <t>2817-VIZIRAMA 148</t>
  </si>
  <si>
    <t>8750-SALESTALK 144</t>
  </si>
  <si>
    <t>7848-PARETO</t>
  </si>
  <si>
    <t>2658-AVENG AFRICA</t>
  </si>
  <si>
    <t>6005-JUSTALIGNMENT SERVICES</t>
  </si>
  <si>
    <t>7848-TRIPLE TRUST ORGANISATION</t>
  </si>
  <si>
    <t>8321-AFRICA SPORTS HOLDING</t>
  </si>
  <si>
    <t>7669-ARCELORMITTAL SOUTH AFRICA</t>
  </si>
  <si>
    <t>6070-VUNENE MINING</t>
  </si>
  <si>
    <t>9096-MOTUS CORPORATION</t>
  </si>
  <si>
    <t>7689-DIRECT ENGINEERING CO</t>
  </si>
  <si>
    <t>4350-PHOENIX DISTRIBUTION</t>
  </si>
  <si>
    <t>6616-HYUNDAI AUTOMOTIVE SOUTH AFRICA</t>
  </si>
  <si>
    <t>7034-AMPUCORP</t>
  </si>
  <si>
    <t>7907-COIN AVIATION SECURITY</t>
  </si>
  <si>
    <t>5718-KIA MOTORS SOUTH AFRICA</t>
  </si>
  <si>
    <t>7071-LESOSHA TRADING ENTERPRISE</t>
  </si>
  <si>
    <t>3957-IMPERIAL GROUP</t>
  </si>
  <si>
    <t>2458-CHARIS FOODS</t>
  </si>
  <si>
    <t>9123-BIDVEST SERVICES</t>
  </si>
  <si>
    <t>2933-ISLAND HOUSE TRADING 147</t>
  </si>
  <si>
    <t>7107-THE TABLE RESTAURANT</t>
  </si>
  <si>
    <t>3759-GADLEX</t>
  </si>
  <si>
    <t>2365-S B V SERVICES</t>
  </si>
  <si>
    <t>1153-GIJIMA HOLDINGS</t>
  </si>
  <si>
    <t>1831-KWEZI GROUP</t>
  </si>
  <si>
    <t>2800-PROTECH KHUTHELE HOLDINGS</t>
  </si>
  <si>
    <t>6510-BROOKFIELD INVESTMENTS 315</t>
  </si>
  <si>
    <t>9653-ENABLE MEDIA</t>
  </si>
  <si>
    <t>5490-CONNECT CHANNEL</t>
  </si>
  <si>
    <t>4870-WELBEDACHT WINES</t>
  </si>
  <si>
    <t>9364-OUTSURANCE INSURANCE COMPANY</t>
  </si>
  <si>
    <t>2831-SWIFTDEALS THIRTY ONE</t>
  </si>
  <si>
    <t>9590-MEYERSDAL NATURE ESTATE HOMEOWNERS ASSOCIATION</t>
  </si>
  <si>
    <t>9409-BIDVEST PROTEA COIN</t>
  </si>
  <si>
    <t>5245-HARDY?S OFFICE FURNITURE</t>
  </si>
  <si>
    <t>5829-MAMA MIMIS</t>
  </si>
  <si>
    <t>7778-MAYIBUYE GROUP</t>
  </si>
  <si>
    <t>9450-MOTSENG SELMEC</t>
  </si>
  <si>
    <t>3584-PRIMORIS PROPVEST 25</t>
  </si>
  <si>
    <t>4646-MADMEAD BREWING</t>
  </si>
  <si>
    <t>7011-VODACOM</t>
  </si>
  <si>
    <t>4722-MOTSENG INVESTMENT HOLDINGS</t>
  </si>
  <si>
    <t>7433-ST AUGUSTINE COLLEGE OF SOUTH AFRICA</t>
  </si>
  <si>
    <t>3312-CAPENSIS INVESTMENTS 512</t>
  </si>
  <si>
    <t>6233-SUN INTERNATIONAL</t>
  </si>
  <si>
    <t>1217-POWERHOUSE UTILITIES</t>
  </si>
  <si>
    <t>8165-TECHNET SYSTEMS S A</t>
  </si>
  <si>
    <t>6448-MEHLEKETO RESOURCING</t>
  </si>
  <si>
    <t>7213-ELMIR BRICKS</t>
  </si>
  <si>
    <t>2695-CALLGUARD SECURITY SERVICES</t>
  </si>
  <si>
    <t>2402-EOH ABANTU</t>
  </si>
  <si>
    <t>9317-CODI MARINE SERVICES</t>
  </si>
  <si>
    <t>4899-UNIFLAIR SOUTH AFRICA</t>
  </si>
  <si>
    <t>7667-BLACK INFORMATION TECHNOLOGY EMPOWERMENT COMPANY</t>
  </si>
  <si>
    <t>6130-BONGANIS'BUSISO BUSINESS ENTERPRISE</t>
  </si>
  <si>
    <t>2456-AECOM SA</t>
  </si>
  <si>
    <t>3058-SUID-AFRIKAANSE POSKANTOOR</t>
  </si>
  <si>
    <t>6050-ROODE HEUWEL SAND</t>
  </si>
  <si>
    <t>8663-BARLOWORLD EQUIPMENT</t>
  </si>
  <si>
    <t>3357-LESEDI CULTURAL VILLAGE</t>
  </si>
  <si>
    <t>3561-NEW AFRICA INVESTMENTS (RF)</t>
  </si>
  <si>
    <t>7461-STELLR SOUTH AFRICA</t>
  </si>
  <si>
    <t>4875-NAMBITI TECHNOLOGIES - LIMPOPO</t>
  </si>
  <si>
    <t>5436-PEERMONT GLOBAL MANAGEMENT (KZN)</t>
  </si>
  <si>
    <t>2172-LION OF AFRICA INSURANCE COMPANY</t>
  </si>
  <si>
    <t>5798-BARLOWORLD SOUTH AFRICA</t>
  </si>
  <si>
    <t>3466-FIDELITY SECURITY GROUP</t>
  </si>
  <si>
    <t>5342-FIDELITY ADT</t>
  </si>
  <si>
    <t>1092-TRANTER HOLDINGS</t>
  </si>
  <si>
    <t>9572-FIDELITY SECURITY SERVICES</t>
  </si>
  <si>
    <t>3342-SANLAM LIFE INSURANCE</t>
  </si>
  <si>
    <t>4294-NKOMAZI FUEL</t>
  </si>
  <si>
    <t>3194-EXXARO COAL MPUMALANGA</t>
  </si>
  <si>
    <t>4908-BUSCOR</t>
  </si>
  <si>
    <t>8169-GROUP 4 FALCK</t>
  </si>
  <si>
    <t>8310-GUBEVU SECURITY GROUP GAUTENG</t>
  </si>
  <si>
    <t>9155-GRAY SECURITY SERVICES (SA)</t>
  </si>
  <si>
    <t>7076-ROVANES FINANCIAL MANAGEMENT SERVICES</t>
  </si>
  <si>
    <t>9085-CEDARWOOD OFFICE PARK</t>
  </si>
  <si>
    <t>8395-NATIONAL SOCIETY OF BLACK ENGINEERS OF SA</t>
  </si>
  <si>
    <t>7454-PACKTRONIC</t>
  </si>
  <si>
    <t>5210-KISS OF HOPE TRADING</t>
  </si>
  <si>
    <t>8678-MTN GROUP</t>
  </si>
  <si>
    <t>4774-ARROWHEAD PROPERTIES</t>
  </si>
  <si>
    <t>1133-TYRE CORPORATION RUSTENBURG SITE MANAGEMENT</t>
  </si>
  <si>
    <t>9420-ICTGLOBE TECHNOLOGY E-NCUBATOR</t>
  </si>
  <si>
    <t>7204-G I S GLOBAL IMAGE</t>
  </si>
  <si>
    <t>9909-INFLOW WATER MANAGEMENT</t>
  </si>
  <si>
    <t>4414-STEDONE CIVILS</t>
  </si>
  <si>
    <t>8571-STRATEGY HOUSE</t>
  </si>
  <si>
    <t>4086-CHUMA PLATINUM SPV</t>
  </si>
  <si>
    <t>2152-SKYNET SOUTH AFRICA</t>
  </si>
  <si>
    <t>4242-INLAND CARGO LOGISTICS</t>
  </si>
  <si>
    <t>3886-VELVETSKY NINE</t>
  </si>
  <si>
    <t>7941-PLUS TEN HARDWARE DISTRIBUTION</t>
  </si>
  <si>
    <t>1177-RELIFLASH</t>
  </si>
  <si>
    <t>7455-ALL YOUR COAL SOLUTIONS</t>
  </si>
  <si>
    <t>4173-CHAPUDI COAL</t>
  </si>
  <si>
    <t>9520-FRONTIER MINING PROJECTS</t>
  </si>
  <si>
    <t>6940-NKWE PLATINUM (DE WILDT)</t>
  </si>
  <si>
    <t>9103-KLERKSDORP MINING AND ENGINEERING SUPPLIES</t>
  </si>
  <si>
    <t>8639-KYALAMI GLEN HOMEOWNERS ASSOCIATION</t>
  </si>
  <si>
    <t>8149-OLIVEWOOD TRADE AND INVEST 41</t>
  </si>
  <si>
    <t>3552-ORESEGO HOLDINGS</t>
  </si>
  <si>
    <t>1765-KAPELA HOLDINGS</t>
  </si>
  <si>
    <t>9789-HARMONY GOLD MINING COMPANY</t>
  </si>
  <si>
    <t>5540-SUM MORE GROUP</t>
  </si>
  <si>
    <t>9945-LANDROUX ENGINEERING AND CONSTRUCTION</t>
  </si>
  <si>
    <t>9012-NJR STEEL CENTRAL BUYING</t>
  </si>
  <si>
    <t>9587-RAN FINANCIAL SERVICES</t>
  </si>
  <si>
    <t>6302-AFRIMIX READY MIXED CONCRETE</t>
  </si>
  <si>
    <t>6963-NETGROUP SOUTH AFRICA</t>
  </si>
  <si>
    <t>3111-WESTERN PLATINUM</t>
  </si>
  <si>
    <t>9031-DIAMOND LOCK SYSTEMS</t>
  </si>
  <si>
    <t>8591-R F B LOGISTICS</t>
  </si>
  <si>
    <t>8335-TRIANGLE ARMATURE WINDERS</t>
  </si>
  <si>
    <t>1725-ARC ONLINE</t>
  </si>
  <si>
    <t>4753-NEW WAVE ADVANCED CAPITAL</t>
  </si>
  <si>
    <t>8626-TSAUTSE BAYI</t>
  </si>
  <si>
    <t>9446-NATIONAL HOUSING FINANCE CORPORATION</t>
  </si>
  <si>
    <t>4672-VENTICEPT INVESTMENTS</t>
  </si>
  <si>
    <t>4359-MABULA SHARE BLOCK</t>
  </si>
  <si>
    <t>1056-SSI HOLDINGS</t>
  </si>
  <si>
    <t>4685-TUSCAN MOOD 1039</t>
  </si>
  <si>
    <t>1080-GALESHEWE SMME VILLAGE</t>
  </si>
  <si>
    <t>1575-OBERON INDUSTRIAL TECHNOLOGIES</t>
  </si>
  <si>
    <t>1006-RETROSPECTIVE TRADING 183</t>
  </si>
  <si>
    <t>2354-MOONPROP PROPERTIES</t>
  </si>
  <si>
    <t>4310-ERF 16 WITBANK</t>
  </si>
  <si>
    <t>5443-QUAL CAPITAL MANAGEMENT</t>
  </si>
  <si>
    <t>7928-SV AVIATION</t>
  </si>
  <si>
    <t>8161-ESKOM HOLDINGS</t>
  </si>
  <si>
    <t>8216-MADA PROJECTS</t>
  </si>
  <si>
    <t>8236-AFRIPALLET SA</t>
  </si>
  <si>
    <t>7781-RUSTENBURG PLATINUM MINES</t>
  </si>
  <si>
    <t>2432-TANKER SERVICES</t>
  </si>
  <si>
    <t>5233-BOLD MOVES 147</t>
  </si>
  <si>
    <t>1563-GRINPAL ENERGY MANAGEMENT</t>
  </si>
  <si>
    <t>2471-ANGLO OPERATIONS</t>
  </si>
  <si>
    <t>9578-MATHS IMPEX SOUTH AFRICA</t>
  </si>
  <si>
    <t>7411-IQC SYSTEMS</t>
  </si>
  <si>
    <t>1863-RICHIE RICH LIFESTYLE INVESTMENTS</t>
  </si>
  <si>
    <t>1180-PALACE CONSULTING ENGINEERS</t>
  </si>
  <si>
    <t>2260-MICHAEL DENENGA</t>
  </si>
  <si>
    <t>9421-BAKSHI AND SONS TRADING</t>
  </si>
  <si>
    <t>6845-PROTAX GROUP</t>
  </si>
  <si>
    <t>3146-PROTAX FINANCIAL SERVICES</t>
  </si>
  <si>
    <t>2824-GALENCIA INVESTMENTS 1068</t>
  </si>
  <si>
    <t>7263-RICH REWARDS TRADING 440</t>
  </si>
  <si>
    <t>4676-METAL FREE DENTAL</t>
  </si>
  <si>
    <t>2245-VUKA MUNICIPAL SERVICES</t>
  </si>
  <si>
    <t>5479-MARKSMAN TRAINER</t>
  </si>
  <si>
    <t>9081-ZUNGU-ELGIN ENGINEERING</t>
  </si>
  <si>
    <t>4222-BLUE BEACON INVESTMENTS 198</t>
  </si>
  <si>
    <t>2138-TIAMIRE INVESTMENTS</t>
  </si>
  <si>
    <t>7608-ROADS AGENCY LIMPOPO</t>
  </si>
  <si>
    <t>8866-VICARAGE ROAD</t>
  </si>
  <si>
    <t>4295-INTERSTATE LOGISTICS</t>
  </si>
  <si>
    <t>5321-F R PANDELANI</t>
  </si>
  <si>
    <t>2005-FUTURE COAL</t>
  </si>
  <si>
    <t>4993-A TO Z LINE BORING</t>
  </si>
  <si>
    <t>4565-FRESH CANTEEN</t>
  </si>
  <si>
    <t>4113-EXCELLERATE INDUSTRIAL CORPORATION</t>
  </si>
  <si>
    <t>Account ID</t>
  </si>
  <si>
    <t>Account ID (Text-to-Columns)</t>
  </si>
  <si>
    <t>Account Name (Text-to-Columns)</t>
  </si>
  <si>
    <t>Client Extract</t>
  </si>
  <si>
    <t>Name</t>
  </si>
  <si>
    <t>Payment Terms</t>
  </si>
  <si>
    <t>Credit Limits</t>
  </si>
  <si>
    <t>2008/119902/23</t>
  </si>
  <si>
    <t>1986/004794/06</t>
  </si>
  <si>
    <t>2009/021522/07</t>
  </si>
  <si>
    <t>1966/006628/07</t>
  </si>
  <si>
    <t>2012/042682/08</t>
  </si>
  <si>
    <t>2010/002494/07</t>
  </si>
  <si>
    <t>2012/095617/07</t>
  </si>
  <si>
    <t>2001/010218/07</t>
  </si>
  <si>
    <t>2001/000558/07</t>
  </si>
  <si>
    <t>2011/000136/07</t>
  </si>
  <si>
    <t>1981/000311/07</t>
  </si>
  <si>
    <t>2009/066716/23</t>
  </si>
  <si>
    <t>1980/002056/07</t>
  </si>
  <si>
    <t>2011/136785/07</t>
  </si>
  <si>
    <t>2001/012432/07</t>
  </si>
  <si>
    <t>1921/006730/07</t>
  </si>
  <si>
    <t>1978/004501/07</t>
  </si>
  <si>
    <t>2012/109356/07</t>
  </si>
  <si>
    <t>1989/002164/06</t>
  </si>
  <si>
    <t>2011/000308/06</t>
  </si>
  <si>
    <t>1931/003300/07</t>
  </si>
  <si>
    <t>1994/027272/23</t>
  </si>
  <si>
    <t>1970/015489/07</t>
  </si>
  <si>
    <t>1946/021661/07</t>
  </si>
  <si>
    <t>1962/002313/06</t>
  </si>
  <si>
    <t>1991/003768/07</t>
  </si>
  <si>
    <t>2000/011155/07</t>
  </si>
  <si>
    <t>1997/005229/06</t>
  </si>
  <si>
    <t>2007/034380/07</t>
  </si>
  <si>
    <t>2012/079112/07</t>
  </si>
  <si>
    <t>2005/031316/07</t>
  </si>
  <si>
    <t>2014/143125/07</t>
  </si>
  <si>
    <t>2011/004922/07</t>
  </si>
  <si>
    <t>2000/018878/07</t>
  </si>
  <si>
    <t>1993/003683/07</t>
  </si>
  <si>
    <t>1981/000918/06</t>
  </si>
  <si>
    <t>2006/001169/07</t>
  </si>
  <si>
    <t>1999/019685/07</t>
  </si>
  <si>
    <t>2002/023161/07</t>
  </si>
  <si>
    <t>2013/139992/08</t>
  </si>
  <si>
    <t>2001/027113/07</t>
  </si>
  <si>
    <t>2003/014768/07</t>
  </si>
  <si>
    <t>2005/101727/23</t>
  </si>
  <si>
    <t>2010/002965/07</t>
  </si>
  <si>
    <t>2003/015090/07</t>
  </si>
  <si>
    <t>1989/003502/07</t>
  </si>
  <si>
    <t>1995/002692/07</t>
  </si>
  <si>
    <t>2004/016588/07</t>
  </si>
  <si>
    <t>1997/004605/07</t>
  </si>
  <si>
    <t>2012/007263/07</t>
  </si>
  <si>
    <t>2012/181277/08</t>
  </si>
  <si>
    <t>2013/025958/07</t>
  </si>
  <si>
    <t>2015/295685/07</t>
  </si>
  <si>
    <t>2009/021032/07</t>
  </si>
  <si>
    <t>2005/052449/23</t>
  </si>
  <si>
    <t>2001/003403/07</t>
  </si>
  <si>
    <t>2014/134451/07</t>
  </si>
  <si>
    <t>1998/018044/07</t>
  </si>
  <si>
    <t>2005/014388/07</t>
  </si>
  <si>
    <t>1981/005387/07</t>
  </si>
  <si>
    <t>2002/010443/07</t>
  </si>
  <si>
    <t>1980/005840/07</t>
  </si>
  <si>
    <t>1937/009895/07</t>
  </si>
  <si>
    <t>1946/022288/07</t>
  </si>
  <si>
    <t>2003/010008/07</t>
  </si>
  <si>
    <t>2010/021471/07</t>
  </si>
  <si>
    <t>2011/148906/07</t>
  </si>
  <si>
    <t>2003/054025/23</t>
  </si>
  <si>
    <t>2014/095485/07</t>
  </si>
  <si>
    <t>2007/004923/07</t>
  </si>
  <si>
    <t>2006/024041/07</t>
  </si>
  <si>
    <t>1959/001593/07</t>
  </si>
  <si>
    <t>2005/182143/23</t>
  </si>
  <si>
    <t>2002/015527/30</t>
  </si>
  <si>
    <t>1990/006897/30</t>
  </si>
  <si>
    <t>1982/002441/10</t>
  </si>
  <si>
    <t>1994/002727/07</t>
  </si>
  <si>
    <t>1999/010289/07</t>
  </si>
  <si>
    <t>2003/015416/21</t>
  </si>
  <si>
    <t>2000/029969/07</t>
  </si>
  <si>
    <t>2002/030292/07</t>
  </si>
  <si>
    <t>1997/013274/07</t>
  </si>
  <si>
    <t>1929/001225/06</t>
  </si>
  <si>
    <t>1999/019593/07</t>
  </si>
  <si>
    <t>2000/013971/07</t>
  </si>
  <si>
    <t>2007/007894/07</t>
  </si>
  <si>
    <t>2004/030355/07</t>
  </si>
  <si>
    <t>2000/012205/07</t>
  </si>
  <si>
    <t>2001/016929/07</t>
  </si>
  <si>
    <t>2002/032157/07</t>
  </si>
  <si>
    <t>2014/087951/08</t>
  </si>
  <si>
    <t>2002/006390/10</t>
  </si>
  <si>
    <t>2005/007741/07</t>
  </si>
  <si>
    <t>1998/021835/07</t>
  </si>
  <si>
    <t>2002/006351/07</t>
  </si>
  <si>
    <t>1987/004685/07</t>
  </si>
  <si>
    <t>1999/021761/07</t>
  </si>
  <si>
    <t>1993/002284/07</t>
  </si>
  <si>
    <t>2004/015933/07</t>
  </si>
  <si>
    <t>2004/028646/07</t>
  </si>
  <si>
    <t>1992/024603/23</t>
  </si>
  <si>
    <t>2009/003410/07</t>
  </si>
  <si>
    <t>1950/038232/06</t>
  </si>
  <si>
    <t>2000/011915/07</t>
  </si>
  <si>
    <t>1979/003627/07</t>
  </si>
  <si>
    <t>2004/028044/07</t>
  </si>
  <si>
    <t>1987/005284/06</t>
  </si>
  <si>
    <t>1999/015934/07</t>
  </si>
  <si>
    <t>2013/138210/07</t>
  </si>
  <si>
    <t>1964/001845/07</t>
  </si>
  <si>
    <t>1983/009088/06</t>
  </si>
  <si>
    <t>1993/003465/07</t>
  </si>
  <si>
    <t>2008/022805/07</t>
  </si>
  <si>
    <t>2013/221597/07</t>
  </si>
  <si>
    <t>2004/009099/23</t>
  </si>
  <si>
    <t>2000/004691/07</t>
  </si>
  <si>
    <t>1997/014550/07</t>
  </si>
  <si>
    <t>2007/016778/07</t>
  </si>
  <si>
    <t>2006/136991/23</t>
  </si>
  <si>
    <t>2009/007748/07</t>
  </si>
  <si>
    <t>1968/003273/07</t>
  </si>
  <si>
    <t>2010/006450/07</t>
  </si>
  <si>
    <t>1956/001165/07</t>
  </si>
  <si>
    <t>1979/005568/07</t>
  </si>
  <si>
    <t>2005/015852/06</t>
  </si>
  <si>
    <t>2010/002207/07</t>
  </si>
  <si>
    <t>1997/010919/07</t>
  </si>
  <si>
    <t>1999/021806/07</t>
  </si>
  <si>
    <t>2004/018079/08</t>
  </si>
  <si>
    <t>2005/033309/07</t>
  </si>
  <si>
    <t>2000/024440/07</t>
  </si>
  <si>
    <t>2000/025996/07</t>
  </si>
  <si>
    <t>2000/024831/07</t>
  </si>
  <si>
    <t>2000/024336/07</t>
  </si>
  <si>
    <t>2012/161579/07</t>
  </si>
  <si>
    <t>2009/202631/23</t>
  </si>
  <si>
    <t>1990/006199/07</t>
  </si>
  <si>
    <t>2006/096675/23</t>
  </si>
  <si>
    <t>2000/017143/07</t>
  </si>
  <si>
    <t>1999/012406/06</t>
  </si>
  <si>
    <t>2014/120654/07</t>
  </si>
  <si>
    <t>1980/007801/06</t>
  </si>
  <si>
    <t>2001/058492/23</t>
  </si>
  <si>
    <t>2012/196040/07</t>
  </si>
  <si>
    <t>2010/159281/23</t>
  </si>
  <si>
    <t>2004/111971/23</t>
  </si>
  <si>
    <t>1984/002334/07</t>
  </si>
  <si>
    <t>2009/008414/07</t>
  </si>
  <si>
    <t>2000/010018/07</t>
  </si>
  <si>
    <t>1998/022424/07</t>
  </si>
  <si>
    <t>1991/003245/06</t>
  </si>
  <si>
    <t>1969/004999/07</t>
  </si>
  <si>
    <t>2006/036152/07</t>
  </si>
  <si>
    <t>2005/034016/07</t>
  </si>
  <si>
    <t>2004/031203/07</t>
  </si>
  <si>
    <t>2008/025033/07</t>
  </si>
  <si>
    <t>2005/009957/08</t>
  </si>
  <si>
    <t>2013/031728/21</t>
  </si>
  <si>
    <t>2008/026537/07</t>
  </si>
  <si>
    <t>2000/031756/06</t>
  </si>
  <si>
    <t>1993/001436/07</t>
  </si>
  <si>
    <t>2007/236562/23</t>
  </si>
  <si>
    <t>2007/007984/07</t>
  </si>
  <si>
    <t>2003/012583/06</t>
  </si>
  <si>
    <t>2000/025699/07</t>
  </si>
  <si>
    <t>1998/019712/07</t>
  </si>
  <si>
    <t>1969/002321/07</t>
  </si>
  <si>
    <t>1994/009584/06</t>
  </si>
  <si>
    <t>2009/014337/07</t>
  </si>
  <si>
    <t>2002/002940/07</t>
  </si>
  <si>
    <t>1996/005577/30</t>
  </si>
  <si>
    <t>1971/001447/07</t>
  </si>
  <si>
    <t>1950/036293/07</t>
  </si>
  <si>
    <t>2004/021983/08</t>
  </si>
  <si>
    <t>1951/000009/06</t>
  </si>
  <si>
    <t>2004/006174/07</t>
  </si>
  <si>
    <t>1993/002467/06</t>
  </si>
  <si>
    <t>1968/007733/07</t>
  </si>
  <si>
    <t>2010/012184/07</t>
  </si>
  <si>
    <t>2010/004490/07</t>
  </si>
  <si>
    <t>2010/007292/07</t>
  </si>
  <si>
    <t>2001/026401/07</t>
  </si>
  <si>
    <t>2006/000258/07</t>
  </si>
  <si>
    <t>1997/056891/23</t>
  </si>
  <si>
    <t>1998/000017/07</t>
  </si>
  <si>
    <t>2010/020092/07</t>
  </si>
  <si>
    <t>2010/015414/07</t>
  </si>
  <si>
    <t>1994/010719/06</t>
  </si>
  <si>
    <t>2001/007385/07</t>
  </si>
  <si>
    <t>2003/009718/07</t>
  </si>
  <si>
    <t>1998/000118/06</t>
  </si>
  <si>
    <t>1987/001684/23</t>
  </si>
  <si>
    <t>2006/000558/07</t>
  </si>
  <si>
    <t>1999/020519/07</t>
  </si>
  <si>
    <t>2002/020690/07</t>
  </si>
  <si>
    <t>1989/002033/07</t>
  </si>
  <si>
    <t>2000/015744/07</t>
  </si>
  <si>
    <t>2007/015368/07</t>
  </si>
  <si>
    <t>2006/011646/07</t>
  </si>
  <si>
    <t>1998/024152/07</t>
  </si>
  <si>
    <t>2000/024352/06</t>
  </si>
  <si>
    <t>2012/189193/07</t>
  </si>
  <si>
    <t>2009/009473/07</t>
  </si>
  <si>
    <t>2005/054241/23</t>
  </si>
  <si>
    <t>2010/022981/07</t>
  </si>
  <si>
    <t>2002/033336/23</t>
  </si>
  <si>
    <t>1973/004841/07</t>
  </si>
  <si>
    <t>2009/002412/07</t>
  </si>
  <si>
    <t>2011/141172/07</t>
  </si>
  <si>
    <t>2001/025832/07</t>
  </si>
  <si>
    <t>2004/013769/06</t>
  </si>
  <si>
    <t>1995/015729/23</t>
  </si>
  <si>
    <t>1931/003380/06</t>
  </si>
  <si>
    <t>1986/003865/07</t>
  </si>
  <si>
    <t>2006/008489/07</t>
  </si>
  <si>
    <t>1926/008883/06</t>
  </si>
  <si>
    <t>1998/021121/06</t>
  </si>
  <si>
    <t>2000/000091/07</t>
  </si>
  <si>
    <t>2011/118289/07</t>
  </si>
  <si>
    <t>2010/010996/07</t>
  </si>
  <si>
    <t>2005/029332/07</t>
  </si>
  <si>
    <t>2011/010443/07</t>
  </si>
  <si>
    <t>2000/026390/08</t>
  </si>
  <si>
    <t>1992/002062/08</t>
  </si>
  <si>
    <t>2011/010219/07</t>
  </si>
  <si>
    <t>2005/021141/07</t>
  </si>
  <si>
    <t>2008/022126/07</t>
  </si>
  <si>
    <t>1997/020522/08</t>
  </si>
  <si>
    <t>2008/029281/07</t>
  </si>
  <si>
    <t>2004/021702/07</t>
  </si>
  <si>
    <t>2013/193502/07</t>
  </si>
  <si>
    <t>1991/005477/30</t>
  </si>
  <si>
    <t>2014/079620/07</t>
  </si>
  <si>
    <t>1967/007528/06</t>
  </si>
  <si>
    <t>1996/003781/08</t>
  </si>
  <si>
    <t>1972/009559/07</t>
  </si>
  <si>
    <t>2014/149603/07</t>
  </si>
  <si>
    <t>2001/086199/23</t>
  </si>
  <si>
    <t>1967/013479/07</t>
  </si>
  <si>
    <t>2000/002239/06</t>
  </si>
  <si>
    <t>2012/094004/07</t>
  </si>
  <si>
    <t>1991/005476/30</t>
  </si>
  <si>
    <t>1952/003004/06</t>
  </si>
  <si>
    <t>1967/001572/06</t>
  </si>
  <si>
    <t>1962/000738/06</t>
  </si>
  <si>
    <t>2011/132852/07</t>
  </si>
  <si>
    <t>2008/027635/07</t>
  </si>
  <si>
    <t>2007/006992/07</t>
  </si>
  <si>
    <t>2001/004266/07</t>
  </si>
  <si>
    <t>1954/003325/07</t>
  </si>
  <si>
    <t>2001/028420/07</t>
  </si>
  <si>
    <t>1989/017628/23</t>
  </si>
  <si>
    <t>1988/005077/08</t>
  </si>
  <si>
    <t>2012/142861/07</t>
  </si>
  <si>
    <t>2002/036916/23</t>
  </si>
  <si>
    <t>2001/010992/07</t>
  </si>
  <si>
    <t>2000/007861/07</t>
  </si>
  <si>
    <t>1998/017039/07</t>
  </si>
  <si>
    <t>2009/016796/07</t>
  </si>
  <si>
    <t>1991/015671/23</t>
  </si>
  <si>
    <t>1998/014663/07</t>
  </si>
  <si>
    <t>2004/033466/07</t>
  </si>
  <si>
    <t>1993/003367/07</t>
  </si>
  <si>
    <t>2000/012142/07</t>
  </si>
  <si>
    <t>2006/006702/07</t>
  </si>
  <si>
    <t>1994/005983/06</t>
  </si>
  <si>
    <t>2003/015207/07</t>
  </si>
  <si>
    <t>1963/003589/06</t>
  </si>
  <si>
    <t>2002/017207/07</t>
  </si>
  <si>
    <t>4860247917</t>
  </si>
  <si>
    <t>4940112230, 4960267120, 4340152075</t>
  </si>
  <si>
    <t>4120126430</t>
  </si>
  <si>
    <t>4600261699</t>
  </si>
  <si>
    <t>4650256813</t>
  </si>
  <si>
    <t>4230264626</t>
  </si>
  <si>
    <t>4510194857</t>
  </si>
  <si>
    <t>4740273109</t>
  </si>
  <si>
    <t>4870104256</t>
  </si>
  <si>
    <t>4520253370</t>
  </si>
  <si>
    <t>4340116112</t>
  </si>
  <si>
    <t>4640267573</t>
  </si>
  <si>
    <t>4570202798</t>
  </si>
  <si>
    <t>4710102072, 4960181495</t>
  </si>
  <si>
    <t>4320101498</t>
  </si>
  <si>
    <t>4920114990</t>
  </si>
  <si>
    <t>4870258912</t>
  </si>
  <si>
    <t>4530225707, 4410147252, 4150237487, 4370249205, 4230194443, 4040174684, 4580209692, 4930114311, 4950109555, 4310194446, 4760110025, 4940192380, 4860253428, 4860259870, 4400231629, 4750209829, 4750220263, 4710225709, 4280194442, 4150191924, 4710198948, 4150190991</t>
  </si>
  <si>
    <t>4790209953</t>
  </si>
  <si>
    <t>4710267461, 4900107618, 4190268286, 4190277063, 4760252561, 4490118892, 4900196504, 4080239314, 4040267488, 4790258737, 4930112166, 4360111720, 4930211943, 4200277061, 4680202720, 4740257748, 4930212081, 4180277065, 4710202724, 4710250293, 4340199191, 4580118828, 4890107610, 4220235610, 4020112175, 4870107614, 4250122340, 4450210960, 4830116432, 4720114448, 4900275779, 4520119167, 4020112027, 4700242433, 4860209024, 4240101768, 4840116430, 4880162856, 4570122012, 4760162240, 4410273090, 4080267471, 4170241162, 4100267477, 4410261632, 4020250306, 4020106375, 4050120817, 4620202681</t>
  </si>
  <si>
    <t>4050105016</t>
  </si>
  <si>
    <t>4310227840, 4710254576, 4490145564, 4190122384</t>
  </si>
  <si>
    <t>4620257826, 4250257823, 4870257815, 4240257826, 4680257823, 4220257820, 4610257828, 4570257826, 4080275771, 4540257823, 4180257828, 4660257827, 4320140264, 4150257824, 4420263453, 4880213022, 4370275184, 4050257825, 4600257820, 4630257824, 4800191324, 4530257825, 4470257827, 4200257824, 4560257828, 4440257824, 4160257822, 4510257829, 4230257828, 4950257818, 4150126003, 4930257813, 4140257827, 4730170174, 4380262388, 4090257827, 4900257819, 4420257828, 4110274729, 4160272300, 4660252174, 4960257816, 4800278790, 4550159166, 4070257821, 4160112332</t>
  </si>
  <si>
    <t>4630248914</t>
  </si>
  <si>
    <t>4490228253</t>
  </si>
  <si>
    <t>4280269475</t>
  </si>
  <si>
    <t>4950262529</t>
  </si>
  <si>
    <t>4310143088</t>
  </si>
  <si>
    <t>4800110563</t>
  </si>
  <si>
    <t>4280230568</t>
  </si>
  <si>
    <t>4280202187</t>
  </si>
  <si>
    <t>4530265240</t>
  </si>
  <si>
    <t>4890197603</t>
  </si>
  <si>
    <t>4260220951</t>
  </si>
  <si>
    <t>4350110963</t>
  </si>
  <si>
    <t>4880216330</t>
  </si>
  <si>
    <t>4400169175</t>
  </si>
  <si>
    <t>4520262033</t>
  </si>
  <si>
    <t>4690261930</t>
  </si>
  <si>
    <t>4240268161</t>
  </si>
  <si>
    <t>4820254219</t>
  </si>
  <si>
    <t>4750191621</t>
  </si>
  <si>
    <t>4490269950</t>
  </si>
  <si>
    <t>4210145407</t>
  </si>
  <si>
    <t>4960206771</t>
  </si>
  <si>
    <t>4300105287</t>
  </si>
  <si>
    <t>4490205863</t>
  </si>
  <si>
    <t>4660129620</t>
  </si>
  <si>
    <t>4560259642</t>
  </si>
  <si>
    <t>4020209633</t>
  </si>
  <si>
    <t>4820259390</t>
  </si>
  <si>
    <t>4630262188</t>
  </si>
  <si>
    <t>4270222112</t>
  </si>
  <si>
    <t>4780269462</t>
  </si>
  <si>
    <t>4060257781, 4440230920</t>
  </si>
  <si>
    <t>4080258454, 4100258450, 4560231807</t>
  </si>
  <si>
    <t>4740101508</t>
  </si>
  <si>
    <t>4330196330</t>
  </si>
  <si>
    <t>4480148289</t>
  </si>
  <si>
    <t>4610177281</t>
  </si>
  <si>
    <t>4590189199</t>
  </si>
  <si>
    <t>4140204266, 4390203984, 4150170407, 4890203732, 4400191724</t>
  </si>
  <si>
    <t>4150170407</t>
  </si>
  <si>
    <t>4210102051</t>
  </si>
  <si>
    <t>4210224947</t>
  </si>
  <si>
    <t>4170190880</t>
  </si>
  <si>
    <t>4240238032</t>
  </si>
  <si>
    <t>4050263740</t>
  </si>
  <si>
    <t>4050216581</t>
  </si>
  <si>
    <t>4100199712</t>
  </si>
  <si>
    <t>4640234029</t>
  </si>
  <si>
    <t>4880187028</t>
  </si>
  <si>
    <t>4410260543</t>
  </si>
  <si>
    <t>4410188108</t>
  </si>
  <si>
    <t>4700239934</t>
  </si>
  <si>
    <t>4380215907</t>
  </si>
  <si>
    <t>4870133958</t>
  </si>
  <si>
    <t>4070252681</t>
  </si>
  <si>
    <t>4380103194</t>
  </si>
  <si>
    <t>4370233373</t>
  </si>
  <si>
    <t>4900124639</t>
  </si>
  <si>
    <t>4170186698</t>
  </si>
  <si>
    <t>4360269312</t>
  </si>
  <si>
    <t>4190168973</t>
  </si>
  <si>
    <t>4670110032, 4930275005</t>
  </si>
  <si>
    <t>4950138265</t>
  </si>
  <si>
    <t>4350260362</t>
  </si>
  <si>
    <t>4400192920</t>
  </si>
  <si>
    <t>4480230525</t>
  </si>
  <si>
    <t>4360257861</t>
  </si>
  <si>
    <t>4600172870</t>
  </si>
  <si>
    <t>4550105979</t>
  </si>
  <si>
    <t>4510231089</t>
  </si>
  <si>
    <t>4340267253</t>
  </si>
  <si>
    <t>4770191569</t>
  </si>
  <si>
    <t>4620243289</t>
  </si>
  <si>
    <t>4010237099, 4910231440</t>
  </si>
  <si>
    <t>4770197079</t>
  </si>
  <si>
    <t>4210204857</t>
  </si>
  <si>
    <t>4010191031</t>
  </si>
  <si>
    <t>4700192687</t>
  </si>
  <si>
    <t>4390262170</t>
  </si>
  <si>
    <t>4320255757</t>
  </si>
  <si>
    <t>4170107033</t>
  </si>
  <si>
    <t>4170182705</t>
  </si>
  <si>
    <t>4250125335</t>
  </si>
  <si>
    <t>4830216406</t>
  </si>
  <si>
    <t>4180265391</t>
  </si>
  <si>
    <t>4960260240</t>
  </si>
  <si>
    <t>4320218664</t>
  </si>
  <si>
    <t>4410256913</t>
  </si>
  <si>
    <t>4610188007</t>
  </si>
  <si>
    <t>4770257220, 4330165889, 4390262907</t>
  </si>
  <si>
    <t>4350233674</t>
  </si>
  <si>
    <t>4190245037</t>
  </si>
  <si>
    <t>4110231091</t>
  </si>
  <si>
    <t>4670257882</t>
  </si>
  <si>
    <t>4300231182</t>
  </si>
  <si>
    <t>4260263613</t>
  </si>
  <si>
    <t>4310251790</t>
  </si>
  <si>
    <t>4630140434</t>
  </si>
  <si>
    <t>4580230458</t>
  </si>
  <si>
    <t>4670224270</t>
  </si>
  <si>
    <t>4500178514</t>
  </si>
  <si>
    <t>4640102960</t>
  </si>
  <si>
    <t>4100154626</t>
  </si>
  <si>
    <t>4080257670</t>
  </si>
  <si>
    <t>4220101101</t>
  </si>
  <si>
    <t>4320116074</t>
  </si>
  <si>
    <t>4630141390</t>
  </si>
  <si>
    <t>4430258311</t>
  </si>
  <si>
    <t>4850261217</t>
  </si>
  <si>
    <t>4750217152</t>
  </si>
  <si>
    <t>4410241899</t>
  </si>
  <si>
    <t>4590235232</t>
  </si>
  <si>
    <t>4120191970, 4690280187</t>
  </si>
  <si>
    <t>4220260832</t>
  </si>
  <si>
    <t>4670259409</t>
  </si>
  <si>
    <t>4340147224</t>
  </si>
  <si>
    <t>4100209354</t>
  </si>
  <si>
    <t>4630270983, 4090251382, 4280171044</t>
  </si>
  <si>
    <t>4930235504</t>
  </si>
  <si>
    <t>4230196992</t>
  </si>
  <si>
    <t>4240120131</t>
  </si>
  <si>
    <t>4130248554</t>
  </si>
  <si>
    <t>4200125989</t>
  </si>
  <si>
    <t>4570204661</t>
  </si>
  <si>
    <t>4690265279</t>
  </si>
  <si>
    <t>4290258153</t>
  </si>
  <si>
    <t>4350252310</t>
  </si>
  <si>
    <t>4230261408</t>
  </si>
  <si>
    <t>4450212255</t>
  </si>
  <si>
    <t>4390242693, 4310113883</t>
  </si>
  <si>
    <t>4640120020</t>
  </si>
  <si>
    <t>4680101393</t>
  </si>
  <si>
    <t>4690107646</t>
  </si>
  <si>
    <t>4640263168</t>
  </si>
  <si>
    <t>4930241221</t>
  </si>
  <si>
    <t>4210222917, 4140222912, 4440228320, 4090222912, 4280222912, 4380234635, 4020222917, 4340222910, 4700234653, 4420222913</t>
  </si>
  <si>
    <t>4510265798</t>
  </si>
  <si>
    <t>4770104752</t>
  </si>
  <si>
    <t>4660132293</t>
  </si>
  <si>
    <t>4860259219</t>
  </si>
  <si>
    <t>4050228479</t>
  </si>
  <si>
    <t>4250104751</t>
  </si>
  <si>
    <t>4140217649</t>
  </si>
  <si>
    <t>4650101142</t>
  </si>
  <si>
    <t>4930103496</t>
  </si>
  <si>
    <t>4490232032, 4540185347, 4460188735, 4290209180, 4600208484, 4870210921, 4240184574, 4740191228, 4640256212, 4120240116, 4290182908, 4690167707, 4790210944, 4510167713, 4500167707, 4730194489, 4140189608, 4600227682, 4460237185, 4440120360, 4760176877, 4060208834, 4690167715, 4320209853, 4110194901, 4230211635, 4160232882, 4640167716</t>
  </si>
  <si>
    <t>4520267552</t>
  </si>
  <si>
    <t>4170188785</t>
  </si>
  <si>
    <t>4680101146</t>
  </si>
  <si>
    <t>4450117405, 4490229855</t>
  </si>
  <si>
    <t>4770111336</t>
  </si>
  <si>
    <t>4100105461</t>
  </si>
  <si>
    <t>4400259844</t>
  </si>
  <si>
    <t>4750257950</t>
  </si>
  <si>
    <t>4190145526</t>
  </si>
  <si>
    <t>4850192552</t>
  </si>
  <si>
    <t>4960103580</t>
  </si>
  <si>
    <t>4400241180</t>
  </si>
  <si>
    <t>4490268853</t>
  </si>
  <si>
    <t>4380215451</t>
  </si>
  <si>
    <t>4930195070</t>
  </si>
  <si>
    <t>4660176928</t>
  </si>
  <si>
    <t>4340253899</t>
  </si>
  <si>
    <t>4150180869</t>
  </si>
  <si>
    <t>4570255986</t>
  </si>
  <si>
    <t>4010139121</t>
  </si>
  <si>
    <t>4680206697</t>
  </si>
  <si>
    <t>4350248292</t>
  </si>
  <si>
    <t>4060145176</t>
  </si>
  <si>
    <t>4730217173</t>
  </si>
  <si>
    <t>4530114232</t>
  </si>
  <si>
    <t>4430211427</t>
  </si>
  <si>
    <t>Current Due</t>
  </si>
  <si>
    <t>30 days</t>
  </si>
  <si>
    <t>60 days</t>
  </si>
  <si>
    <t>90 days</t>
  </si>
  <si>
    <t>120 days</t>
  </si>
  <si>
    <t>150 days</t>
  </si>
  <si>
    <t>180 days</t>
  </si>
  <si>
    <t>Customer Name</t>
  </si>
  <si>
    <t>Registration Number</t>
  </si>
  <si>
    <t>VAT number</t>
  </si>
  <si>
    <t>VAT Number</t>
  </si>
  <si>
    <t>Payment Term</t>
  </si>
  <si>
    <t>Credit Limit</t>
  </si>
  <si>
    <t>Total Oustatnding Debt</t>
  </si>
  <si>
    <t>Debt over Credit Limit</t>
  </si>
  <si>
    <t>Calculate the Total Debt Oustanding in the "Monthly Ageing" tab</t>
  </si>
  <si>
    <t>Total Debt Outstanding:</t>
  </si>
  <si>
    <t>Account</t>
  </si>
  <si>
    <t>Payment Term (Days)</t>
  </si>
  <si>
    <t>30 Days</t>
  </si>
  <si>
    <t>60 Days</t>
  </si>
  <si>
    <t>90 Days</t>
  </si>
  <si>
    <t xml:space="preserve">120 &amp; Above Days </t>
  </si>
  <si>
    <t>Total Debt Oustanding</t>
  </si>
  <si>
    <t>Past Due</t>
  </si>
  <si>
    <t>Peters Toys LTD</t>
  </si>
  <si>
    <t>Ruhan's butchery CC</t>
  </si>
  <si>
    <t>Freedom Accounting PTY</t>
  </si>
  <si>
    <t>Ninja Turtles Biometrics</t>
  </si>
  <si>
    <t>Past Due:</t>
  </si>
  <si>
    <t>This calculation is simply a sum of all the debt owed, please see example 1</t>
  </si>
  <si>
    <t>This is the debt that has aged past the payment terms, see example 1</t>
  </si>
  <si>
    <t>Sum of all debt that is over the credit limit assigned to a customer, please see example 1</t>
  </si>
  <si>
    <t>Lala land cosmetcs</t>
  </si>
  <si>
    <t>Example 1</t>
  </si>
  <si>
    <t>Task number</t>
  </si>
  <si>
    <t xml:space="preserve">Tasks 1 should be attempeted in the columns below </t>
  </si>
  <si>
    <t xml:space="preserve">Tasks 2 should be attempeted in the columns below </t>
  </si>
  <si>
    <t xml:space="preserve">Tasks 3 should be attempeted in the columns below </t>
  </si>
  <si>
    <t>Data Prepration</t>
  </si>
  <si>
    <t>Monthly Ageing</t>
  </si>
  <si>
    <t>Input data, please do not edit the below</t>
  </si>
  <si>
    <t xml:space="preserve">Task 4 should be attempeted in the columns below </t>
  </si>
  <si>
    <t xml:space="preserve">Task 5 should be attempeted in the columns below </t>
  </si>
  <si>
    <t xml:space="preserve">Task 7 should be attempeted in the columns below </t>
  </si>
  <si>
    <t xml:space="preserve">Task 6 should be attempeted in the columns below </t>
  </si>
  <si>
    <t xml:space="preserve">Task 8 should be attempeted in the columns below </t>
  </si>
  <si>
    <t>Customer ID</t>
  </si>
  <si>
    <t>141473</t>
  </si>
  <si>
    <t>*BLK*DOMINION SEAFOODS</t>
  </si>
  <si>
    <t>144770</t>
  </si>
  <si>
    <t>*BLK*SPAR LOWVELD DC I&amp;J 1193/1194</t>
  </si>
  <si>
    <t>1003309</t>
  </si>
  <si>
    <t>*CLOSED*BEC BEST BUY C&amp;C</t>
  </si>
  <si>
    <t>1064177</t>
  </si>
  <si>
    <t>*CLOSED*COLOPLAST AS</t>
  </si>
  <si>
    <t>1018150</t>
  </si>
  <si>
    <t>*CLOSED*FOSECO A DIV OF VESUVIUS</t>
  </si>
  <si>
    <t>1006294</t>
  </si>
  <si>
    <t>*CLOSED*FOUNTAINS SEDIBENG SALES</t>
  </si>
  <si>
    <t>1006207</t>
  </si>
  <si>
    <t>*CLOSED*FRUIT &amp; VEG CITY N1 VALUE</t>
  </si>
  <si>
    <t>1052396</t>
  </si>
  <si>
    <t>*CLOSED*HOMBE SUPERMARKET</t>
  </si>
  <si>
    <t>1010023</t>
  </si>
  <si>
    <t>*CLOSED*HOTEL SAFARI&amp;SFARICOURTHTC</t>
  </si>
  <si>
    <t>1052108</t>
  </si>
  <si>
    <t>*CLOSED*MACCHIATO COFFES</t>
  </si>
  <si>
    <t>1015026</t>
  </si>
  <si>
    <t>*CLOSED*MASTRANTONIO IL LEONE</t>
  </si>
  <si>
    <t>4000092</t>
  </si>
  <si>
    <t>*CLOSED*METCASH TRADING AFRICA PTY</t>
  </si>
  <si>
    <t>1015470</t>
  </si>
  <si>
    <t>*CLOSED*NINETY NORTH GHSE EFT</t>
  </si>
  <si>
    <t>1010089</t>
  </si>
  <si>
    <t>*CLOSED*POWER SAVE SUPERMARKET CC</t>
  </si>
  <si>
    <t>1059228</t>
  </si>
  <si>
    <t>*CLOSED*ROCOMAMAS BAYWEST</t>
  </si>
  <si>
    <t>1018586</t>
  </si>
  <si>
    <t>*CLOSED*WITRIVIER TUISBEDRYF</t>
  </si>
  <si>
    <t>1065448</t>
  </si>
  <si>
    <t>1 MARINE DRIVE</t>
  </si>
  <si>
    <t>1062232</t>
  </si>
  <si>
    <t>1 THRESHOLD URBAN FARM</t>
  </si>
  <si>
    <t>1058593</t>
  </si>
  <si>
    <t>1699 RESTAURANT</t>
  </si>
  <si>
    <t>1059692</t>
  </si>
  <si>
    <t>19TH HOLE RESTAURANT</t>
  </si>
  <si>
    <t>1056114</t>
  </si>
  <si>
    <t>21 ON MONTAGU</t>
  </si>
  <si>
    <t>1065547</t>
  </si>
  <si>
    <t>247 KHOMPHO TRADING LOGISTICS</t>
  </si>
  <si>
    <t>1058739</t>
  </si>
  <si>
    <t>26 D SOUTH</t>
  </si>
  <si>
    <t>6511</t>
  </si>
  <si>
    <t>4SCHOOL AND SPORTWEAR (PTY)LTD</t>
  </si>
  <si>
    <t>1011154</t>
  </si>
  <si>
    <t>4WAYS OFFICE NATIONAL</t>
  </si>
  <si>
    <t>127001</t>
  </si>
  <si>
    <t>7 SEAS FISHERIES</t>
  </si>
  <si>
    <t>4001001</t>
  </si>
  <si>
    <t>812 HOLDINGS</t>
  </si>
  <si>
    <t>7495</t>
  </si>
  <si>
    <t>A &amp; M DOCKRAT</t>
  </si>
  <si>
    <t>1052713</t>
  </si>
  <si>
    <t>A &amp; P INTERNATIONAL LIMITED</t>
  </si>
  <si>
    <t>1052714</t>
  </si>
  <si>
    <t>A &amp; P INTERNATIONAL LIMITED TECH</t>
  </si>
  <si>
    <t>200545</t>
  </si>
  <si>
    <t>A DEVABEE TRADING ENTERPRISE</t>
  </si>
  <si>
    <t>138593</t>
  </si>
  <si>
    <t>A P FREIRE T/A SEAFOOD DISTRIBUTORS</t>
  </si>
  <si>
    <t>10009069</t>
  </si>
  <si>
    <t>A&amp;D SPITZ (PTY) LTD</t>
  </si>
  <si>
    <t>1005899</t>
  </si>
  <si>
    <t>A&amp;D SPITZ PTY LTD</t>
  </si>
  <si>
    <t>8823</t>
  </si>
  <si>
    <t>A.B.C PHARMACY</t>
  </si>
  <si>
    <t>115321</t>
  </si>
  <si>
    <t>ABALONE &amp; FISH MEAL ACCOUNT</t>
  </si>
  <si>
    <t>1011177</t>
  </si>
  <si>
    <t>ABB SOUTH AFRICA PTY LTD TECH</t>
  </si>
  <si>
    <t>1062778</t>
  </si>
  <si>
    <t>ABBOTSFORD KWIKSPAR</t>
  </si>
  <si>
    <t>1006272</t>
  </si>
  <si>
    <t>ABC CHUE WING &amp; CO LTD</t>
  </si>
  <si>
    <t>4001110</t>
  </si>
  <si>
    <t>ABC HEAD OFFICE PTY LTD</t>
  </si>
  <si>
    <t>1052911</t>
  </si>
  <si>
    <t>ACE FOODS</t>
  </si>
  <si>
    <t>10008060</t>
  </si>
  <si>
    <t>ACKERMANS</t>
  </si>
  <si>
    <t>ONE_CIRO</t>
  </si>
  <si>
    <t>ACKERMANS KUILSRIVER DV O PEPKOR TR</t>
  </si>
  <si>
    <t>1056650</t>
  </si>
  <si>
    <t>6344</t>
  </si>
  <si>
    <t>ACKERMANS PHARMACY</t>
  </si>
  <si>
    <t>41001</t>
  </si>
  <si>
    <t>ACKERMANS PHARMACY -GERMISTON</t>
  </si>
  <si>
    <t>1053856</t>
  </si>
  <si>
    <t>ACRES KWIKSPAR TECH ACC</t>
  </si>
  <si>
    <t>1065149</t>
  </si>
  <si>
    <t>ACTION SPORTS MONTAGUE ARENA</t>
  </si>
  <si>
    <t>1065146</t>
  </si>
  <si>
    <t>ACTIVE SUSHI</t>
  </si>
  <si>
    <t>206963</t>
  </si>
  <si>
    <t>AD ENTERPRISES</t>
  </si>
  <si>
    <t>1050074</t>
  </si>
  <si>
    <t>AD ENTERPRISES PTY LTD</t>
  </si>
  <si>
    <t>133895</t>
  </si>
  <si>
    <t>ADCAN MARINE SUPPLIERS</t>
  </si>
  <si>
    <t>1065656</t>
  </si>
  <si>
    <t>ADCLICK AFRICA</t>
  </si>
  <si>
    <t>8000004</t>
  </si>
  <si>
    <t>ADCORP BLU</t>
  </si>
  <si>
    <t>1018792</t>
  </si>
  <si>
    <t>1062502</t>
  </si>
  <si>
    <t>ADFUSION CONTRACT MANAGEMENT SERVIC</t>
  </si>
  <si>
    <t>1065210</t>
  </si>
  <si>
    <t>ADI S KITCHEN</t>
  </si>
  <si>
    <t>1014301</t>
  </si>
  <si>
    <t>ADLERS</t>
  </si>
  <si>
    <t>8043</t>
  </si>
  <si>
    <t>ADRIAN SINGH MEDICAL ORTHOTIST &amp; PR</t>
  </si>
  <si>
    <t>1011208</t>
  </si>
  <si>
    <t>ADROIT TECHNOLOGIES PTY LTD</t>
  </si>
  <si>
    <t>1011213</t>
  </si>
  <si>
    <t>ADVOCATE GROUP 500</t>
  </si>
  <si>
    <t>1051075</t>
  </si>
  <si>
    <t>AECOM SA PTY LTD</t>
  </si>
  <si>
    <t>4001160</t>
  </si>
  <si>
    <t>200900</t>
  </si>
  <si>
    <t>AERIAL HEALTH INVESTMENT CC</t>
  </si>
  <si>
    <t>1011219</t>
  </si>
  <si>
    <t>AERO O CURE CC EFT</t>
  </si>
  <si>
    <t>7056001</t>
  </si>
  <si>
    <t>AFRICA C &amp; C (CROWN MINES) PTY LTD</t>
  </si>
  <si>
    <t>1058591</t>
  </si>
  <si>
    <t>AFRICA HEALTH RESEARCH INSTITUTE</t>
  </si>
  <si>
    <t>1011235</t>
  </si>
  <si>
    <t>AFRICAN HOTEL &amp; ADVENTURES</t>
  </si>
  <si>
    <t>1010030</t>
  </si>
  <si>
    <t>AFRICAN MARKETING PTY LTD</t>
  </si>
  <si>
    <t>1018993</t>
  </si>
  <si>
    <t>AFRICAN PENINSULA RESTAUR</t>
  </si>
  <si>
    <t>1050267</t>
  </si>
  <si>
    <t>AFRICAN PRIDE MELROSE ARCH</t>
  </si>
  <si>
    <t>1050178</t>
  </si>
  <si>
    <t>AFRICAN PRIDE MT GRACE COUNTRY HOUS</t>
  </si>
  <si>
    <t>1016622</t>
  </si>
  <si>
    <t>AFRICAN PRIDE PUMBA PVT</t>
  </si>
  <si>
    <t>1011238</t>
  </si>
  <si>
    <t>AFRICAN RAINBOW MINERALS LTD</t>
  </si>
  <si>
    <t>1065512</t>
  </si>
  <si>
    <t>AFRICLASSIC RIVONIA BY BON HOTELS</t>
  </si>
  <si>
    <t>1011248</t>
  </si>
  <si>
    <t>AFRISAM SOUTH AFRICA PTY LTD</t>
  </si>
  <si>
    <t>4000266</t>
  </si>
  <si>
    <t>1059421</t>
  </si>
  <si>
    <t>AFROS CHICKEN SHOP SANDTON</t>
  </si>
  <si>
    <t>1010112</t>
  </si>
  <si>
    <t>AGRI KOES</t>
  </si>
  <si>
    <t>1011259</t>
  </si>
  <si>
    <t>AGRI WATER CC</t>
  </si>
  <si>
    <t>1057383</t>
  </si>
  <si>
    <t>AGS GOEIE NUUS GEMEENTE</t>
  </si>
  <si>
    <t>1057665</t>
  </si>
  <si>
    <t>AHA BLOEMFONTEIN</t>
  </si>
  <si>
    <t>1058596</t>
  </si>
  <si>
    <t>AHA THE REX HOTEL</t>
  </si>
  <si>
    <t>1062777</t>
  </si>
  <si>
    <t>AHMR HOSPITALITY</t>
  </si>
  <si>
    <t>1011280</t>
  </si>
  <si>
    <t>AIR CHEFS SOC LTD</t>
  </si>
  <si>
    <t>4000269</t>
  </si>
  <si>
    <t>1062230</t>
  </si>
  <si>
    <t>AIR FORCE BASE OVERBERG COMBINED ME</t>
  </si>
  <si>
    <t>1011282</t>
  </si>
  <si>
    <t>AIRCHEFS JIA STORES CAPE</t>
  </si>
  <si>
    <t>1011283</t>
  </si>
  <si>
    <t>AIRFORCE BASE MAKHADO AFB</t>
  </si>
  <si>
    <t>1063703</t>
  </si>
  <si>
    <t>AIRPORT MOTORS</t>
  </si>
  <si>
    <t>1011285</t>
  </si>
  <si>
    <t>AIRPORT SUN INTERCONTINENTAL</t>
  </si>
  <si>
    <t>1018797</t>
  </si>
  <si>
    <t>AJ PRODUCTS</t>
  </si>
  <si>
    <t>1054555</t>
  </si>
  <si>
    <t>AKABEKO BOUTIQUE HOTEL AND SPA</t>
  </si>
  <si>
    <t>10008228</t>
  </si>
  <si>
    <t>AKKEREN APTEEK CWO</t>
  </si>
  <si>
    <t>4000595</t>
  </si>
  <si>
    <t>AKM FOODS PTY LTD</t>
  </si>
  <si>
    <t>200525</t>
  </si>
  <si>
    <t>AKWANDE SIBISI INVESTMENT(PTY)LTD</t>
  </si>
  <si>
    <t>200710</t>
  </si>
  <si>
    <t>ALAN WOODROW PARK HOMES FOR THE AGE</t>
  </si>
  <si>
    <t>1011300</t>
  </si>
  <si>
    <t>ALBANY BAKERIES</t>
  </si>
  <si>
    <t>1052523</t>
  </si>
  <si>
    <t>ALBERTINA CALTEX</t>
  </si>
  <si>
    <t>99001</t>
  </si>
  <si>
    <t>ALBERTYN PHARMACY</t>
  </si>
  <si>
    <t>4000271</t>
  </si>
  <si>
    <t>ALBIMIX PTY LTD</t>
  </si>
  <si>
    <t>1062445</t>
  </si>
  <si>
    <t>ALDERA AND MARTINA</t>
  </si>
  <si>
    <t>3134001</t>
  </si>
  <si>
    <t>ALEX GRANT PHARMACY</t>
  </si>
  <si>
    <t>9165</t>
  </si>
  <si>
    <t>ALFA APTEEK</t>
  </si>
  <si>
    <t>1018833</t>
  </si>
  <si>
    <t>ALFRESCO CAFÉ BLUFF COD</t>
  </si>
  <si>
    <t>6002</t>
  </si>
  <si>
    <t>ALGES SCHOOL &amp; SPORTS</t>
  </si>
  <si>
    <t>1014827</t>
  </si>
  <si>
    <t>ALGOA PARK CONV CENTRE</t>
  </si>
  <si>
    <t>113001</t>
  </si>
  <si>
    <t>ALIWAL PHARMACY CWO</t>
  </si>
  <si>
    <t>1063084</t>
  </si>
  <si>
    <t>ALLEE BLEUE HOSPITALITY</t>
  </si>
  <si>
    <t>1051367</t>
  </si>
  <si>
    <t>ALLEN ATTORNEYS INC</t>
  </si>
  <si>
    <t>1018836</t>
  </si>
  <si>
    <t>ALLEY CAT DURBAN</t>
  </si>
  <si>
    <t>1062137</t>
  </si>
  <si>
    <t>ALLIQAA COMPANY</t>
  </si>
  <si>
    <t>1018950</t>
  </si>
  <si>
    <t>ALLWEAR PTY LTD</t>
  </si>
  <si>
    <t>1060802</t>
  </si>
  <si>
    <t>ALMEC MANUFACTURING</t>
  </si>
  <si>
    <t>1062113</t>
  </si>
  <si>
    <t>ALOE LIFESTYLE HOTEL</t>
  </si>
  <si>
    <t>1056598</t>
  </si>
  <si>
    <t>ALPHA MEAD FACILITIES SA</t>
  </si>
  <si>
    <t>5333</t>
  </si>
  <si>
    <t>ALPHA PHARM (KZN)  (PTY) LTD</t>
  </si>
  <si>
    <t>8002</t>
  </si>
  <si>
    <t>ALPHA PHARM (PTY) LTD</t>
  </si>
  <si>
    <t>8181</t>
  </si>
  <si>
    <t>4090001</t>
  </si>
  <si>
    <t>ALPHA PHARM BLOEMFONTEIN</t>
  </si>
  <si>
    <t>4000925</t>
  </si>
  <si>
    <t>ALPHA PHARM CORPORATE RETAIL</t>
  </si>
  <si>
    <t>9722</t>
  </si>
  <si>
    <t>ALPHA PHARM DISTRIBUTORS</t>
  </si>
  <si>
    <t>6486</t>
  </si>
  <si>
    <t>ALPHA PHARM DISTRIBUTORS  (BFN)</t>
  </si>
  <si>
    <t>6234</t>
  </si>
  <si>
    <t>9435</t>
  </si>
  <si>
    <t>ALPHA PHARM DISTRIBUTORS (PTA)</t>
  </si>
  <si>
    <t>6903</t>
  </si>
  <si>
    <t>ALPHA PHARM EAST CAPE (PTY) LIMITED</t>
  </si>
  <si>
    <t>2309001</t>
  </si>
  <si>
    <t>ALPHA PHARM EASTERN CAPE</t>
  </si>
  <si>
    <t>5930001</t>
  </si>
  <si>
    <t>ALPHA PHARM KZN</t>
  </si>
  <si>
    <t>1018840</t>
  </si>
  <si>
    <t>ALPINE HEATH RESORT</t>
  </si>
  <si>
    <t>1052376</t>
  </si>
  <si>
    <t>ALULOGIC SHOWERLOGIC</t>
  </si>
  <si>
    <t>1018842</t>
  </si>
  <si>
    <t>AMAKHOSI SAFARI LODGE</t>
  </si>
  <si>
    <t>1058127</t>
  </si>
  <si>
    <t>AMANDELBULT SPORT CLUB</t>
  </si>
  <si>
    <t>1011348</t>
  </si>
  <si>
    <t>AMARILLO SPUR</t>
  </si>
  <si>
    <t>7427</t>
  </si>
  <si>
    <t>AMAWELE GOLF PROMOTIONS</t>
  </si>
  <si>
    <t>1011341</t>
  </si>
  <si>
    <t>AMBIENCE GUEST AMENITIES CC</t>
  </si>
  <si>
    <t>1054322</t>
  </si>
  <si>
    <t>AMBIENCE GZ</t>
  </si>
  <si>
    <t>1062875</t>
  </si>
  <si>
    <t>AMDEC PROPERTY SERVICE</t>
  </si>
  <si>
    <t>1058234</t>
  </si>
  <si>
    <t>AMED FUNDS MAINSAIL TRADING</t>
  </si>
  <si>
    <t>1064860</t>
  </si>
  <si>
    <t>AMEENA OIL DISTRIBUTIONS</t>
  </si>
  <si>
    <t>10009112</t>
  </si>
  <si>
    <t>AMETHYST SS (PTY) LTD CWO</t>
  </si>
  <si>
    <t>4000995</t>
  </si>
  <si>
    <t>AMIC TRADING PTY LTD</t>
  </si>
  <si>
    <t>5076</t>
  </si>
  <si>
    <t>AMODSONS WESTERN CC</t>
  </si>
  <si>
    <t>1060584</t>
  </si>
  <si>
    <t>ANCHORAGE RESTAURANT</t>
  </si>
  <si>
    <t>1056087</t>
  </si>
  <si>
    <t>ANDRES SERVICE STATION</t>
  </si>
  <si>
    <t>10008002</t>
  </si>
  <si>
    <t>ANE DISTRIBUTORS (PTY) LTD</t>
  </si>
  <si>
    <t>1019458</t>
  </si>
  <si>
    <t>ANEW HOTEL HILTON</t>
  </si>
  <si>
    <t>4000346</t>
  </si>
  <si>
    <t>1053676</t>
  </si>
  <si>
    <t>ANEW HOTEL HLUHLUWE AND SAFARIS</t>
  </si>
  <si>
    <t>1050326</t>
  </si>
  <si>
    <t>ANGELO HOFMEISTER</t>
  </si>
  <si>
    <t>8419</t>
  </si>
  <si>
    <t>ANIX TRADING</t>
  </si>
  <si>
    <t>1060329</t>
  </si>
  <si>
    <t>ANTIQUE SHACK MULDERSDRIFT</t>
  </si>
  <si>
    <t>6197</t>
  </si>
  <si>
    <t>ANTON SPARKE</t>
  </si>
  <si>
    <t>1005720</t>
  </si>
  <si>
    <t>ANWARYS</t>
  </si>
  <si>
    <t>1059883</t>
  </si>
  <si>
    <t>ANYS KOMBUIS</t>
  </si>
  <si>
    <t>1064778</t>
  </si>
  <si>
    <t>APRON MMA EATERY</t>
  </si>
  <si>
    <t>1061017</t>
  </si>
  <si>
    <t>AQUARIUS LUXURY SUITES</t>
  </si>
  <si>
    <t>1065148</t>
  </si>
  <si>
    <t>ARABIKANO</t>
  </si>
  <si>
    <t>1062548</t>
  </si>
  <si>
    <t>ARABISTRO</t>
  </si>
  <si>
    <t>200895</t>
  </si>
  <si>
    <t>ARANDIS PHARMACY</t>
  </si>
  <si>
    <t>1011407</t>
  </si>
  <si>
    <t>ARB ELECTRICAL WHOLESALES ALRODE</t>
  </si>
  <si>
    <t>5693</t>
  </si>
  <si>
    <t>ARCADIA PHARMACY</t>
  </si>
  <si>
    <t>1058911</t>
  </si>
  <si>
    <t>ARDMORE PECANWOOD</t>
  </si>
  <si>
    <t>270001</t>
  </si>
  <si>
    <t>ARIEFA'S PHARMACY CWO</t>
  </si>
  <si>
    <t>300226</t>
  </si>
  <si>
    <t>ARMITAGE HOLDINGS (PTY) LTD</t>
  </si>
  <si>
    <t>1064709</t>
  </si>
  <si>
    <t>ARNOT OPCO</t>
  </si>
  <si>
    <t>281001</t>
  </si>
  <si>
    <t>ARRIE NEL APTEEK</t>
  </si>
  <si>
    <t>283001</t>
  </si>
  <si>
    <t>ARROW CASH &amp; CARRY</t>
  </si>
  <si>
    <t>1016878</t>
  </si>
  <si>
    <t>ARROW CREEK SPUR</t>
  </si>
  <si>
    <t>1016103</t>
  </si>
  <si>
    <t>ARROW RIDGE SPUR</t>
  </si>
  <si>
    <t>10007321</t>
  </si>
  <si>
    <t>ARROW WHOLESALERS (WELKOM) (PTY) LT</t>
  </si>
  <si>
    <t>1011428</t>
  </si>
  <si>
    <t>ARWYP MEDICAL CENTRE</t>
  </si>
  <si>
    <t>1056600</t>
  </si>
  <si>
    <t>ASARA WINE ESTATE AND HOTEL</t>
  </si>
  <si>
    <t>1051762</t>
  </si>
  <si>
    <t>ASCOT BUSH LODGE</t>
  </si>
  <si>
    <t>289001</t>
  </si>
  <si>
    <t>ASCOT COSMETICS CC</t>
  </si>
  <si>
    <t>10000116</t>
  </si>
  <si>
    <t>ASHLEY PHARMACY</t>
  </si>
  <si>
    <t>7092</t>
  </si>
  <si>
    <t>ASHSONS OUTFITTERS CC</t>
  </si>
  <si>
    <t>1006013</t>
  </si>
  <si>
    <t>ASK AGENCIES A</t>
  </si>
  <si>
    <t>1011431</t>
  </si>
  <si>
    <t>ASKARI LODGE PTY LTD</t>
  </si>
  <si>
    <t>1060925</t>
  </si>
  <si>
    <t>ASPIRE CAFE</t>
  </si>
  <si>
    <t>1051365</t>
  </si>
  <si>
    <t>ASSENMACHER ATTORNEYS</t>
  </si>
  <si>
    <t>1018871</t>
  </si>
  <si>
    <t>ASSOCIATED ADDITIVES</t>
  </si>
  <si>
    <t>1063677</t>
  </si>
  <si>
    <t>ASTRON ENERGY SA</t>
  </si>
  <si>
    <t>6441</t>
  </si>
  <si>
    <t>ASYA TRADING (PTY) LTD</t>
  </si>
  <si>
    <t>1065654</t>
  </si>
  <si>
    <t>AT 61</t>
  </si>
  <si>
    <t>4000275</t>
  </si>
  <si>
    <t>ATIO CORPORATION PTY LTD</t>
  </si>
  <si>
    <t>1011244</t>
  </si>
  <si>
    <t>ATKV BUFFELSPOORT</t>
  </si>
  <si>
    <t>1060158</t>
  </si>
  <si>
    <t>ATKV DRAKENSVILLE</t>
  </si>
  <si>
    <t>1058233</t>
  </si>
  <si>
    <t>ATKV EILAND SPA</t>
  </si>
  <si>
    <t>1012975</t>
  </si>
  <si>
    <t>ATKV GOUDINI SPA</t>
  </si>
  <si>
    <t>1058592</t>
  </si>
  <si>
    <t>ATKV KLEIN KARIBA</t>
  </si>
  <si>
    <t>1054416</t>
  </si>
  <si>
    <t>ATLANTIC AFFAIR BOUTIQUE HOTEL</t>
  </si>
  <si>
    <t>187448</t>
  </si>
  <si>
    <t>ATLANTIC SEAFOODS</t>
  </si>
  <si>
    <t>500145</t>
  </si>
  <si>
    <t>ATLAS MARITIME SAM</t>
  </si>
  <si>
    <t>1065259</t>
  </si>
  <si>
    <t>ATM INDALINI SUPERMARKET</t>
  </si>
  <si>
    <t>4000428</t>
  </si>
  <si>
    <t>ATS SOUTH AFRICA</t>
  </si>
  <si>
    <t>1011449</t>
  </si>
  <si>
    <t>ATTERBELL INVEST PTY LTD TECH</t>
  </si>
  <si>
    <t>1011451</t>
  </si>
  <si>
    <t>AUBERGE BURGUNDY GHSE COD</t>
  </si>
  <si>
    <t>1018876</t>
  </si>
  <si>
    <t>AUDACIA MANOR EFT</t>
  </si>
  <si>
    <t>10009246</t>
  </si>
  <si>
    <t>AUDIE PHARMACY CWO</t>
  </si>
  <si>
    <t>1057543</t>
  </si>
  <si>
    <t>AURA</t>
  </si>
  <si>
    <t>1061030</t>
  </si>
  <si>
    <t>AUSTERVILLE SPAR TECH</t>
  </si>
  <si>
    <t>1056647</t>
  </si>
  <si>
    <t>AUTO HOUSE PIET RETIEF</t>
  </si>
  <si>
    <t>385001</t>
  </si>
  <si>
    <t>AVENUE PHARMACY</t>
  </si>
  <si>
    <t>1009426</t>
  </si>
  <si>
    <t>AVI DISTRIBUTORS NAMIBIA</t>
  </si>
  <si>
    <t>1011473</t>
  </si>
  <si>
    <t>AVI FINANCIAL SERV AVISION</t>
  </si>
  <si>
    <t>10007820</t>
  </si>
  <si>
    <t>AVI FINANCIAL SERVICES</t>
  </si>
  <si>
    <t>90710</t>
  </si>
  <si>
    <t>AVI FINANCIAL SERVICES (PTY) LTD T/</t>
  </si>
  <si>
    <t>1007311</t>
  </si>
  <si>
    <t>AVI FINANCIAL SERVICES H O PAYROLL</t>
  </si>
  <si>
    <t>1005898</t>
  </si>
  <si>
    <t>AVI FINANCIAL SERVICES PTY LTD</t>
  </si>
  <si>
    <t>PLANT_1150</t>
  </si>
  <si>
    <t>10009590</t>
  </si>
  <si>
    <t>AVI NAMIBIA</t>
  </si>
  <si>
    <t>501413</t>
  </si>
  <si>
    <t>AVILUDO</t>
  </si>
  <si>
    <t>1005927</t>
  </si>
  <si>
    <t>AVISION</t>
  </si>
  <si>
    <t>1063895</t>
  </si>
  <si>
    <t>AVISPARK LODGE</t>
  </si>
  <si>
    <t>1058830</t>
  </si>
  <si>
    <t>AWE FOODS CRAWFORD COLLEGE SANDTON</t>
  </si>
  <si>
    <t>1058869</t>
  </si>
  <si>
    <t>AWE FOODS CRAWFORD PREPARATORY LONE</t>
  </si>
  <si>
    <t>1058870</t>
  </si>
  <si>
    <t>AWE FOODS CRAWFORD PRETORIA</t>
  </si>
  <si>
    <t>1058876</t>
  </si>
  <si>
    <t>AWE FOODS TRINITYHOUSE PREP HERITAG</t>
  </si>
  <si>
    <t>1011481</t>
  </si>
  <si>
    <t>AWIE BOTHA MOTORS BK</t>
  </si>
  <si>
    <t>1049907</t>
  </si>
  <si>
    <t>AYM SERVICES</t>
  </si>
  <si>
    <t>153738</t>
  </si>
  <si>
    <t>AZINAZ TRADING CC</t>
  </si>
  <si>
    <t>1016456</t>
  </si>
  <si>
    <t>AZNIP MOTORS</t>
  </si>
  <si>
    <t>1015230</t>
  </si>
  <si>
    <t>AZTEC SPUR</t>
  </si>
  <si>
    <t>6646</t>
  </si>
  <si>
    <t>B &amp; H DEANE (PTY) LTD</t>
  </si>
  <si>
    <t>10004787</t>
  </si>
  <si>
    <t>B &amp; J MELTZ (PTY) LTD CWO</t>
  </si>
  <si>
    <t>1011486</t>
  </si>
  <si>
    <t>B AND H PHOTO AND DIGITAL</t>
  </si>
  <si>
    <t>200759</t>
  </si>
  <si>
    <t>B AND PP INVESTMENTS PTY LTD</t>
  </si>
  <si>
    <t>1052884</t>
  </si>
  <si>
    <t>B T ENTERPRISES</t>
  </si>
  <si>
    <t>6141</t>
  </si>
  <si>
    <t>BACKWATER TRADING 2CC</t>
  </si>
  <si>
    <t>5127</t>
  </si>
  <si>
    <t>BADENHORST APTEEK</t>
  </si>
  <si>
    <t>2608001</t>
  </si>
  <si>
    <t>BADENHORST PHARMACY-NAMIBIA</t>
  </si>
  <si>
    <t>1055300</t>
  </si>
  <si>
    <t>BAGEL ZONE PTY LTD</t>
  </si>
  <si>
    <t>1011501</t>
  </si>
  <si>
    <t>BAINS GAME LODGES COD</t>
  </si>
  <si>
    <t>1011507</t>
  </si>
  <si>
    <t>BAKUBUNG GAME LODGE</t>
  </si>
  <si>
    <t>1050409</t>
  </si>
  <si>
    <t>BALFOUR MOTORS</t>
  </si>
  <si>
    <t>1058567</t>
  </si>
  <si>
    <t>BALMORAL HOTEL</t>
  </si>
  <si>
    <t>1011511</t>
  </si>
  <si>
    <t>BAMBANANI PIPES &amp; FITTINGS</t>
  </si>
  <si>
    <t>1058202</t>
  </si>
  <si>
    <t>BANDELIERKOP SENTRUM</t>
  </si>
  <si>
    <t>4000686</t>
  </si>
  <si>
    <t>BANDISA VENDING</t>
  </si>
  <si>
    <t>200875</t>
  </si>
  <si>
    <t>BAR GLOBAL TRADING PTY LTD</t>
  </si>
  <si>
    <t>207646</t>
  </si>
  <si>
    <t>BARBERTON COLD STORAGE</t>
  </si>
  <si>
    <t>1052710</t>
  </si>
  <si>
    <t>BARCLAY SQAURE SPAR TECH</t>
  </si>
  <si>
    <t>1018890</t>
  </si>
  <si>
    <t>BARE ESSENTIALS</t>
  </si>
  <si>
    <t>1061617</t>
  </si>
  <si>
    <t>BARISTAS BUTCHER</t>
  </si>
  <si>
    <t>1011542</t>
  </si>
  <si>
    <t>1058229</t>
  </si>
  <si>
    <t>BARLOWORLD EQUIPMENT BW E 4</t>
  </si>
  <si>
    <t>1011534</t>
  </si>
  <si>
    <t>BARLOWORLD EQUIPMENT PTY LTD</t>
  </si>
  <si>
    <t>1018893</t>
  </si>
  <si>
    <t>BARONS SOUTHFLEET</t>
  </si>
  <si>
    <t>1063868</t>
  </si>
  <si>
    <t>BARRACUDAS RESTAURANT</t>
  </si>
  <si>
    <t>1011554</t>
  </si>
  <si>
    <t>BASIL READ LTD TECH</t>
  </si>
  <si>
    <t>1056427</t>
  </si>
  <si>
    <t>BASKET HEAVEN</t>
  </si>
  <si>
    <t>1056047</t>
  </si>
  <si>
    <t>BASOTHO RECYCLING DRUM</t>
  </si>
  <si>
    <t>1011557</t>
  </si>
  <si>
    <t>BATHABILE WILDEBEEST BROOM</t>
  </si>
  <si>
    <t>1059116</t>
  </si>
  <si>
    <t>BAY SUPERETTE</t>
  </si>
  <si>
    <t>1063880</t>
  </si>
  <si>
    <t>BAY VIEW CATERING</t>
  </si>
  <si>
    <t>1060047</t>
  </si>
  <si>
    <t>BAYSIDE LODGE PINE STREET</t>
  </si>
  <si>
    <t>1060594</t>
  </si>
  <si>
    <t>BAYSIDE MOTORS SHELL TECH</t>
  </si>
  <si>
    <t>1065374</t>
  </si>
  <si>
    <t>BAYSIDE SPAR</t>
  </si>
  <si>
    <t>1064919</t>
  </si>
  <si>
    <t>BAYSWATER MOTORS</t>
  </si>
  <si>
    <t>1059696</t>
  </si>
  <si>
    <t>BAYVIEW HOTEL</t>
  </si>
  <si>
    <t>1053172</t>
  </si>
  <si>
    <t>BB 1ST CHOICE CASH &amp; CARRY</t>
  </si>
  <si>
    <t>1063646</t>
  </si>
  <si>
    <t>BB APPLE TREE SPRINGS</t>
  </si>
  <si>
    <t>1060224</t>
  </si>
  <si>
    <t>BB AUTO</t>
  </si>
  <si>
    <t>4000083</t>
  </si>
  <si>
    <t>BB BEC BUYING EXCHANGE CO BT</t>
  </si>
  <si>
    <t>1005841</t>
  </si>
  <si>
    <t>BB BIBI CASH &amp; CARRY</t>
  </si>
  <si>
    <t>4000116</t>
  </si>
  <si>
    <t>BB BIG DADDYS BUFFALO STR</t>
  </si>
  <si>
    <t>4000114</t>
  </si>
  <si>
    <t>BB BIG DADDYS FORTBEAUFORT</t>
  </si>
  <si>
    <t>4000115</t>
  </si>
  <si>
    <t>BB BIG DADDYS KING WILLIAMS</t>
  </si>
  <si>
    <t>4000113</t>
  </si>
  <si>
    <t>BB BIG DADDYS QUEENSTOWN</t>
  </si>
  <si>
    <t>4000111</t>
  </si>
  <si>
    <t>BB BIG DADDYS STUTTERHEIM</t>
  </si>
  <si>
    <t>4000112</t>
  </si>
  <si>
    <t>BB BIG DADDYS WILSONIA</t>
  </si>
  <si>
    <t>1006305</t>
  </si>
  <si>
    <t>BB BIG SAVE DC</t>
  </si>
  <si>
    <t>1050222</t>
  </si>
  <si>
    <t>BB BIG SAVE EVATON</t>
  </si>
  <si>
    <t>1005963</t>
  </si>
  <si>
    <t>BB BIG SAVE HAMMANSKRAAL</t>
  </si>
  <si>
    <t>1007175</t>
  </si>
  <si>
    <t>BB BIG SAVE MABOPANE</t>
  </si>
  <si>
    <t>1010982</t>
  </si>
  <si>
    <t>BB BIG SAVE MARBLE HALL</t>
  </si>
  <si>
    <t>1058455</t>
  </si>
  <si>
    <t>BB BIG SAVE MARIKANA</t>
  </si>
  <si>
    <t>1005790</t>
  </si>
  <si>
    <t>BB BIG SAVE TSHWANA MARKET</t>
  </si>
  <si>
    <t>1005706</t>
  </si>
  <si>
    <t>BB BIG SAVE WATLOO</t>
  </si>
  <si>
    <t>1010733</t>
  </si>
  <si>
    <t>BB H&amp;W DISTRIBUTORS</t>
  </si>
  <si>
    <t>1010787</t>
  </si>
  <si>
    <t>BB KISMAT CASH &amp; CARRY</t>
  </si>
  <si>
    <t>1007131</t>
  </si>
  <si>
    <t>BB METRO FOOD MARKET BOTSHABELO</t>
  </si>
  <si>
    <t>1005704</t>
  </si>
  <si>
    <t>BB NUMAIN CASH &amp; CARRY CC</t>
  </si>
  <si>
    <t>1005668</t>
  </si>
  <si>
    <t>BB OVERLAND DISTRIBUTOR</t>
  </si>
  <si>
    <t>1006222</t>
  </si>
  <si>
    <t>BB PIKETBERG C &amp; C</t>
  </si>
  <si>
    <t>1008395</t>
  </si>
  <si>
    <t>BB POWER TRADE KURUMAN</t>
  </si>
  <si>
    <t>1005828</t>
  </si>
  <si>
    <t>BB POWER TRADE VRYBURG</t>
  </si>
  <si>
    <t>1005931</t>
  </si>
  <si>
    <t>BB RAIMONDIS C &amp; C MALMESBURY</t>
  </si>
  <si>
    <t>1005929</t>
  </si>
  <si>
    <t>BB RAIMONDIS C &amp; C WORCESTER</t>
  </si>
  <si>
    <t>1005930</t>
  </si>
  <si>
    <t>BB RAIMONDIS ROBERTSON</t>
  </si>
  <si>
    <t>1005985</t>
  </si>
  <si>
    <t>BB RAIMONDIS VILLIERSDORP</t>
  </si>
  <si>
    <t>1058977</t>
  </si>
  <si>
    <t>BB RAPID DISTRIBUTORS</t>
  </si>
  <si>
    <t>1005842</t>
  </si>
  <si>
    <t>BB SAVEMOOR C&amp;C KWATHEMA</t>
  </si>
  <si>
    <t>1052329</t>
  </si>
  <si>
    <t>BBM INC</t>
  </si>
  <si>
    <t>1051873</t>
  </si>
  <si>
    <t>BBS KAGISO PAYLESS SUPERMARKET</t>
  </si>
  <si>
    <t>1007374</t>
  </si>
  <si>
    <t>BDM STAFFING PTY LTD</t>
  </si>
  <si>
    <t>1062098</t>
  </si>
  <si>
    <t>BDO SOUTH AFRICA</t>
  </si>
  <si>
    <t>1056109</t>
  </si>
  <si>
    <t>BE UP PARK</t>
  </si>
  <si>
    <t>1011567</t>
  </si>
  <si>
    <t>BEACH HOTEL PE</t>
  </si>
  <si>
    <t>1011571</t>
  </si>
  <si>
    <t>BEACON ISLAND TSHARE RESORT</t>
  </si>
  <si>
    <t>1055640</t>
  </si>
  <si>
    <t>BEACON ISLE KWIKSPAR TECH</t>
  </si>
  <si>
    <t>181369</t>
  </si>
  <si>
    <t>BEADICA 219CC</t>
  </si>
  <si>
    <t>1064460</t>
  </si>
  <si>
    <t>BEAN 2 BANTER CAFE</t>
  </si>
  <si>
    <t>1064796</t>
  </si>
  <si>
    <t>BEAN AUTHENTIC ROASTERS</t>
  </si>
  <si>
    <t>1057698</t>
  </si>
  <si>
    <t>BEARDED BROS GRILL</t>
  </si>
  <si>
    <t>1062419</t>
  </si>
  <si>
    <t>BEAUFORT MANOR</t>
  </si>
  <si>
    <t>1011582</t>
  </si>
  <si>
    <t>BEDFORD GARDENS HOSPITAL</t>
  </si>
  <si>
    <t>1011583</t>
  </si>
  <si>
    <t>BEDGRO CONVENIENCE CNTR</t>
  </si>
  <si>
    <t>10008616</t>
  </si>
  <si>
    <t>BEING JANE CWO</t>
  </si>
  <si>
    <t>1018913</t>
  </si>
  <si>
    <t>BELAIRE PTY LTD</t>
  </si>
  <si>
    <t>1052146</t>
  </si>
  <si>
    <t>BELFRY HOSPITALITY SERVICES</t>
  </si>
  <si>
    <t>1052231</t>
  </si>
  <si>
    <t>BELLA BATHROOMS &amp; TILES</t>
  </si>
  <si>
    <t>502871</t>
  </si>
  <si>
    <t>BELLA PESCA EUROPA S.L</t>
  </si>
  <si>
    <t>1051694</t>
  </si>
  <si>
    <t>BELLADONNA FINE FOODS ABICA COFF</t>
  </si>
  <si>
    <t>1014164</t>
  </si>
  <si>
    <t>BELSTAR CONVENIENCE CTR</t>
  </si>
  <si>
    <t>1063853</t>
  </si>
  <si>
    <t>BELUGA HOSPITALITY</t>
  </si>
  <si>
    <t>1011604</t>
  </si>
  <si>
    <t>BELVEDERE GHSE</t>
  </si>
  <si>
    <t>1052432</t>
  </si>
  <si>
    <t>BELVIDERE MANOR</t>
  </si>
  <si>
    <t>1060210</t>
  </si>
  <si>
    <t>BENAC ENTERPRISES</t>
  </si>
  <si>
    <t>1051711</t>
  </si>
  <si>
    <t>BENDOR CONVENIENCE CENTRE</t>
  </si>
  <si>
    <t>1060648</t>
  </si>
  <si>
    <t>BENGUELA BLUE</t>
  </si>
  <si>
    <t>1058673</t>
  </si>
  <si>
    <t>BENNS PHARMACY</t>
  </si>
  <si>
    <t>1017596</t>
  </si>
  <si>
    <t>BENTEL BROS</t>
  </si>
  <si>
    <t>732001</t>
  </si>
  <si>
    <t>BEREA PHARMACY CWO</t>
  </si>
  <si>
    <t>1065043</t>
  </si>
  <si>
    <t>BERKLEY MOTORS</t>
  </si>
  <si>
    <t>1051212</t>
  </si>
  <si>
    <t>BERMAN BROS GROUP</t>
  </si>
  <si>
    <t>1064531</t>
  </si>
  <si>
    <t>BEST BUY BRANDS</t>
  </si>
  <si>
    <t>1014908</t>
  </si>
  <si>
    <t>BEST WESTERN CAPE SUITES</t>
  </si>
  <si>
    <t>1011621</t>
  </si>
  <si>
    <t>BETHALIA DISTRIBUTORS PTY</t>
  </si>
  <si>
    <t>1052257</t>
  </si>
  <si>
    <t>BETHLEHEM ONE PLUS</t>
  </si>
  <si>
    <t>1065527</t>
  </si>
  <si>
    <t>BETTING ENTERTAINMENT TECHNOLOGIES</t>
  </si>
  <si>
    <t>1055106</t>
  </si>
  <si>
    <t>BETTY FOODS</t>
  </si>
  <si>
    <t>1015354</t>
  </si>
  <si>
    <t>BEVCAN</t>
  </si>
  <si>
    <t>1060325</t>
  </si>
  <si>
    <t>BEVCAN SPRINGS</t>
  </si>
  <si>
    <t>1011632</t>
  </si>
  <si>
    <t>BFC SECURITY PTY LTD</t>
  </si>
  <si>
    <t>1051021</t>
  </si>
  <si>
    <t>BH WHOLESALERS LIMITED</t>
  </si>
  <si>
    <t>797001</t>
  </si>
  <si>
    <t>BHAMJEE'S PHARMACY</t>
  </si>
  <si>
    <t>5886</t>
  </si>
  <si>
    <t>BHYAT PHARMACY</t>
  </si>
  <si>
    <t>1011640</t>
  </si>
  <si>
    <t>BIDAIR PREMIER LOUNGES</t>
  </si>
  <si>
    <t>1012254</t>
  </si>
  <si>
    <t>BIDFOOD</t>
  </si>
  <si>
    <t>1007392</t>
  </si>
  <si>
    <t>1006026</t>
  </si>
  <si>
    <t>BIDFOOD FREE STATE</t>
  </si>
  <si>
    <t>1056133</t>
  </si>
  <si>
    <t>BIDFOOD FREE STATE KAUAI</t>
  </si>
  <si>
    <t>4000490</t>
  </si>
  <si>
    <t>BIDFOOD GAUTENG</t>
  </si>
  <si>
    <t>4000680</t>
  </si>
  <si>
    <t>BIDFOOD KAUAI</t>
  </si>
  <si>
    <t>1012255</t>
  </si>
  <si>
    <t>BIDFOOD KAUAI JHB</t>
  </si>
  <si>
    <t>1013588</t>
  </si>
  <si>
    <t>BIDFOOD KAUAI WC</t>
  </si>
  <si>
    <t>131498</t>
  </si>
  <si>
    <t>BIDFOOD KZN</t>
  </si>
  <si>
    <t>4000250</t>
  </si>
  <si>
    <t>1006006</t>
  </si>
  <si>
    <t>BIDFOOD MPUMALANGA</t>
  </si>
  <si>
    <t>1006005</t>
  </si>
  <si>
    <t>BIDFOOD POLOKWANE</t>
  </si>
  <si>
    <t>4000470</t>
  </si>
  <si>
    <t>BIDFOOD PORT ELIZABETH</t>
  </si>
  <si>
    <t>125812</t>
  </si>
  <si>
    <t>BIDFOOD PTY LTD</t>
  </si>
  <si>
    <t>125955</t>
  </si>
  <si>
    <t>125954</t>
  </si>
  <si>
    <t>125953</t>
  </si>
  <si>
    <t>125364</t>
  </si>
  <si>
    <t>125368</t>
  </si>
  <si>
    <t>1006031</t>
  </si>
  <si>
    <t>BIDFOOD WESTERN CAPE</t>
  </si>
  <si>
    <t>4000520</t>
  </si>
  <si>
    <t>BIDFOODS FOOD TRUCKS</t>
  </si>
  <si>
    <t>7729</t>
  </si>
  <si>
    <t>BIDVEST CAR RENTAL</t>
  </si>
  <si>
    <t>4001100</t>
  </si>
  <si>
    <t>BIDVEST CATERING SERVICES</t>
  </si>
  <si>
    <t>4000400</t>
  </si>
  <si>
    <t>BIDVEST CATERING SERVICES PTY LTD</t>
  </si>
  <si>
    <t>1018923</t>
  </si>
  <si>
    <t>BIDVEST PREMIER LOUNGE</t>
  </si>
  <si>
    <t>1011654</t>
  </si>
  <si>
    <t>BIDVEST PREMIER LOUNGES</t>
  </si>
  <si>
    <t>4000278</t>
  </si>
  <si>
    <t>1063052</t>
  </si>
  <si>
    <t>BIDVEST WALTONS</t>
  </si>
  <si>
    <t>1063086</t>
  </si>
  <si>
    <t>1063047</t>
  </si>
  <si>
    <t>BIDVEST WALTONS RIVERHORSE VALLEY</t>
  </si>
  <si>
    <t>1062865</t>
  </si>
  <si>
    <t>BIENTANGS CAVE RESTAURANT AND WINE</t>
  </si>
  <si>
    <t>1055940</t>
  </si>
  <si>
    <t>BIG EAGLE SPUR</t>
  </si>
  <si>
    <t>1011664</t>
  </si>
  <si>
    <t>BIGEN AFRICA SERVICE PTY LTD</t>
  </si>
  <si>
    <t>1052724</t>
  </si>
  <si>
    <t>BIGEN AFRICA SERVICES PTY LTD</t>
  </si>
  <si>
    <t>9021</t>
  </si>
  <si>
    <t>BILLY GOOTT AGENCIES (PTY) LTD</t>
  </si>
  <si>
    <t>1052372</t>
  </si>
  <si>
    <t>BILOXI SPUR STEAK RANCH</t>
  </si>
  <si>
    <t>804001</t>
  </si>
  <si>
    <t>BINNEHOF PHARMACY - CWO</t>
  </si>
  <si>
    <t>1062660</t>
  </si>
  <si>
    <t>BIRCHPARK CALTEX SERVICE STATION</t>
  </si>
  <si>
    <t>1011673</t>
  </si>
  <si>
    <t>BIRCHWOOD HOTEL &amp; OR TAMBO</t>
  </si>
  <si>
    <t>1011674</t>
  </si>
  <si>
    <t>BIRCHWOOD HOTEL AND OR TAMBO CONFER</t>
  </si>
  <si>
    <t>1016881</t>
  </si>
  <si>
    <t>BIRCHWOOD SPUR</t>
  </si>
  <si>
    <t>1005959</t>
  </si>
  <si>
    <t>BISCIUTS DELIGHT &amp; CONFECT</t>
  </si>
  <si>
    <t>1053053</t>
  </si>
  <si>
    <t>BISHOPS INN</t>
  </si>
  <si>
    <t>9216</t>
  </si>
  <si>
    <t>BISHOPS SCHOOL SHOP CC</t>
  </si>
  <si>
    <t>1010560</t>
  </si>
  <si>
    <t>BJP VOLLGRAAFF</t>
  </si>
  <si>
    <t>10002760</t>
  </si>
  <si>
    <t>BLACK MODE PHARMACY</t>
  </si>
  <si>
    <t>1011693</t>
  </si>
  <si>
    <t>BLACK MOUNTAIN</t>
  </si>
  <si>
    <t>1050686</t>
  </si>
  <si>
    <t>BLACK RHINO GAME LODGE</t>
  </si>
  <si>
    <t>1020825</t>
  </si>
  <si>
    <t>BLACKROCK CASINO</t>
  </si>
  <si>
    <t>1056076</t>
  </si>
  <si>
    <t>BLACKWATERS RIVER LODGE</t>
  </si>
  <si>
    <t>1050512</t>
  </si>
  <si>
    <t>BLANCHEVILLE RETAIL CENTRE</t>
  </si>
  <si>
    <t>1050374</t>
  </si>
  <si>
    <t>BLANCO GUEST HOUSE</t>
  </si>
  <si>
    <t>300220</t>
  </si>
  <si>
    <t>BLAZECOR 206 CC</t>
  </si>
  <si>
    <t>1062868</t>
  </si>
  <si>
    <t>BLIJDSKAP</t>
  </si>
  <si>
    <t>1051870</t>
  </si>
  <si>
    <t>BLOCK 6 PAYLESS SUPERMARKET</t>
  </si>
  <si>
    <t>1051439</t>
  </si>
  <si>
    <t>BLOEM 1 STOP</t>
  </si>
  <si>
    <t>8922</t>
  </si>
  <si>
    <t>BLOEMCARE (PTY) LTD</t>
  </si>
  <si>
    <t>7316</t>
  </si>
  <si>
    <t>BLOEMFONTEIN OPHTHALMOLOGY TRUST</t>
  </si>
  <si>
    <t>10006992</t>
  </si>
  <si>
    <t>BLOEMHOF APTEEK</t>
  </si>
  <si>
    <t>1058604</t>
  </si>
  <si>
    <t>BLU BURGER BAR</t>
  </si>
  <si>
    <t>1018938</t>
  </si>
  <si>
    <t>BLU GEL EFT</t>
  </si>
  <si>
    <t>1063222</t>
  </si>
  <si>
    <t>BLUE COTTAGES AND MAD DOGZ CAFE</t>
  </si>
  <si>
    <t>1063763</t>
  </si>
  <si>
    <t>BLUE CRANE TEA GARDEN</t>
  </si>
  <si>
    <t>1059227</t>
  </si>
  <si>
    <t>BLUE LAGOON HOTEL</t>
  </si>
  <si>
    <t>200575</t>
  </si>
  <si>
    <t>BLUE LILY TRADING (PTY)LTD</t>
  </si>
  <si>
    <t>1018943</t>
  </si>
  <si>
    <t>BLUE MARLIN HOTEL</t>
  </si>
  <si>
    <t>1054020</t>
  </si>
  <si>
    <t>BLUE ROUTE</t>
  </si>
  <si>
    <t>1065583</t>
  </si>
  <si>
    <t>BLUE STREAM EXPORTS</t>
  </si>
  <si>
    <t>1059409</t>
  </si>
  <si>
    <t>BLUE VALLEY SPAR AND TOPS TECH</t>
  </si>
  <si>
    <t>1017332</t>
  </si>
  <si>
    <t>BLUE WATERS CAFE</t>
  </si>
  <si>
    <t>1020099</t>
  </si>
  <si>
    <t>BLUE WATERS HOTEL</t>
  </si>
  <si>
    <t>10009155</t>
  </si>
  <si>
    <t>BLUELINE</t>
  </si>
  <si>
    <t>1059871</t>
  </si>
  <si>
    <t>BLUEWATER BAY SUPERSPAR TECH</t>
  </si>
  <si>
    <t>1019411</t>
  </si>
  <si>
    <t>BLYDE CANYON A FOREVER RESORT</t>
  </si>
  <si>
    <t>1006286</t>
  </si>
  <si>
    <t>BM AGENCY</t>
  </si>
  <si>
    <t>1057918</t>
  </si>
  <si>
    <t>BM STORES</t>
  </si>
  <si>
    <t>1008249</t>
  </si>
  <si>
    <t>BML SUPERMARKET LTD</t>
  </si>
  <si>
    <t>1011853</t>
  </si>
  <si>
    <t>BMW BEFORDVIEW</t>
  </si>
  <si>
    <t>1065452</t>
  </si>
  <si>
    <t>BMW FOURWAYS</t>
  </si>
  <si>
    <t>1011749</t>
  </si>
  <si>
    <t>BMW SOUTH AFRICA PTY LTD</t>
  </si>
  <si>
    <t>1064669</t>
  </si>
  <si>
    <t>BNM CAFE</t>
  </si>
  <si>
    <t>1011758</t>
  </si>
  <si>
    <t>BOARDWALK CASINO</t>
  </si>
  <si>
    <t>1053704</t>
  </si>
  <si>
    <t>BOCADILLOS ON FIRST</t>
  </si>
  <si>
    <t>1060739</t>
  </si>
  <si>
    <t>BOCADILLOS ON MOFFET</t>
  </si>
  <si>
    <t>1011760</t>
  </si>
  <si>
    <t>BOCADILLOS PTY LTD</t>
  </si>
  <si>
    <t>4979</t>
  </si>
  <si>
    <t>BOCHUM HEALTH SHOES</t>
  </si>
  <si>
    <t>1018955</t>
  </si>
  <si>
    <t>BODY CORPERATE &amp; GARDEN GROV</t>
  </si>
  <si>
    <t>4000280</t>
  </si>
  <si>
    <t>BOEREMAKELAARS KO OP</t>
  </si>
  <si>
    <t>1057722</t>
  </si>
  <si>
    <t>BOJA NALA</t>
  </si>
  <si>
    <t>300180</t>
  </si>
  <si>
    <t>BOKAU HOLDING T/A MONSIEUR COLLECT-</t>
  </si>
  <si>
    <t>4000855</t>
  </si>
  <si>
    <t>BOLENG ENGINEERING MANAGEMENT</t>
  </si>
  <si>
    <t>1059539</t>
  </si>
  <si>
    <t>BOLIVIA LODGE</t>
  </si>
  <si>
    <t>1011771</t>
  </si>
  <si>
    <t>BOLTFAST PTY LTD</t>
  </si>
  <si>
    <t>4405</t>
  </si>
  <si>
    <t>BOLTGASINDUSTRIAL&amp;MINING SUPPLIESCC</t>
  </si>
  <si>
    <t>1062386</t>
  </si>
  <si>
    <t>BON AMIS RESTAURANT</t>
  </si>
  <si>
    <t>1065480</t>
  </si>
  <si>
    <t>BON APP DELI BISTRO AND BAR</t>
  </si>
  <si>
    <t>1056172</t>
  </si>
  <si>
    <t>BON HOTEL BLOEMFONTEIN CENTRAL</t>
  </si>
  <si>
    <t>1020283</t>
  </si>
  <si>
    <t>BON HOTEL EMPANGENI</t>
  </si>
  <si>
    <t>1020116</t>
  </si>
  <si>
    <t>BON HOTEL WATERFRONT RICHARDS BAY</t>
  </si>
  <si>
    <t>1058813</t>
  </si>
  <si>
    <t>BONANZA SPAR TECH</t>
  </si>
  <si>
    <t>1053965</t>
  </si>
  <si>
    <t>BONGANI MOUNTAIN LODGE</t>
  </si>
  <si>
    <t>1051862</t>
  </si>
  <si>
    <t>BONTLENG PAYLESS SUPERMARKET</t>
  </si>
  <si>
    <t>1011778</t>
  </si>
  <si>
    <t>BOOYSENS HOTEL &amp; CONF</t>
  </si>
  <si>
    <t>1055451</t>
  </si>
  <si>
    <t>BOP MARKETING</t>
  </si>
  <si>
    <t>5891</t>
  </si>
  <si>
    <t>BOSBOK PHARMACY</t>
  </si>
  <si>
    <t>913001</t>
  </si>
  <si>
    <t>1054093</t>
  </si>
  <si>
    <t>BOSHOEK ENGEN GARAGE</t>
  </si>
  <si>
    <t>6046</t>
  </si>
  <si>
    <t>BOTHAVILLE APTEEK</t>
  </si>
  <si>
    <t>10001363</t>
  </si>
  <si>
    <t>BOTHAVILLE PHARMACY</t>
  </si>
  <si>
    <t>1056727</t>
  </si>
  <si>
    <t>BOTHAVILLE SPAR TECH</t>
  </si>
  <si>
    <t>1011787</t>
  </si>
  <si>
    <t>BOTLIERSKOP GAME RESERVE PTY</t>
  </si>
  <si>
    <t>1058370</t>
  </si>
  <si>
    <t>BOTTOM END DISTRIBUTORS</t>
  </si>
  <si>
    <t>1005946</t>
  </si>
  <si>
    <t>BOUDE EN BLAAIE DISTRIBUTORS</t>
  </si>
  <si>
    <t>1058635</t>
  </si>
  <si>
    <t>BOUGAINVILLEA COUNTRY STORE</t>
  </si>
  <si>
    <t>1060851</t>
  </si>
  <si>
    <t>BOULDERS SAFARI LODGE</t>
  </si>
  <si>
    <t>6428</t>
  </si>
  <si>
    <t>BOUNDARY WHOLESALERS CC</t>
  </si>
  <si>
    <t>1063009</t>
  </si>
  <si>
    <t>BOVINE</t>
  </si>
  <si>
    <t>1011793</t>
  </si>
  <si>
    <t>BOWMAN GILFILLAN INCORPORATE</t>
  </si>
  <si>
    <t>1060533</t>
  </si>
  <si>
    <t>BOWMAN GILLFILLAN ATTORNEYS</t>
  </si>
  <si>
    <t>4000072</t>
  </si>
  <si>
    <t>BOXER C&amp;C BT BISC</t>
  </si>
  <si>
    <t>CIRO_LAVAZ</t>
  </si>
  <si>
    <t>BOXER C&amp;C BT GROC</t>
  </si>
  <si>
    <t>4000761</t>
  </si>
  <si>
    <t>CIRO_VIP</t>
  </si>
  <si>
    <t>BOXER C&amp;C BT SNAC</t>
  </si>
  <si>
    <t>4000762</t>
  </si>
  <si>
    <t>970000</t>
  </si>
  <si>
    <t>BOXER SUPERSTORES-PTY LTD</t>
  </si>
  <si>
    <t>10003726</t>
  </si>
  <si>
    <t>BOXER SUPERSTORES-SWAZILAND-BILL-TO</t>
  </si>
  <si>
    <t>1062081</t>
  </si>
  <si>
    <t>BP 222 SERVICE STATION</t>
  </si>
  <si>
    <t>1061740</t>
  </si>
  <si>
    <t>BP AERO</t>
  </si>
  <si>
    <t>1061786</t>
  </si>
  <si>
    <t>BP AIRFIELD</t>
  </si>
  <si>
    <t>1061897</t>
  </si>
  <si>
    <t>BP AIRPORT</t>
  </si>
  <si>
    <t>1061691</t>
  </si>
  <si>
    <t>BP AND PNP EXPRESS GREEN POINT</t>
  </si>
  <si>
    <t>1061668</t>
  </si>
  <si>
    <t>BP ARAF</t>
  </si>
  <si>
    <t>1061846</t>
  </si>
  <si>
    <t>BP ARENA PARK</t>
  </si>
  <si>
    <t>1061910</t>
  </si>
  <si>
    <t>BP ATTERBURY</t>
  </si>
  <si>
    <t>1062375</t>
  </si>
  <si>
    <t>BP AZMUTH</t>
  </si>
  <si>
    <t>1062160</t>
  </si>
  <si>
    <t>BP BARA</t>
  </si>
  <si>
    <t>1061623</t>
  </si>
  <si>
    <t>BP BEDFORDVIEW</t>
  </si>
  <si>
    <t>1061810</t>
  </si>
  <si>
    <t>BP BELHAIR DRIVE MOTORS</t>
  </si>
  <si>
    <t>1061813</t>
  </si>
  <si>
    <t>BP BEREA</t>
  </si>
  <si>
    <t>1061995</t>
  </si>
  <si>
    <t>BP BERGBRON</t>
  </si>
  <si>
    <t>1061631</t>
  </si>
  <si>
    <t>BP BEYERS NAUDE NORTH BOUND</t>
  </si>
  <si>
    <t>1061613</t>
  </si>
  <si>
    <t>BP BEYERS SOUTH</t>
  </si>
  <si>
    <t>1061645</t>
  </si>
  <si>
    <t>BP BLUE ROUTE PNP EXPRESS</t>
  </si>
  <si>
    <t>1065414</t>
  </si>
  <si>
    <t>BP BOSCHFONTEIN</t>
  </si>
  <si>
    <t>1061920</t>
  </si>
  <si>
    <t>BP BOULDERS</t>
  </si>
  <si>
    <t>1063457</t>
  </si>
  <si>
    <t>BP BRESWILL SERVICE CENTRE</t>
  </si>
  <si>
    <t>1061972</t>
  </si>
  <si>
    <t>BP BRICKFIELD</t>
  </si>
  <si>
    <t>1062612</t>
  </si>
  <si>
    <t>BP BRIDGE CITY</t>
  </si>
  <si>
    <t>1062134</t>
  </si>
  <si>
    <t>BP BRIGHTON MOTORS</t>
  </si>
  <si>
    <t>1061597</t>
  </si>
  <si>
    <t>BP BROADACRES</t>
  </si>
  <si>
    <t>1062393</t>
  </si>
  <si>
    <t>BP BROMHOF EXPRESS</t>
  </si>
  <si>
    <t>1061789</t>
  </si>
  <si>
    <t>BP BRUMA</t>
  </si>
  <si>
    <t>1061994</t>
  </si>
  <si>
    <t>BP BRYANSTON</t>
  </si>
  <si>
    <t>1061837</t>
  </si>
  <si>
    <t>BP BULLION BOULEVARD EXPRESS</t>
  </si>
  <si>
    <t>1063410</t>
  </si>
  <si>
    <t>BP CARCARO MOTORS</t>
  </si>
  <si>
    <t>1062091</t>
  </si>
  <si>
    <t>BP CARGO MOTORS</t>
  </si>
  <si>
    <t>1065760</t>
  </si>
  <si>
    <t>BP CAVENDISH</t>
  </si>
  <si>
    <t>1061751</t>
  </si>
  <si>
    <t>BP CENTURION</t>
  </si>
  <si>
    <t>1061868</t>
  </si>
  <si>
    <t>BP CHESS SERVICE STATION</t>
  </si>
  <si>
    <t>1062200</t>
  </si>
  <si>
    <t>BP CHURCH STREET</t>
  </si>
  <si>
    <t>1061745</t>
  </si>
  <si>
    <t>BP CLOCKTOWER</t>
  </si>
  <si>
    <t>1065862</t>
  </si>
  <si>
    <t>BP DISA</t>
  </si>
  <si>
    <t>1065032</t>
  </si>
  <si>
    <t>BP DURHAM</t>
  </si>
  <si>
    <t>1061669</t>
  </si>
  <si>
    <t>BP EBONY PARK</t>
  </si>
  <si>
    <t>1061686</t>
  </si>
  <si>
    <t>BP EDENBURG</t>
  </si>
  <si>
    <t>1061869</t>
  </si>
  <si>
    <t>BP EDENDALE PNP EXPRESS</t>
  </si>
  <si>
    <t>1061622</t>
  </si>
  <si>
    <t>BP EDENVALE NORTH</t>
  </si>
  <si>
    <t>1061749</t>
  </si>
  <si>
    <t>BP EL CORRO MOTORS</t>
  </si>
  <si>
    <t>1062076</t>
  </si>
  <si>
    <t>BP ELDOGLEN</t>
  </si>
  <si>
    <t>1061911</t>
  </si>
  <si>
    <t>BP EMPORIUM</t>
  </si>
  <si>
    <t>1061744</t>
  </si>
  <si>
    <t>BP ETHEMBENI SERVICE STATION</t>
  </si>
  <si>
    <t>1061887</t>
  </si>
  <si>
    <t>BP EXPRESS CASCADES</t>
  </si>
  <si>
    <t>1062215</t>
  </si>
  <si>
    <t>BP EXPRESS LAMBTON</t>
  </si>
  <si>
    <t>1057593</t>
  </si>
  <si>
    <t>BP EXPRESS LINKS</t>
  </si>
  <si>
    <t>1062115</t>
  </si>
  <si>
    <t>BP EXPRESS MANKWENG</t>
  </si>
  <si>
    <t>1061742</t>
  </si>
  <si>
    <t>BP EXPRESS SIBAYA</t>
  </si>
  <si>
    <t>1061788</t>
  </si>
  <si>
    <t>BP FAIRLAND</t>
  </si>
  <si>
    <t>1061779</t>
  </si>
  <si>
    <t>BP FIVEWAYS SERVICE STATION</t>
  </si>
  <si>
    <t>1061640</t>
  </si>
  <si>
    <t>BP FLORA LAKE</t>
  </si>
  <si>
    <t>1061967</t>
  </si>
  <si>
    <t>BP FOUNTAIN</t>
  </si>
  <si>
    <t>1061747</t>
  </si>
  <si>
    <t>BP FOURWAYS</t>
  </si>
  <si>
    <t>1061719</t>
  </si>
  <si>
    <t>BP GALLO MANOR</t>
  </si>
  <si>
    <t>1061636</t>
  </si>
  <si>
    <t>BP GLENFAIR</t>
  </si>
  <si>
    <t>1061778</t>
  </si>
  <si>
    <t>BP GLYNNWOOD</t>
  </si>
  <si>
    <t>1064069</t>
  </si>
  <si>
    <t>BP GOODWILL</t>
  </si>
  <si>
    <t>1061774</t>
  </si>
  <si>
    <t>BP GORDONS BAY</t>
  </si>
  <si>
    <t>1061772</t>
  </si>
  <si>
    <t>BP GRABOUW</t>
  </si>
  <si>
    <t>1061648</t>
  </si>
  <si>
    <t>BP GRAYSTON DRIVE</t>
  </si>
  <si>
    <t>1065364</t>
  </si>
  <si>
    <t>BP GREENACRES</t>
  </si>
  <si>
    <t>1061750</t>
  </si>
  <si>
    <t>BP GROVE AUTO CITY JHB</t>
  </si>
  <si>
    <t>1062661</t>
  </si>
  <si>
    <t>BP HALFWAY GARDENS</t>
  </si>
  <si>
    <t>1061966</t>
  </si>
  <si>
    <t>BP HANS STRYDOM</t>
  </si>
  <si>
    <t>1062217</t>
  </si>
  <si>
    <t>BP HAZELWOOD</t>
  </si>
  <si>
    <t>1061770</t>
  </si>
  <si>
    <t>BP HELDERBURG</t>
  </si>
  <si>
    <t>1061707</t>
  </si>
  <si>
    <t>BP HERITAGE  PARK</t>
  </si>
  <si>
    <t>1061838</t>
  </si>
  <si>
    <t>BP HOUT BAY</t>
  </si>
  <si>
    <t>1062598</t>
  </si>
  <si>
    <t>BP HUTTON HYDE PARK</t>
  </si>
  <si>
    <t>1064635</t>
  </si>
  <si>
    <t>BP IGGAGGA</t>
  </si>
  <si>
    <t>1061752</t>
  </si>
  <si>
    <t>BP JEAN AVE</t>
  </si>
  <si>
    <t>1061971</t>
  </si>
  <si>
    <t>BP JOHN ROSS</t>
  </si>
  <si>
    <t>1061800</t>
  </si>
  <si>
    <t>BP JOHNSTON ROAD</t>
  </si>
  <si>
    <t>1061990</t>
  </si>
  <si>
    <t>BP JR SERVICE STATION</t>
  </si>
  <si>
    <t>1062247</t>
  </si>
  <si>
    <t>BP KATLEHONG</t>
  </si>
  <si>
    <t>1061748</t>
  </si>
  <si>
    <t>BP KENSINGTON</t>
  </si>
  <si>
    <t>1061805</t>
  </si>
  <si>
    <t>BP KHUBONI</t>
  </si>
  <si>
    <t>1061632</t>
  </si>
  <si>
    <t>BP KIASHA PARK</t>
  </si>
  <si>
    <t>1061801</t>
  </si>
  <si>
    <t>BP KING</t>
  </si>
  <si>
    <t>1063471</t>
  </si>
  <si>
    <t>BP KIRSTENHOFF</t>
  </si>
  <si>
    <t>1062919</t>
  </si>
  <si>
    <t>BP KLIPGAT</t>
  </si>
  <si>
    <t>1061681</t>
  </si>
  <si>
    <t>BP KLIPRIVER ROAD</t>
  </si>
  <si>
    <t>1063400</t>
  </si>
  <si>
    <t>BP KRAMERVILLE</t>
  </si>
  <si>
    <t>1061836</t>
  </si>
  <si>
    <t>BP KRUIN MOTORS</t>
  </si>
  <si>
    <t>1062150</t>
  </si>
  <si>
    <t>BP KWAMASHU</t>
  </si>
  <si>
    <t>1060855</t>
  </si>
  <si>
    <t>BP LAKESIDE HEIDELBERG</t>
  </si>
  <si>
    <t>1062900</t>
  </si>
  <si>
    <t>BP LANDSDOWNE AND PICK N PAY EXPRES</t>
  </si>
  <si>
    <t>1063428</t>
  </si>
  <si>
    <t>BP LEEUWFONTEIN</t>
  </si>
  <si>
    <t>1065736</t>
  </si>
  <si>
    <t>BP LETCHWORTH</t>
  </si>
  <si>
    <t>1061642</t>
  </si>
  <si>
    <t>BP LIBRADENE</t>
  </si>
  <si>
    <t>1062124</t>
  </si>
  <si>
    <t>BP LINDENPARK</t>
  </si>
  <si>
    <t>1061921</t>
  </si>
  <si>
    <t>BP LUIPAARD</t>
  </si>
  <si>
    <t>1061777</t>
  </si>
  <si>
    <t>BP M1 OASIS</t>
  </si>
  <si>
    <t>1061922</t>
  </si>
  <si>
    <t>BP MAHUBE VALLEY</t>
  </si>
  <si>
    <t>1063920</t>
  </si>
  <si>
    <t>BP MAITE AND JOYCE FILLING STATION</t>
  </si>
  <si>
    <t>1061914</t>
  </si>
  <si>
    <t>BP MAKHAZA</t>
  </si>
  <si>
    <t>1061899</t>
  </si>
  <si>
    <t>BP MAMELODI GARDENS</t>
  </si>
  <si>
    <t>1061651</t>
  </si>
  <si>
    <t>BP MANOR GARAGE</t>
  </si>
  <si>
    <t>1062313</t>
  </si>
  <si>
    <t>BP MAPONYA</t>
  </si>
  <si>
    <t>1061734</t>
  </si>
  <si>
    <t>BP MASHIKOANE SERVICE STATION</t>
  </si>
  <si>
    <t>1062196</t>
  </si>
  <si>
    <t>BP MAXI MOTORS</t>
  </si>
  <si>
    <t>1054616</t>
  </si>
  <si>
    <t>BP MAXWELL DRIVE</t>
  </si>
  <si>
    <t>1062061</t>
  </si>
  <si>
    <t>BP MEADOWLANDS</t>
  </si>
  <si>
    <t>1061634</t>
  </si>
  <si>
    <t>BP MELROSE ARCH</t>
  </si>
  <si>
    <t>1061796</t>
  </si>
  <si>
    <t>BP MEYER STREET</t>
  </si>
  <si>
    <t>1061738</t>
  </si>
  <si>
    <t>BP MIDAS</t>
  </si>
  <si>
    <t>1061717</t>
  </si>
  <si>
    <t>BP MIDTOWN</t>
  </si>
  <si>
    <t>1061993</t>
  </si>
  <si>
    <t>BP MODDERFONTEIN</t>
  </si>
  <si>
    <t>1062034</t>
  </si>
  <si>
    <t>BP MONTAGUE DRIVE</t>
  </si>
  <si>
    <t>1061755</t>
  </si>
  <si>
    <t>BP MONTE</t>
  </si>
  <si>
    <t>1061977</t>
  </si>
  <si>
    <t>BP MONTWOOD MOTORS</t>
  </si>
  <si>
    <t>1061652</t>
  </si>
  <si>
    <t>BP MOORE ROAD</t>
  </si>
  <si>
    <t>1011862</t>
  </si>
  <si>
    <t>BP MOTORAMA</t>
  </si>
  <si>
    <t>1061849</t>
  </si>
  <si>
    <t>BP NEW GERMANY</t>
  </si>
  <si>
    <t>1061643</t>
  </si>
  <si>
    <t>BP NEWMARKET</t>
  </si>
  <si>
    <t>1061644</t>
  </si>
  <si>
    <t>BP NIRVANA</t>
  </si>
  <si>
    <t>1061610</t>
  </si>
  <si>
    <t>BP NORTH RAND</t>
  </si>
  <si>
    <t>1062112</t>
  </si>
  <si>
    <t>BP NORTHDENE SERVICE STATION</t>
  </si>
  <si>
    <t>1061213</t>
  </si>
  <si>
    <t>BP OASIS N2 GEORGE</t>
  </si>
  <si>
    <t>1061965</t>
  </si>
  <si>
    <t>BP OLD FARM ROAD</t>
  </si>
  <si>
    <t>1009436</t>
  </si>
  <si>
    <t>BP ONDANGWA SSTATION</t>
  </si>
  <si>
    <t>1061798</t>
  </si>
  <si>
    <t>BP ONTDEKKERSPARK MOTORS</t>
  </si>
  <si>
    <t>1062147</t>
  </si>
  <si>
    <t>BP ORANGE FARM</t>
  </si>
  <si>
    <t>1061649</t>
  </si>
  <si>
    <t>BP OREILLEY</t>
  </si>
  <si>
    <t>1057815</t>
  </si>
  <si>
    <t>BP PAARL</t>
  </si>
  <si>
    <t>1061976</t>
  </si>
  <si>
    <t>BP PALM COURT FUEL</t>
  </si>
  <si>
    <t>1061814</t>
  </si>
  <si>
    <t>BP PALM SERVICE CENTRE</t>
  </si>
  <si>
    <t>1061646</t>
  </si>
  <si>
    <t>BP PARK DRIVE</t>
  </si>
  <si>
    <t>1061974</t>
  </si>
  <si>
    <t>BP PICK N PAY EXPRESS BRENTWOOD</t>
  </si>
  <si>
    <t>1061771</t>
  </si>
  <si>
    <t>BP PICK N PAY EXPRESS DORPSTRAAT</t>
  </si>
  <si>
    <t>1061973</t>
  </si>
  <si>
    <t>BP PICK N PAY EXPRESS EDENGLEN</t>
  </si>
  <si>
    <t>1061708</t>
  </si>
  <si>
    <t>BP PICK N PAY EXPRESS FRIKKIE</t>
  </si>
  <si>
    <t>1061916</t>
  </si>
  <si>
    <t>BP PICK N PAY EXPRESS JEFFREYS BAY</t>
  </si>
  <si>
    <t>1062973</t>
  </si>
  <si>
    <t>BP PICK N PAY EXPRESS LOUIS TRICHAR</t>
  </si>
  <si>
    <t>1064603</t>
  </si>
  <si>
    <t>BP PINEHURST</t>
  </si>
  <si>
    <t>1061799</t>
  </si>
  <si>
    <t>BP PINELANDS</t>
  </si>
  <si>
    <t>1062189</t>
  </si>
  <si>
    <t>BP PNP EXP MOTORDEAL</t>
  </si>
  <si>
    <t>1061940</t>
  </si>
  <si>
    <t>BP PNP EXPRESS CAPRICORN</t>
  </si>
  <si>
    <t>1062178</t>
  </si>
  <si>
    <t>BP PNP EXPRESS NEWLANDS</t>
  </si>
  <si>
    <t>1061746</t>
  </si>
  <si>
    <t>BP PNP EXPRESS PROMENADE MOTORS</t>
  </si>
  <si>
    <t>1061802</t>
  </si>
  <si>
    <t>BP PNP EXPRESS ROSMED</t>
  </si>
  <si>
    <t>1061885</t>
  </si>
  <si>
    <t>BP PNP EXPRESS STELLENBOSCH</t>
  </si>
  <si>
    <t>1062033</t>
  </si>
  <si>
    <t>BP PNP SUJEE</t>
  </si>
  <si>
    <t>1061733</t>
  </si>
  <si>
    <t>BP PRESIDENT MOTORS</t>
  </si>
  <si>
    <t>1061915</t>
  </si>
  <si>
    <t>BP PRICE GEORGE</t>
  </si>
  <si>
    <t>1061684</t>
  </si>
  <si>
    <t>BP PROSPECTON ROAD</t>
  </si>
  <si>
    <t>1062204</t>
  </si>
  <si>
    <t>BP QUEENSWOOD</t>
  </si>
  <si>
    <t>1061735</t>
  </si>
  <si>
    <t>BP RABIE RIDGE</t>
  </si>
  <si>
    <t>1061835</t>
  </si>
  <si>
    <t>BP RACHEL DE BEER</t>
  </si>
  <si>
    <t>1061775</t>
  </si>
  <si>
    <t>BP RAISETHORPE</t>
  </si>
  <si>
    <t>1062363</t>
  </si>
  <si>
    <t>BP RAMETSE</t>
  </si>
  <si>
    <t>1020135</t>
  </si>
  <si>
    <t>BP RAMSGATE COD</t>
  </si>
  <si>
    <t>1061968</t>
  </si>
  <si>
    <t>BP RANDBURG</t>
  </si>
  <si>
    <t>1061683</t>
  </si>
  <si>
    <t>BP RANDHART</t>
  </si>
  <si>
    <t>1061845</t>
  </si>
  <si>
    <t>BP RESERVOIR HILLD SERVICE STATION</t>
  </si>
  <si>
    <t>1061635</t>
  </si>
  <si>
    <t>BP RIDGE OASIS</t>
  </si>
  <si>
    <t>1061812</t>
  </si>
  <si>
    <t>BP RIVONIA</t>
  </si>
  <si>
    <t>1061773</t>
  </si>
  <si>
    <t>BP ROCKYS</t>
  </si>
  <si>
    <t>1063687</t>
  </si>
  <si>
    <t>BP ROSMEAD</t>
  </si>
  <si>
    <t>1062226</t>
  </si>
  <si>
    <t>BP SABRE</t>
  </si>
  <si>
    <t>1061628</t>
  </si>
  <si>
    <t>BP SAFARITUINE</t>
  </si>
  <si>
    <t>1061797</t>
  </si>
  <si>
    <t>BP SALT LAKE</t>
  </si>
  <si>
    <t>1065737</t>
  </si>
  <si>
    <t>BP SANDOWN</t>
  </si>
  <si>
    <t>1061685</t>
  </si>
  <si>
    <t>1063595</t>
  </si>
  <si>
    <t>BP SEBOKENG</t>
  </si>
  <si>
    <t>1061718</t>
  </si>
  <si>
    <t>BP SHEFFIELD</t>
  </si>
  <si>
    <t>1062146</t>
  </si>
  <si>
    <t>BP SIMON VERMOOTEN</t>
  </si>
  <si>
    <t>4000750</t>
  </si>
  <si>
    <t>BP SOUTHERN AFRICA</t>
  </si>
  <si>
    <t>1061884</t>
  </si>
  <si>
    <t>BP SOWETO HIGHWAY MOTORS</t>
  </si>
  <si>
    <t>1061978</t>
  </si>
  <si>
    <t>BP SPAARWATER</t>
  </si>
  <si>
    <t>1061979</t>
  </si>
  <si>
    <t>BP STANDFORD ROAD</t>
  </si>
  <si>
    <t>1061736</t>
  </si>
  <si>
    <t>BP STORMVOEL</t>
  </si>
  <si>
    <t>1061839</t>
  </si>
  <si>
    <t>BP SUNNYSIDE</t>
  </si>
  <si>
    <t>1062121</t>
  </si>
  <si>
    <t>BP TEANONG SERVICE STATION</t>
  </si>
  <si>
    <t>1062263</t>
  </si>
  <si>
    <t>BP THE CRADLE</t>
  </si>
  <si>
    <t>1062605</t>
  </si>
  <si>
    <t>BP THE VILLAGE</t>
  </si>
  <si>
    <t>1061795</t>
  </si>
  <si>
    <t>BP THERONS GARAGE</t>
  </si>
  <si>
    <t>1065515</t>
  </si>
  <si>
    <t>BP THETA</t>
  </si>
  <si>
    <t>1061917</t>
  </si>
  <si>
    <t>BP THORNTREE</t>
  </si>
  <si>
    <t>1061633</t>
  </si>
  <si>
    <t>BP TOM JONES</t>
  </si>
  <si>
    <t>1061992</t>
  </si>
  <si>
    <t>BP TSHEPISONG</t>
  </si>
  <si>
    <t>1061975</t>
  </si>
  <si>
    <t>BP TWINPALMS</t>
  </si>
  <si>
    <t>1061737</t>
  </si>
  <si>
    <t>BP TYGERVALLEY</t>
  </si>
  <si>
    <t>1062116</t>
  </si>
  <si>
    <t>BP UMBILO</t>
  </si>
  <si>
    <t>1065403</t>
  </si>
  <si>
    <t>BP UMLAZI</t>
  </si>
  <si>
    <t>1061709</t>
  </si>
  <si>
    <t>BP VAL DE GRACE</t>
  </si>
  <si>
    <t>1061913</t>
  </si>
  <si>
    <t>BP VERULAM</t>
  </si>
  <si>
    <t>1061991</t>
  </si>
  <si>
    <t>BP VOSLOORUS</t>
  </si>
  <si>
    <t>1062077</t>
  </si>
  <si>
    <t>BP VREDEDORP</t>
  </si>
  <si>
    <t>1061741</t>
  </si>
  <si>
    <t>BP WALMER GARDENS</t>
  </si>
  <si>
    <t>1061970</t>
  </si>
  <si>
    <t>BP WATERCREST</t>
  </si>
  <si>
    <t>1061918</t>
  </si>
  <si>
    <t>BP WATERFALL PARK</t>
  </si>
  <si>
    <t>1061780</t>
  </si>
  <si>
    <t>BP WATERKLOOF</t>
  </si>
  <si>
    <t>1061715</t>
  </si>
  <si>
    <t>BP WATERLOO</t>
  </si>
  <si>
    <t>1061743</t>
  </si>
  <si>
    <t>BP WELGELEE PICK N PAY EXPRESS</t>
  </si>
  <si>
    <t>1061847</t>
  </si>
  <si>
    <t>BP WESTVILLE AOTO HOUSE</t>
  </si>
  <si>
    <t>1061682</t>
  </si>
  <si>
    <t>BP WILLIAM NICOL</t>
  </si>
  <si>
    <t>1061688</t>
  </si>
  <si>
    <t>BP WINE ROUTE</t>
  </si>
  <si>
    <t>1061692</t>
  </si>
  <si>
    <t>BP WINMORE</t>
  </si>
  <si>
    <t>1061753</t>
  </si>
  <si>
    <t>BP ZAMBEZI</t>
  </si>
  <si>
    <t>1063571</t>
  </si>
  <si>
    <t>BP ZWELITSHA</t>
  </si>
  <si>
    <t>200906</t>
  </si>
  <si>
    <t>BRAND BOYS</t>
  </si>
  <si>
    <t>1061722</t>
  </si>
  <si>
    <t>BRAND DISTRIBUTORS</t>
  </si>
  <si>
    <t>501841</t>
  </si>
  <si>
    <t>BRASMAR</t>
  </si>
  <si>
    <t>1061998</t>
  </si>
  <si>
    <t>BRASSERIE DE PARIS</t>
  </si>
  <si>
    <t>1018968</t>
  </si>
  <si>
    <t>BREAKERS HIGHRISE SHAREBLOCK</t>
  </si>
  <si>
    <t>1051404</t>
  </si>
  <si>
    <t>BREEDEVALLEI KWIKSPAR</t>
  </si>
  <si>
    <t>1057396</t>
  </si>
  <si>
    <t>BRENTHURST WEALTH MANAGEMENT</t>
  </si>
  <si>
    <t>1024001</t>
  </si>
  <si>
    <t>BRENTWOOD PHARMACY</t>
  </si>
  <si>
    <t>1058496</t>
  </si>
  <si>
    <t>BRIDGE STREET BREWERY</t>
  </si>
  <si>
    <t>136363</t>
  </si>
  <si>
    <t>BRIEKDRAAI BELEGGINGS (PTY) LTD</t>
  </si>
  <si>
    <t>1033001</t>
  </si>
  <si>
    <t>BRIGHTKEM PHARMACY</t>
  </si>
  <si>
    <t>1011782</t>
  </si>
  <si>
    <t>BRILLANTE LA MIA</t>
  </si>
  <si>
    <t>1059747</t>
  </si>
  <si>
    <t>BRITEHOUSE A DIV OF DIMENSION DATA</t>
  </si>
  <si>
    <t>1011836</t>
  </si>
  <si>
    <t>BRITISH AIRWAYS</t>
  </si>
  <si>
    <t>4001080</t>
  </si>
  <si>
    <t>BRITISH AMERICAN TOBACCO PTY LTD</t>
  </si>
  <si>
    <t>1011837</t>
  </si>
  <si>
    <t>BRITS RUSOORD</t>
  </si>
  <si>
    <t>1062680</t>
  </si>
  <si>
    <t>BROAD SPECTRUM ESPRESSO POT</t>
  </si>
  <si>
    <t>1066001</t>
  </si>
  <si>
    <t>BROADWAY HAWKERS WHOLESALERS</t>
  </si>
  <si>
    <t>1011841</t>
  </si>
  <si>
    <t>BROLL PROPERTY GROUP PTY LTD TECH</t>
  </si>
  <si>
    <t>9307</t>
  </si>
  <si>
    <t>BRONBERG PHARMACY</t>
  </si>
  <si>
    <t>1014742</t>
  </si>
  <si>
    <t>BROTHER CISA</t>
  </si>
  <si>
    <t>1004583</t>
  </si>
  <si>
    <t>BROWNS WEIRS LUSIKISIKI 081</t>
  </si>
  <si>
    <t>1004589</t>
  </si>
  <si>
    <t>BROWNS WEIRS MASERU 092</t>
  </si>
  <si>
    <t>1095002</t>
  </si>
  <si>
    <t>BROWNS WEIRS-LUSIKISIKI-081</t>
  </si>
  <si>
    <t>1095009</t>
  </si>
  <si>
    <t>BROWNS WEIRS-MASERU</t>
  </si>
  <si>
    <t>1063363</t>
  </si>
  <si>
    <t>BRUCES OCEAN CAFE</t>
  </si>
  <si>
    <t>6066</t>
  </si>
  <si>
    <t>BRYANEVAN PHARMACY (PTY) LTD</t>
  </si>
  <si>
    <t>1054022</t>
  </si>
  <si>
    <t>BRYANSTON CARLTON HAIR</t>
  </si>
  <si>
    <t>1059333</t>
  </si>
  <si>
    <t>BS GUEST HOUSE</t>
  </si>
  <si>
    <t>1056864</t>
  </si>
  <si>
    <t>BSC STATIONERY SALES</t>
  </si>
  <si>
    <t>1010711</t>
  </si>
  <si>
    <t>BSC STATIONERY SALES PTY LTD</t>
  </si>
  <si>
    <t>1061871</t>
  </si>
  <si>
    <t>BSN MEDICAL</t>
  </si>
  <si>
    <t>1062352</t>
  </si>
  <si>
    <t>BUCCLEUCH SERVICE STATION</t>
  </si>
  <si>
    <t>1062960</t>
  </si>
  <si>
    <t>BUCKLERS AFRICA LODGE</t>
  </si>
  <si>
    <t>1061536</t>
  </si>
  <si>
    <t>BUFFALO COVE SPUR</t>
  </si>
  <si>
    <t>1060195</t>
  </si>
  <si>
    <t>BUFFALO VALLEY SPUR TECH</t>
  </si>
  <si>
    <t>200534</t>
  </si>
  <si>
    <t>BUFFELSPRUIT PHARMACY</t>
  </si>
  <si>
    <t>1011875</t>
  </si>
  <si>
    <t>BUHALA COUNTRY HOUSE</t>
  </si>
  <si>
    <t>1011876</t>
  </si>
  <si>
    <t>BUHLER PTY LTD</t>
  </si>
  <si>
    <t>1060386</t>
  </si>
  <si>
    <t>BUILD IT GEORGE</t>
  </si>
  <si>
    <t>1063838</t>
  </si>
  <si>
    <t>BUILD IT KOKSTAD</t>
  </si>
  <si>
    <t>1064608</t>
  </si>
  <si>
    <t>BUILD IT KOWIE</t>
  </si>
  <si>
    <t>1010183</t>
  </si>
  <si>
    <t>BUILDERS MART</t>
  </si>
  <si>
    <t>1060227</t>
  </si>
  <si>
    <t>BUKELA GAME LODGE</t>
  </si>
  <si>
    <t>8371</t>
  </si>
  <si>
    <t>BULTFONTEIN APTEEK</t>
  </si>
  <si>
    <t>1061059</t>
  </si>
  <si>
    <t>BUNDU LODGE</t>
  </si>
  <si>
    <t>1011889</t>
  </si>
  <si>
    <t>BURBRIDGE FOOD</t>
  </si>
  <si>
    <t>1062836</t>
  </si>
  <si>
    <t>BURGER AND LOBSTER CAPE TOWN</t>
  </si>
  <si>
    <t>6334</t>
  </si>
  <si>
    <t>BURGER BROTHERS</t>
  </si>
  <si>
    <t>1011892</t>
  </si>
  <si>
    <t>BURGERS PARK HOTEL</t>
  </si>
  <si>
    <t>1120001</t>
  </si>
  <si>
    <t>BURGERSDORP PHARMACY</t>
  </si>
  <si>
    <t>5505</t>
  </si>
  <si>
    <t>BURGERSFORT PHARMACY</t>
  </si>
  <si>
    <t>1064643</t>
  </si>
  <si>
    <t>BURNEDALE CAFE</t>
  </si>
  <si>
    <t>1019376</t>
  </si>
  <si>
    <t>BUSH POT RESTAURANT</t>
  </si>
  <si>
    <t>1065647</t>
  </si>
  <si>
    <t>BUSHBUCK CLUB ZIMBALI</t>
  </si>
  <si>
    <t>1011897</t>
  </si>
  <si>
    <t>BUSHVELD TERRACE HOTEL ON KRUGER</t>
  </si>
  <si>
    <t>1056381</t>
  </si>
  <si>
    <t>BUSINESS ADVISORY SERVICES</t>
  </si>
  <si>
    <t>1056645</t>
  </si>
  <si>
    <t>BUSINESS CENTRE CENTURY CITY</t>
  </si>
  <si>
    <t>1056627</t>
  </si>
  <si>
    <t>BUSINESS CENTRE RIVONIA</t>
  </si>
  <si>
    <t>1056635</t>
  </si>
  <si>
    <t>BUSINESS CENTRE UMHLANGA</t>
  </si>
  <si>
    <t>1055992</t>
  </si>
  <si>
    <t>BUTCHER BLOCK FLORIDA ROAD</t>
  </si>
  <si>
    <t>1058882</t>
  </si>
  <si>
    <t>BUTCHER BLOCK HILLCREST</t>
  </si>
  <si>
    <t>1055284</t>
  </si>
  <si>
    <t>BUTCHER BOYS</t>
  </si>
  <si>
    <t>4000284</t>
  </si>
  <si>
    <t>BUYCORP PTY LTD</t>
  </si>
  <si>
    <t>1065254</t>
  </si>
  <si>
    <t>BUYFRESH</t>
  </si>
  <si>
    <t>7326</t>
  </si>
  <si>
    <t>BUYS, EKSTEEN, THORNE CC</t>
  </si>
  <si>
    <t>4000145</t>
  </si>
  <si>
    <t>BVI 1628 THE RHINO GROUP</t>
  </si>
  <si>
    <t>1014295</t>
  </si>
  <si>
    <t>BY WORD OF MOUTH</t>
  </si>
  <si>
    <t>4000285</t>
  </si>
  <si>
    <t>C &amp; S RESTAURANT PTY LTD</t>
  </si>
  <si>
    <t>1005683</t>
  </si>
  <si>
    <t>C &amp; S SUPPLIERS</t>
  </si>
  <si>
    <t>5475</t>
  </si>
  <si>
    <t>C.KROON PHARMACY</t>
  </si>
  <si>
    <t>502426</t>
  </si>
  <si>
    <t>C.S.I COMPAGNIA SURGELATI</t>
  </si>
  <si>
    <t>1021001</t>
  </si>
  <si>
    <t>C3 FOOD SERVICES</t>
  </si>
  <si>
    <t>1064625</t>
  </si>
  <si>
    <t>CACAO</t>
  </si>
  <si>
    <t>1065053</t>
  </si>
  <si>
    <t>CADDIESHACK</t>
  </si>
  <si>
    <t>1059858</t>
  </si>
  <si>
    <t>CAFE 41 CENTRAL DISTRIBUTION</t>
  </si>
  <si>
    <t>1061254</t>
  </si>
  <si>
    <t>CAFE 41 MENLO</t>
  </si>
  <si>
    <t>1011956</t>
  </si>
  <si>
    <t>CAFE AMBROSIA</t>
  </si>
  <si>
    <t>1059681</t>
  </si>
  <si>
    <t>CAFE AMORE</t>
  </si>
  <si>
    <t>1060530</t>
  </si>
  <si>
    <t>CAFE AT EYE</t>
  </si>
  <si>
    <t>1056911</t>
  </si>
  <si>
    <t>CAFE BLACK &amp; WHITE</t>
  </si>
  <si>
    <t>1061485</t>
  </si>
  <si>
    <t>CAFE FAMILIA FOODSERVICES</t>
  </si>
  <si>
    <t>1065463</t>
  </si>
  <si>
    <t>CAFE FLAVA AISJ JHB</t>
  </si>
  <si>
    <t>1065464</t>
  </si>
  <si>
    <t>CAFE FLAVA AISJ PTA</t>
  </si>
  <si>
    <t>1065633</t>
  </si>
  <si>
    <t>CAFE FLAVA DSJ</t>
  </si>
  <si>
    <t>1058868</t>
  </si>
  <si>
    <t>CAFE FLAVA DURBAN GIRLS COLLEGE</t>
  </si>
  <si>
    <t>1058843</t>
  </si>
  <si>
    <t>CAFE FLAVA LA LUCIA COLLEGE</t>
  </si>
  <si>
    <t>1058874</t>
  </si>
  <si>
    <t>CAFE FLAVA LA LUCIA PREPARATORY</t>
  </si>
  <si>
    <t>1059120</t>
  </si>
  <si>
    <t>CAFE FLAVA TVC</t>
  </si>
  <si>
    <t>1058867</t>
  </si>
  <si>
    <t>CAFE FLAVA-WATSON HIGHWAY</t>
  </si>
  <si>
    <t>1013784</t>
  </si>
  <si>
    <t>CAFE GANNET</t>
  </si>
  <si>
    <t>1010827</t>
  </si>
  <si>
    <t>CAFE KREME CC</t>
  </si>
  <si>
    <t>1062760</t>
  </si>
  <si>
    <t>CAFE MERAKI</t>
  </si>
  <si>
    <t>1063594</t>
  </si>
  <si>
    <t>CAFE PALERMO</t>
  </si>
  <si>
    <t>1052678</t>
  </si>
  <si>
    <t>CAFE ROUSSE BAYWEST</t>
  </si>
  <si>
    <t>1056398</t>
  </si>
  <si>
    <t>CAFE ROUSSE CLEARWATER</t>
  </si>
  <si>
    <t>1012023</t>
  </si>
  <si>
    <t>CAFE ROUSSE TYGERVALLEY EFT</t>
  </si>
  <si>
    <t>1064229</t>
  </si>
  <si>
    <t>CAFE2GO</t>
  </si>
  <si>
    <t>1060363</t>
  </si>
  <si>
    <t>CAFE2GO CENTURY CITY</t>
  </si>
  <si>
    <t>1063474</t>
  </si>
  <si>
    <t>4000885</t>
  </si>
  <si>
    <t>CAFE2GO PTY LTD</t>
  </si>
  <si>
    <t>1059469</t>
  </si>
  <si>
    <t>CAFE2GO SPACES FOURWAYS</t>
  </si>
  <si>
    <t>1063625</t>
  </si>
  <si>
    <t>1064025</t>
  </si>
  <si>
    <t>CAFE2GO SUNCLARE</t>
  </si>
  <si>
    <t>1064145</t>
  </si>
  <si>
    <t>CAFE2GO UJ DIVINE THREADS</t>
  </si>
  <si>
    <t>1059857</t>
  </si>
  <si>
    <t>CAFE2GO UMHLANGA</t>
  </si>
  <si>
    <t>1061003</t>
  </si>
  <si>
    <t>CAFE2GO WATERFALL</t>
  </si>
  <si>
    <t>1060241</t>
  </si>
  <si>
    <t>CAFE41 EASTWOOD</t>
  </si>
  <si>
    <t>1012030</t>
  </si>
  <si>
    <t>CAFENIO</t>
  </si>
  <si>
    <t>1055021</t>
  </si>
  <si>
    <t>CAFEZING</t>
  </si>
  <si>
    <t>1057704</t>
  </si>
  <si>
    <t>CAFFE VILLA</t>
  </si>
  <si>
    <t>1062830</t>
  </si>
  <si>
    <t>CALA CALTEX FRESHSTOP</t>
  </si>
  <si>
    <t>1064605</t>
  </si>
  <si>
    <t>CALA SPAR</t>
  </si>
  <si>
    <t>1064325</t>
  </si>
  <si>
    <t>CALTEX ALTON</t>
  </si>
  <si>
    <t>1013351</t>
  </si>
  <si>
    <t>CALTEX ANZAC MOTORS</t>
  </si>
  <si>
    <t>1019599</t>
  </si>
  <si>
    <t>CALTEX BELLAIR S STATION</t>
  </si>
  <si>
    <t>1060741</t>
  </si>
  <si>
    <t>CALTEX BELLVILLE</t>
  </si>
  <si>
    <t>1016560</t>
  </si>
  <si>
    <t>CALTEX BIRCHPARK</t>
  </si>
  <si>
    <t>1053898</t>
  </si>
  <si>
    <t>CALTEX BRACKENHAM</t>
  </si>
  <si>
    <t>1012268</t>
  </si>
  <si>
    <t>CALTEX CHRISVILLE SER S</t>
  </si>
  <si>
    <t>1063535</t>
  </si>
  <si>
    <t>CALTEX CLEVELAND</t>
  </si>
  <si>
    <t>1051951</t>
  </si>
  <si>
    <t>CALTEX COBBLEWALK</t>
  </si>
  <si>
    <t>1054788</t>
  </si>
  <si>
    <t>CALTEX CRYSTAL PARK</t>
  </si>
  <si>
    <t>1020127</t>
  </si>
  <si>
    <t>CALTEX ELEPHANT COAST CONV C</t>
  </si>
  <si>
    <t>1013752</t>
  </si>
  <si>
    <t>CALTEX FESTIVAL MALL</t>
  </si>
  <si>
    <t>1062833</t>
  </si>
  <si>
    <t>CALTEX FRESHSTOP AIRPORT CITY</t>
  </si>
  <si>
    <t>1020265</t>
  </si>
  <si>
    <t>CALTEX FRESHSTOP ATHOLL H S</t>
  </si>
  <si>
    <t>1061285</t>
  </si>
  <si>
    <t>CALTEX FRESHSTOP FLAGSTAFF</t>
  </si>
  <si>
    <t>1062807</t>
  </si>
  <si>
    <t>CALTEX FRESHSTOP GUINEA FOWL</t>
  </si>
  <si>
    <t>1020475</t>
  </si>
  <si>
    <t>CALTEX FRESHSTOP NORTH BEACH</t>
  </si>
  <si>
    <t>1056319</t>
  </si>
  <si>
    <t>CALTEX FRESHSTOP ON BEREA</t>
  </si>
  <si>
    <t>1019010</t>
  </si>
  <si>
    <t>CALTEX GATEWAY</t>
  </si>
  <si>
    <t>1014557</t>
  </si>
  <si>
    <t>CALTEX GOLF CLUB TERRACE</t>
  </si>
  <si>
    <t>1052089</t>
  </si>
  <si>
    <t>CALTEX HAMBERG</t>
  </si>
  <si>
    <t>1053189</t>
  </si>
  <si>
    <t>CALTEX HUNTERS RETREAT</t>
  </si>
  <si>
    <t>1055864</t>
  </si>
  <si>
    <t>CALTEX JABAVU</t>
  </si>
  <si>
    <t>1062952</t>
  </si>
  <si>
    <t>CALTEX KIBLER PARK</t>
  </si>
  <si>
    <t>1065397</t>
  </si>
  <si>
    <t>CALTEX LAMBCO</t>
  </si>
  <si>
    <t>1019528</t>
  </si>
  <si>
    <t>CALTEX LE MANS SERV STATION</t>
  </si>
  <si>
    <t>1063546</t>
  </si>
  <si>
    <t>CALTEX LION VALLEY FILLING STATION</t>
  </si>
  <si>
    <t>1058329</t>
  </si>
  <si>
    <t>CALTEX MAIN ROAD</t>
  </si>
  <si>
    <t>1051696</t>
  </si>
  <si>
    <t>CALTEX MOTORSERVE RANDBURG</t>
  </si>
  <si>
    <t>1019947</t>
  </si>
  <si>
    <t>CALTEX NELA KAHLE</t>
  </si>
  <si>
    <t>1052505</t>
  </si>
  <si>
    <t>CALTEX ON CANEHAVEN</t>
  </si>
  <si>
    <t>1018024</t>
  </si>
  <si>
    <t>CALTEX PARKVIEW MOTORS</t>
  </si>
  <si>
    <t>1061594</t>
  </si>
  <si>
    <t>CALTEX PERSEVERANCE</t>
  </si>
  <si>
    <t>1064053</t>
  </si>
  <si>
    <t>CALTEX PLAZA</t>
  </si>
  <si>
    <t>1064307</t>
  </si>
  <si>
    <t>CALTEX ROOIGROND</t>
  </si>
  <si>
    <t>1060611</t>
  </si>
  <si>
    <t>CALTEX SIBASA</t>
  </si>
  <si>
    <t>1020892</t>
  </si>
  <si>
    <t>CALTEX SOUTHGATE</t>
  </si>
  <si>
    <t>1059848</t>
  </si>
  <si>
    <t>CALTEX ST LUCIA</t>
  </si>
  <si>
    <t>1063151</t>
  </si>
  <si>
    <t>CALTEX STAR CIRCLE</t>
  </si>
  <si>
    <t>1019298</t>
  </si>
  <si>
    <t>CALTEX ULUNDI</t>
  </si>
  <si>
    <t>1056773</t>
  </si>
  <si>
    <t>CALTEX UMTENTWENI</t>
  </si>
  <si>
    <t>1052292</t>
  </si>
  <si>
    <t>CALTEX VAN WYK</t>
  </si>
  <si>
    <t>1053269</t>
  </si>
  <si>
    <t>CALTEX WARNERBEACH</t>
  </si>
  <si>
    <t>1065158</t>
  </si>
  <si>
    <t>CALTEX WIDENHAM</t>
  </si>
  <si>
    <t>1013376</t>
  </si>
  <si>
    <t>CALTEX WIERDAPARK</t>
  </si>
  <si>
    <t>5703</t>
  </si>
  <si>
    <t>CAMBRIAN PHARMACY *</t>
  </si>
  <si>
    <t>10002534</t>
  </si>
  <si>
    <t>CAMBRIDGE FOOD - BOTSHABELO</t>
  </si>
  <si>
    <t>10006956</t>
  </si>
  <si>
    <t>CAMBRIDGE FOOD - KIMBERLY</t>
  </si>
  <si>
    <t>10007426</t>
  </si>
  <si>
    <t>CAMBRIDGE FOOD - LEMO MALL</t>
  </si>
  <si>
    <t>10002533</t>
  </si>
  <si>
    <t>CAMBRIDGE FOOD - THABA NCHU</t>
  </si>
  <si>
    <t>10003710</t>
  </si>
  <si>
    <t>CAMBRIDGE FOOD (PTY) LTD</t>
  </si>
  <si>
    <t>10005146</t>
  </si>
  <si>
    <t>CAMBRIDGE FOOD (PTY) LTD-DENVER DC</t>
  </si>
  <si>
    <t>1004341</t>
  </si>
  <si>
    <t>CAMBRIDGE FOOD BEREA STATION</t>
  </si>
  <si>
    <t>1059525</t>
  </si>
  <si>
    <t>CAMBRIDGE FOOD CARLTONVILLE</t>
  </si>
  <si>
    <t>1004342</t>
  </si>
  <si>
    <t>CAMBRIDGE FOOD CROSSING</t>
  </si>
  <si>
    <t>1053214</t>
  </si>
  <si>
    <t>CAMBRIDGE FOOD DC BOTSHABELO</t>
  </si>
  <si>
    <t>1006542</t>
  </si>
  <si>
    <t>CAMBRIDGE FOOD DENVER DC</t>
  </si>
  <si>
    <t>CIR_BLUEMP</t>
  </si>
  <si>
    <t>CAMBRIDGE FOOD EMALAHLENI</t>
  </si>
  <si>
    <t>1054595</t>
  </si>
  <si>
    <t>1010963</t>
  </si>
  <si>
    <t>CAMBRIDGE FOOD EMPANGENI</t>
  </si>
  <si>
    <t>1058517</t>
  </si>
  <si>
    <t>CAMBRIDGE FOOD ESHOWE</t>
  </si>
  <si>
    <t>1004363</t>
  </si>
  <si>
    <t>CAMBRIDGE FOOD JDS</t>
  </si>
  <si>
    <t>1056407</t>
  </si>
  <si>
    <t>CAMBRIDGE FOOD JOZINI</t>
  </si>
  <si>
    <t>1053868</t>
  </si>
  <si>
    <t>CAMBRIDGE FOOD KIMBERLEY</t>
  </si>
  <si>
    <t>1058260</t>
  </si>
  <si>
    <t>CAMBRIDGE FOOD KLERKSDORP</t>
  </si>
  <si>
    <t>1004354</t>
  </si>
  <si>
    <t>CAMBRIDGE FOOD KWA MASHU</t>
  </si>
  <si>
    <t>1055783</t>
  </si>
  <si>
    <t>CAMBRIDGE FOOD LADYSMITH</t>
  </si>
  <si>
    <t>1055107</t>
  </si>
  <si>
    <t>CAMBRIDGE FOOD LINK</t>
  </si>
  <si>
    <t>1054724</t>
  </si>
  <si>
    <t>CAMBRIDGE FOOD MANGUZI</t>
  </si>
  <si>
    <t>1007347</t>
  </si>
  <si>
    <t>CAMBRIDGE FOOD MTUBATUBA</t>
  </si>
  <si>
    <t>1010583</t>
  </si>
  <si>
    <t>CAMBRIDGE FOOD NEWCASTLE</t>
  </si>
  <si>
    <t>1055367</t>
  </si>
  <si>
    <t>CAMBRIDGE FOOD NKANDLA</t>
  </si>
  <si>
    <t>1004359</t>
  </si>
  <si>
    <t>CAMBRIDGE FOOD NONGOMA</t>
  </si>
  <si>
    <t>1051463</t>
  </si>
  <si>
    <t>CAMBRIDGE FOOD NQUTU</t>
  </si>
  <si>
    <t>1004344</t>
  </si>
  <si>
    <t>CAMBRIDGE FOOD PINETOWN</t>
  </si>
  <si>
    <t>1057949</t>
  </si>
  <si>
    <t>CAMBRIDGE FOOD PMB</t>
  </si>
  <si>
    <t>1052328</t>
  </si>
  <si>
    <t>CAMBRIDGE FOOD POWERSAVE WHOLESALER</t>
  </si>
  <si>
    <t>1004345</t>
  </si>
  <si>
    <t>CAMBRIDGE FOOD RANK</t>
  </si>
  <si>
    <t>1005334</t>
  </si>
  <si>
    <t>CAMBRIDGE FOOD RETAIL MARKETING AC</t>
  </si>
  <si>
    <t>1007356</t>
  </si>
  <si>
    <t>CAMBRIDGE FOOD RHINO C&amp;C BIZANA</t>
  </si>
  <si>
    <t>1008638</t>
  </si>
  <si>
    <t>CAMBRIDGE FOOD RHINO C&amp;C EAST LONDO</t>
  </si>
  <si>
    <t>1007358</t>
  </si>
  <si>
    <t>CAMBRIDGE FOOD RHINO C&amp;C EDENDALE</t>
  </si>
  <si>
    <t>1053947</t>
  </si>
  <si>
    <t>CAMBRIDGE FOOD RHINO C&amp;C FLAGSTAFF</t>
  </si>
  <si>
    <t>1007360</t>
  </si>
  <si>
    <t>CAMBRIDGE FOOD RHINO C&amp;C HARDING</t>
  </si>
  <si>
    <t>1007349</t>
  </si>
  <si>
    <t>CAMBRIDGE FOOD RHINO C&amp;C KING WILLI</t>
  </si>
  <si>
    <t>1007350</t>
  </si>
  <si>
    <t>CAMBRIDGE FOOD RHINO C&amp;C KOKSTAD</t>
  </si>
  <si>
    <t>1007363</t>
  </si>
  <si>
    <t>CAMBRIDGE FOOD RHINO C&amp;C LUSIKISIKI</t>
  </si>
  <si>
    <t>1007352</t>
  </si>
  <si>
    <t>CAMBRIDGE FOOD RHINO C&amp;C MATATIELE</t>
  </si>
  <si>
    <t>1008636</t>
  </si>
  <si>
    <t>CAMBRIDGE FOOD RHINO C&amp;C MDANTSANE</t>
  </si>
  <si>
    <t>1055740</t>
  </si>
  <si>
    <t>CAMBRIDGE FOOD RHINO C&amp;C MT FRERE</t>
  </si>
  <si>
    <t>1007351</t>
  </si>
  <si>
    <t>CAMBRIDGE FOOD RHINO C&amp;C MTHATHA</t>
  </si>
  <si>
    <t>1007355</t>
  </si>
  <si>
    <t>CAMBRIDGE FOOD RHINO C&amp;C P SHEPSTON</t>
  </si>
  <si>
    <t>1010855</t>
  </si>
  <si>
    <t>CAMBRIDGE FOOD RHINO C&amp;C QUMBU</t>
  </si>
  <si>
    <t>1007354</t>
  </si>
  <si>
    <t>CAMBRIDGE FOOD RHINO C&amp;C ULUNDI</t>
  </si>
  <si>
    <t>1007361</t>
  </si>
  <si>
    <t>CAMBRIDGE FOOD RHINO C&amp;C UMLAZI</t>
  </si>
  <si>
    <t>1007353</t>
  </si>
  <si>
    <t>CAMBRIDGE FOOD RHINO C&amp;C UMZIMKULU</t>
  </si>
  <si>
    <t>1007357</t>
  </si>
  <si>
    <t>CAMBRIDGE FOOD RHINO C&amp;C UMZINTO</t>
  </si>
  <si>
    <t>1053668</t>
  </si>
  <si>
    <t>CAMBRIDGE FOOD RICHARDS BAY</t>
  </si>
  <si>
    <t>1004362</t>
  </si>
  <si>
    <t>CAMBRIDGE FOOD SAVEMOOR</t>
  </si>
  <si>
    <t>1052327</t>
  </si>
  <si>
    <t>CAMBRIDGE FOOD SAVEMORE SUPERMARKER</t>
  </si>
  <si>
    <t>1004338</t>
  </si>
  <si>
    <t>CAMBRIDGE FOOD THABA BOTSHABELO</t>
  </si>
  <si>
    <t>1004339</t>
  </si>
  <si>
    <t>CAMBRIDGE FOOD THABA LADYBRAND</t>
  </si>
  <si>
    <t>1004337</t>
  </si>
  <si>
    <t>CAMBRIDGE FOOD THABA NCHU</t>
  </si>
  <si>
    <t>1004346</t>
  </si>
  <si>
    <t>CAMBRIDGE FOOD UMGENI</t>
  </si>
  <si>
    <t>1004343</t>
  </si>
  <si>
    <t>CAMBRIDGE FOOD WARWICK</t>
  </si>
  <si>
    <t>1062752</t>
  </si>
  <si>
    <t>CAMBRIDGE FOODS BURGERSFORT</t>
  </si>
  <si>
    <t>1005333</t>
  </si>
  <si>
    <t>CAMBRIDGE FOODS GAUTENG BARA HOTEL</t>
  </si>
  <si>
    <t>1051522</t>
  </si>
  <si>
    <t>CAMBRIDGE FOODS GAUTENG COSMO CITY</t>
  </si>
  <si>
    <t>1006541</t>
  </si>
  <si>
    <t>CAMBRIDGE FOODS GAUTENG HILLBROW</t>
  </si>
  <si>
    <t>1005332</t>
  </si>
  <si>
    <t>CAMBRIDGE FOODS GAUTENG RANDBURG</t>
  </si>
  <si>
    <t>1057923</t>
  </si>
  <si>
    <t>CAMBRIDGE FOODS MITCHELLS PLAIN</t>
  </si>
  <si>
    <t>1007133</t>
  </si>
  <si>
    <t>CAMBRIDGE FOODS NEWGATE</t>
  </si>
  <si>
    <t>10005075</t>
  </si>
  <si>
    <t>CAMBRIDGE FOOD-SAVEMOOR</t>
  </si>
  <si>
    <t>10007865</t>
  </si>
  <si>
    <t>CAMBRIDGE FOODS-MITCHELLS PLAIN</t>
  </si>
  <si>
    <t>1063160</t>
  </si>
  <si>
    <t>CAMBRIDGE WEST STREET</t>
  </si>
  <si>
    <t>1059727</t>
  </si>
  <si>
    <t>CAMERALAND SANDTON</t>
  </si>
  <si>
    <t>1053204</t>
  </si>
  <si>
    <t>CANAAN COFFEE AND GIFTS</t>
  </si>
  <si>
    <t>1061036</t>
  </si>
  <si>
    <t>CANAL CAFE</t>
  </si>
  <si>
    <t>1055259</t>
  </si>
  <si>
    <t>CANTINA AND CRAFT</t>
  </si>
  <si>
    <t>200296</t>
  </si>
  <si>
    <t>CANTON TRADING 311</t>
  </si>
  <si>
    <t>1054610</t>
  </si>
  <si>
    <t>CAPE AFRICA MARINE SUPPLIES PTY LTD</t>
  </si>
  <si>
    <t>1060970</t>
  </si>
  <si>
    <t>CAPE BASIC PRODUCTS</t>
  </si>
  <si>
    <t>1051297</t>
  </si>
  <si>
    <t>CAPE CADOGAN BOUTIQUE HOTEL</t>
  </si>
  <si>
    <t>1057848</t>
  </si>
  <si>
    <t>CAPE CORDONIA</t>
  </si>
  <si>
    <t>1008336</t>
  </si>
  <si>
    <t>CAPE CUISINE</t>
  </si>
  <si>
    <t>7931</t>
  </si>
  <si>
    <t>CAPE EYE HOSPITAL</t>
  </si>
  <si>
    <t>1057528</t>
  </si>
  <si>
    <t>CAPE GATE SUPERSPAR TECH</t>
  </si>
  <si>
    <t>1051174</t>
  </si>
  <si>
    <t>CAPE GRACE HOTEL PTY LTD</t>
  </si>
  <si>
    <t>91003</t>
  </si>
  <si>
    <t>CAPE GRAIN MILLING</t>
  </si>
  <si>
    <t>6931</t>
  </si>
  <si>
    <t>CAPE PENINSULA ORGINISATON FOR THE</t>
  </si>
  <si>
    <t>1014961</t>
  </si>
  <si>
    <t>CAPE ST FRANCIS RESORT</t>
  </si>
  <si>
    <t>1063630</t>
  </si>
  <si>
    <t>CAPE TOWN FISH MARKET</t>
  </si>
  <si>
    <t>1051727</t>
  </si>
  <si>
    <t>1053653</t>
  </si>
  <si>
    <t>CAPE TOWN FISH MARKET BIG BAY</t>
  </si>
  <si>
    <t>1056443</t>
  </si>
  <si>
    <t>CAPE TOWN FISH MARKET GATEWAY</t>
  </si>
  <si>
    <t>1054277</t>
  </si>
  <si>
    <t>CAPE TOWN FISH MARKET GRAND WEST</t>
  </si>
  <si>
    <t>1062903</t>
  </si>
  <si>
    <t>CAPE TOWN FISH MARKET LANGEBAAN</t>
  </si>
  <si>
    <t>1060281</t>
  </si>
  <si>
    <t>CAPE TOWN FISH MARKET STEENBERG</t>
  </si>
  <si>
    <t>1006019</t>
  </si>
  <si>
    <t>CAPE TOWN SHIP SUPPLIERS</t>
  </si>
  <si>
    <t>1012064</t>
  </si>
  <si>
    <t>CAPEGATE CONVENIENCE CEN</t>
  </si>
  <si>
    <t>5325</t>
  </si>
  <si>
    <t>CAPESTONE 1458 (PTY) LTD</t>
  </si>
  <si>
    <t>1058397</t>
  </si>
  <si>
    <t>CAPETONIAN HOTEL</t>
  </si>
  <si>
    <t>4000022</t>
  </si>
  <si>
    <t>CAPITAL TOBACCO &amp; DIST BT</t>
  </si>
  <si>
    <t>4000760</t>
  </si>
  <si>
    <t>CAPITOL CATERERS SELECT</t>
  </si>
  <si>
    <t>1058076</t>
  </si>
  <si>
    <t>CAPTAIN TIPSYS BEACH GRILL</t>
  </si>
  <si>
    <t>1006349</t>
  </si>
  <si>
    <t>CARDOSO CIGARETTE ERMELO</t>
  </si>
  <si>
    <t>1006260</t>
  </si>
  <si>
    <t>CARDOSO CIGARETTE KLERKSDORP</t>
  </si>
  <si>
    <t>4000069</t>
  </si>
  <si>
    <t>CARDOSO CIGARETTE PTRSBRG BT</t>
  </si>
  <si>
    <t>1005980</t>
  </si>
  <si>
    <t>CARDOSO CIGARETTE WELKOM</t>
  </si>
  <si>
    <t>1062994</t>
  </si>
  <si>
    <t>CARIB INVESTMENT</t>
  </si>
  <si>
    <t>10009218</t>
  </si>
  <si>
    <t>CARLA BROWN MAKE UP &amp; BEAUTY</t>
  </si>
  <si>
    <t>1293001</t>
  </si>
  <si>
    <t>CARLSE PHARMACY</t>
  </si>
  <si>
    <t>1056946</t>
  </si>
  <si>
    <t>CARLTON HAIR BALLITO JUNCTION TECH</t>
  </si>
  <si>
    <t>1054056</t>
  </si>
  <si>
    <t>CARLTON HAIR BAYSIDE</t>
  </si>
  <si>
    <t>1054070</t>
  </si>
  <si>
    <t>CARLTON HAIR CAMBRIDGE CROSSING</t>
  </si>
  <si>
    <t>1059278</t>
  </si>
  <si>
    <t>CARLTON HAIR CANAL WALK</t>
  </si>
  <si>
    <t>1059279</t>
  </si>
  <si>
    <t>CARLTON HAIR CAVENDISH</t>
  </si>
  <si>
    <t>1012082</t>
  </si>
  <si>
    <t>CARLTON HAIR CONSTA</t>
  </si>
  <si>
    <t>1065666</t>
  </si>
  <si>
    <t>CARLTON HAIR KENILWORTH</t>
  </si>
  <si>
    <t>1063397</t>
  </si>
  <si>
    <t>CARLTON HAIR LA LUCIA</t>
  </si>
  <si>
    <t>1054630</t>
  </si>
  <si>
    <t>CARLTON HAIR PARKVIEW</t>
  </si>
  <si>
    <t>1056461</t>
  </si>
  <si>
    <t>CARLTON HAIR SOMERSET MALL</t>
  </si>
  <si>
    <t>1062371</t>
  </si>
  <si>
    <t>CARLTON HAIR STEENBERG</t>
  </si>
  <si>
    <t>1064627</t>
  </si>
  <si>
    <t>CARLTON HAIR WILLOWBRIDGE</t>
  </si>
  <si>
    <t>1012085</t>
  </si>
  <si>
    <t>CARLTON HAIRHYDE PRK</t>
  </si>
  <si>
    <t>1012088</t>
  </si>
  <si>
    <t>CARNIVAL CITY CASINO</t>
  </si>
  <si>
    <t>1063071</t>
  </si>
  <si>
    <t>CAROLINA FILLING STATION</t>
  </si>
  <si>
    <t>1050524</t>
  </si>
  <si>
    <t>CARRICK</t>
  </si>
  <si>
    <t>1052899</t>
  </si>
  <si>
    <t>CARRICK WEALTH</t>
  </si>
  <si>
    <t>1062567</t>
  </si>
  <si>
    <t>CASA DE CAFES</t>
  </si>
  <si>
    <t>1052387</t>
  </si>
  <si>
    <t>CASA DO SOL HOTEL &amp; RESORT</t>
  </si>
  <si>
    <t>1012092</t>
  </si>
  <si>
    <t>CASA TOSCANA LODGE EFT</t>
  </si>
  <si>
    <t>1064351</t>
  </si>
  <si>
    <t>CASARREDO</t>
  </si>
  <si>
    <t>1055220</t>
  </si>
  <si>
    <t>CASBAH KILNER PARK</t>
  </si>
  <si>
    <t>501566</t>
  </si>
  <si>
    <t>CASHMASTER TRADING CO LTD</t>
  </si>
  <si>
    <t>1019015</t>
  </si>
  <si>
    <t>CASTLEBURN SHARE BLOCK EFT</t>
  </si>
  <si>
    <t>300045</t>
  </si>
  <si>
    <t>CASUAL OUTFITTERS</t>
  </si>
  <si>
    <t>1053761</t>
  </si>
  <si>
    <t>CATE A BAKE</t>
  </si>
  <si>
    <t>1053838</t>
  </si>
  <si>
    <t>CATE A BAKE LIMPOPO</t>
  </si>
  <si>
    <t>1051329</t>
  </si>
  <si>
    <t>CATER 2 U CATERING SUPPLIES CC</t>
  </si>
  <si>
    <t>1063344</t>
  </si>
  <si>
    <t>CATER 2 U PMB</t>
  </si>
  <si>
    <t>1012106</t>
  </si>
  <si>
    <t>CATER PACK CC COD</t>
  </si>
  <si>
    <t>1006067</t>
  </si>
  <si>
    <t>CATER WAREHOUSE CC</t>
  </si>
  <si>
    <t>1061133</t>
  </si>
  <si>
    <t>CATERLINK  SA</t>
  </si>
  <si>
    <t>1019018</t>
  </si>
  <si>
    <t>CATHEDRAL PEAK HOTEL</t>
  </si>
  <si>
    <t>1019019</t>
  </si>
  <si>
    <t>CATHKIN COTTAGE EFT</t>
  </si>
  <si>
    <t>1065726</t>
  </si>
  <si>
    <t>CATTLE BARON PINELANDS</t>
  </si>
  <si>
    <t>207556</t>
  </si>
  <si>
    <t>CAUGHT ONLINE</t>
  </si>
  <si>
    <t>4000286</t>
  </si>
  <si>
    <t>CAVALETTO 99 PTY LTD</t>
  </si>
  <si>
    <t>1065311</t>
  </si>
  <si>
    <t>CAVALIER GROUP OF COMPANIES</t>
  </si>
  <si>
    <t>1052891</t>
  </si>
  <si>
    <t>CAVALIERI CHEESE</t>
  </si>
  <si>
    <t>1019020</t>
  </si>
  <si>
    <t>CAVERN BERG RESORT</t>
  </si>
  <si>
    <t>1054214</t>
  </si>
  <si>
    <t>CAYLEY LODGE</t>
  </si>
  <si>
    <t>8000070</t>
  </si>
  <si>
    <t>CBB LOGISTICS</t>
  </si>
  <si>
    <t>1012124</t>
  </si>
  <si>
    <t>CBI ELECTRIC TELECOM CABLES</t>
  </si>
  <si>
    <t>1065475</t>
  </si>
  <si>
    <t>CBRE EXCELLERATE GWS FACILITIES MAN</t>
  </si>
  <si>
    <t>4001165</t>
  </si>
  <si>
    <t>1004360</t>
  </si>
  <si>
    <t>CCW CAMBRIDGE FOOD KZN CAMBRIDGE DC</t>
  </si>
  <si>
    <t>1008798</t>
  </si>
  <si>
    <t>CCW CAMBRIDGE FOODS BLOED STREET</t>
  </si>
  <si>
    <t>1010750</t>
  </si>
  <si>
    <t>CCW CAMBRIDGE FOODS EVATON</t>
  </si>
  <si>
    <t>1010815</t>
  </si>
  <si>
    <t>CCW CAMBRIDGE FOODS NELSPRUIT</t>
  </si>
  <si>
    <t>1010751</t>
  </si>
  <si>
    <t>CCW CAMBRIDGE FOODS SESHEGO</t>
  </si>
  <si>
    <t>1004328</t>
  </si>
  <si>
    <t>CCW KLERKSDORP C&amp;C 327</t>
  </si>
  <si>
    <t>1004372</t>
  </si>
  <si>
    <t>CCW MASERU C&amp;C 316</t>
  </si>
  <si>
    <t>1004348</t>
  </si>
  <si>
    <t>CCW SUNSHINE ELECTRON</t>
  </si>
  <si>
    <t>1004347</t>
  </si>
  <si>
    <t>CCW SUNSHINE PLAZA</t>
  </si>
  <si>
    <t>1004336</t>
  </si>
  <si>
    <t>CCW W S PTY LTD MARKETING</t>
  </si>
  <si>
    <t>1054632</t>
  </si>
  <si>
    <t>CEDAR SPAR TECH</t>
  </si>
  <si>
    <t>1056595</t>
  </si>
  <si>
    <t>CEE JAYS LOGISTICS</t>
  </si>
  <si>
    <t>1056621</t>
  </si>
  <si>
    <t>CELCIUS CAFE AND BAR</t>
  </si>
  <si>
    <t>1052586</t>
  </si>
  <si>
    <t>CELLUBEAUTY</t>
  </si>
  <si>
    <t>1012134</t>
  </si>
  <si>
    <t>CELROSE PTY LTD</t>
  </si>
  <si>
    <t>4416</t>
  </si>
  <si>
    <t>CENTRAL BANK OF LESOTHO</t>
  </si>
  <si>
    <t>1058213</t>
  </si>
  <si>
    <t>CENTRAL BUILD IT BEDFORDVIEW TECH</t>
  </si>
  <si>
    <t>1058211</t>
  </si>
  <si>
    <t>CENTRAL BUILD IT EDENVALE TECH</t>
  </si>
  <si>
    <t>1060142</t>
  </si>
  <si>
    <t>CENTRAL FOOD SOLUTIONS</t>
  </si>
  <si>
    <t>1057541</t>
  </si>
  <si>
    <t>CENTRAL RESTAURANT SUPPLY</t>
  </si>
  <si>
    <t>1019218</t>
  </si>
  <si>
    <t>CENTRE COURT USHAKA TECH</t>
  </si>
  <si>
    <t>1370001</t>
  </si>
  <si>
    <t>CENTRUM PHARMACY JHB</t>
  </si>
  <si>
    <t>10008720</t>
  </si>
  <si>
    <t>CENTURION CENTRAL GROCERY DC</t>
  </si>
  <si>
    <t>1055558</t>
  </si>
  <si>
    <t>CENTURION COUNTRY CLUB</t>
  </si>
  <si>
    <t>1060615</t>
  </si>
  <si>
    <t>CENTURION DROS</t>
  </si>
  <si>
    <t>1059766</t>
  </si>
  <si>
    <t>CENTURION PARK MOTORS</t>
  </si>
  <si>
    <t>1060894</t>
  </si>
  <si>
    <t>CERES SPAR TECH</t>
  </si>
  <si>
    <t>1017229</t>
  </si>
  <si>
    <t>CFAO MOTORS</t>
  </si>
  <si>
    <t>1064205</t>
  </si>
  <si>
    <t>CHAI TEA ROOM</t>
  </si>
  <si>
    <t>1019031</t>
  </si>
  <si>
    <t>CHAMPAGNE CASTLE HOTEL</t>
  </si>
  <si>
    <t>1019032</t>
  </si>
  <si>
    <t>CHAMPAGNE SPORTS RESORT</t>
  </si>
  <si>
    <t>1012162</t>
  </si>
  <si>
    <t>CHANDLERS GHSE</t>
  </si>
  <si>
    <t>1051568</t>
  </si>
  <si>
    <t>CHANDLING INTERNATIONAL PTY LTD</t>
  </si>
  <si>
    <t>142699</t>
  </si>
  <si>
    <t>CHAPMANS SEAFOOD COMPANY</t>
  </si>
  <si>
    <t>4001145</t>
  </si>
  <si>
    <t>CHARGO FOODS PTY LTD</t>
  </si>
  <si>
    <t>4000880</t>
  </si>
  <si>
    <t>CHARGO TRADERS PTY LTD</t>
  </si>
  <si>
    <t>1012180</t>
  </si>
  <si>
    <t>CHAS EVERITT NORTH SUB</t>
  </si>
  <si>
    <t>1050867</t>
  </si>
  <si>
    <t>CHATSWORTH ANIMAL CLINIC</t>
  </si>
  <si>
    <t>1062691</t>
  </si>
  <si>
    <t>CHATSWORTH SUPERSPAR TECH</t>
  </si>
  <si>
    <t>1065485</t>
  </si>
  <si>
    <t>CHAVIA SERVICE CENTRE</t>
  </si>
  <si>
    <t>4000665</t>
  </si>
  <si>
    <t>CHECKERS FOOD SERVICES 68284</t>
  </si>
  <si>
    <t>10009391</t>
  </si>
  <si>
    <t>CHECKSAVE-MAYVILLE</t>
  </si>
  <si>
    <t>10009402</t>
  </si>
  <si>
    <t>CHECKSAVE-PINETOWN</t>
  </si>
  <si>
    <t>1053966</t>
  </si>
  <si>
    <t>CHECKSTAR &amp; CHECKSAVE</t>
  </si>
  <si>
    <t>1011133</t>
  </si>
  <si>
    <t>CHECOTAH SPUR</t>
  </si>
  <si>
    <t>1058891</t>
  </si>
  <si>
    <t>CHEERS DISTRIBUTION CENTRE</t>
  </si>
  <si>
    <t>1010067</t>
  </si>
  <si>
    <t>CHEERS HYPER MARKET</t>
  </si>
  <si>
    <t>1065771</t>
  </si>
  <si>
    <t>CHEFS WAREHOUSE PINOHOS</t>
  </si>
  <si>
    <t>1059275</t>
  </si>
  <si>
    <t>CHELMSFORD LIQUOR STORE</t>
  </si>
  <si>
    <t>1016703</t>
  </si>
  <si>
    <t>CHELSEA VILLAGE CONV CNT</t>
  </si>
  <si>
    <t>8738</t>
  </si>
  <si>
    <t>CHEMCARE ENTERPRISES(PTY)LTD</t>
  </si>
  <si>
    <t>200699</t>
  </si>
  <si>
    <t>CHEMI MED PHARMACY</t>
  </si>
  <si>
    <t>1012190</t>
  </si>
  <si>
    <t>CHEMPAC PTY LTD</t>
  </si>
  <si>
    <t>1012859</t>
  </si>
  <si>
    <t>CHERRYLANE COFFEE CAFE EFT</t>
  </si>
  <si>
    <t>8541</t>
  </si>
  <si>
    <t>CHERYL'S</t>
  </si>
  <si>
    <t>1055217</t>
  </si>
  <si>
    <t>CHEYENNE SPUR TECH</t>
  </si>
  <si>
    <t>1063585</t>
  </si>
  <si>
    <t>CHICAGO SPUR</t>
  </si>
  <si>
    <t>1064211</t>
  </si>
  <si>
    <t>CHILLIKEN</t>
  </si>
  <si>
    <t>8225</t>
  </si>
  <si>
    <t>CHIMANIMANI CLOTHING</t>
  </si>
  <si>
    <t>1063205</t>
  </si>
  <si>
    <t>CHINGADAS MEXICAN CANTINA</t>
  </si>
  <si>
    <t>1008234</t>
  </si>
  <si>
    <t>CHINGOLA BARGAIN CENTRE</t>
  </si>
  <si>
    <t>1011079</t>
  </si>
  <si>
    <t>CHIPIKU STORES</t>
  </si>
  <si>
    <t>4000156</t>
  </si>
  <si>
    <t>CHOPPIES DISTRIBUTION CENTRE</t>
  </si>
  <si>
    <t>4000860</t>
  </si>
  <si>
    <t>CHOPPIES SUPERMARKET NAMIBIA PTY LT</t>
  </si>
  <si>
    <t>4000695</t>
  </si>
  <si>
    <t>CHOPPIES SUPERMARKETS LIMITED</t>
  </si>
  <si>
    <t>1054727</t>
  </si>
  <si>
    <t>CHOPPIES SUPERMARKETS SOUTH AFRICA</t>
  </si>
  <si>
    <t>1008825</t>
  </si>
  <si>
    <t>10005630</t>
  </si>
  <si>
    <t>CHOPPIES WAREHOUSING SERVICES</t>
  </si>
  <si>
    <t>10008325</t>
  </si>
  <si>
    <t>CHRISTIANA PHARMACY</t>
  </si>
  <si>
    <t>4754</t>
  </si>
  <si>
    <t>CHUGHTAI PHARMACEUTICALS (PTY) LTD</t>
  </si>
  <si>
    <t>1010116</t>
  </si>
  <si>
    <t>CHUNKYS CONVENIENCE STORE</t>
  </si>
  <si>
    <t>1064922</t>
  </si>
  <si>
    <t>CHURCHILL SERVICE STATION</t>
  </si>
  <si>
    <t>4409</t>
  </si>
  <si>
    <t>CHURCHOFSCIENTOLOGYINSANPC</t>
  </si>
  <si>
    <t>1012277</t>
  </si>
  <si>
    <t>CIAO BABY MONTECASINO EFT</t>
  </si>
  <si>
    <t>1054517</t>
  </si>
  <si>
    <t>CICADA RESTAURANT</t>
  </si>
  <si>
    <t>200765</t>
  </si>
  <si>
    <t>CINTOCARE PTY LTD</t>
  </si>
  <si>
    <t>1054044</t>
  </si>
  <si>
    <t>CIOLLI BROS</t>
  </si>
  <si>
    <t>1050056</t>
  </si>
  <si>
    <t>CIRCUS CIRCUS GALLERIA</t>
  </si>
  <si>
    <t>10006785</t>
  </si>
  <si>
    <t>CIRO BEVERAGE</t>
  </si>
  <si>
    <t>1005966</t>
  </si>
  <si>
    <t>CIRO BEVERAGE SOLUTIONS</t>
  </si>
  <si>
    <t>PLANT_1800</t>
  </si>
  <si>
    <t>CIRO BEVERAGE SOLUTIONS HEAD OFFICE</t>
  </si>
  <si>
    <t>PLANT_1822</t>
  </si>
  <si>
    <t>CIRO CNTR PACKING</t>
  </si>
  <si>
    <t>PLANT_1870</t>
  </si>
  <si>
    <t>CIRO COFFEE BOUTIQUE</t>
  </si>
  <si>
    <t>PLANT_1220</t>
  </si>
  <si>
    <t>CIRO DISTRIBUTION INLAND</t>
  </si>
  <si>
    <t>PLANT_1820</t>
  </si>
  <si>
    <t>PLANT_1225</t>
  </si>
  <si>
    <t>CIRO KWAZULU NATAL</t>
  </si>
  <si>
    <t>1012318</t>
  </si>
  <si>
    <t>CIRO SHORTS AND OVERS</t>
  </si>
  <si>
    <t>1012320</t>
  </si>
  <si>
    <t>CIRO STAFF SHOP INLAND TECH</t>
  </si>
  <si>
    <t>1059335</t>
  </si>
  <si>
    <t>CITY DEEP CONVENIENCE CENTRE</t>
  </si>
  <si>
    <t>1051368</t>
  </si>
  <si>
    <t>CITY GRILL STEAKHOUSE</t>
  </si>
  <si>
    <t>1472001</t>
  </si>
  <si>
    <t>CITY KEM PHARMACY CWO</t>
  </si>
  <si>
    <t>1012338</t>
  </si>
  <si>
    <t>CITY LODGE AIRPORT</t>
  </si>
  <si>
    <t>1012339</t>
  </si>
  <si>
    <t>CITY LODGE BLOEMFONTEIN</t>
  </si>
  <si>
    <t>1012335</t>
  </si>
  <si>
    <t>CITY LODGE BRYANSTON</t>
  </si>
  <si>
    <t>1019070</t>
  </si>
  <si>
    <t>CITY LODGE DURBAN</t>
  </si>
  <si>
    <t>1012340</t>
  </si>
  <si>
    <t>CITY LODGE FOURWAYS</t>
  </si>
  <si>
    <t>1012341</t>
  </si>
  <si>
    <t>CITY LODGE GRANDWEST</t>
  </si>
  <si>
    <t>1012337</t>
  </si>
  <si>
    <t>CITY LODGE HOTELS LTD HO</t>
  </si>
  <si>
    <t>1012331</t>
  </si>
  <si>
    <t>CITY LODGE KATHERINE STREET</t>
  </si>
  <si>
    <t>1012343</t>
  </si>
  <si>
    <t>CITY LODGE LYNNWOOD</t>
  </si>
  <si>
    <t>1054259</t>
  </si>
  <si>
    <t>CITY LODGE NEWTOWN</t>
  </si>
  <si>
    <t>1012346</t>
  </si>
  <si>
    <t>CITY LODGE OR TAMBO INTERNAT</t>
  </si>
  <si>
    <t>1012334</t>
  </si>
  <si>
    <t>CITY LODGE PINELANDS</t>
  </si>
  <si>
    <t>1012347</t>
  </si>
  <si>
    <t>CITY LODGE PORT ELIZABETH</t>
  </si>
  <si>
    <t>1012352</t>
  </si>
  <si>
    <t>CITY LODGE POTCHEFSTROOM</t>
  </si>
  <si>
    <t>1019071</t>
  </si>
  <si>
    <t>CITY LODGE UMHLANGA RIDG</t>
  </si>
  <si>
    <t>1051455</t>
  </si>
  <si>
    <t>CITY LODGE WATERFALL CITY</t>
  </si>
  <si>
    <t>1012348</t>
  </si>
  <si>
    <t>CITY LODGE WATERFRONT</t>
  </si>
  <si>
    <t>8000110</t>
  </si>
  <si>
    <t>CITY LOGISTICS</t>
  </si>
  <si>
    <t>1055118</t>
  </si>
  <si>
    <t>CITY PAINT AND TOOL</t>
  </si>
  <si>
    <t>200607</t>
  </si>
  <si>
    <t>CIVISCENE PTY LTD</t>
  </si>
  <si>
    <t>7458</t>
  </si>
  <si>
    <t>CJ DE WET CONSULTING</t>
  </si>
  <si>
    <t>2158006</t>
  </si>
  <si>
    <t>CJ DISTRIBUTION - MIDRAND</t>
  </si>
  <si>
    <t>6461</t>
  </si>
  <si>
    <t>CJ PHARMACEUTICAL ENTERPRISES(PT</t>
  </si>
  <si>
    <t>502786</t>
  </si>
  <si>
    <t>CLAMA GMBH &amp; CO. KG</t>
  </si>
  <si>
    <t>1062199</t>
  </si>
  <si>
    <t>CLANWILLIAM SUPERSPAR</t>
  </si>
  <si>
    <t>1065180</t>
  </si>
  <si>
    <t>CLAREHILLS SERVICE CENTRE</t>
  </si>
  <si>
    <t>1065153</t>
  </si>
  <si>
    <t>CLARES CAKES</t>
  </si>
  <si>
    <t>1064904</t>
  </si>
  <si>
    <t>CLASSICS AND COFFEE</t>
  </si>
  <si>
    <t>1008643</t>
  </si>
  <si>
    <t>CLASSIQUE BEVERAGES</t>
  </si>
  <si>
    <t>1051186</t>
  </si>
  <si>
    <t>CLASSIQUE CUISINE</t>
  </si>
  <si>
    <t>10006935</t>
  </si>
  <si>
    <t>CLASSIQUE SHOES - CWO</t>
  </si>
  <si>
    <t>1061401</t>
  </si>
  <si>
    <t>CLEWER GENERAL DEALERS</t>
  </si>
  <si>
    <t>10000988</t>
  </si>
  <si>
    <t>CLICKS GROUP NAMIBIA (PTY) LTD</t>
  </si>
  <si>
    <t>10005041</t>
  </si>
  <si>
    <t>CLICKS ORGANISATION (BOTSWANA) (PTY</t>
  </si>
  <si>
    <t>3304000</t>
  </si>
  <si>
    <t>CLICKS RETAILERS (PTY) LTD</t>
  </si>
  <si>
    <t>4000029</t>
  </si>
  <si>
    <t>CLICKS RETAILERS PTY LTD</t>
  </si>
  <si>
    <t>10000989</t>
  </si>
  <si>
    <t>CLICKS STORES LESOTHO (PTY) LTD</t>
  </si>
  <si>
    <t>1064846</t>
  </si>
  <si>
    <t>CLIPPER COFFEE AND TEA</t>
  </si>
  <si>
    <t>1058084</t>
  </si>
  <si>
    <t>CLIVES CONVENIENCE CENTRE</t>
  </si>
  <si>
    <t>5247</t>
  </si>
  <si>
    <t>CLOCKSPEED IT SOLUTIONS CC</t>
  </si>
  <si>
    <t>1064907</t>
  </si>
  <si>
    <t>CLOVELLY COUNTRY CLUB</t>
  </si>
  <si>
    <t>4000295</t>
  </si>
  <si>
    <t>CLOVER SA PTY LTD</t>
  </si>
  <si>
    <t>1012417</t>
  </si>
  <si>
    <t>CLUB MYKONOS LANGEBAAN HOME</t>
  </si>
  <si>
    <t>1019079</t>
  </si>
  <si>
    <t>CMR</t>
  </si>
  <si>
    <t>1050493</t>
  </si>
  <si>
    <t>CNH IVECO SA</t>
  </si>
  <si>
    <t>132452</t>
  </si>
  <si>
    <t>CNS AGENTS AND DISTRIBUTORS CC</t>
  </si>
  <si>
    <t>1053762</t>
  </si>
  <si>
    <t>CNS FOODS</t>
  </si>
  <si>
    <t>1019082</t>
  </si>
  <si>
    <t>COASTLANDS ON THE RIDGE</t>
  </si>
  <si>
    <t>1019083</t>
  </si>
  <si>
    <t>COASTLANDS UMHLANGAHOTEL</t>
  </si>
  <si>
    <t>1012435</t>
  </si>
  <si>
    <t>COFFEE 2 U</t>
  </si>
  <si>
    <t>1060221</t>
  </si>
  <si>
    <t>COFFEE 2DAY</t>
  </si>
  <si>
    <t>1060702</t>
  </si>
  <si>
    <t>COFFEE AND CREAM</t>
  </si>
  <si>
    <t>1052246</t>
  </si>
  <si>
    <t>COFFEE AT THE MALL</t>
  </si>
  <si>
    <t>1013087</t>
  </si>
  <si>
    <t>COFFEE JUNCTION CAFE</t>
  </si>
  <si>
    <t>1015874</t>
  </si>
  <si>
    <t>COFFEE SOLUTIONS 22S</t>
  </si>
  <si>
    <t>1051548</t>
  </si>
  <si>
    <t>COFFEE TIME</t>
  </si>
  <si>
    <t>1058581</t>
  </si>
  <si>
    <t>COFFEE TREE</t>
  </si>
  <si>
    <t>1049514</t>
  </si>
  <si>
    <t>COFFEE UNPLUGGED COD</t>
  </si>
  <si>
    <t>4000296</t>
  </si>
  <si>
    <t>COLEFAX TRADING PTY LTD</t>
  </si>
  <si>
    <t>10006212</t>
  </si>
  <si>
    <t>COLLEEN'S COSMETIC FACTORY - CWO</t>
  </si>
  <si>
    <t>9057</t>
  </si>
  <si>
    <t>COLLEGE OF CAPE TOWN</t>
  </si>
  <si>
    <t>1057514</t>
  </si>
  <si>
    <t>COLORADO SPUR</t>
  </si>
  <si>
    <t>1055349</t>
  </si>
  <si>
    <t>COLOSSEUM HOTEL</t>
  </si>
  <si>
    <t>1012456</t>
  </si>
  <si>
    <t>COLOSSEUM LUXURY HOTEL</t>
  </si>
  <si>
    <t>1012458</t>
  </si>
  <si>
    <t>COLUMBIA PHARMACEUTICALS COD</t>
  </si>
  <si>
    <t>6329</t>
  </si>
  <si>
    <t>COMAIR LTD</t>
  </si>
  <si>
    <t>1009425</t>
  </si>
  <si>
    <t>COMAIR LTD CPT</t>
  </si>
  <si>
    <t>1009427</t>
  </si>
  <si>
    <t>COMAIR LTD JHB</t>
  </si>
  <si>
    <t>1013086</t>
  </si>
  <si>
    <t>COMANCHE SPUR</t>
  </si>
  <si>
    <t>153843</t>
  </si>
  <si>
    <t>COMBINED ABALONE PROCESSING</t>
  </si>
  <si>
    <t>8000130</t>
  </si>
  <si>
    <t>COMBINED WAREHOUSE</t>
  </si>
  <si>
    <t>9132</t>
  </si>
  <si>
    <t>COMFY FEET</t>
  </si>
  <si>
    <t>1012463</t>
  </si>
  <si>
    <t>COMMRISK INSURANCE BROKERS</t>
  </si>
  <si>
    <t>4000051</t>
  </si>
  <si>
    <t>COMOX TRADING LIMITED</t>
  </si>
  <si>
    <t>1000930</t>
  </si>
  <si>
    <t>COMOX TRADING LIMTED</t>
  </si>
  <si>
    <t>1053936</t>
  </si>
  <si>
    <t>COMOX TRADING PVT LTD</t>
  </si>
  <si>
    <t>212732</t>
  </si>
  <si>
    <t>COMPASS GROUP SOUTHERN AFRICA - FIS</t>
  </si>
  <si>
    <t>192540</t>
  </si>
  <si>
    <t>195222</t>
  </si>
  <si>
    <t>COMPASS GRP SA - STAFF ACCOUNT</t>
  </si>
  <si>
    <t>4987</t>
  </si>
  <si>
    <t>COMPLEX OKONGO</t>
  </si>
  <si>
    <t>4998</t>
  </si>
  <si>
    <t>COMPLEX OUTAPI</t>
  </si>
  <si>
    <t>1012729</t>
  </si>
  <si>
    <t>COMPUTICKET</t>
  </si>
  <si>
    <t>1049152</t>
  </si>
  <si>
    <t>COMZTEK PTY LTD</t>
  </si>
  <si>
    <t>502468</t>
  </si>
  <si>
    <t>CONGELADOS VIDEMAR S.L.</t>
  </si>
  <si>
    <t>1050051</t>
  </si>
  <si>
    <t>CONLOG PTY LTD</t>
  </si>
  <si>
    <t>1051418</t>
  </si>
  <si>
    <t>CONSOL GLASS PTY LTD</t>
  </si>
  <si>
    <t>1012736</t>
  </si>
  <si>
    <t>1019132</t>
  </si>
  <si>
    <t>1058535</t>
  </si>
  <si>
    <t>CONSTANTIA HOTEL AND CONFERENCE CEN</t>
  </si>
  <si>
    <t>1065416</t>
  </si>
  <si>
    <t>CONSTANTIA SERVICE STATION</t>
  </si>
  <si>
    <t>10006298</t>
  </si>
  <si>
    <t>CONTINENTAL CASH &amp; CARRY (PTY) LTD</t>
  </si>
  <si>
    <t>1055372</t>
  </si>
  <si>
    <t>CONTINENTAL CASH AND CARRY PTY LTD</t>
  </si>
  <si>
    <t>4600</t>
  </si>
  <si>
    <t>CONTINENTAL FASHIONS(MUF)</t>
  </si>
  <si>
    <t>1054287</t>
  </si>
  <si>
    <t>CONTINENTAL TYRE SA PTY LTD</t>
  </si>
  <si>
    <t>1051312</t>
  </si>
  <si>
    <t>CONTINUITY SA PTY LTD</t>
  </si>
  <si>
    <t>1058580</t>
  </si>
  <si>
    <t>COOKHOUSE SERVICE STATION</t>
  </si>
  <si>
    <t>1063559</t>
  </si>
  <si>
    <t>COOLSNAX</t>
  </si>
  <si>
    <t>200744</t>
  </si>
  <si>
    <t>COOLSTEPS</t>
  </si>
  <si>
    <t>1055754</t>
  </si>
  <si>
    <t>COOPMANHUIJS BOUTIQUE HOTELS &amp; SPA</t>
  </si>
  <si>
    <t>1060983</t>
  </si>
  <si>
    <t>COPPER CLOVER</t>
  </si>
  <si>
    <t>6117</t>
  </si>
  <si>
    <t>COPPER LEAF TRADING 526</t>
  </si>
  <si>
    <t>8007</t>
  </si>
  <si>
    <t>CORDRAY TRUST</t>
  </si>
  <si>
    <t>1051460</t>
  </si>
  <si>
    <t>CORNER BAKERY ENGEN WIERDAPARK</t>
  </si>
  <si>
    <t>1014396</t>
  </si>
  <si>
    <t>CORNER BAKERY PLATINUM 1 STOP EAST</t>
  </si>
  <si>
    <t>1014397</t>
  </si>
  <si>
    <t>CORNER BAKERY PLATINUM 1 STOP WEST</t>
  </si>
  <si>
    <t>6031</t>
  </si>
  <si>
    <t>CORNWALL HILL COLLEGE</t>
  </si>
  <si>
    <t>1055055</t>
  </si>
  <si>
    <t>CORPORATE BEVERAGE SOLUTIONS</t>
  </si>
  <si>
    <t>5172</t>
  </si>
  <si>
    <t>CORRIE HOFMEYR ONDERNEMINGS CC</t>
  </si>
  <si>
    <t>1019140</t>
  </si>
  <si>
    <t>COSCO INVESTMENTS CC COD</t>
  </si>
  <si>
    <t>10008822</t>
  </si>
  <si>
    <t>COSMETIC HEAVEN-CWO</t>
  </si>
  <si>
    <t>200611</t>
  </si>
  <si>
    <t>COSMOS HOSPITAL</t>
  </si>
  <si>
    <t>1018954</t>
  </si>
  <si>
    <t>COSTA SMERALDA</t>
  </si>
  <si>
    <t>10006092</t>
  </si>
  <si>
    <t>COTY BEAUTY SOUTH AFRICA</t>
  </si>
  <si>
    <t>IC7000</t>
  </si>
  <si>
    <t>COTY SA</t>
  </si>
  <si>
    <t>1012765</t>
  </si>
  <si>
    <t>COUNCIL FOR SCIENTIFIC &amp;</t>
  </si>
  <si>
    <t>1012766</t>
  </si>
  <si>
    <t>COUNTRY CLUB PORT NOLLOTH</t>
  </si>
  <si>
    <t>7084</t>
  </si>
  <si>
    <t>COURTRAI CLOTHES MARKET</t>
  </si>
  <si>
    <t>1012770</t>
  </si>
  <si>
    <t>COURTYARD ARCADIA</t>
  </si>
  <si>
    <t>1012771</t>
  </si>
  <si>
    <t>COURTYARD EASTGATE</t>
  </si>
  <si>
    <t>1065537</t>
  </si>
  <si>
    <t>COURTYARD HOTEL WATERFALL CITY</t>
  </si>
  <si>
    <t>1012773</t>
  </si>
  <si>
    <t>COURTYARD PORT ELIZABETH</t>
  </si>
  <si>
    <t>1012774</t>
  </si>
  <si>
    <t>COURTYARD ROSEBANK</t>
  </si>
  <si>
    <t>1012775</t>
  </si>
  <si>
    <t>COURTYARD SANDTON</t>
  </si>
  <si>
    <t>1064664</t>
  </si>
  <si>
    <t>COYS SERVICE STATION</t>
  </si>
  <si>
    <t>200600</t>
  </si>
  <si>
    <t>CRADDOCK PUBLISHERS CC T/A MULTI ME</t>
  </si>
  <si>
    <t>1057743</t>
  </si>
  <si>
    <t>CRADOCK SPAR TECH</t>
  </si>
  <si>
    <t>1054107</t>
  </si>
  <si>
    <t>CRAIL CONVENIENCE CENTRE</t>
  </si>
  <si>
    <t>1063590</t>
  </si>
  <si>
    <t>CRAWDADDYS TZANEEN</t>
  </si>
  <si>
    <t>1019147</t>
  </si>
  <si>
    <t>CRAWFORD LA LUCIA PREP</t>
  </si>
  <si>
    <t>207031</t>
  </si>
  <si>
    <t>CREATION WINES</t>
  </si>
  <si>
    <t>10008690</t>
  </si>
  <si>
    <t>CREATIVE CANDY COMPANY CWO</t>
  </si>
  <si>
    <t>4968</t>
  </si>
  <si>
    <t>CREATIVE SCHOOL UNIFORM (PTY)LTD</t>
  </si>
  <si>
    <t>1050413</t>
  </si>
  <si>
    <t>CREMORNE ESTATE CC</t>
  </si>
  <si>
    <t>1060242</t>
  </si>
  <si>
    <t>CREPE DE JOIE</t>
  </si>
  <si>
    <t>1056289</t>
  </si>
  <si>
    <t>CRESENT SPAR</t>
  </si>
  <si>
    <t>1058237</t>
  </si>
  <si>
    <t>CREST MOTORS TECH</t>
  </si>
  <si>
    <t>1053807</t>
  </si>
  <si>
    <t>CROMPTON SERVICE STATION</t>
  </si>
  <si>
    <t>1016113</t>
  </si>
  <si>
    <t>CROSSING SUPER SPAR</t>
  </si>
  <si>
    <t>1065314</t>
  </si>
  <si>
    <t>CROSSLEY AND SONS</t>
  </si>
  <si>
    <t>1064781</t>
  </si>
  <si>
    <t>CROSSROADS SPAR</t>
  </si>
  <si>
    <t>1060892</t>
  </si>
  <si>
    <t>CROSSWAYS KWIKSPAR TECH</t>
  </si>
  <si>
    <t>1008270</t>
  </si>
  <si>
    <t>CROZET WHOLESALE LTD</t>
  </si>
  <si>
    <t>4000429</t>
  </si>
  <si>
    <t>CSG FOOD SOLUTIONS PTY LTD</t>
  </si>
  <si>
    <t>1063607</t>
  </si>
  <si>
    <t>CSQ THE GOOD FOOD CAFE</t>
  </si>
  <si>
    <t>1063602</t>
  </si>
  <si>
    <t>CTFM AND BRAUHAUS DURBANVILLE</t>
  </si>
  <si>
    <t>1012821</t>
  </si>
  <si>
    <t>CTFM BLOEMFONTEIN</t>
  </si>
  <si>
    <t>1050411</t>
  </si>
  <si>
    <t>CTFM CRESTA</t>
  </si>
  <si>
    <t>1056175</t>
  </si>
  <si>
    <t>CTFM CRESTA RANDBURG</t>
  </si>
  <si>
    <t>1050577</t>
  </si>
  <si>
    <t>CTFM GREENSTONE</t>
  </si>
  <si>
    <t>1012826</t>
  </si>
  <si>
    <t>CTFM MENLYN PARK</t>
  </si>
  <si>
    <t>1020192</t>
  </si>
  <si>
    <t>CTFM PARKVIEW</t>
  </si>
  <si>
    <t>1012827</t>
  </si>
  <si>
    <t>CTFM PORT ELIZABETH</t>
  </si>
  <si>
    <t>1019157</t>
  </si>
  <si>
    <t>CTFM RUSTENBURG EFT</t>
  </si>
  <si>
    <t>1018015</t>
  </si>
  <si>
    <t>CTFM TYGERVALLEY</t>
  </si>
  <si>
    <t>1053140</t>
  </si>
  <si>
    <t>CTI EDUCATION GROUP</t>
  </si>
  <si>
    <t>1015351</t>
  </si>
  <si>
    <t>CTP CARTONS AND LABELS INDUSTRIA</t>
  </si>
  <si>
    <t>90600</t>
  </si>
  <si>
    <t>CTT ICE CASH SALES</t>
  </si>
  <si>
    <t>1064541</t>
  </si>
  <si>
    <t>CUCINA DI GIOVANNI</t>
  </si>
  <si>
    <t>1019159</t>
  </si>
  <si>
    <t>CULLINAN DIAMOND MINE</t>
  </si>
  <si>
    <t>1013876</t>
  </si>
  <si>
    <t>CURIE PARK CONV CNT</t>
  </si>
  <si>
    <t>1063727</t>
  </si>
  <si>
    <t>CUTTING ROOM HOBART</t>
  </si>
  <si>
    <t>1061289</t>
  </si>
  <si>
    <t>CUTTING ROOM LONEHILL</t>
  </si>
  <si>
    <t>5215</t>
  </si>
  <si>
    <t>CUVELAI PHARMACY CC</t>
  </si>
  <si>
    <t>1006041</t>
  </si>
  <si>
    <t>D C L FOOD DISTRIBUTORS</t>
  </si>
  <si>
    <t>4965</t>
  </si>
  <si>
    <t>D FRANIC</t>
  </si>
  <si>
    <t>1051542</t>
  </si>
  <si>
    <t>D N A PRINT PTY LTD</t>
  </si>
  <si>
    <t>1990001</t>
  </si>
  <si>
    <t>DA SILVA PHARMACY</t>
  </si>
  <si>
    <t>1017545</t>
  </si>
  <si>
    <t>DAANS PLACE</t>
  </si>
  <si>
    <t>7004</t>
  </si>
  <si>
    <t>DADAS SHOE SHOP</t>
  </si>
  <si>
    <t>1012865</t>
  </si>
  <si>
    <t>DAIKIN AIR CON SA PTY LTD</t>
  </si>
  <si>
    <t>1063817</t>
  </si>
  <si>
    <t>DAILY NEEDS HYPER DISTRIBUTION</t>
  </si>
  <si>
    <t>1007459</t>
  </si>
  <si>
    <t>DAILY NEEDS SUPERMARKET</t>
  </si>
  <si>
    <t>1053957</t>
  </si>
  <si>
    <t>DAILY OUTDOORS BUSINESS SOLUTIONS</t>
  </si>
  <si>
    <t>1008247</t>
  </si>
  <si>
    <t>DAKIK DISCOUNT CENTRE LTD</t>
  </si>
  <si>
    <t>9204</t>
  </si>
  <si>
    <t>DALES PHARMACY</t>
  </si>
  <si>
    <t>1063598</t>
  </si>
  <si>
    <t>DAMARALAND AGRI</t>
  </si>
  <si>
    <t>1052907</t>
  </si>
  <si>
    <t>DANIE MARITZ RACNG CC</t>
  </si>
  <si>
    <t>1968001</t>
  </si>
  <si>
    <t>DANIE MEYER APTEEK CWO</t>
  </si>
  <si>
    <t>1054371</t>
  </si>
  <si>
    <t>DANIELS SERVICE STATION</t>
  </si>
  <si>
    <t>1051086</t>
  </si>
  <si>
    <t>DARLING SPAR</t>
  </si>
  <si>
    <t>1056732</t>
  </si>
  <si>
    <t>DAVEYTON MALL SERVICE STATION</t>
  </si>
  <si>
    <t>1018599</t>
  </si>
  <si>
    <t>DAVINCI HOTEL</t>
  </si>
  <si>
    <t>1065046</t>
  </si>
  <si>
    <t>DAYNILE GENERAL TRADING</t>
  </si>
  <si>
    <t>1015600</t>
  </si>
  <si>
    <t>DBI ELECTRICAL</t>
  </si>
  <si>
    <t>2016001</t>
  </si>
  <si>
    <t>DE AAR APTEEK</t>
  </si>
  <si>
    <t>1062423</t>
  </si>
  <si>
    <t>DE AAR BUILD IT TECH</t>
  </si>
  <si>
    <t>1019171</t>
  </si>
  <si>
    <t>DE BOERS FUEL CC TECH</t>
  </si>
  <si>
    <t>1052789</t>
  </si>
  <si>
    <t>DE DEKKE SPAR &amp; TOPS TECH</t>
  </si>
  <si>
    <t>1058638</t>
  </si>
  <si>
    <t>DE DEKKE SPAR TECH</t>
  </si>
  <si>
    <t>1061674</t>
  </si>
  <si>
    <t>DE GRAAF CALTEX DOS SANTOS</t>
  </si>
  <si>
    <t>9035</t>
  </si>
  <si>
    <t>DE JAGERS HANDELSMAATSKAPPY BK</t>
  </si>
  <si>
    <t>1053927</t>
  </si>
  <si>
    <t>DE KRANS</t>
  </si>
  <si>
    <t>1012902</t>
  </si>
  <si>
    <t>DE STIJL GARIEP HOTEL EFT</t>
  </si>
  <si>
    <t>1054890</t>
  </si>
  <si>
    <t>DE TYGER KWIKSPAR TECH</t>
  </si>
  <si>
    <t>1065288</t>
  </si>
  <si>
    <t>DE VLEISPALEIS</t>
  </si>
  <si>
    <t>1012904</t>
  </si>
  <si>
    <t>DE ZALZE GOLF CLUB</t>
  </si>
  <si>
    <t>1065667</t>
  </si>
  <si>
    <t>DEACON HOUSE</t>
  </si>
  <si>
    <t>10009261</t>
  </si>
  <si>
    <t>DEBEAUTE CWO</t>
  </si>
  <si>
    <t>1054158</t>
  </si>
  <si>
    <t>DEBI LEE SPAR TECH ACC</t>
  </si>
  <si>
    <t>1008269</t>
  </si>
  <si>
    <t>DECENT DISTRIBUTORS</t>
  </si>
  <si>
    <t>10008860</t>
  </si>
  <si>
    <t>DECOFURN</t>
  </si>
  <si>
    <t>1060188</t>
  </si>
  <si>
    <t>DEGASITY PRETORIA</t>
  </si>
  <si>
    <t>2036001</t>
  </si>
  <si>
    <t>DEKA APTEEK</t>
  </si>
  <si>
    <t>5128</t>
  </si>
  <si>
    <t>DELAIRE (PTY) LTD</t>
  </si>
  <si>
    <t>1010074</t>
  </si>
  <si>
    <t>DELHI SUPERMARKET</t>
  </si>
  <si>
    <t>1064951</t>
  </si>
  <si>
    <t>DELIBY SHELL N3 ESTCOURT SOUTH</t>
  </si>
  <si>
    <t>1058650</t>
  </si>
  <si>
    <t>DELISH</t>
  </si>
  <si>
    <t>1057775</t>
  </si>
  <si>
    <t>DELIVERY SUPPLY</t>
  </si>
  <si>
    <t>1019177</t>
  </si>
  <si>
    <t>DELOITTE &amp; TOUCHE</t>
  </si>
  <si>
    <t>1006042</t>
  </si>
  <si>
    <t>DELTA PAK</t>
  </si>
  <si>
    <t>1019179</t>
  </si>
  <si>
    <t>DEMA DESSERTS</t>
  </si>
  <si>
    <t>1012948</t>
  </si>
  <si>
    <t>DESERT PALACE</t>
  </si>
  <si>
    <t>7024</t>
  </si>
  <si>
    <t>DESIGNER SHUZ</t>
  </si>
  <si>
    <t>1063460</t>
  </si>
  <si>
    <t>DESPATCH PICK N PAY</t>
  </si>
  <si>
    <t>1008267</t>
  </si>
  <si>
    <t>DEVIN INVESTMENTS</t>
  </si>
  <si>
    <t>10006766</t>
  </si>
  <si>
    <t>DEVLAND CASH &amp; CARRY</t>
  </si>
  <si>
    <t>10005654</t>
  </si>
  <si>
    <t>10006211</t>
  </si>
  <si>
    <t>DEVLAND CASH &amp; CARRY-NELSPRUIT</t>
  </si>
  <si>
    <t>1051555</t>
  </si>
  <si>
    <t>DG CAPITAL</t>
  </si>
  <si>
    <t>210844</t>
  </si>
  <si>
    <t>DGS FROZEN FOODS PTY LTD</t>
  </si>
  <si>
    <t>1012966</t>
  </si>
  <si>
    <t>DHESAN NEELAN FF &amp; VIDEO CC</t>
  </si>
  <si>
    <t>1065181</t>
  </si>
  <si>
    <t>DHL GEORGE</t>
  </si>
  <si>
    <t>1061860</t>
  </si>
  <si>
    <t>DIAL A NERD</t>
  </si>
  <si>
    <t>905001</t>
  </si>
  <si>
    <t>DIE BOORD PHARMACY</t>
  </si>
  <si>
    <t>1062650</t>
  </si>
  <si>
    <t>DIE BRON KERK</t>
  </si>
  <si>
    <t>1065030</t>
  </si>
  <si>
    <t>DIE BULT DIENSSTASIE</t>
  </si>
  <si>
    <t>10006557</t>
  </si>
  <si>
    <t>DIE HANDELSHUIS HOME (PTY) LTD CWO</t>
  </si>
  <si>
    <t>1063542</t>
  </si>
  <si>
    <t>DIE KOFFIE BRON</t>
  </si>
  <si>
    <t>1056617</t>
  </si>
  <si>
    <t>DIE KOS HUIS</t>
  </si>
  <si>
    <t>1062608</t>
  </si>
  <si>
    <t>DIE PLAAS KOMBUIS</t>
  </si>
  <si>
    <t>1064628</t>
  </si>
  <si>
    <t>DIE PLAASKOMBUIS</t>
  </si>
  <si>
    <t>1057914</t>
  </si>
  <si>
    <t>DIE UYSHUIS PADSTAL</t>
  </si>
  <si>
    <t>4000500</t>
  </si>
  <si>
    <t>DIGISTICS CORNER BAKERY</t>
  </si>
  <si>
    <t>4001130</t>
  </si>
  <si>
    <t>DIGISTICS ENGEN QUICK SHOP</t>
  </si>
  <si>
    <t>4000311</t>
  </si>
  <si>
    <t>DIGISTICS KFC</t>
  </si>
  <si>
    <t>4000310</t>
  </si>
  <si>
    <t>DIGISTICS MCD</t>
  </si>
  <si>
    <t>4001115</t>
  </si>
  <si>
    <t>DIGISTICS PTY LTD</t>
  </si>
  <si>
    <t>4000313</t>
  </si>
  <si>
    <t>DIMENSION DATA FACILITIES</t>
  </si>
  <si>
    <t>1007284</t>
  </si>
  <si>
    <t>DIS CHEM DISTRIBUTION PTY LTD</t>
  </si>
  <si>
    <t>1019211</t>
  </si>
  <si>
    <t>DIS CHEM PHARMACIES</t>
  </si>
  <si>
    <t>1060368</t>
  </si>
  <si>
    <t>4000009</t>
  </si>
  <si>
    <t>DIS CHEM PHARMACIES PTY LTD</t>
  </si>
  <si>
    <t>8196</t>
  </si>
  <si>
    <t>DISA-MED SANDTON MEDICLINIC PHY</t>
  </si>
  <si>
    <t>8467</t>
  </si>
  <si>
    <t>DIS-CHEM DISTRIBUTION LTD</t>
  </si>
  <si>
    <t>8469</t>
  </si>
  <si>
    <t>8461</t>
  </si>
  <si>
    <t>9125</t>
  </si>
  <si>
    <t>10008122</t>
  </si>
  <si>
    <t>DIS-CHEM NAMIBIA (PTY) LTD</t>
  </si>
  <si>
    <t>10006468</t>
  </si>
  <si>
    <t>10003234</t>
  </si>
  <si>
    <t>DIS-CHEM PHARMACIES LTD</t>
  </si>
  <si>
    <t>10007482</t>
  </si>
  <si>
    <t>2159000</t>
  </si>
  <si>
    <t>1056036</t>
  </si>
  <si>
    <t>DISCHEM SWAKOPMUND SNACKS</t>
  </si>
  <si>
    <t>1053144</t>
  </si>
  <si>
    <t>DISCHEM THE GROVE MALL PHARMACY SNA</t>
  </si>
  <si>
    <t>10008635</t>
  </si>
  <si>
    <t>DIS-CHEM-AIRPORT JUNCTION-B001</t>
  </si>
  <si>
    <t>10008591</t>
  </si>
  <si>
    <t>10009305</t>
  </si>
  <si>
    <t>DIS-CHEM-GALLO CENTRE-BW02</t>
  </si>
  <si>
    <t>10008130</t>
  </si>
  <si>
    <t>DIS-CHEM-SWAKOPMUND-FRONT SHOP</t>
  </si>
  <si>
    <t>10007422</t>
  </si>
  <si>
    <t>10008124</t>
  </si>
  <si>
    <t>DIS-CHEM-WALVIS BAY-N003</t>
  </si>
  <si>
    <t>10007965</t>
  </si>
  <si>
    <t>10008205</t>
  </si>
  <si>
    <t>DIS-CHEM-WERNHILL-N006</t>
  </si>
  <si>
    <t>10008195</t>
  </si>
  <si>
    <t>1013009</t>
  </si>
  <si>
    <t>DISTELL GROUP LTD</t>
  </si>
  <si>
    <t>1061948</t>
  </si>
  <si>
    <t>DISTRI FOODS</t>
  </si>
  <si>
    <t>1060029</t>
  </si>
  <si>
    <t>DISTRICT 6 CAFE</t>
  </si>
  <si>
    <t>1006037</t>
  </si>
  <si>
    <t>DIVERSE DISTRIBUTORS CC</t>
  </si>
  <si>
    <t>1058342</t>
  </si>
  <si>
    <t>DOBSONVILLE CONVENIENT STORE</t>
  </si>
  <si>
    <t>1063252</t>
  </si>
  <si>
    <t>DOGON GROUP</t>
  </si>
  <si>
    <t>6177</t>
  </si>
  <si>
    <t>DOHWI PHARMACY</t>
  </si>
  <si>
    <t>1013025</t>
  </si>
  <si>
    <t>DOLPHIN BEACH HOTEL</t>
  </si>
  <si>
    <t>1057935</t>
  </si>
  <si>
    <t>DON ARMANDO ILLOVO</t>
  </si>
  <si>
    <t>1053139</t>
  </si>
  <si>
    <t>DON PABLO OFFICE GROUP</t>
  </si>
  <si>
    <t>4000485</t>
  </si>
  <si>
    <t>DONCO INVESTMENTS PTY LTD</t>
  </si>
  <si>
    <t>2184001</t>
  </si>
  <si>
    <t>DORANS PHARMACY</t>
  </si>
  <si>
    <t>4000670</t>
  </si>
  <si>
    <t>DOT TO GO TRADING PTY LTD</t>
  </si>
  <si>
    <t>1061391</t>
  </si>
  <si>
    <t>DOUBLE TREE BY HILTON</t>
  </si>
  <si>
    <t>1059832</t>
  </si>
  <si>
    <t>DOUGH AND CO CAFE</t>
  </si>
  <si>
    <t>1052592</t>
  </si>
  <si>
    <t>DOWN SOUTH FOOD BAR</t>
  </si>
  <si>
    <t>1013050</t>
  </si>
  <si>
    <t>DR ANDRIES METER INGELYF EFT</t>
  </si>
  <si>
    <t>7849</t>
  </si>
  <si>
    <t>DR D M JOGIAT</t>
  </si>
  <si>
    <t>1013052</t>
  </si>
  <si>
    <t>DR DEON DE WET EFT</t>
  </si>
  <si>
    <t>1019230</t>
  </si>
  <si>
    <t>DRAFTFCB DBN</t>
  </si>
  <si>
    <t>1064704</t>
  </si>
  <si>
    <t>DRAGONVIEW LODGE</t>
  </si>
  <si>
    <t>1018827</t>
  </si>
  <si>
    <t>DRAKENSBERG GARDEN HOTEL</t>
  </si>
  <si>
    <t>1019234</t>
  </si>
  <si>
    <t>DRAKENSBERG SUN RESORT</t>
  </si>
  <si>
    <t>8000009</t>
  </si>
  <si>
    <t>DRAKENSBURG LOGISTICS TSP</t>
  </si>
  <si>
    <t>1063872</t>
  </si>
  <si>
    <t>DRESDEN BAKERY</t>
  </si>
  <si>
    <t>1065152</t>
  </si>
  <si>
    <t>DRIE PIKKEWYN RESTAURANT</t>
  </si>
  <si>
    <t>2200001</t>
  </si>
  <si>
    <t>DROMMEDARIS APTEEK</t>
  </si>
  <si>
    <t>1059347</t>
  </si>
  <si>
    <t>DROOMERS CONVENIENCE CENTRE</t>
  </si>
  <si>
    <t>4000315</t>
  </si>
  <si>
    <t>DROS CENTURION EFT</t>
  </si>
  <si>
    <t>1061570</t>
  </si>
  <si>
    <t>DROS NELSPRUIT</t>
  </si>
  <si>
    <t>1061872</t>
  </si>
  <si>
    <t>DROS RICHARDS BAY</t>
  </si>
  <si>
    <t>1058942</t>
  </si>
  <si>
    <t>1019242</t>
  </si>
  <si>
    <t>DROS WATERKLOOF EFT</t>
  </si>
  <si>
    <t>1051121</t>
  </si>
  <si>
    <t>DROSTDY HOTEL</t>
  </si>
  <si>
    <t>9213</t>
  </si>
  <si>
    <t>DRS KAUFFMAN &amp; PARTNERS INC</t>
  </si>
  <si>
    <t>6092</t>
  </si>
  <si>
    <t>DRS RABIE, LAUBSCHER, KRITZINGER &amp;</t>
  </si>
  <si>
    <t>8058</t>
  </si>
  <si>
    <t>DRS SPIES EN VENNOTE INGL</t>
  </si>
  <si>
    <t>5608</t>
  </si>
  <si>
    <t>DRS VAN RENSBURG &amp; PARTNERS SA INC</t>
  </si>
  <si>
    <t>7110</t>
  </si>
  <si>
    <t>DR'S WJC PRETORIUS &amp; GENIS ING.</t>
  </si>
  <si>
    <t>1063335</t>
  </si>
  <si>
    <t>DSV HEALTHCARE</t>
  </si>
  <si>
    <t>8883</t>
  </si>
  <si>
    <t>DU TOIT PHARMACY</t>
  </si>
  <si>
    <t>1051665</t>
  </si>
  <si>
    <t>DUCK &amp; TROUT RESTAURANT</t>
  </si>
  <si>
    <t>1019248</t>
  </si>
  <si>
    <t>DUMAZULU KRAAL PTY LTD</t>
  </si>
  <si>
    <t>1061130</t>
  </si>
  <si>
    <t>DUNEDEN SERVICE CENTRE</t>
  </si>
  <si>
    <t>1013853</t>
  </si>
  <si>
    <t>DUNKELD COUNTRY ESTATE</t>
  </si>
  <si>
    <t>1019253</t>
  </si>
  <si>
    <t>DURBAN AVIATION CENTRE EFT</t>
  </si>
  <si>
    <t>8532</t>
  </si>
  <si>
    <t>DURBAN COUNTRY CLUB</t>
  </si>
  <si>
    <t>1019255</t>
  </si>
  <si>
    <t>10008966</t>
  </si>
  <si>
    <t>DURBAN GROCERY DC</t>
  </si>
  <si>
    <t>1016231</t>
  </si>
  <si>
    <t>DURBAN ROAD CONVE CENTRE</t>
  </si>
  <si>
    <t>1051182</t>
  </si>
  <si>
    <t>DURBANVILLE HILLS WINES</t>
  </si>
  <si>
    <t>10006341</t>
  </si>
  <si>
    <t>DURBELL OKAVANGO PHARMACY</t>
  </si>
  <si>
    <t>169613</t>
  </si>
  <si>
    <t>DUROC FOODS CC</t>
  </si>
  <si>
    <t>6912</t>
  </si>
  <si>
    <t>DUXMED PHARMACY</t>
  </si>
  <si>
    <t>1052546</t>
  </si>
  <si>
    <t>DYNAMIC WATER SPORTS</t>
  </si>
  <si>
    <t>1572001</t>
  </si>
  <si>
    <t>E COETZEE CHEMIST</t>
  </si>
  <si>
    <t>5263</t>
  </si>
  <si>
    <t>E EVANS SCHOOL &amp; SPORTS</t>
  </si>
  <si>
    <t>1053672</t>
  </si>
  <si>
    <t>EAGLE CANYON SUPER SPAR TECH</t>
  </si>
  <si>
    <t>1063530</t>
  </si>
  <si>
    <t>EAGLE CANYON SUPERSPAR</t>
  </si>
  <si>
    <t>1064960</t>
  </si>
  <si>
    <t>EAGLE MOUNTAIN SPUR</t>
  </si>
  <si>
    <t>1050515</t>
  </si>
  <si>
    <t>EAGLE ROCK SPUR</t>
  </si>
  <si>
    <t>9207</t>
  </si>
  <si>
    <t>EAST CAPE HEALTH &amp; SKINCARE ACADEMY</t>
  </si>
  <si>
    <t>6185</t>
  </si>
  <si>
    <t>EASTDENE PHARMACY</t>
  </si>
  <si>
    <t>10007780</t>
  </si>
  <si>
    <t>4000945</t>
  </si>
  <si>
    <t>EASTERN PROVINCE CATERERS PTY LTD</t>
  </si>
  <si>
    <t>1017246</t>
  </si>
  <si>
    <t>EASTGATE AIRPORT</t>
  </si>
  <si>
    <t>1054309</t>
  </si>
  <si>
    <t>EASTLAKE CONVENIENCE CENTRE</t>
  </si>
  <si>
    <t>1064912</t>
  </si>
  <si>
    <t>EATFRESH ASPEN EAST LONDON</t>
  </si>
  <si>
    <t>1064915</t>
  </si>
  <si>
    <t>EATFRESH ASPEN PE</t>
  </si>
  <si>
    <t>1060953</t>
  </si>
  <si>
    <t>EATFRESH STD BANK PE</t>
  </si>
  <si>
    <t>1019278</t>
  </si>
  <si>
    <t>EAZI ACCESS RENTAL PTY LTD</t>
  </si>
  <si>
    <t>1063887</t>
  </si>
  <si>
    <t>EBE WHOLESALERS</t>
  </si>
  <si>
    <t>1064004</t>
  </si>
  <si>
    <t>EBERSPACHER SOUTH AFRICA</t>
  </si>
  <si>
    <t>1061763</t>
  </si>
  <si>
    <t>EBIESONS EXPRESS</t>
  </si>
  <si>
    <t>1052375</t>
  </si>
  <si>
    <t>EC3</t>
  </si>
  <si>
    <t>1065135</t>
  </si>
  <si>
    <t>ECL FIT BAR</t>
  </si>
  <si>
    <t>180806</t>
  </si>
  <si>
    <t>ECONO FOODS (PTY)LTD</t>
  </si>
  <si>
    <t>6906</t>
  </si>
  <si>
    <t>ECONOMIC SHOE STORE</t>
  </si>
  <si>
    <t>8817</t>
  </si>
  <si>
    <t>EDENDALE OUTFITTERS</t>
  </si>
  <si>
    <t>1010786</t>
  </si>
  <si>
    <t>EDL MASSMARKET &amp; INDUSTRIES</t>
  </si>
  <si>
    <t>8200</t>
  </si>
  <si>
    <t>EDUCATED RISK INVESTMENT 172 (PTY)L</t>
  </si>
  <si>
    <t>1065023</t>
  </si>
  <si>
    <t>EDUNATION</t>
  </si>
  <si>
    <t>4617</t>
  </si>
  <si>
    <t>EENDRACHT BOUTIQUE HOTEL</t>
  </si>
  <si>
    <t>1019281</t>
  </si>
  <si>
    <t>EGGERDING S A PTY LTD</t>
  </si>
  <si>
    <t>1014676</t>
  </si>
  <si>
    <t>EISBEIN &amp; CO</t>
  </si>
  <si>
    <t>4000445</t>
  </si>
  <si>
    <t>EJOSI CATERERS PTY LTD</t>
  </si>
  <si>
    <t>1055373</t>
  </si>
  <si>
    <t>EKHAYA WHOLESALE AND RETAILERS</t>
  </si>
  <si>
    <t>6114</t>
  </si>
  <si>
    <t>EKSPA FABRIKANTE (PTY) LTD</t>
  </si>
  <si>
    <t>1060804</t>
  </si>
  <si>
    <t>EL BARRIO</t>
  </si>
  <si>
    <t>1065454</t>
  </si>
  <si>
    <t>EL RANCHERO</t>
  </si>
  <si>
    <t>1060427</t>
  </si>
  <si>
    <t>EL SOMBRERO SPUR</t>
  </si>
  <si>
    <t>1011110</t>
  </si>
  <si>
    <t>ELAO THIRTY EIGHT CC</t>
  </si>
  <si>
    <t>1057673</t>
  </si>
  <si>
    <t>ELARDUSPARK PHARMACY TECH</t>
  </si>
  <si>
    <t>1013192</t>
  </si>
  <si>
    <t>ELECTROPARTS PTY LTD</t>
  </si>
  <si>
    <t>1060082</t>
  </si>
  <si>
    <t>ELEGANT SQUARE PANEL BEATERS</t>
  </si>
  <si>
    <t>1019286</t>
  </si>
  <si>
    <t>ELEPHANT AND I CSHOP EFT</t>
  </si>
  <si>
    <t>1019287</t>
  </si>
  <si>
    <t>ELEPHANT LAKE HOTEL</t>
  </si>
  <si>
    <t>1055311</t>
  </si>
  <si>
    <t>ELEPHANT PLAINS GAME LODGE</t>
  </si>
  <si>
    <t>1056171</t>
  </si>
  <si>
    <t>ELEVATE PARK</t>
  </si>
  <si>
    <t>1013200</t>
  </si>
  <si>
    <t>ELINEM ENGINEERING TVL PTY L</t>
  </si>
  <si>
    <t>10003739</t>
  </si>
  <si>
    <t>ELITE CASH &amp; CARRY-PTY- LTD</t>
  </si>
  <si>
    <t>1055000</t>
  </si>
  <si>
    <t>ELLIOT BUILD IT TECH</t>
  </si>
  <si>
    <t>2428001</t>
  </si>
  <si>
    <t>ELLIOT STREET PHARMACY</t>
  </si>
  <si>
    <t>1063885</t>
  </si>
  <si>
    <t>ELPHINOS COFFEE SHOP</t>
  </si>
  <si>
    <t>1019291</t>
  </si>
  <si>
    <t>EMAKHOSINI BOUTIQUE HOTEL AND CONFE</t>
  </si>
  <si>
    <t>1013210</t>
  </si>
  <si>
    <t>EMALAHLENI PRIVATE HOSPITAL</t>
  </si>
  <si>
    <t>1016601</t>
  </si>
  <si>
    <t>EMARIE CAMPBELL REAL ESTATE</t>
  </si>
  <si>
    <t>10000613</t>
  </si>
  <si>
    <t>E-MED PHARMACY</t>
  </si>
  <si>
    <t>1064471</t>
  </si>
  <si>
    <t>EMIL GOOSEN</t>
  </si>
  <si>
    <t>1008186</t>
  </si>
  <si>
    <t>EMMASDALE BAZAAR</t>
  </si>
  <si>
    <t>1013212</t>
  </si>
  <si>
    <t>EMNOTWENI CASINO</t>
  </si>
  <si>
    <t>1051885</t>
  </si>
  <si>
    <t>EMOYENI</t>
  </si>
  <si>
    <t>1053527</t>
  </si>
  <si>
    <t>EMPACT BYTES MANAGEMENT GROUP</t>
  </si>
  <si>
    <t>4000615</t>
  </si>
  <si>
    <t>EMPACT GROUP SA PTY LTD</t>
  </si>
  <si>
    <t>1015750</t>
  </si>
  <si>
    <t>EMPERORS PALACE</t>
  </si>
  <si>
    <t>6419</t>
  </si>
  <si>
    <t>EMPIRE PHARMACY CC</t>
  </si>
  <si>
    <t>1052723</t>
  </si>
  <si>
    <t>EN ROUTE SPAR EXPRESS TECH</t>
  </si>
  <si>
    <t>6570</t>
  </si>
  <si>
    <t>ENAZ (PTY)LTD</t>
  </si>
  <si>
    <t>1020172</t>
  </si>
  <si>
    <t>ENDLESS HORIZONS BOUTIQU</t>
  </si>
  <si>
    <t>1051707</t>
  </si>
  <si>
    <t>ENEL GREEN POWER RSA PTY LTD</t>
  </si>
  <si>
    <t>1054283</t>
  </si>
  <si>
    <t>ENGEDI</t>
  </si>
  <si>
    <t>1063728</t>
  </si>
  <si>
    <t>ENGEN</t>
  </si>
  <si>
    <t>1019516</t>
  </si>
  <si>
    <t>ENGEN 45TH EFT TECH</t>
  </si>
  <si>
    <t/>
  </si>
  <si>
    <t>Nox ID</t>
  </si>
  <si>
    <t>Credit Personnel</t>
  </si>
  <si>
    <t>Zandile Nkewana</t>
  </si>
  <si>
    <t>Rene Wesemann</t>
  </si>
  <si>
    <t>Ashton Frankson</t>
  </si>
  <si>
    <t>Angel Makhubo - Inland Franch</t>
  </si>
  <si>
    <t>Mabongi Duma</t>
  </si>
  <si>
    <t>Naeem - NBL Legal Accounts</t>
  </si>
  <si>
    <t>Khosi Ndlovu</t>
  </si>
  <si>
    <t>Jade Thomas</t>
  </si>
  <si>
    <t>Yoliswa Shobede</t>
  </si>
  <si>
    <t>Pearl Sevhada</t>
  </si>
  <si>
    <t>Nicolette Morgan</t>
  </si>
  <si>
    <t>Sue-Ann Oelofse</t>
  </si>
  <si>
    <t>CIRO LEGAL</t>
  </si>
  <si>
    <t>Samkelisiwe Richards</t>
  </si>
  <si>
    <t>Local Debtors</t>
  </si>
  <si>
    <t>Susan - Ciro Wholesal</t>
  </si>
  <si>
    <t>Kwanele Sogaxa - Ciro Exp Dis</t>
  </si>
  <si>
    <t>Independent - Pharmacies</t>
  </si>
  <si>
    <t>John Jansen</t>
  </si>
  <si>
    <t>Susan - Inter Company</t>
  </si>
  <si>
    <t>EXPORTS</t>
  </si>
  <si>
    <t>Nikita Janse van Vuuren</t>
  </si>
  <si>
    <t>Kwanele - AVI International</t>
  </si>
  <si>
    <t>Charlene Roberts</t>
  </si>
  <si>
    <t>Beverly Chetty - CIRO SUNDRY</t>
  </si>
  <si>
    <t>Salesh Singh</t>
  </si>
  <si>
    <t>Micky Fourie</t>
  </si>
  <si>
    <t>Claire Xakaza - Transp &amp; Distr</t>
  </si>
  <si>
    <t>Susan - Sundry</t>
  </si>
  <si>
    <t>Christina Aaron</t>
  </si>
  <si>
    <t>Christina Aaron - Rest</t>
  </si>
  <si>
    <t>Retail Pharmacies</t>
  </si>
  <si>
    <t>Nicole Arendse</t>
  </si>
  <si>
    <t>Lebogang Sebothoma</t>
  </si>
  <si>
    <t>Jade Thomas - Group Caterers</t>
  </si>
  <si>
    <t>Susan James</t>
  </si>
  <si>
    <t>Anwar  (021) 4407831</t>
  </si>
  <si>
    <t>Angel Makhubo</t>
  </si>
  <si>
    <t>Lucia Koko</t>
  </si>
  <si>
    <t>Khosi Ndlovu - Independent</t>
  </si>
  <si>
    <t>Beverly Chetty - Groups</t>
  </si>
  <si>
    <t>Iris Edwards</t>
  </si>
  <si>
    <t>Mpho Lukhele</t>
  </si>
  <si>
    <t>Kebawetse Kenosi</t>
  </si>
  <si>
    <t>Claire Xakaza</t>
  </si>
  <si>
    <t>Khosi Ndlovu - Van Sales</t>
  </si>
  <si>
    <t>Vanessa Christian</t>
  </si>
  <si>
    <t>Jennifer Takalo</t>
  </si>
  <si>
    <t>Michelle Petersen</t>
  </si>
  <si>
    <t>Distributor - Pharmacies</t>
  </si>
  <si>
    <t>Jacqueline Carney</t>
  </si>
  <si>
    <t>Legal</t>
  </si>
  <si>
    <t>I &amp; J Ltd Debtors Dept</t>
  </si>
  <si>
    <t>Onneetse Giddie</t>
  </si>
  <si>
    <t>Fortune Khashane</t>
  </si>
  <si>
    <t>Legal Debtors</t>
  </si>
  <si>
    <t>Low delinquency probability</t>
  </si>
  <si>
    <t>Needs enrichment</t>
  </si>
  <si>
    <t>Medium concern</t>
  </si>
  <si>
    <t>High concern</t>
  </si>
  <si>
    <t>Low concern</t>
  </si>
  <si>
    <t>Medium delinquency probability</t>
  </si>
  <si>
    <t>Elevated delinquency probability</t>
  </si>
  <si>
    <t>Elevated concern</t>
  </si>
  <si>
    <t>High delinquency probability</t>
  </si>
  <si>
    <t>Business Status</t>
  </si>
  <si>
    <t>In Business</t>
  </si>
  <si>
    <t>AR Deregistration Process</t>
  </si>
  <si>
    <t>Deregistration Final</t>
  </si>
  <si>
    <t>Unknown</t>
  </si>
  <si>
    <t>AR Final deregistration</t>
  </si>
  <si>
    <t>REGISTERED</t>
  </si>
  <si>
    <t>Voluntary Liquidation</t>
  </si>
  <si>
    <t>Conversion CO/CC or CC/CO</t>
  </si>
  <si>
    <t>Deregistration Process</t>
  </si>
  <si>
    <t>Business Rescue</t>
  </si>
  <si>
    <t>Dissolved</t>
  </si>
  <si>
    <t>Deregistered - Merger</t>
  </si>
  <si>
    <t>Delinquency Probability</t>
  </si>
  <si>
    <t>Risk Indicator Grading</t>
  </si>
  <si>
    <t>HINT: use the COUNTIF or COUNT function, Marks will only be awarded if the formula is present</t>
  </si>
  <si>
    <t>Determine the number of High, Elevated, Medium &amp; Low concern companies in the "Customer Summary" tab using the infomration provided in "Client Case" tab</t>
  </si>
  <si>
    <t>Elevated conern</t>
  </si>
  <si>
    <t>Risk Indicator Grading Category</t>
  </si>
  <si>
    <t>Number of Customers</t>
  </si>
  <si>
    <t>Total Debt Outstanding</t>
  </si>
  <si>
    <t>Determine the Total Debt Oustatanding held by High, Elevated, Medium &amp; Low concern companies in the "Customer Summary" tab using the infomration provided in "Client Case" tab</t>
  </si>
  <si>
    <t>HINT: use the SUMIF or SUM function, Marks will only be awarded if the formula is present</t>
  </si>
  <si>
    <t>Low concern &amp; Business Status is "In Business"</t>
  </si>
  <si>
    <t>Determine the Number of Customers &amp; Total Debt Outstanding in the "Customer Summary" tab for the following conditions:
- High concern &amp; High delinquency
- Elevated concern &amp; located in Namibia &amp; Zambia
- Low concern &amp; Business Status is "In Business"
Using the information provided in the "Client Case" tab</t>
  </si>
  <si>
    <t>HINT: use the SUMIFS &amp;/or COUNTIFS functions Marks will only be awarded if the formula is present</t>
  </si>
  <si>
    <t>Monchusi</t>
  </si>
  <si>
    <t>Gaoate</t>
  </si>
  <si>
    <t>8703285438082</t>
  </si>
  <si>
    <t>Nenzhelele</t>
  </si>
  <si>
    <t>Owen</t>
  </si>
  <si>
    <t>8003086165087</t>
  </si>
  <si>
    <t>Nkosi</t>
  </si>
  <si>
    <t>Samson</t>
  </si>
  <si>
    <t>8011055582083</t>
  </si>
  <si>
    <t>Neluvhada</t>
  </si>
  <si>
    <t>Norman</t>
  </si>
  <si>
    <t>7303116012080</t>
  </si>
  <si>
    <t>Kriel</t>
  </si>
  <si>
    <t>Carike</t>
  </si>
  <si>
    <t>8903230191089</t>
  </si>
  <si>
    <t>Fuller</t>
  </si>
  <si>
    <t>Lethumusa Sphokazi</t>
  </si>
  <si>
    <t>9306120141082</t>
  </si>
  <si>
    <t>Abrahams</t>
  </si>
  <si>
    <t>Jonathan</t>
  </si>
  <si>
    <t>8304045185087</t>
  </si>
  <si>
    <t>Holworthy</t>
  </si>
  <si>
    <t>Shaun</t>
  </si>
  <si>
    <t>8404195028085</t>
  </si>
  <si>
    <t>Maluleka</t>
  </si>
  <si>
    <t>Lindiwe</t>
  </si>
  <si>
    <t>9006160241087</t>
  </si>
  <si>
    <t>Roux</t>
  </si>
  <si>
    <t>David</t>
  </si>
  <si>
    <t>7007295039083</t>
  </si>
  <si>
    <t>Khumalo</t>
  </si>
  <si>
    <t>Nqoba</t>
  </si>
  <si>
    <t>9012085790083</t>
  </si>
  <si>
    <t>Maphumulo</t>
  </si>
  <si>
    <t>Percival</t>
  </si>
  <si>
    <t>9110115482083</t>
  </si>
  <si>
    <t>Norris</t>
  </si>
  <si>
    <t>Britt</t>
  </si>
  <si>
    <t>9203220252085</t>
  </si>
  <si>
    <t>Makhaye</t>
  </si>
  <si>
    <t>Pamella</t>
  </si>
  <si>
    <t>8301040614087</t>
  </si>
  <si>
    <t>Mthembu</t>
  </si>
  <si>
    <t>Malik</t>
  </si>
  <si>
    <t>8108035267080</t>
  </si>
  <si>
    <t>Makhoba</t>
  </si>
  <si>
    <t>Ayanda</t>
  </si>
  <si>
    <t>8409091174081</t>
  </si>
  <si>
    <t>Hassen</t>
  </si>
  <si>
    <t>Ameen</t>
  </si>
  <si>
    <t>8801295189081</t>
  </si>
  <si>
    <t>Boshoff</t>
  </si>
  <si>
    <t>Lorika</t>
  </si>
  <si>
    <t>8409020103086</t>
  </si>
  <si>
    <t>Moeketsi</t>
  </si>
  <si>
    <t>Lepota</t>
  </si>
  <si>
    <t>8106305551084</t>
  </si>
  <si>
    <t>Brandon</t>
  </si>
  <si>
    <t>7903075163087</t>
  </si>
  <si>
    <t>Zanele</t>
  </si>
  <si>
    <t>8906190354084</t>
  </si>
  <si>
    <t>Zwane</t>
  </si>
  <si>
    <t>Thembelihle</t>
  </si>
  <si>
    <t>8305290382089</t>
  </si>
  <si>
    <t>Hardien</t>
  </si>
  <si>
    <t>Sameer Ahmed</t>
  </si>
  <si>
    <t>9007305090082</t>
  </si>
  <si>
    <t>Nkutha</t>
  </si>
  <si>
    <t>Nomsa</t>
  </si>
  <si>
    <t>8708250663085</t>
  </si>
  <si>
    <t>Dube</t>
  </si>
  <si>
    <t>Sipho</t>
  </si>
  <si>
    <t>8609026332080</t>
  </si>
  <si>
    <t>Joko</t>
  </si>
  <si>
    <t>Nokuzola</t>
  </si>
  <si>
    <t>9204181100081</t>
  </si>
  <si>
    <t>Grobler</t>
  </si>
  <si>
    <t>Bradley</t>
  </si>
  <si>
    <t>8801255044086</t>
  </si>
  <si>
    <t>Kopa</t>
  </si>
  <si>
    <t>Tefo</t>
  </si>
  <si>
    <t>8711295171080</t>
  </si>
  <si>
    <t>Masithi</t>
  </si>
  <si>
    <t>Takalani</t>
  </si>
  <si>
    <t>7907150593084</t>
  </si>
  <si>
    <t>Sibeko</t>
  </si>
  <si>
    <t>Gugu</t>
  </si>
  <si>
    <t>8704060227088</t>
  </si>
  <si>
    <t>Lavery</t>
  </si>
  <si>
    <t>Darren</t>
  </si>
  <si>
    <t>8511015030081</t>
  </si>
  <si>
    <t>Motloung</t>
  </si>
  <si>
    <t>Seabata</t>
  </si>
  <si>
    <t>8511175672086</t>
  </si>
  <si>
    <t>Modiba</t>
  </si>
  <si>
    <t>Innocent</t>
  </si>
  <si>
    <t>8601070865081</t>
  </si>
  <si>
    <t>Mahlo</t>
  </si>
  <si>
    <t>Mmakgomo</t>
  </si>
  <si>
    <t>7601140320084</t>
  </si>
  <si>
    <t>Chauke</t>
  </si>
  <si>
    <t>Basani</t>
  </si>
  <si>
    <t>8902160413083</t>
  </si>
  <si>
    <t>Loubser</t>
  </si>
  <si>
    <t>Brett</t>
  </si>
  <si>
    <t>7011125043083</t>
  </si>
  <si>
    <t>Sithole</t>
  </si>
  <si>
    <t>Thabani</t>
  </si>
  <si>
    <t>8806205306089</t>
  </si>
  <si>
    <t>Lupke</t>
  </si>
  <si>
    <t>Shane</t>
  </si>
  <si>
    <t>9006090142082</t>
  </si>
  <si>
    <t>Nxumalo</t>
  </si>
  <si>
    <t>Cebisile</t>
  </si>
  <si>
    <t>8610280691088</t>
  </si>
  <si>
    <t>Mbatha</t>
  </si>
  <si>
    <t>Thobile</t>
  </si>
  <si>
    <t>8306080607081</t>
  </si>
  <si>
    <t>Biyana</t>
  </si>
  <si>
    <t>Nobantu</t>
  </si>
  <si>
    <t>8611250794084</t>
  </si>
  <si>
    <t>Msomi</t>
  </si>
  <si>
    <t>Njabulo</t>
  </si>
  <si>
    <t>8910035069089</t>
  </si>
  <si>
    <t>Vusi</t>
  </si>
  <si>
    <t>9203075660085</t>
  </si>
  <si>
    <t>Sitoe</t>
  </si>
  <si>
    <t>Boykie</t>
  </si>
  <si>
    <t>9310225897085</t>
  </si>
  <si>
    <t>Bacela</t>
  </si>
  <si>
    <t>Vumile</t>
  </si>
  <si>
    <t>4605245183084</t>
  </si>
  <si>
    <t>Macala</t>
  </si>
  <si>
    <t>Solomon</t>
  </si>
  <si>
    <t>7903285555080</t>
  </si>
  <si>
    <t>Kgokamiloe</t>
  </si>
  <si>
    <t>Lesedi</t>
  </si>
  <si>
    <t>8906265431080</t>
  </si>
  <si>
    <t>Ngam</t>
  </si>
  <si>
    <t>Mfuneko</t>
  </si>
  <si>
    <t>7701295434084</t>
  </si>
  <si>
    <t>Ntondini</t>
  </si>
  <si>
    <t>Veronica</t>
  </si>
  <si>
    <t>7512110707087</t>
  </si>
  <si>
    <t>Palm</t>
  </si>
  <si>
    <t>Justin</t>
  </si>
  <si>
    <t>8007165027084</t>
  </si>
  <si>
    <t>Ho</t>
  </si>
  <si>
    <t>Winston-John</t>
  </si>
  <si>
    <t>8008105116086</t>
  </si>
  <si>
    <t>Webster</t>
  </si>
  <si>
    <t>Michael</t>
  </si>
  <si>
    <t>7707185052084</t>
  </si>
  <si>
    <t>Ndlovu</t>
  </si>
  <si>
    <t>Itumeleng</t>
  </si>
  <si>
    <t>8402260907084</t>
  </si>
  <si>
    <t>Ntlatseng</t>
  </si>
  <si>
    <t>Brigitte</t>
  </si>
  <si>
    <t>7411170263083</t>
  </si>
  <si>
    <t>Makhado</t>
  </si>
  <si>
    <t>Mpho</t>
  </si>
  <si>
    <t>7908165475085</t>
  </si>
  <si>
    <t>Ncube - Daka</t>
  </si>
  <si>
    <t>Nompumelelo</t>
  </si>
  <si>
    <t>7304180318080</t>
  </si>
  <si>
    <t>Mapisa</t>
  </si>
  <si>
    <t>Pumlani</t>
  </si>
  <si>
    <t>8406045885085</t>
  </si>
  <si>
    <t>Myeni</t>
  </si>
  <si>
    <t>Zakhele</t>
  </si>
  <si>
    <t>9109235310083</t>
  </si>
  <si>
    <t>Dacosta</t>
  </si>
  <si>
    <t>Abey</t>
  </si>
  <si>
    <t>8903025748085</t>
  </si>
  <si>
    <t>Shibambo</t>
  </si>
  <si>
    <t>Rivoningo</t>
  </si>
  <si>
    <t>9310165675087</t>
  </si>
  <si>
    <t>Khubela</t>
  </si>
  <si>
    <t>Bontleeng</t>
  </si>
  <si>
    <t>8710160444085</t>
  </si>
  <si>
    <t>Ratsoma</t>
  </si>
  <si>
    <t>Surprise</t>
  </si>
  <si>
    <t>8608145903086</t>
  </si>
  <si>
    <t>Booysen</t>
  </si>
  <si>
    <t>Karabo</t>
  </si>
  <si>
    <t>9107240160089</t>
  </si>
  <si>
    <t>Medupe</t>
  </si>
  <si>
    <t>Tebogo</t>
  </si>
  <si>
    <t>9004010424086</t>
  </si>
  <si>
    <t>Logan</t>
  </si>
  <si>
    <t>Theresa</t>
  </si>
  <si>
    <t>9107140127089</t>
  </si>
  <si>
    <t>Turner</t>
  </si>
  <si>
    <t>Lauren</t>
  </si>
  <si>
    <t>9007130063080</t>
  </si>
  <si>
    <t>Ndinisa</t>
  </si>
  <si>
    <t>Thoko</t>
  </si>
  <si>
    <t>9004180462080</t>
  </si>
  <si>
    <t>Nomvula</t>
  </si>
  <si>
    <t>7603190405088</t>
  </si>
  <si>
    <t>Mzimela</t>
  </si>
  <si>
    <t>Bontle</t>
  </si>
  <si>
    <t>8611100262084</t>
  </si>
  <si>
    <t>Jacobs</t>
  </si>
  <si>
    <t>Tim</t>
  </si>
  <si>
    <t>6905245133081</t>
  </si>
  <si>
    <t>Mathekgane</t>
  </si>
  <si>
    <t>Collins</t>
  </si>
  <si>
    <t>9006226304085</t>
  </si>
  <si>
    <t>Lukhozi</t>
  </si>
  <si>
    <t>Simphiwe</t>
  </si>
  <si>
    <t>9105065591081</t>
  </si>
  <si>
    <t>Mathunjwa</t>
  </si>
  <si>
    <t>9410016318083</t>
  </si>
  <si>
    <t>Malapane</t>
  </si>
  <si>
    <t>Thabang</t>
  </si>
  <si>
    <t>9004145543081</t>
  </si>
  <si>
    <t>Mvelase</t>
  </si>
  <si>
    <t>Kwanele</t>
  </si>
  <si>
    <t>9008255556080</t>
  </si>
  <si>
    <t>Ngalonkulu</t>
  </si>
  <si>
    <t>Lunga</t>
  </si>
  <si>
    <t>8611305946085</t>
  </si>
  <si>
    <t>Govender</t>
  </si>
  <si>
    <t>Omashnee</t>
  </si>
  <si>
    <t>8608010147082</t>
  </si>
  <si>
    <t>Ngito</t>
  </si>
  <si>
    <t>Danisile</t>
  </si>
  <si>
    <t>8507180694081</t>
  </si>
  <si>
    <t>Mazibuko</t>
  </si>
  <si>
    <t>Keneilwe</t>
  </si>
  <si>
    <t>9010230525081</t>
  </si>
  <si>
    <t>Monala</t>
  </si>
  <si>
    <t>Kamogelo</t>
  </si>
  <si>
    <t>9003120332080</t>
  </si>
  <si>
    <t>Bekiswa</t>
  </si>
  <si>
    <t>Pumeza</t>
  </si>
  <si>
    <t>8804120910085</t>
  </si>
  <si>
    <t>Springfield</t>
  </si>
  <si>
    <t>Candice</t>
  </si>
  <si>
    <t>8511050028081</t>
  </si>
  <si>
    <t>Chettiar</t>
  </si>
  <si>
    <t>7901025104086</t>
  </si>
  <si>
    <t>Zungu</t>
  </si>
  <si>
    <t>Nombuso</t>
  </si>
  <si>
    <t>8805040413084</t>
  </si>
  <si>
    <t>Mabaso</t>
  </si>
  <si>
    <t>Thembekile</t>
  </si>
  <si>
    <t>8701160950080</t>
  </si>
  <si>
    <t>Modise</t>
  </si>
  <si>
    <t>Dineo</t>
  </si>
  <si>
    <t>8902260269088</t>
  </si>
  <si>
    <t>Mhlungu</t>
  </si>
  <si>
    <t>Nokwazi</t>
  </si>
  <si>
    <t>8701280265088</t>
  </si>
  <si>
    <t>Ndwandwa</t>
  </si>
  <si>
    <t>Nontuthuzelo</t>
  </si>
  <si>
    <t>8508251269084</t>
  </si>
  <si>
    <t>Makungo</t>
  </si>
  <si>
    <t>Kindness</t>
  </si>
  <si>
    <t>8601050568085</t>
  </si>
  <si>
    <t>Mphuthi</t>
  </si>
  <si>
    <t>Keitumetse</t>
  </si>
  <si>
    <t>9004270490082</t>
  </si>
  <si>
    <t>Mokgalabone</t>
  </si>
  <si>
    <t>Sewela</t>
  </si>
  <si>
    <t>7905300326082</t>
  </si>
  <si>
    <t>Thomas</t>
  </si>
  <si>
    <t>Bernardi</t>
  </si>
  <si>
    <t>Sonika</t>
  </si>
  <si>
    <t>6712200289084</t>
  </si>
  <si>
    <t>Borland</t>
  </si>
  <si>
    <t>Kenneth</t>
  </si>
  <si>
    <t>7001115026081</t>
  </si>
  <si>
    <t>Govindasami</t>
  </si>
  <si>
    <t>Thireshan</t>
  </si>
  <si>
    <t>8907185022082</t>
  </si>
  <si>
    <t>Qina</t>
  </si>
  <si>
    <t>Sibulele</t>
  </si>
  <si>
    <t>9001250914081</t>
  </si>
  <si>
    <t>Perry</t>
  </si>
  <si>
    <t>8408296134080</t>
  </si>
  <si>
    <t>Mhlathe</t>
  </si>
  <si>
    <t>Moahlodi</t>
  </si>
  <si>
    <t>8002165240084</t>
  </si>
  <si>
    <t>Munyai</t>
  </si>
  <si>
    <t>8208245514089</t>
  </si>
  <si>
    <t>Mosenogi</t>
  </si>
  <si>
    <t>Palesa</t>
  </si>
  <si>
    <t>8404180724086</t>
  </si>
  <si>
    <t>Hugo</t>
  </si>
  <si>
    <t>Andries</t>
  </si>
  <si>
    <t>7905075099088</t>
  </si>
  <si>
    <t>Nyathi</t>
  </si>
  <si>
    <t>Linda</t>
  </si>
  <si>
    <t>8509186238087</t>
  </si>
  <si>
    <t>Baart</t>
  </si>
  <si>
    <t>Sivuyise</t>
  </si>
  <si>
    <t>8801145689082</t>
  </si>
  <si>
    <t>Pillay</t>
  </si>
  <si>
    <t>Kovendri</t>
  </si>
  <si>
    <t>8704240155084</t>
  </si>
  <si>
    <t>Heshu</t>
  </si>
  <si>
    <t>Nokuthula</t>
  </si>
  <si>
    <t>8408110380083</t>
  </si>
  <si>
    <t>Van Zyl</t>
  </si>
  <si>
    <t>Jeanne</t>
  </si>
  <si>
    <t>8407230165085</t>
  </si>
  <si>
    <t>Moonsamy</t>
  </si>
  <si>
    <t>Nadine</t>
  </si>
  <si>
    <t>9206230333084</t>
  </si>
  <si>
    <t>Mase</t>
  </si>
  <si>
    <t>Qama</t>
  </si>
  <si>
    <t>8404240657086</t>
  </si>
  <si>
    <t>Billings</t>
  </si>
  <si>
    <t>Jolene</t>
  </si>
  <si>
    <t>8605260082084</t>
  </si>
  <si>
    <t>Mphuti</t>
  </si>
  <si>
    <t>Beula</t>
  </si>
  <si>
    <t>6910200709081</t>
  </si>
  <si>
    <t>Shakoane</t>
  </si>
  <si>
    <t>8809030806083</t>
  </si>
  <si>
    <t>Gxashi</t>
  </si>
  <si>
    <t>Godfrey</t>
  </si>
  <si>
    <t>9302105957089</t>
  </si>
  <si>
    <t>Van Tonder</t>
  </si>
  <si>
    <t>Adriaan</t>
  </si>
  <si>
    <t>6509065013082</t>
  </si>
  <si>
    <t>Tseka</t>
  </si>
  <si>
    <t>Phindile</t>
  </si>
  <si>
    <t>8801170620085</t>
  </si>
  <si>
    <t>Moholola</t>
  </si>
  <si>
    <t>Refiloe</t>
  </si>
  <si>
    <t>8004010709081</t>
  </si>
  <si>
    <t>Zilwa</t>
  </si>
  <si>
    <t>Zimkhitha</t>
  </si>
  <si>
    <t>9003120455089</t>
  </si>
  <si>
    <t>Mjoli</t>
  </si>
  <si>
    <t>Ntombifikile</t>
  </si>
  <si>
    <t>8612121450088</t>
  </si>
  <si>
    <t>Mbiza</t>
  </si>
  <si>
    <t>Kanyisa</t>
  </si>
  <si>
    <t>8404160515082</t>
  </si>
  <si>
    <t>Jaca</t>
  </si>
  <si>
    <t>Mkhanyisi</t>
  </si>
  <si>
    <t>8803185916086</t>
  </si>
  <si>
    <t>Lopes</t>
  </si>
  <si>
    <t>Lebohang</t>
  </si>
  <si>
    <t>8508081259081</t>
  </si>
  <si>
    <t>Graves</t>
  </si>
  <si>
    <t>Kyle</t>
  </si>
  <si>
    <t>8907215054089</t>
  </si>
  <si>
    <t>Felix</t>
  </si>
  <si>
    <t>9311216099087</t>
  </si>
  <si>
    <t>Smith</t>
  </si>
  <si>
    <t>John</t>
  </si>
  <si>
    <t>7512295053083</t>
  </si>
  <si>
    <t>August</t>
  </si>
  <si>
    <t>Vuyisa</t>
  </si>
  <si>
    <t>8008235595084</t>
  </si>
  <si>
    <t>Laiken</t>
  </si>
  <si>
    <t>9105290354081</t>
  </si>
  <si>
    <t>Mabokela</t>
  </si>
  <si>
    <t>Ignatia</t>
  </si>
  <si>
    <t>8210250834089</t>
  </si>
  <si>
    <t>Mtimka</t>
  </si>
  <si>
    <t>Lonwabo</t>
  </si>
  <si>
    <t>8106275421086</t>
  </si>
  <si>
    <t>Mosole</t>
  </si>
  <si>
    <t>Tshepo</t>
  </si>
  <si>
    <t>8105155592081</t>
  </si>
  <si>
    <t>Trap</t>
  </si>
  <si>
    <t>Rudi</t>
  </si>
  <si>
    <t>5007135140184</t>
  </si>
  <si>
    <t>Kirsten</t>
  </si>
  <si>
    <t>Mogamat</t>
  </si>
  <si>
    <t>7512115253087</t>
  </si>
  <si>
    <t>Leyland</t>
  </si>
  <si>
    <t>Taryn</t>
  </si>
  <si>
    <t>8207220049087</t>
  </si>
  <si>
    <t>Renee</t>
  </si>
  <si>
    <t>6712190235089</t>
  </si>
  <si>
    <t>Sayed</t>
  </si>
  <si>
    <t>Mehmood</t>
  </si>
  <si>
    <t>6901075174089</t>
  </si>
  <si>
    <t>Malotana</t>
  </si>
  <si>
    <t>Kayalethu</t>
  </si>
  <si>
    <t>7601305397083</t>
  </si>
  <si>
    <t>Shembe</t>
  </si>
  <si>
    <t>Vusomunye</t>
  </si>
  <si>
    <t>7908085697081</t>
  </si>
  <si>
    <t>Ntshangase</t>
  </si>
  <si>
    <t>Philile</t>
  </si>
  <si>
    <t>8704190393081</t>
  </si>
  <si>
    <t>Maponya</t>
  </si>
  <si>
    <t>Davies</t>
  </si>
  <si>
    <t>7412295705081</t>
  </si>
  <si>
    <t>Zondeki</t>
  </si>
  <si>
    <t>Monde</t>
  </si>
  <si>
    <t>8207255385083</t>
  </si>
  <si>
    <t>Visser</t>
  </si>
  <si>
    <t>Wilhelmus</t>
  </si>
  <si>
    <t>7003275040084</t>
  </si>
  <si>
    <t>Nortje</t>
  </si>
  <si>
    <t>Benjamin</t>
  </si>
  <si>
    <t>7309155110081</t>
  </si>
  <si>
    <t>Mngadi</t>
  </si>
  <si>
    <t>Thandokuhle</t>
  </si>
  <si>
    <t>8505195618087</t>
  </si>
  <si>
    <t>Moroka</t>
  </si>
  <si>
    <t>Cecilia</t>
  </si>
  <si>
    <t>8904280687083</t>
  </si>
  <si>
    <t>Johnson</t>
  </si>
  <si>
    <t>Ursula</t>
  </si>
  <si>
    <t>8309050053088</t>
  </si>
  <si>
    <t>Maponyane</t>
  </si>
  <si>
    <t>Lesego</t>
  </si>
  <si>
    <t>8606271069086</t>
  </si>
  <si>
    <t>Gumbi</t>
  </si>
  <si>
    <t>Mandisa</t>
  </si>
  <si>
    <t>8810080873080</t>
  </si>
  <si>
    <t>Khayelile</t>
  </si>
  <si>
    <t>7908286028086</t>
  </si>
  <si>
    <t>Mbhele</t>
  </si>
  <si>
    <t>Amanda</t>
  </si>
  <si>
    <t>9007010541080</t>
  </si>
  <si>
    <t>Malakoane</t>
  </si>
  <si>
    <t>Jack</t>
  </si>
  <si>
    <t>8911115423089</t>
  </si>
  <si>
    <t>Geswindt</t>
  </si>
  <si>
    <t>Anchane</t>
  </si>
  <si>
    <t>9109080067085</t>
  </si>
  <si>
    <t>Ntombizethu</t>
  </si>
  <si>
    <t>8311200775081</t>
  </si>
  <si>
    <t>Kortjass</t>
  </si>
  <si>
    <t>Faith</t>
  </si>
  <si>
    <t>8503150523087</t>
  </si>
  <si>
    <t>Sibiya</t>
  </si>
  <si>
    <t>Pinky</t>
  </si>
  <si>
    <t>8809260286089</t>
  </si>
  <si>
    <t>Shozi</t>
  </si>
  <si>
    <t>Thabile</t>
  </si>
  <si>
    <t>8705310325085</t>
  </si>
  <si>
    <t>Chetty</t>
  </si>
  <si>
    <t>Poovendran</t>
  </si>
  <si>
    <t>7909235118085</t>
  </si>
  <si>
    <t>Mamba</t>
  </si>
  <si>
    <t>8901020402088</t>
  </si>
  <si>
    <t>Mahape</t>
  </si>
  <si>
    <t>Oageng</t>
  </si>
  <si>
    <t>9201110139081</t>
  </si>
  <si>
    <t>Williams</t>
  </si>
  <si>
    <t>Liyana</t>
  </si>
  <si>
    <t>8611270007087</t>
  </si>
  <si>
    <t>Sephoka</t>
  </si>
  <si>
    <t>Matsobane</t>
  </si>
  <si>
    <t>8701080506087</t>
  </si>
  <si>
    <t>Koza</t>
  </si>
  <si>
    <t>Nhlanhla</t>
  </si>
  <si>
    <t>9111145447088</t>
  </si>
  <si>
    <t>Gxowa</t>
  </si>
  <si>
    <t>Theodora</t>
  </si>
  <si>
    <t>9007030466086</t>
  </si>
  <si>
    <t>Abdul</t>
  </si>
  <si>
    <t>Teddy</t>
  </si>
  <si>
    <t>8703305527088</t>
  </si>
  <si>
    <t>Kasiphiwo</t>
  </si>
  <si>
    <t>Olwethu</t>
  </si>
  <si>
    <t>8410250536086</t>
  </si>
  <si>
    <t>Dlamini</t>
  </si>
  <si>
    <t>8507150426084</t>
  </si>
  <si>
    <t>Phalla</t>
  </si>
  <si>
    <t>Cindy</t>
  </si>
  <si>
    <t>8205140069086</t>
  </si>
  <si>
    <t>Mokhitli</t>
  </si>
  <si>
    <t>Joseph</t>
  </si>
  <si>
    <t>7305275560080</t>
  </si>
  <si>
    <t>Gambu</t>
  </si>
  <si>
    <t>Sihle</t>
  </si>
  <si>
    <t>8604275423086</t>
  </si>
  <si>
    <t>Daba</t>
  </si>
  <si>
    <t>Mzukisi</t>
  </si>
  <si>
    <t>8610285764088</t>
  </si>
  <si>
    <t>Nel</t>
  </si>
  <si>
    <t>Denise</t>
  </si>
  <si>
    <t>7602070045089</t>
  </si>
  <si>
    <t>Pacak</t>
  </si>
  <si>
    <t>Stephen</t>
  </si>
  <si>
    <t>5502145100087</t>
  </si>
  <si>
    <t>Modika</t>
  </si>
  <si>
    <t>Matsi Emily</t>
  </si>
  <si>
    <t>8112170439082</t>
  </si>
  <si>
    <t>Crowder</t>
  </si>
  <si>
    <t>Chad</t>
  </si>
  <si>
    <t>7703185109081</t>
  </si>
  <si>
    <t>Moloi</t>
  </si>
  <si>
    <t>Mzamo</t>
  </si>
  <si>
    <t>8602115838083</t>
  </si>
  <si>
    <t>Fisokuhle</t>
  </si>
  <si>
    <t>8807185446085</t>
  </si>
  <si>
    <t>Mothupi</t>
  </si>
  <si>
    <t>Morena</t>
  </si>
  <si>
    <t>9103165297089</t>
  </si>
  <si>
    <t>Wakefield</t>
  </si>
  <si>
    <t>Geoffrey</t>
  </si>
  <si>
    <t>8603245132082</t>
  </si>
  <si>
    <t>Sonkwala</t>
  </si>
  <si>
    <t>Lizo</t>
  </si>
  <si>
    <t>8603145450089</t>
  </si>
  <si>
    <t>Shabangu</t>
  </si>
  <si>
    <t>Job</t>
  </si>
  <si>
    <t>8211125507082</t>
  </si>
  <si>
    <t>Beleng</t>
  </si>
  <si>
    <t>Mohlolo</t>
  </si>
  <si>
    <t>8408205801084</t>
  </si>
  <si>
    <t>Crann</t>
  </si>
  <si>
    <t>459207639</t>
  </si>
  <si>
    <t>Andrew</t>
  </si>
  <si>
    <t>9207155199088</t>
  </si>
  <si>
    <t>Mashaba</t>
  </si>
  <si>
    <t>Lifa</t>
  </si>
  <si>
    <t>9010295907083</t>
  </si>
  <si>
    <t>Mbau</t>
  </si>
  <si>
    <t>Khanyi</t>
  </si>
  <si>
    <t>8510150396083</t>
  </si>
  <si>
    <t>Morie</t>
  </si>
  <si>
    <t>Tshepang</t>
  </si>
  <si>
    <t>8512165774080</t>
  </si>
  <si>
    <t>Rupert</t>
  </si>
  <si>
    <t>8510285125084</t>
  </si>
  <si>
    <t>Hoosen</t>
  </si>
  <si>
    <t>Zarina</t>
  </si>
  <si>
    <t>6001210216083</t>
  </si>
  <si>
    <t>Morne</t>
  </si>
  <si>
    <t>9605235157085</t>
  </si>
  <si>
    <t>Siphokazi</t>
  </si>
  <si>
    <t>8303040540080</t>
  </si>
  <si>
    <t>Slesinski</t>
  </si>
  <si>
    <t>Kamil</t>
  </si>
  <si>
    <t>8509186491181</t>
  </si>
  <si>
    <t>Maimela</t>
  </si>
  <si>
    <t>8107150761083</t>
  </si>
  <si>
    <t>Goldhawk</t>
  </si>
  <si>
    <t>Paul</t>
  </si>
  <si>
    <t>6803056278089</t>
  </si>
  <si>
    <t>Nakedi</t>
  </si>
  <si>
    <t>Matije</t>
  </si>
  <si>
    <t>7312175333089</t>
  </si>
  <si>
    <t>Ramcwana</t>
  </si>
  <si>
    <t>Borngreat</t>
  </si>
  <si>
    <t>8208215549081</t>
  </si>
  <si>
    <t>Sebola</t>
  </si>
  <si>
    <t>Zandile</t>
  </si>
  <si>
    <t>8904191077085</t>
  </si>
  <si>
    <t>Mhlongo</t>
  </si>
  <si>
    <t>Noxolo</t>
  </si>
  <si>
    <t>9110010623088</t>
  </si>
  <si>
    <t>Madinda</t>
  </si>
  <si>
    <t>Natasha</t>
  </si>
  <si>
    <t>8301190705081</t>
  </si>
  <si>
    <t>Hyde</t>
  </si>
  <si>
    <t>8307180571086</t>
  </si>
  <si>
    <t>Tinta</t>
  </si>
  <si>
    <t>Lulama</t>
  </si>
  <si>
    <t>8201220581082</t>
  </si>
  <si>
    <t>Morajane</t>
  </si>
  <si>
    <t>Samuel</t>
  </si>
  <si>
    <t>8810105698082</t>
  </si>
  <si>
    <t>Shai</t>
  </si>
  <si>
    <t>Kediemetse</t>
  </si>
  <si>
    <t>8307030712088</t>
  </si>
  <si>
    <t>Vincent</t>
  </si>
  <si>
    <t>7311055409084</t>
  </si>
  <si>
    <t>Maeta</t>
  </si>
  <si>
    <t>Nare</t>
  </si>
  <si>
    <t>8203295811089</t>
  </si>
  <si>
    <t>Podile</t>
  </si>
  <si>
    <t>8702030968088</t>
  </si>
  <si>
    <t>Themba</t>
  </si>
  <si>
    <t>8311145738087</t>
  </si>
  <si>
    <t>Phahlamohlaka</t>
  </si>
  <si>
    <t>8104255396089</t>
  </si>
  <si>
    <t>Motlamelle</t>
  </si>
  <si>
    <t>Thabo</t>
  </si>
  <si>
    <t>9101085371083</t>
  </si>
  <si>
    <t>Gama</t>
  </si>
  <si>
    <t>Sheila</t>
  </si>
  <si>
    <t>8611080580083</t>
  </si>
  <si>
    <t>Vuyolwethu</t>
  </si>
  <si>
    <t>8411266023085</t>
  </si>
  <si>
    <t>Matlala</t>
  </si>
  <si>
    <t>Neo</t>
  </si>
  <si>
    <t>8003215944089</t>
  </si>
  <si>
    <t>Magengenene</t>
  </si>
  <si>
    <t>Luyanda</t>
  </si>
  <si>
    <t>8610135559084</t>
  </si>
  <si>
    <t>Kiewiets</t>
  </si>
  <si>
    <t>Lorian</t>
  </si>
  <si>
    <t>9009165191083</t>
  </si>
  <si>
    <t>Dlunge</t>
  </si>
  <si>
    <t>8712031048087</t>
  </si>
  <si>
    <t>Betty</t>
  </si>
  <si>
    <t>8910230685085</t>
  </si>
  <si>
    <t>Molusi</t>
  </si>
  <si>
    <t>Queen</t>
  </si>
  <si>
    <t>9006280770080</t>
  </si>
  <si>
    <t>8611151042088</t>
  </si>
  <si>
    <t>Mema</t>
  </si>
  <si>
    <t>Thanduxolo</t>
  </si>
  <si>
    <t>8412035503084</t>
  </si>
  <si>
    <t>Cynthia</t>
  </si>
  <si>
    <t>8912160410088</t>
  </si>
  <si>
    <t>Magoba</t>
  </si>
  <si>
    <t>Tshililo</t>
  </si>
  <si>
    <t>8603290748089</t>
  </si>
  <si>
    <t>Mangnyi</t>
  </si>
  <si>
    <t>Mikateko</t>
  </si>
  <si>
    <t>9002100305082</t>
  </si>
  <si>
    <t>Vilakazi</t>
  </si>
  <si>
    <t>Muzi</t>
  </si>
  <si>
    <t>8906105370084</t>
  </si>
  <si>
    <t>Ndonyane</t>
  </si>
  <si>
    <t>Zhambuko</t>
  </si>
  <si>
    <t>8403140403088</t>
  </si>
  <si>
    <t>Kunene</t>
  </si>
  <si>
    <t>Jabulani</t>
  </si>
  <si>
    <t>8011175551083</t>
  </si>
  <si>
    <t>Philisiwe</t>
  </si>
  <si>
    <t>9101141122082</t>
  </si>
  <si>
    <t>Fynn</t>
  </si>
  <si>
    <t>Cleavon</t>
  </si>
  <si>
    <t>9012250213085</t>
  </si>
  <si>
    <t>Mavhungu</t>
  </si>
  <si>
    <t>Mashudu</t>
  </si>
  <si>
    <t>8812210532081</t>
  </si>
  <si>
    <t>Mbanjwa</t>
  </si>
  <si>
    <t>Lungile</t>
  </si>
  <si>
    <t>8803030593080</t>
  </si>
  <si>
    <t>Mtshali</t>
  </si>
  <si>
    <t>Khethukuthula</t>
  </si>
  <si>
    <t>9204146199087</t>
  </si>
  <si>
    <t>Nawe</t>
  </si>
  <si>
    <t>Fumane</t>
  </si>
  <si>
    <t>8211160505082</t>
  </si>
  <si>
    <t>Sheonandan</t>
  </si>
  <si>
    <t>Chooraman</t>
  </si>
  <si>
    <t>9112165271085</t>
  </si>
  <si>
    <t>Cary-Anne</t>
  </si>
  <si>
    <t>8007030107087</t>
  </si>
  <si>
    <t>Ramkhelawon</t>
  </si>
  <si>
    <t>Edstin-Lee</t>
  </si>
  <si>
    <t>9007195266081</t>
  </si>
  <si>
    <t>8607035736085</t>
  </si>
  <si>
    <t>Renell</t>
  </si>
  <si>
    <t>9112040233086</t>
  </si>
  <si>
    <t>Maqubela</t>
  </si>
  <si>
    <t>Nomfundo</t>
  </si>
  <si>
    <t>8205090455087</t>
  </si>
  <si>
    <t>Mnyandu</t>
  </si>
  <si>
    <t>Siphelele</t>
  </si>
  <si>
    <t>8811035059080</t>
  </si>
  <si>
    <t>Sibahle</t>
  </si>
  <si>
    <t>9006290103082</t>
  </si>
  <si>
    <t>Ernest</t>
  </si>
  <si>
    <t>8311095650084</t>
  </si>
  <si>
    <t>Le Grange</t>
  </si>
  <si>
    <t>Viviers</t>
  </si>
  <si>
    <t>8011135011087</t>
  </si>
  <si>
    <t>Ntombela</t>
  </si>
  <si>
    <t>Bheki</t>
  </si>
  <si>
    <t>8410255623087</t>
  </si>
  <si>
    <t>Matome</t>
  </si>
  <si>
    <t>8902165379081</t>
  </si>
  <si>
    <t>Malape</t>
  </si>
  <si>
    <t>Dieketseng</t>
  </si>
  <si>
    <t>8801260693083</t>
  </si>
  <si>
    <t>Nkwe</t>
  </si>
  <si>
    <t>Lucky</t>
  </si>
  <si>
    <t>8411225890087</t>
  </si>
  <si>
    <t>Jikeka</t>
  </si>
  <si>
    <t>Clementine</t>
  </si>
  <si>
    <t>8604171025084</t>
  </si>
  <si>
    <t>Makhathini</t>
  </si>
  <si>
    <t>Nonkazimulo</t>
  </si>
  <si>
    <t>9010100826080</t>
  </si>
  <si>
    <t>Pule</t>
  </si>
  <si>
    <t>Khumo</t>
  </si>
  <si>
    <t>8911260106083</t>
  </si>
  <si>
    <t>Mbali</t>
  </si>
  <si>
    <t>8912210242085</t>
  </si>
  <si>
    <t>pooe</t>
  </si>
  <si>
    <t>Nthabeleng</t>
  </si>
  <si>
    <t>8201050451083</t>
  </si>
  <si>
    <t>Ndou</t>
  </si>
  <si>
    <t>Shudufhadzo</t>
  </si>
  <si>
    <t>9208215310087</t>
  </si>
  <si>
    <t>Mosoane</t>
  </si>
  <si>
    <t>8801296000089</t>
  </si>
  <si>
    <t>Ngubo</t>
  </si>
  <si>
    <t>Sbongumusa</t>
  </si>
  <si>
    <t>8209220703085</t>
  </si>
  <si>
    <t>Bidi</t>
  </si>
  <si>
    <t>Pumelele</t>
  </si>
  <si>
    <t>8707020789089</t>
  </si>
  <si>
    <t>Precious</t>
  </si>
  <si>
    <t>8106161058083</t>
  </si>
  <si>
    <t>Xulu</t>
  </si>
  <si>
    <t>Nyeleti</t>
  </si>
  <si>
    <t>9303260175087</t>
  </si>
  <si>
    <t>Nhlapho</t>
  </si>
  <si>
    <t>8703171180087</t>
  </si>
  <si>
    <t>Limba</t>
  </si>
  <si>
    <t>Andile</t>
  </si>
  <si>
    <t>8806075817082</t>
  </si>
  <si>
    <t>Xaba</t>
  </si>
  <si>
    <t>Khanyisile</t>
  </si>
  <si>
    <t>8906250289089</t>
  </si>
  <si>
    <t>Mbakaza</t>
  </si>
  <si>
    <t>8810280562087</t>
  </si>
  <si>
    <t>Thai</t>
  </si>
  <si>
    <t>Monique</t>
  </si>
  <si>
    <t>9111110272081</t>
  </si>
  <si>
    <t>Zuma</t>
  </si>
  <si>
    <t>8411095838083</t>
  </si>
  <si>
    <t>Karen</t>
  </si>
  <si>
    <t>7008250037088</t>
  </si>
  <si>
    <t>Wright</t>
  </si>
  <si>
    <t>Lindsey</t>
  </si>
  <si>
    <t>6904220189085</t>
  </si>
  <si>
    <t>Coetzee</t>
  </si>
  <si>
    <t>Pietie</t>
  </si>
  <si>
    <t>7809020185085</t>
  </si>
  <si>
    <t>Gareth</t>
  </si>
  <si>
    <t>7902055112080</t>
  </si>
  <si>
    <t>Short</t>
  </si>
  <si>
    <t>Ramey</t>
  </si>
  <si>
    <t>8107205275089</t>
  </si>
  <si>
    <t>Mngoma</t>
  </si>
  <si>
    <t>Nandi</t>
  </si>
  <si>
    <t>8803200280088</t>
  </si>
  <si>
    <t>Ncobo</t>
  </si>
  <si>
    <t>Aldrin</t>
  </si>
  <si>
    <t>6710105849085</t>
  </si>
  <si>
    <t>Alpheus</t>
  </si>
  <si>
    <t>8304246198087</t>
  </si>
  <si>
    <t>Motha</t>
  </si>
  <si>
    <t>Sandile</t>
  </si>
  <si>
    <t>8512275603088</t>
  </si>
  <si>
    <t>Thabethe</t>
  </si>
  <si>
    <t>Sifiso</t>
  </si>
  <si>
    <t>8203315402083</t>
  </si>
  <si>
    <t>Vezi</t>
  </si>
  <si>
    <t>Mkhululi</t>
  </si>
  <si>
    <t>8706305608089</t>
  </si>
  <si>
    <t>Janse Van Vuuren</t>
  </si>
  <si>
    <t>Johann</t>
  </si>
  <si>
    <t>6804075016088</t>
  </si>
  <si>
    <t>Molepo</t>
  </si>
  <si>
    <t>Freddy</t>
  </si>
  <si>
    <t>8203036560086</t>
  </si>
  <si>
    <t>Market</t>
  </si>
  <si>
    <t>Rodrick</t>
  </si>
  <si>
    <t>7602015153089</t>
  </si>
  <si>
    <t>Mthiyane</t>
  </si>
  <si>
    <t>Steven</t>
  </si>
  <si>
    <t>8506215454081</t>
  </si>
  <si>
    <t>Sekhukhune</t>
  </si>
  <si>
    <t>Kopjane</t>
  </si>
  <si>
    <t>8407215622084</t>
  </si>
  <si>
    <t>Van Wyk</t>
  </si>
  <si>
    <t>Marius</t>
  </si>
  <si>
    <t>8004305077087</t>
  </si>
  <si>
    <t>Mogodi</t>
  </si>
  <si>
    <t>Ditshego</t>
  </si>
  <si>
    <t>7207250414087</t>
  </si>
  <si>
    <t>Mahlangu</t>
  </si>
  <si>
    <t>Mbhabayi</t>
  </si>
  <si>
    <t>8901211003083</t>
  </si>
  <si>
    <t>Ndebele</t>
  </si>
  <si>
    <t>Nomasiko</t>
  </si>
  <si>
    <t>7302270868188</t>
  </si>
  <si>
    <t>Ndlela</t>
  </si>
  <si>
    <t>Hlengiwe</t>
  </si>
  <si>
    <t>8804170857087</t>
  </si>
  <si>
    <t>Onverwacht</t>
  </si>
  <si>
    <t>Nonhlanhla</t>
  </si>
  <si>
    <t>7512240364080</t>
  </si>
  <si>
    <t>Dichabe</t>
  </si>
  <si>
    <t>8908311009084</t>
  </si>
  <si>
    <t>Moodley</t>
  </si>
  <si>
    <t>Meera</t>
  </si>
  <si>
    <t>8903210177082</t>
  </si>
  <si>
    <t>Ngomane</t>
  </si>
  <si>
    <t>Mokibelo</t>
  </si>
  <si>
    <t>8704240512086</t>
  </si>
  <si>
    <t>Olifant</t>
  </si>
  <si>
    <t>Caleb</t>
  </si>
  <si>
    <t>8405175097081</t>
  </si>
  <si>
    <t>Kgole</t>
  </si>
  <si>
    <t>8504225645087</t>
  </si>
  <si>
    <t>Nukeri</t>
  </si>
  <si>
    <t>Collen</t>
  </si>
  <si>
    <t>8405125697089</t>
  </si>
  <si>
    <t>Stoman</t>
  </si>
  <si>
    <t>Lelani</t>
  </si>
  <si>
    <t>8808170005084</t>
  </si>
  <si>
    <t>Maclou</t>
  </si>
  <si>
    <t>Nadia</t>
  </si>
  <si>
    <t>7905010052085</t>
  </si>
  <si>
    <t>Naidoo</t>
  </si>
  <si>
    <t>Kreasen</t>
  </si>
  <si>
    <t>8607235132085</t>
  </si>
  <si>
    <t>Magubane</t>
  </si>
  <si>
    <t>Nkululeko</t>
  </si>
  <si>
    <t>Hoffman</t>
  </si>
  <si>
    <t>Natalie</t>
  </si>
  <si>
    <t>8302260141082</t>
  </si>
  <si>
    <t>Mofokeng</t>
  </si>
  <si>
    <t>Donaldson</t>
  </si>
  <si>
    <t>8406095501087</t>
  </si>
  <si>
    <t>Mphatheleni</t>
  </si>
  <si>
    <t>8703310592085</t>
  </si>
  <si>
    <t>Mogola</t>
  </si>
  <si>
    <t>Eugene</t>
  </si>
  <si>
    <t>8303215748088</t>
  </si>
  <si>
    <t>Ramasodi</t>
  </si>
  <si>
    <t>Siyasanga</t>
  </si>
  <si>
    <t>8503280561080</t>
  </si>
  <si>
    <t>Aphane</t>
  </si>
  <si>
    <t>Portia</t>
  </si>
  <si>
    <t>8707030649083</t>
  </si>
  <si>
    <t>Kwapeng</t>
  </si>
  <si>
    <t>9005190183087</t>
  </si>
  <si>
    <t>Lodi</t>
  </si>
  <si>
    <t>Peter</t>
  </si>
  <si>
    <t>8302275663088</t>
  </si>
  <si>
    <t>Coret</t>
  </si>
  <si>
    <t>Anne</t>
  </si>
  <si>
    <t>7704170011084</t>
  </si>
  <si>
    <t>Oberholzer</t>
  </si>
  <si>
    <t>Martin</t>
  </si>
  <si>
    <t>8910045335082</t>
  </si>
  <si>
    <t>Du Pont</t>
  </si>
  <si>
    <t>Brian</t>
  </si>
  <si>
    <t>8511255820084</t>
  </si>
  <si>
    <t>Opicho</t>
  </si>
  <si>
    <t>Lynnette</t>
  </si>
  <si>
    <t>7106180906180</t>
  </si>
  <si>
    <t>Haird</t>
  </si>
  <si>
    <t>Robyn</t>
  </si>
  <si>
    <t>6607240009080</t>
  </si>
  <si>
    <t>Van Greuning</t>
  </si>
  <si>
    <t>Renay</t>
  </si>
  <si>
    <t>7103265245089</t>
  </si>
  <si>
    <t>Rakoditsoe</t>
  </si>
  <si>
    <t>7902165542085</t>
  </si>
  <si>
    <t>Ngwalangwala</t>
  </si>
  <si>
    <t>Ntombikayise</t>
  </si>
  <si>
    <t>9002080358085</t>
  </si>
  <si>
    <t>Tsotetsi</t>
  </si>
  <si>
    <t>Glory</t>
  </si>
  <si>
    <t>9112070293083</t>
  </si>
  <si>
    <t>Manyane</t>
  </si>
  <si>
    <t>Thulani</t>
  </si>
  <si>
    <t>8607046075085</t>
  </si>
  <si>
    <t>Shabalala</t>
  </si>
  <si>
    <t>Nelisiwe</t>
  </si>
  <si>
    <t>8512020592081</t>
  </si>
  <si>
    <t>Mohapi</t>
  </si>
  <si>
    <t>Kabelo</t>
  </si>
  <si>
    <t>9104215995086</t>
  </si>
  <si>
    <t>Matsipa</t>
  </si>
  <si>
    <t>Ntshidiseng</t>
  </si>
  <si>
    <t>9109110399086</t>
  </si>
  <si>
    <t>Nomzamo</t>
  </si>
  <si>
    <t>8612050522089</t>
  </si>
  <si>
    <t>Matshidiso</t>
  </si>
  <si>
    <t>8205110812085</t>
  </si>
  <si>
    <t>Surujdeen</t>
  </si>
  <si>
    <t>Vishal</t>
  </si>
  <si>
    <t>7802035120080</t>
  </si>
  <si>
    <t>Foster</t>
  </si>
  <si>
    <t>8808120078082</t>
  </si>
  <si>
    <t>Kambule</t>
  </si>
  <si>
    <t>8901080193080</t>
  </si>
  <si>
    <t>Gcuze</t>
  </si>
  <si>
    <t>Buyiswa</t>
  </si>
  <si>
    <t>8502170785080</t>
  </si>
  <si>
    <t>Madi</t>
  </si>
  <si>
    <t>Martha</t>
  </si>
  <si>
    <t>9107170316081</t>
  </si>
  <si>
    <t>Mtetwa</t>
  </si>
  <si>
    <t>8911260380084</t>
  </si>
  <si>
    <t>Hiebner</t>
  </si>
  <si>
    <t>Demi</t>
  </si>
  <si>
    <t>9109110049087</t>
  </si>
  <si>
    <t>Ramokgopa</t>
  </si>
  <si>
    <t>Grace</t>
  </si>
  <si>
    <t>8505070779087</t>
  </si>
  <si>
    <t>Nzimande</t>
  </si>
  <si>
    <t>Ntuthuko</t>
  </si>
  <si>
    <t>8301305443081</t>
  </si>
  <si>
    <t>Letsoalo</t>
  </si>
  <si>
    <t>Mosima</t>
  </si>
  <si>
    <t>8712010282087</t>
  </si>
  <si>
    <t>Tshisa</t>
  </si>
  <si>
    <t>Mapule</t>
  </si>
  <si>
    <t>8204160890083</t>
  </si>
  <si>
    <t>Molo</t>
  </si>
  <si>
    <t>Katlego</t>
  </si>
  <si>
    <t>9006305299081</t>
  </si>
  <si>
    <t>Miya</t>
  </si>
  <si>
    <t>Susan</t>
  </si>
  <si>
    <t>7206300475080</t>
  </si>
  <si>
    <t>Manyoni</t>
  </si>
  <si>
    <t>Silindile</t>
  </si>
  <si>
    <t>9008090401088</t>
  </si>
  <si>
    <t>Bam</t>
  </si>
  <si>
    <t>8307170789086</t>
  </si>
  <si>
    <t>Mosoeu</t>
  </si>
  <si>
    <t>9004080434080</t>
  </si>
  <si>
    <t>Kimbili</t>
  </si>
  <si>
    <t>Pheello</t>
  </si>
  <si>
    <t>9112245358084</t>
  </si>
  <si>
    <t>Malane</t>
  </si>
  <si>
    <t>Ntsatsi</t>
  </si>
  <si>
    <t>9109281277087</t>
  </si>
  <si>
    <t>Katse</t>
  </si>
  <si>
    <t>Ndleleni</t>
  </si>
  <si>
    <t>9104045437085</t>
  </si>
  <si>
    <t>Mutobvu</t>
  </si>
  <si>
    <t>Tshifhiwa</t>
  </si>
  <si>
    <t>9106016075083</t>
  </si>
  <si>
    <t>Gumede</t>
  </si>
  <si>
    <t>Ntokozo</t>
  </si>
  <si>
    <t>9004225039083</t>
  </si>
  <si>
    <t>Phethane</t>
  </si>
  <si>
    <t>9010105232086</t>
  </si>
  <si>
    <t>Lebajoa</t>
  </si>
  <si>
    <t>9206270045085</t>
  </si>
  <si>
    <t>Tsaoane</t>
  </si>
  <si>
    <t>9107295242089</t>
  </si>
  <si>
    <t>Mokoena</t>
  </si>
  <si>
    <t>Tshepiso</t>
  </si>
  <si>
    <t>8708245320080</t>
  </si>
  <si>
    <t>Bishop</t>
  </si>
  <si>
    <t>8802225239087</t>
  </si>
  <si>
    <t>Nkadimeng</t>
  </si>
  <si>
    <t>Maloke</t>
  </si>
  <si>
    <t>8607276202086</t>
  </si>
  <si>
    <t>Shikwambane</t>
  </si>
  <si>
    <t>8804156000082</t>
  </si>
  <si>
    <t>Guduvheni</t>
  </si>
  <si>
    <t>Nomphazwonaka</t>
  </si>
  <si>
    <t>8703306027088</t>
  </si>
  <si>
    <t>Manwadu</t>
  </si>
  <si>
    <t>Mbuelo</t>
  </si>
  <si>
    <t>9112241265085</t>
  </si>
  <si>
    <t>Phala</t>
  </si>
  <si>
    <t>Thuso</t>
  </si>
  <si>
    <t>8605275664082</t>
  </si>
  <si>
    <t>Venter</t>
  </si>
  <si>
    <t>Servaas</t>
  </si>
  <si>
    <t>8007165005080</t>
  </si>
  <si>
    <t>Bongani</t>
  </si>
  <si>
    <t>8412185871083</t>
  </si>
  <si>
    <t>Ngutshana</t>
  </si>
  <si>
    <t>Nomaswazi</t>
  </si>
  <si>
    <t>8506140395086</t>
  </si>
  <si>
    <t>Dorasamy</t>
  </si>
  <si>
    <t>Johnaton</t>
  </si>
  <si>
    <t>8609125087080</t>
  </si>
  <si>
    <t>Marlon</t>
  </si>
  <si>
    <t>7803185153087</t>
  </si>
  <si>
    <t>Moagi</t>
  </si>
  <si>
    <t>Patrick</t>
  </si>
  <si>
    <t>8109265832080</t>
  </si>
  <si>
    <t>James</t>
  </si>
  <si>
    <t>Carlo</t>
  </si>
  <si>
    <t>7012015012089</t>
  </si>
  <si>
    <t>Dasigan</t>
  </si>
  <si>
    <t>8203155198080</t>
  </si>
  <si>
    <t>Padarath</t>
  </si>
  <si>
    <t>Shaniel</t>
  </si>
  <si>
    <t>7712185088088</t>
  </si>
  <si>
    <t>Maja</t>
  </si>
  <si>
    <t>8301105486082</t>
  </si>
  <si>
    <t>Rolandra</t>
  </si>
  <si>
    <t>7602205096080</t>
  </si>
  <si>
    <t>Valli</t>
  </si>
  <si>
    <t>Ziyaad</t>
  </si>
  <si>
    <t>8006185044087</t>
  </si>
  <si>
    <t>Mokomele</t>
  </si>
  <si>
    <t>8902200936085</t>
  </si>
  <si>
    <t>Motlhabane</t>
  </si>
  <si>
    <t>Immaculate</t>
  </si>
  <si>
    <t>8511305549089</t>
  </si>
  <si>
    <t>Moshoeshoe</t>
  </si>
  <si>
    <t>8712125426082</t>
  </si>
  <si>
    <t>Mayisela</t>
  </si>
  <si>
    <t>Luzuko</t>
  </si>
  <si>
    <t>8209145935085</t>
  </si>
  <si>
    <t>Shongwe</t>
  </si>
  <si>
    <t>Kwazi</t>
  </si>
  <si>
    <t>8804081189083</t>
  </si>
  <si>
    <t>Leope</t>
  </si>
  <si>
    <t>Thato</t>
  </si>
  <si>
    <t>8904245350082</t>
  </si>
  <si>
    <t>Adams</t>
  </si>
  <si>
    <t>Cyril</t>
  </si>
  <si>
    <t>8603065182084</t>
  </si>
  <si>
    <t>Perils</t>
  </si>
  <si>
    <t>Riaan</t>
  </si>
  <si>
    <t>9011145066088</t>
  </si>
  <si>
    <t>Glenda</t>
  </si>
  <si>
    <t>8604150549088</t>
  </si>
  <si>
    <t>Molope</t>
  </si>
  <si>
    <t>Kgomotso</t>
  </si>
  <si>
    <t>8903090924082</t>
  </si>
  <si>
    <t>Maphuma</t>
  </si>
  <si>
    <t>Hlubi</t>
  </si>
  <si>
    <t>7508255353083</t>
  </si>
  <si>
    <t>Van Heerden</t>
  </si>
  <si>
    <t>8009190333081</t>
  </si>
  <si>
    <t>Sihlali</t>
  </si>
  <si>
    <t>Bafana</t>
  </si>
  <si>
    <t>6902185289080</t>
  </si>
  <si>
    <t>Mzizi</t>
  </si>
  <si>
    <t>Mpumelelo</t>
  </si>
  <si>
    <t>6804285746086</t>
  </si>
  <si>
    <t>Mchunu</t>
  </si>
  <si>
    <t>Lindokuhle</t>
  </si>
  <si>
    <t>8102135398085</t>
  </si>
  <si>
    <t>Pollock</t>
  </si>
  <si>
    <t>7307165075088</t>
  </si>
  <si>
    <t>Buckley</t>
  </si>
  <si>
    <t>Delron</t>
  </si>
  <si>
    <t>7712075025083</t>
  </si>
  <si>
    <t>Payi</t>
  </si>
  <si>
    <t>Lungelo</t>
  </si>
  <si>
    <t>8105225489086</t>
  </si>
  <si>
    <t>Le Roux</t>
  </si>
  <si>
    <t>Johannes</t>
  </si>
  <si>
    <t>8901035146084</t>
  </si>
  <si>
    <t>Nyanda</t>
  </si>
  <si>
    <t>Melusi</t>
  </si>
  <si>
    <t>8112045782088</t>
  </si>
  <si>
    <t>Msimango</t>
  </si>
  <si>
    <t>Kagiso</t>
  </si>
  <si>
    <t>9109145227088</t>
  </si>
  <si>
    <t>Seate</t>
  </si>
  <si>
    <t>Olebogeng</t>
  </si>
  <si>
    <t>8901235227080</t>
  </si>
  <si>
    <t>Tau</t>
  </si>
  <si>
    <t>Rabaholo</t>
  </si>
  <si>
    <t>8007235196083</t>
  </si>
  <si>
    <t>Gamela</t>
  </si>
  <si>
    <t>Zwanga</t>
  </si>
  <si>
    <t>8102155830082</t>
  </si>
  <si>
    <t>Malatjie</t>
  </si>
  <si>
    <t>9109055555080</t>
  </si>
  <si>
    <t>Nematswerani</t>
  </si>
  <si>
    <t>Vhutshilo</t>
  </si>
  <si>
    <t>8508180843082</t>
  </si>
  <si>
    <t>Gerson</t>
  </si>
  <si>
    <t>Zenobia</t>
  </si>
  <si>
    <t>9204230069089</t>
  </si>
  <si>
    <t>Mkhize</t>
  </si>
  <si>
    <t>Thobeka</t>
  </si>
  <si>
    <t>9005310451083</t>
  </si>
  <si>
    <t>Sethabile</t>
  </si>
  <si>
    <t>8512060613086</t>
  </si>
  <si>
    <t>Mace</t>
  </si>
  <si>
    <t>Wesley</t>
  </si>
  <si>
    <t>8807045124088</t>
  </si>
  <si>
    <t>Machele</t>
  </si>
  <si>
    <t>Mmuseni</t>
  </si>
  <si>
    <t>8504206090089</t>
  </si>
  <si>
    <t>Setlogelo</t>
  </si>
  <si>
    <t>Zwelakhe</t>
  </si>
  <si>
    <t>8504145470087</t>
  </si>
  <si>
    <t>Dali</t>
  </si>
  <si>
    <t>9003150354087</t>
  </si>
  <si>
    <t>Shangase</t>
  </si>
  <si>
    <t>8306166401086</t>
  </si>
  <si>
    <t>Mc Cune</t>
  </si>
  <si>
    <t>Keegan</t>
  </si>
  <si>
    <t>8809205061084</t>
  </si>
  <si>
    <t>Mogashoa</t>
  </si>
  <si>
    <t>Anna</t>
  </si>
  <si>
    <t>9005200442085</t>
  </si>
  <si>
    <t>Baars</t>
  </si>
  <si>
    <t>Cheryl-Anne</t>
  </si>
  <si>
    <t>5804060106085</t>
  </si>
  <si>
    <t>Aldridge</t>
  </si>
  <si>
    <t>Thirusha</t>
  </si>
  <si>
    <t>8812260066089</t>
  </si>
  <si>
    <t>Tlhalatsi</t>
  </si>
  <si>
    <t>8408055446089</t>
  </si>
  <si>
    <t>Van Rooyen</t>
  </si>
  <si>
    <t>Tracy-Ann</t>
  </si>
  <si>
    <t>7804110039086</t>
  </si>
  <si>
    <t>Njomo</t>
  </si>
  <si>
    <t>Fannah</t>
  </si>
  <si>
    <t>7712125510084</t>
  </si>
  <si>
    <t>van der Merwe</t>
  </si>
  <si>
    <t>Roelof</t>
  </si>
  <si>
    <t>8406275131085</t>
  </si>
  <si>
    <t>Jooma</t>
  </si>
  <si>
    <t>Nafeesa</t>
  </si>
  <si>
    <t>8806100160086</t>
  </si>
  <si>
    <t>Mosese</t>
  </si>
  <si>
    <t>8110215639088</t>
  </si>
  <si>
    <t>Mufamadi</t>
  </si>
  <si>
    <t>Calvin</t>
  </si>
  <si>
    <t>8306175490088</t>
  </si>
  <si>
    <t>Padayachee</t>
  </si>
  <si>
    <t>Vishan</t>
  </si>
  <si>
    <t>8203305157085</t>
  </si>
  <si>
    <t>Clark</t>
  </si>
  <si>
    <t>Leona</t>
  </si>
  <si>
    <t>6905160067082</t>
  </si>
  <si>
    <t>Ramagaga</t>
  </si>
  <si>
    <t>Sebolelo</t>
  </si>
  <si>
    <t>8507110797087</t>
  </si>
  <si>
    <t>Mayekiso</t>
  </si>
  <si>
    <t>Thandazwa</t>
  </si>
  <si>
    <t>8605230562082</t>
  </si>
  <si>
    <t>Bukhosini</t>
  </si>
  <si>
    <t>Mlungisi</t>
  </si>
  <si>
    <t>8004016081089</t>
  </si>
  <si>
    <t>Monedi</t>
  </si>
  <si>
    <t>Shantel</t>
  </si>
  <si>
    <t>8504280829089</t>
  </si>
  <si>
    <t>Buhle</t>
  </si>
  <si>
    <t>8710200286082</t>
  </si>
  <si>
    <t>Hlongwane</t>
  </si>
  <si>
    <t>Mandy</t>
  </si>
  <si>
    <t>8401120701083</t>
  </si>
  <si>
    <t>Lethoko</t>
  </si>
  <si>
    <t>Nthabiseng</t>
  </si>
  <si>
    <t>9003200648082</t>
  </si>
  <si>
    <t>Usiba</t>
  </si>
  <si>
    <t>8108205329082</t>
  </si>
  <si>
    <t>Gedle</t>
  </si>
  <si>
    <t>Fundiswa</t>
  </si>
  <si>
    <t>8902030886088</t>
  </si>
  <si>
    <t>Mhlanga</t>
  </si>
  <si>
    <t>Nqobile</t>
  </si>
  <si>
    <t>9005170324081</t>
  </si>
  <si>
    <t>Davidson</t>
  </si>
  <si>
    <t>Vusumuzi</t>
  </si>
  <si>
    <t>9108146137080</t>
  </si>
  <si>
    <t>Pilane</t>
  </si>
  <si>
    <t>Hadifele</t>
  </si>
  <si>
    <t>7812230824089</t>
  </si>
  <si>
    <t>Jiyane</t>
  </si>
  <si>
    <t>Lerato</t>
  </si>
  <si>
    <t>9005060456084</t>
  </si>
  <si>
    <t>Mbulawa</t>
  </si>
  <si>
    <t>Nolukhanyo</t>
  </si>
  <si>
    <t>8505310866082</t>
  </si>
  <si>
    <t>Lebogang</t>
  </si>
  <si>
    <t>8804290751087</t>
  </si>
  <si>
    <t>Mphahlele</t>
  </si>
  <si>
    <t>8601300670087</t>
  </si>
  <si>
    <t>Mpumza</t>
  </si>
  <si>
    <t>Thozamile</t>
  </si>
  <si>
    <t>9009045273085</t>
  </si>
  <si>
    <t>Kubheka</t>
  </si>
  <si>
    <t>9004150227083</t>
  </si>
  <si>
    <t>Ngubane</t>
  </si>
  <si>
    <t>8902130682080</t>
  </si>
  <si>
    <t>Thandeka</t>
  </si>
  <si>
    <t>8708140353087</t>
  </si>
  <si>
    <t>Phora</t>
  </si>
  <si>
    <t>Rakoto</t>
  </si>
  <si>
    <t>9010085386084</t>
  </si>
  <si>
    <t>Medupi</t>
  </si>
  <si>
    <t>Nonkululeko</t>
  </si>
  <si>
    <t>8808070291081</t>
  </si>
  <si>
    <t>Maclare</t>
  </si>
  <si>
    <t>Tinyiko</t>
  </si>
  <si>
    <t>9205150508089</t>
  </si>
  <si>
    <t>Mpanza</t>
  </si>
  <si>
    <t>Nkosimamandla</t>
  </si>
  <si>
    <t>9005265250084</t>
  </si>
  <si>
    <t>Nyembe</t>
  </si>
  <si>
    <t>Dipuo</t>
  </si>
  <si>
    <t>8902190861087</t>
  </si>
  <si>
    <t>Ndungane</t>
  </si>
  <si>
    <t>Sthembile</t>
  </si>
  <si>
    <t>8411220708086</t>
  </si>
  <si>
    <t>Gwente</t>
  </si>
  <si>
    <t>Mandlakazi</t>
  </si>
  <si>
    <t>9010230593089</t>
  </si>
  <si>
    <t>Nefhere</t>
  </si>
  <si>
    <t>Vusani</t>
  </si>
  <si>
    <t>8412210710082</t>
  </si>
  <si>
    <t>Sibisi</t>
  </si>
  <si>
    <t>Tshegofatso</t>
  </si>
  <si>
    <t>8412286194088</t>
  </si>
  <si>
    <t>Mokgoko</t>
  </si>
  <si>
    <t>Violet</t>
  </si>
  <si>
    <t>8905010575084</t>
  </si>
  <si>
    <t>Sitsheke</t>
  </si>
  <si>
    <t>Ziyanda</t>
  </si>
  <si>
    <t>8411110517084</t>
  </si>
  <si>
    <t>Masango</t>
  </si>
  <si>
    <t>Nicolas</t>
  </si>
  <si>
    <t>Motloutsi</t>
  </si>
  <si>
    <t>Lister</t>
  </si>
  <si>
    <t>9005145961082</t>
  </si>
  <si>
    <t>Sedula</t>
  </si>
  <si>
    <t>Mosebudi</t>
  </si>
  <si>
    <t>9009080664081</t>
  </si>
  <si>
    <t>Thongo</t>
  </si>
  <si>
    <t>9102200669088</t>
  </si>
  <si>
    <t>Segalo</t>
  </si>
  <si>
    <t>8910140222086</t>
  </si>
  <si>
    <t>Rosa</t>
  </si>
  <si>
    <t>Carmen</t>
  </si>
  <si>
    <t>7403190289081</t>
  </si>
  <si>
    <t>Tsoaledi</t>
  </si>
  <si>
    <t>Sethokga</t>
  </si>
  <si>
    <t>8311135363086</t>
  </si>
  <si>
    <t>Phiri</t>
  </si>
  <si>
    <t>Kgaugelo</t>
  </si>
  <si>
    <t>8705110279086</t>
  </si>
  <si>
    <t>Sefotlhelo</t>
  </si>
  <si>
    <t>Tina</t>
  </si>
  <si>
    <t>7906080201081</t>
  </si>
  <si>
    <t>Moalusi</t>
  </si>
  <si>
    <t>Kgosietsile</t>
  </si>
  <si>
    <t>8610125767085</t>
  </si>
  <si>
    <t>Matlhaga</t>
  </si>
  <si>
    <t>Bernard</t>
  </si>
  <si>
    <t>6811075782080</t>
  </si>
  <si>
    <t>Maodi</t>
  </si>
  <si>
    <t>9001300666087</t>
  </si>
  <si>
    <t>Kalayamotho</t>
  </si>
  <si>
    <t>8910310577087</t>
  </si>
  <si>
    <t>8303180531089</t>
  </si>
  <si>
    <t>Vaaltein</t>
  </si>
  <si>
    <t>Sinethemba</t>
  </si>
  <si>
    <t>9102280509089</t>
  </si>
  <si>
    <t>7905030316080</t>
  </si>
  <si>
    <t>Pindile</t>
  </si>
  <si>
    <t>9008020494088</t>
  </si>
  <si>
    <t>Dlodlo</t>
  </si>
  <si>
    <t>Vuyiswa</t>
  </si>
  <si>
    <t>8705180500080</t>
  </si>
  <si>
    <t>Maseko</t>
  </si>
  <si>
    <t>8507170911081</t>
  </si>
  <si>
    <t>Motsoane</t>
  </si>
  <si>
    <t>Kgotso</t>
  </si>
  <si>
    <t>9007215203080</t>
  </si>
  <si>
    <t>Siphesihle</t>
  </si>
  <si>
    <t>8605050279080</t>
  </si>
  <si>
    <t>Maphakela</t>
  </si>
  <si>
    <t>Phuti</t>
  </si>
  <si>
    <t>8809060601081</t>
  </si>
  <si>
    <t>Manyapelo</t>
  </si>
  <si>
    <t>Moipone</t>
  </si>
  <si>
    <t>8601080862086</t>
  </si>
  <si>
    <t>Mokone</t>
  </si>
  <si>
    <t>9006285260087</t>
  </si>
  <si>
    <t>Reunert</t>
  </si>
  <si>
    <t>8807265058081</t>
  </si>
  <si>
    <t>Malete</t>
  </si>
  <si>
    <t>8803151141081</t>
  </si>
  <si>
    <t>Simangwe</t>
  </si>
  <si>
    <t>Thembisile</t>
  </si>
  <si>
    <t>9003310221085</t>
  </si>
  <si>
    <t>Sithebe</t>
  </si>
  <si>
    <t>8609061037081</t>
  </si>
  <si>
    <t>Mangadi</t>
  </si>
  <si>
    <t>9106285539082</t>
  </si>
  <si>
    <t>Kubayi</t>
  </si>
  <si>
    <t>Vellenda</t>
  </si>
  <si>
    <t>9212150961086</t>
  </si>
  <si>
    <t>Rapulane</t>
  </si>
  <si>
    <t>Selina</t>
  </si>
  <si>
    <t>9008090475082</t>
  </si>
  <si>
    <t>7905300371088</t>
  </si>
  <si>
    <t>Mokadi</t>
  </si>
  <si>
    <t>Boitumelo</t>
  </si>
  <si>
    <t>8810040641080</t>
  </si>
  <si>
    <t>Radebe</t>
  </si>
  <si>
    <t>Dumisani</t>
  </si>
  <si>
    <t>9203115399082</t>
  </si>
  <si>
    <t>Mabhokela</t>
  </si>
  <si>
    <t>9106220195081</t>
  </si>
  <si>
    <t>Meselane</t>
  </si>
  <si>
    <t>Simon</t>
  </si>
  <si>
    <t>7806215494082</t>
  </si>
  <si>
    <t>Janvick</t>
  </si>
  <si>
    <t>Disebo</t>
  </si>
  <si>
    <t>8807090891086</t>
  </si>
  <si>
    <t>Elroy</t>
  </si>
  <si>
    <t>8712135644088</t>
  </si>
  <si>
    <t>Dhlamini</t>
  </si>
  <si>
    <t>Thobekile</t>
  </si>
  <si>
    <t>8909271030086</t>
  </si>
  <si>
    <t>Mavimbela</t>
  </si>
  <si>
    <t>8101065739086</t>
  </si>
  <si>
    <t>Galushi</t>
  </si>
  <si>
    <t>Busani</t>
  </si>
  <si>
    <t>9305035910086</t>
  </si>
  <si>
    <t>Smit</t>
  </si>
  <si>
    <t>Dirk</t>
  </si>
  <si>
    <t>8711025045083</t>
  </si>
  <si>
    <t>Godlo</t>
  </si>
  <si>
    <t>8904175482087</t>
  </si>
  <si>
    <t>Philani</t>
  </si>
  <si>
    <t>8108065327085</t>
  </si>
  <si>
    <t>Mangwani</t>
  </si>
  <si>
    <t>Hanyani</t>
  </si>
  <si>
    <t>8310315702089</t>
  </si>
  <si>
    <t>Rix</t>
  </si>
  <si>
    <t>Franciska</t>
  </si>
  <si>
    <t>7408050089083</t>
  </si>
  <si>
    <t>Opuamah</t>
  </si>
  <si>
    <t>Abiye</t>
  </si>
  <si>
    <t>6810095928087</t>
  </si>
  <si>
    <t>Alan</t>
  </si>
  <si>
    <t>8002265089084</t>
  </si>
  <si>
    <t>Wessels</t>
  </si>
  <si>
    <t>Jakobus</t>
  </si>
  <si>
    <t>8008095187089</t>
  </si>
  <si>
    <t>Motaung</t>
  </si>
  <si>
    <t>Kaelo</t>
  </si>
  <si>
    <t>9004245331080</t>
  </si>
  <si>
    <t>Ntsoaki</t>
  </si>
  <si>
    <t>8808130957085</t>
  </si>
  <si>
    <t>Damonze</t>
  </si>
  <si>
    <t>Juandre</t>
  </si>
  <si>
    <t>8403115039081</t>
  </si>
  <si>
    <t>Michelle</t>
  </si>
  <si>
    <t>9305090174081</t>
  </si>
  <si>
    <t>Simons</t>
  </si>
  <si>
    <t>Lynne</t>
  </si>
  <si>
    <t>8207120239085</t>
  </si>
  <si>
    <t>Terwin</t>
  </si>
  <si>
    <t>Matthew</t>
  </si>
  <si>
    <t>9001155054082</t>
  </si>
  <si>
    <t>Makabe</t>
  </si>
  <si>
    <t>Phillip</t>
  </si>
  <si>
    <t>8404065524080</t>
  </si>
  <si>
    <t>Mabuza</t>
  </si>
  <si>
    <t>Jo-Anne</t>
  </si>
  <si>
    <t>8704290688083</t>
  </si>
  <si>
    <t>Cele</t>
  </si>
  <si>
    <t>8408125909082</t>
  </si>
  <si>
    <t>Mzolo</t>
  </si>
  <si>
    <t>Nomkhosi</t>
  </si>
  <si>
    <t>8012170531088</t>
  </si>
  <si>
    <t>Nkomo</t>
  </si>
  <si>
    <t>Bhekani</t>
  </si>
  <si>
    <t>9010015023088</t>
  </si>
  <si>
    <t>Sabelo</t>
  </si>
  <si>
    <t>8511105587081</t>
  </si>
  <si>
    <t>Robinson</t>
  </si>
  <si>
    <t>Sade</t>
  </si>
  <si>
    <t>9211260229087</t>
  </si>
  <si>
    <t>Zulu</t>
  </si>
  <si>
    <t>Sanele</t>
  </si>
  <si>
    <t>8912081184085</t>
  </si>
  <si>
    <t>Minenhle</t>
  </si>
  <si>
    <t>9203270215081</t>
  </si>
  <si>
    <t>Madikizela</t>
  </si>
  <si>
    <t>Anele</t>
  </si>
  <si>
    <t>8904180559085</t>
  </si>
  <si>
    <t>8612160960088</t>
  </si>
  <si>
    <t>Kwinika</t>
  </si>
  <si>
    <t>Aletta</t>
  </si>
  <si>
    <t>9111200834089</t>
  </si>
  <si>
    <t>Magabane</t>
  </si>
  <si>
    <t>Matala</t>
  </si>
  <si>
    <t>8512095440083</t>
  </si>
  <si>
    <t>Yeza</t>
  </si>
  <si>
    <t>8601066015089</t>
  </si>
  <si>
    <t>Mokwena</t>
  </si>
  <si>
    <t>8203215673080</t>
  </si>
  <si>
    <t>De Villiers</t>
  </si>
  <si>
    <t>Pieter</t>
  </si>
  <si>
    <t>8504075037088</t>
  </si>
  <si>
    <t>Mohamed</t>
  </si>
  <si>
    <t>Naseema</t>
  </si>
  <si>
    <t>8305080049088</t>
  </si>
  <si>
    <t>Nemavhola</t>
  </si>
  <si>
    <t>8209026084086</t>
  </si>
  <si>
    <t>Segopa</t>
  </si>
  <si>
    <t>Priscilla</t>
  </si>
  <si>
    <t>8803061240080</t>
  </si>
  <si>
    <t>Yawu</t>
  </si>
  <si>
    <t>Mazzey</t>
  </si>
  <si>
    <t>8410210050087</t>
  </si>
  <si>
    <t>Sanela</t>
  </si>
  <si>
    <t>Thando</t>
  </si>
  <si>
    <t>9307130803083</t>
  </si>
  <si>
    <t>Thusi</t>
  </si>
  <si>
    <t>Jabulile</t>
  </si>
  <si>
    <t>8812081080087</t>
  </si>
  <si>
    <t>Dyantyi</t>
  </si>
  <si>
    <t>Siyabulela</t>
  </si>
  <si>
    <t>8810246087088</t>
  </si>
  <si>
    <t>Maraba</t>
  </si>
  <si>
    <t>8708300679081</t>
  </si>
  <si>
    <t>Bapela</t>
  </si>
  <si>
    <t>Lekoko</t>
  </si>
  <si>
    <t>8510315620088</t>
  </si>
  <si>
    <t>Nghondzweni</t>
  </si>
  <si>
    <t>Rirhandzu</t>
  </si>
  <si>
    <t>7804095374086</t>
  </si>
  <si>
    <t>Tshabalala</t>
  </si>
  <si>
    <t>8912250257084</t>
  </si>
  <si>
    <t>Mereko</t>
  </si>
  <si>
    <t>Gomolemo</t>
  </si>
  <si>
    <t>8607215049085</t>
  </si>
  <si>
    <t>Khuzwayo</t>
  </si>
  <si>
    <t>8410010432089</t>
  </si>
  <si>
    <t>Mntambo</t>
  </si>
  <si>
    <t>8505180681082</t>
  </si>
  <si>
    <t>Dibakoane</t>
  </si>
  <si>
    <t>8610040292086</t>
  </si>
  <si>
    <t>Ntuli</t>
  </si>
  <si>
    <t>Lwazi</t>
  </si>
  <si>
    <t>9102205823086</t>
  </si>
  <si>
    <t>Gwangwa</t>
  </si>
  <si>
    <t>9003191152086</t>
  </si>
  <si>
    <t>Lenka</t>
  </si>
  <si>
    <t>Teboho</t>
  </si>
  <si>
    <t>9009240322083</t>
  </si>
  <si>
    <t>Charlotte</t>
  </si>
  <si>
    <t>8202170726081</t>
  </si>
  <si>
    <t>Hlatshwayo</t>
  </si>
  <si>
    <t>9003191229082</t>
  </si>
  <si>
    <t>Morubane</t>
  </si>
  <si>
    <t>Masego</t>
  </si>
  <si>
    <t>9002130214080</t>
  </si>
  <si>
    <t>Musi</t>
  </si>
  <si>
    <t>Tumelo</t>
  </si>
  <si>
    <t>8802096221081</t>
  </si>
  <si>
    <t>Mthimunye</t>
  </si>
  <si>
    <t>Sakhile</t>
  </si>
  <si>
    <t>8903085990080</t>
  </si>
  <si>
    <t>Montsho</t>
  </si>
  <si>
    <t>Botsang</t>
  </si>
  <si>
    <t>9101170436080</t>
  </si>
  <si>
    <t>Scotch</t>
  </si>
  <si>
    <t>Phumzile</t>
  </si>
  <si>
    <t>8109140914087</t>
  </si>
  <si>
    <t>Nokhepheyi</t>
  </si>
  <si>
    <t>Abongile</t>
  </si>
  <si>
    <t>9305030077089</t>
  </si>
  <si>
    <t>Mphenya</t>
  </si>
  <si>
    <t>8504011262089</t>
  </si>
  <si>
    <t>Madinga</t>
  </si>
  <si>
    <t>Nomalady</t>
  </si>
  <si>
    <t>7810090482089</t>
  </si>
  <si>
    <t>Mona</t>
  </si>
  <si>
    <t>Derrick</t>
  </si>
  <si>
    <t>8704265378082</t>
  </si>
  <si>
    <t>Fortein</t>
  </si>
  <si>
    <t>Zukile</t>
  </si>
  <si>
    <t>8505156097081</t>
  </si>
  <si>
    <t>Matabese</t>
  </si>
  <si>
    <t>Esethu</t>
  </si>
  <si>
    <t>8809115983088</t>
  </si>
  <si>
    <t>Macanda</t>
  </si>
  <si>
    <t>8512275425086</t>
  </si>
  <si>
    <t>Tofile</t>
  </si>
  <si>
    <t>Nolukholo</t>
  </si>
  <si>
    <t>8510140502089</t>
  </si>
  <si>
    <t>Giba</t>
  </si>
  <si>
    <t>Philasande</t>
  </si>
  <si>
    <t>8509120524089</t>
  </si>
  <si>
    <t>Kumalo</t>
  </si>
  <si>
    <t>Lerata</t>
  </si>
  <si>
    <t>5207305204089</t>
  </si>
  <si>
    <t>Rogers</t>
  </si>
  <si>
    <t>Lucas</t>
  </si>
  <si>
    <t>8210115848084</t>
  </si>
  <si>
    <t>Mosopa</t>
  </si>
  <si>
    <t>8902051032083</t>
  </si>
  <si>
    <t>Gudla</t>
  </si>
  <si>
    <t>Sinovuyo</t>
  </si>
  <si>
    <t>9101286106080</t>
  </si>
  <si>
    <t>Mkandla</t>
  </si>
  <si>
    <t>Mark</t>
  </si>
  <si>
    <t>8701315243084</t>
  </si>
  <si>
    <t>Gallie</t>
  </si>
  <si>
    <t>Ilana</t>
  </si>
  <si>
    <t>9004280255087</t>
  </si>
  <si>
    <t>Baloyi</t>
  </si>
  <si>
    <t>Sibongile</t>
  </si>
  <si>
    <t>8409240836085</t>
  </si>
  <si>
    <t>Lungisa</t>
  </si>
  <si>
    <t>9001025468082</t>
  </si>
  <si>
    <t>Mdakana</t>
  </si>
  <si>
    <t>9107035280084</t>
  </si>
  <si>
    <t>Seete</t>
  </si>
  <si>
    <t>Reshoketshoe</t>
  </si>
  <si>
    <t>8707220966081</t>
  </si>
  <si>
    <t>Sicelo</t>
  </si>
  <si>
    <t>8703255306087</t>
  </si>
  <si>
    <t>8708285774089</t>
  </si>
  <si>
    <t>Ngwenya</t>
  </si>
  <si>
    <t>Euticah</t>
  </si>
  <si>
    <t>8607240558084</t>
  </si>
  <si>
    <t>Moabelo</t>
  </si>
  <si>
    <t>Nthato</t>
  </si>
  <si>
    <t>8511126015088</t>
  </si>
  <si>
    <t>8604120245080</t>
  </si>
  <si>
    <t>Molebatsi</t>
  </si>
  <si>
    <t>8706040316089</t>
  </si>
  <si>
    <t>Mokatsanyane</t>
  </si>
  <si>
    <t>Refilwe</t>
  </si>
  <si>
    <t>8706100872088</t>
  </si>
  <si>
    <t>Kamteni</t>
  </si>
  <si>
    <t>Iviwe</t>
  </si>
  <si>
    <t>9203240460080</t>
  </si>
  <si>
    <t>9011110325089</t>
  </si>
  <si>
    <t>Ntombifuthi</t>
  </si>
  <si>
    <t>8911240287086</t>
  </si>
  <si>
    <t>Fortunate</t>
  </si>
  <si>
    <t>8205010647086</t>
  </si>
  <si>
    <t>7902195310081</t>
  </si>
  <si>
    <t>Dladla</t>
  </si>
  <si>
    <t>Charles</t>
  </si>
  <si>
    <t>7604255824080</t>
  </si>
  <si>
    <t>Khoza</t>
  </si>
  <si>
    <t>Koketso</t>
  </si>
  <si>
    <t>8709215822089</t>
  </si>
  <si>
    <t>Ngonelo</t>
  </si>
  <si>
    <t>Mxolisi</t>
  </si>
  <si>
    <t>7809265499084</t>
  </si>
  <si>
    <t>Mothopeng</t>
  </si>
  <si>
    <t>Angel-Heart</t>
  </si>
  <si>
    <t>7910265561087</t>
  </si>
  <si>
    <t>Alexander</t>
  </si>
  <si>
    <t>Deidre</t>
  </si>
  <si>
    <t>7603060089087</t>
  </si>
  <si>
    <t>Weng</t>
  </si>
  <si>
    <t>Wei-Chiem</t>
  </si>
  <si>
    <t>8108045193086</t>
  </si>
  <si>
    <t>Naki</t>
  </si>
  <si>
    <t>Nanziwe</t>
  </si>
  <si>
    <t>7406280681083</t>
  </si>
  <si>
    <t>Tsheole</t>
  </si>
  <si>
    <t>8505080773088</t>
  </si>
  <si>
    <t>Semenya</t>
  </si>
  <si>
    <t>Mokgadi</t>
  </si>
  <si>
    <t>8607100632086</t>
  </si>
  <si>
    <t>Ramsundhar</t>
  </si>
  <si>
    <t>Sanjay</t>
  </si>
  <si>
    <t>7608075179088</t>
  </si>
  <si>
    <t>Ngobeni</t>
  </si>
  <si>
    <t>Mihloti</t>
  </si>
  <si>
    <t>8311030727088</t>
  </si>
  <si>
    <t>November</t>
  </si>
  <si>
    <t>8409185998080</t>
  </si>
  <si>
    <t>Heyes</t>
  </si>
  <si>
    <t>Mirriame</t>
  </si>
  <si>
    <t>8511250257084</t>
  </si>
  <si>
    <t>Monyepao</t>
  </si>
  <si>
    <t>Mathabatha</t>
  </si>
  <si>
    <t>7906090394082</t>
  </si>
  <si>
    <t>Mutangana</t>
  </si>
  <si>
    <t>Negamiye</t>
  </si>
  <si>
    <t>7805070691089</t>
  </si>
  <si>
    <t>Bhiya</t>
  </si>
  <si>
    <t>Phumla</t>
  </si>
  <si>
    <t>8502150557087</t>
  </si>
  <si>
    <t>Madiba</t>
  </si>
  <si>
    <t>8702100250086</t>
  </si>
  <si>
    <t>Strydom</t>
  </si>
  <si>
    <t>7911065002082</t>
  </si>
  <si>
    <t>Kreason</t>
  </si>
  <si>
    <t>8810255198081</t>
  </si>
  <si>
    <t>Seripe</t>
  </si>
  <si>
    <t>8210220731084</t>
  </si>
  <si>
    <t>Serote</t>
  </si>
  <si>
    <t>9209250353081</t>
  </si>
  <si>
    <t>Naicker</t>
  </si>
  <si>
    <t>Rolan</t>
  </si>
  <si>
    <t>8710165163086</t>
  </si>
  <si>
    <t>Isaacs</t>
  </si>
  <si>
    <t>Moghamad</t>
  </si>
  <si>
    <t>6708295167086</t>
  </si>
  <si>
    <t>Adrian</t>
  </si>
  <si>
    <t>Marinyele</t>
  </si>
  <si>
    <t>8708156102089</t>
  </si>
  <si>
    <t>Tom</t>
  </si>
  <si>
    <t>Asamela</t>
  </si>
  <si>
    <t>8701210694084</t>
  </si>
  <si>
    <t>8101230505081</t>
  </si>
  <si>
    <t>Masitenyane</t>
  </si>
  <si>
    <t>8306125794084</t>
  </si>
  <si>
    <t>Khumbulani</t>
  </si>
  <si>
    <t>7107105986083</t>
  </si>
  <si>
    <t>Hanif</t>
  </si>
  <si>
    <t>Muhammed</t>
  </si>
  <si>
    <t>8603025029086</t>
  </si>
  <si>
    <t>Makuwa</t>
  </si>
  <si>
    <t>8201315626081</t>
  </si>
  <si>
    <t>Matlamela</t>
  </si>
  <si>
    <t>Nkorwane</t>
  </si>
  <si>
    <t>8802215688087</t>
  </si>
  <si>
    <t>Vawda</t>
  </si>
  <si>
    <t>Ismail</t>
  </si>
  <si>
    <t>5911015070082</t>
  </si>
  <si>
    <t>Nobuntu</t>
  </si>
  <si>
    <t>9107280144084</t>
  </si>
  <si>
    <t>Muriel</t>
  </si>
  <si>
    <t>8906040257081</t>
  </si>
  <si>
    <t>Sesoko</t>
  </si>
  <si>
    <t>Khomotso</t>
  </si>
  <si>
    <t>8604035915082</t>
  </si>
  <si>
    <t>Manzini</t>
  </si>
  <si>
    <t>Siphiwe</t>
  </si>
  <si>
    <t>8808285356083</t>
  </si>
  <si>
    <t>Mokgothu</t>
  </si>
  <si>
    <t>Ogone</t>
  </si>
  <si>
    <t>8905250701085</t>
  </si>
  <si>
    <t>Govindsamy</t>
  </si>
  <si>
    <t>Jamie</t>
  </si>
  <si>
    <t>9303170411085</t>
  </si>
  <si>
    <t>Mpodi</t>
  </si>
  <si>
    <t>Sephare</t>
  </si>
  <si>
    <t>8904065493087</t>
  </si>
  <si>
    <t>Lesame</t>
  </si>
  <si>
    <t>9207010565085</t>
  </si>
  <si>
    <t>9104175289082</t>
  </si>
  <si>
    <t>Nkewana</t>
  </si>
  <si>
    <t>Nosiseko</t>
  </si>
  <si>
    <t>7910160910082</t>
  </si>
  <si>
    <t>8105160571088</t>
  </si>
  <si>
    <t>Motsukunyane</t>
  </si>
  <si>
    <t>Onkgopotse</t>
  </si>
  <si>
    <t>8812175847086</t>
  </si>
  <si>
    <t>Mlotshwa</t>
  </si>
  <si>
    <t>9011295329088</t>
  </si>
  <si>
    <t>Motshwane</t>
  </si>
  <si>
    <t>Tsholofelo</t>
  </si>
  <si>
    <t>9008220429082</t>
  </si>
  <si>
    <t>8012225247086</t>
  </si>
  <si>
    <t>Nyamende</t>
  </si>
  <si>
    <t>Lona</t>
  </si>
  <si>
    <t>9104041085086</t>
  </si>
  <si>
    <t>Rowe</t>
  </si>
  <si>
    <t>Zaid</t>
  </si>
  <si>
    <t>9306155082086</t>
  </si>
  <si>
    <t>Mqolweni</t>
  </si>
  <si>
    <t>Tandisizwe</t>
  </si>
  <si>
    <t>8508015751088</t>
  </si>
  <si>
    <t>Mannavallan</t>
  </si>
  <si>
    <t>Trishen</t>
  </si>
  <si>
    <t>8809165114089</t>
  </si>
  <si>
    <t>Gaffen</t>
  </si>
  <si>
    <t>Sidwell</t>
  </si>
  <si>
    <t>8908225372081</t>
  </si>
  <si>
    <t>Paseka</t>
  </si>
  <si>
    <t>8804025329084</t>
  </si>
  <si>
    <t>Thairen</t>
  </si>
  <si>
    <t>9303135130085</t>
  </si>
  <si>
    <t>Phumlani</t>
  </si>
  <si>
    <t>8708285359089</t>
  </si>
  <si>
    <t>Vele</t>
  </si>
  <si>
    <t>Nhlamulo</t>
  </si>
  <si>
    <t>8610020856082</t>
  </si>
  <si>
    <t>Nkwanyana</t>
  </si>
  <si>
    <t>9202085128083</t>
  </si>
  <si>
    <t>Makhanya</t>
  </si>
  <si>
    <t>Sthelo</t>
  </si>
  <si>
    <t>8404150877088</t>
  </si>
  <si>
    <t>Mapefane</t>
  </si>
  <si>
    <t>8903070310088</t>
  </si>
  <si>
    <t>Makgobe</t>
  </si>
  <si>
    <t>8708285901088</t>
  </si>
  <si>
    <t>Mbelu</t>
  </si>
  <si>
    <t>8907110396080</t>
  </si>
  <si>
    <t>Danielle</t>
  </si>
  <si>
    <t>9201240321088</t>
  </si>
  <si>
    <t>Nkabinde</t>
  </si>
  <si>
    <t>Nomusa</t>
  </si>
  <si>
    <t>8603140697080</t>
  </si>
  <si>
    <t>Magoro</t>
  </si>
  <si>
    <t>Mahlokoa</t>
  </si>
  <si>
    <t>8912225787082</t>
  </si>
  <si>
    <t>Disenyeng</t>
  </si>
  <si>
    <t>8808190312080</t>
  </si>
  <si>
    <t>Montsi</t>
  </si>
  <si>
    <t>8906280735085</t>
  </si>
  <si>
    <t>Mathonsi</t>
  </si>
  <si>
    <t>Matimba</t>
  </si>
  <si>
    <t>7811185219089</t>
  </si>
  <si>
    <t>Lew</t>
  </si>
  <si>
    <t>Christine</t>
  </si>
  <si>
    <t>8701180010089</t>
  </si>
  <si>
    <t>Maphaha</t>
  </si>
  <si>
    <t>Dominique</t>
  </si>
  <si>
    <t>8905230501084</t>
  </si>
  <si>
    <t>Malan</t>
  </si>
  <si>
    <t>Eddie</t>
  </si>
  <si>
    <t>7505065310089</t>
  </si>
  <si>
    <t>Boinelo</t>
  </si>
  <si>
    <t>8404020802084</t>
  </si>
  <si>
    <t>Francis</t>
  </si>
  <si>
    <t>Keshnee</t>
  </si>
  <si>
    <t>8111160168081</t>
  </si>
  <si>
    <t>Awusi</t>
  </si>
  <si>
    <t>Richard</t>
  </si>
  <si>
    <t>8601046284185</t>
  </si>
  <si>
    <t>Maboe</t>
  </si>
  <si>
    <t>Mamello</t>
  </si>
  <si>
    <t>8304200710083</t>
  </si>
  <si>
    <t>Leloka</t>
  </si>
  <si>
    <t>8312085310085</t>
  </si>
  <si>
    <t>8607010310088</t>
  </si>
  <si>
    <t>Searole</t>
  </si>
  <si>
    <t>8505190537084</t>
  </si>
  <si>
    <t>Marvin</t>
  </si>
  <si>
    <t>7209285291084</t>
  </si>
  <si>
    <t>Nzaca</t>
  </si>
  <si>
    <t>Nontokozo</t>
  </si>
  <si>
    <t>9007100395082</t>
  </si>
  <si>
    <t>8211110829087</t>
  </si>
  <si>
    <t>Chirenje</t>
  </si>
  <si>
    <t>8901240540089</t>
  </si>
  <si>
    <t>Masilela</t>
  </si>
  <si>
    <t>8811036094086</t>
  </si>
  <si>
    <t>Bowes</t>
  </si>
  <si>
    <t>Kurt</t>
  </si>
  <si>
    <t>7906245167086</t>
  </si>
  <si>
    <t>Snyman</t>
  </si>
  <si>
    <t>Mymoena</t>
  </si>
  <si>
    <t>7605310168082</t>
  </si>
  <si>
    <t>Phillips</t>
  </si>
  <si>
    <t>Ewald</t>
  </si>
  <si>
    <t>8406015163083</t>
  </si>
  <si>
    <t>Siswana</t>
  </si>
  <si>
    <t>Nolubabalo</t>
  </si>
  <si>
    <t>8506120530082</t>
  </si>
  <si>
    <t>Gosani</t>
  </si>
  <si>
    <t>Sisanda</t>
  </si>
  <si>
    <t>8602280698080</t>
  </si>
  <si>
    <t>Mahlathi</t>
  </si>
  <si>
    <t>Nonceba</t>
  </si>
  <si>
    <t>8506100412087</t>
  </si>
  <si>
    <t>Mathutshana</t>
  </si>
  <si>
    <t>Yandisa</t>
  </si>
  <si>
    <t>9101120263089</t>
  </si>
  <si>
    <t>Bottoman</t>
  </si>
  <si>
    <t>8305256084083</t>
  </si>
  <si>
    <t>8909110317082</t>
  </si>
  <si>
    <t>Mahlophe</t>
  </si>
  <si>
    <t>Rose</t>
  </si>
  <si>
    <t>9108160557080</t>
  </si>
  <si>
    <t>Mirasi</t>
  </si>
  <si>
    <t>Ashea</t>
  </si>
  <si>
    <t>8912220293086</t>
  </si>
  <si>
    <t>Papo</t>
  </si>
  <si>
    <t>Wendy</t>
  </si>
  <si>
    <t>9005040654089</t>
  </si>
  <si>
    <t>Jafeta</t>
  </si>
  <si>
    <t>Seabi</t>
  </si>
  <si>
    <t>9011240830081</t>
  </si>
  <si>
    <t>Godongwane</t>
  </si>
  <si>
    <t>Vuyokazi</t>
  </si>
  <si>
    <t>8603160992080</t>
  </si>
  <si>
    <t>9109236155081</t>
  </si>
  <si>
    <t>Mbelwa</t>
  </si>
  <si>
    <t>Nobabalo</t>
  </si>
  <si>
    <t>8605051577086</t>
  </si>
  <si>
    <t>7401280383087</t>
  </si>
  <si>
    <t>Legodi</t>
  </si>
  <si>
    <t>8606115272086</t>
  </si>
  <si>
    <t>Leeto</t>
  </si>
  <si>
    <t>9008150300089</t>
  </si>
  <si>
    <t>Ribeiro</t>
  </si>
  <si>
    <t>Luka</t>
  </si>
  <si>
    <t>9103270162087</t>
  </si>
  <si>
    <t>Zwakala</t>
  </si>
  <si>
    <t>8408255694082</t>
  </si>
  <si>
    <t>Qhautse</t>
  </si>
  <si>
    <t>Thabiso</t>
  </si>
  <si>
    <t>8001195461082</t>
  </si>
  <si>
    <t>9003055397082</t>
  </si>
  <si>
    <t>Grant</t>
  </si>
  <si>
    <t>9101305198084</t>
  </si>
  <si>
    <t>Masenya</t>
  </si>
  <si>
    <t>Lorato</t>
  </si>
  <si>
    <t>8403060484084</t>
  </si>
  <si>
    <t>Twala</t>
  </si>
  <si>
    <t>Thembehlile</t>
  </si>
  <si>
    <t>9201210269085</t>
  </si>
  <si>
    <t>Hlabangana</t>
  </si>
  <si>
    <t>8212020777085</t>
  </si>
  <si>
    <t>Nzuza</t>
  </si>
  <si>
    <t>8811260547080</t>
  </si>
  <si>
    <t>Zondo</t>
  </si>
  <si>
    <t>Allen</t>
  </si>
  <si>
    <t>7509305687082</t>
  </si>
  <si>
    <t>Mthokozisi</t>
  </si>
  <si>
    <t>7302175315087</t>
  </si>
  <si>
    <t>8912210334080</t>
  </si>
  <si>
    <t>Nosipho</t>
  </si>
  <si>
    <t>9105270311085</t>
  </si>
  <si>
    <t>Mokgofa</t>
  </si>
  <si>
    <t>Kelebogile</t>
  </si>
  <si>
    <t>8911300584083</t>
  </si>
  <si>
    <t>Pheme</t>
  </si>
  <si>
    <t>Edma</t>
  </si>
  <si>
    <t>8411260300083</t>
  </si>
  <si>
    <t>8809300450083</t>
  </si>
  <si>
    <t>Nhlebela</t>
  </si>
  <si>
    <t>Zimbile</t>
  </si>
  <si>
    <t>8912250296082</t>
  </si>
  <si>
    <t>8812280295080</t>
  </si>
  <si>
    <t>Matimolane</t>
  </si>
  <si>
    <t>Bohlale</t>
  </si>
  <si>
    <t>8802150335082</t>
  </si>
  <si>
    <t>Mathibelo</t>
  </si>
  <si>
    <t>Anthony</t>
  </si>
  <si>
    <t>8403125969087</t>
  </si>
  <si>
    <t>Tlali</t>
  </si>
  <si>
    <t>Bodibe</t>
  </si>
  <si>
    <t>8605030768087</t>
  </si>
  <si>
    <t>Ntusi</t>
  </si>
  <si>
    <t>8406200292085</t>
  </si>
  <si>
    <t>Ditlhage</t>
  </si>
  <si>
    <t>Petrus</t>
  </si>
  <si>
    <t>8902125290089</t>
  </si>
  <si>
    <t>Joxo</t>
  </si>
  <si>
    <t>8905220468088</t>
  </si>
  <si>
    <t>Ramalete</t>
  </si>
  <si>
    <t>Mothusi</t>
  </si>
  <si>
    <t>9005175875087</t>
  </si>
  <si>
    <t>Sedonia</t>
  </si>
  <si>
    <t>9301020063080</t>
  </si>
  <si>
    <t>Ashleigh</t>
  </si>
  <si>
    <t>9212110064088</t>
  </si>
  <si>
    <t>Sibusiso</t>
  </si>
  <si>
    <t>7605056639080</t>
  </si>
  <si>
    <t>Schultz</t>
  </si>
  <si>
    <t>Bronwen</t>
  </si>
  <si>
    <t>7306270166089</t>
  </si>
  <si>
    <t>Piegl</t>
  </si>
  <si>
    <t>7212205202082</t>
  </si>
  <si>
    <t>Tladi</t>
  </si>
  <si>
    <t>8603021037083</t>
  </si>
  <si>
    <t>Thungatha</t>
  </si>
  <si>
    <t>Zolisa</t>
  </si>
  <si>
    <t>9009046320083</t>
  </si>
  <si>
    <t>Bredenkamp</t>
  </si>
  <si>
    <t>Liesel</t>
  </si>
  <si>
    <t>8001170050082</t>
  </si>
  <si>
    <t>Goliath</t>
  </si>
  <si>
    <t>Dominic</t>
  </si>
  <si>
    <t>7603145132084</t>
  </si>
  <si>
    <t>8106070744088</t>
  </si>
  <si>
    <t>Bhudram</t>
  </si>
  <si>
    <t>Amith</t>
  </si>
  <si>
    <t>7912145106083</t>
  </si>
  <si>
    <t>Melisha</t>
  </si>
  <si>
    <t>8705060057086</t>
  </si>
  <si>
    <t>Naidu</t>
  </si>
  <si>
    <t>Pavania</t>
  </si>
  <si>
    <t>8710290044086</t>
  </si>
  <si>
    <t>Mabena</t>
  </si>
  <si>
    <t>8604235297083</t>
  </si>
  <si>
    <t>Crinall</t>
  </si>
  <si>
    <t>Anilda</t>
  </si>
  <si>
    <t>8612230109088</t>
  </si>
  <si>
    <t>Bvuma</t>
  </si>
  <si>
    <t>Thandi</t>
  </si>
  <si>
    <t>8206120568089</t>
  </si>
  <si>
    <t>8110160586086</t>
  </si>
  <si>
    <t>Gloria</t>
  </si>
  <si>
    <t>6603210401084</t>
  </si>
  <si>
    <t>Luke</t>
  </si>
  <si>
    <t>0003105283083</t>
  </si>
  <si>
    <t>Mohlabane</t>
  </si>
  <si>
    <t>Kganyane</t>
  </si>
  <si>
    <t>9105010743084</t>
  </si>
  <si>
    <t>Thiart</t>
  </si>
  <si>
    <t>8709185002084</t>
  </si>
  <si>
    <t>Sibaya</t>
  </si>
  <si>
    <t>7711255567088</t>
  </si>
  <si>
    <t>Lewis</t>
  </si>
  <si>
    <t>Joshua</t>
  </si>
  <si>
    <t>8211095106089</t>
  </si>
  <si>
    <t>Appleford</t>
  </si>
  <si>
    <t>7709265069087</t>
  </si>
  <si>
    <t>Padiachy</t>
  </si>
  <si>
    <t>Lynita</t>
  </si>
  <si>
    <t>9002120067084</t>
  </si>
  <si>
    <t>Jordaan</t>
  </si>
  <si>
    <t>Jarrett</t>
  </si>
  <si>
    <t>8208235259083</t>
  </si>
  <si>
    <t>Maswabi</t>
  </si>
  <si>
    <t>Molebogeng</t>
  </si>
  <si>
    <t>9007290597083</t>
  </si>
  <si>
    <t>Hatiras</t>
  </si>
  <si>
    <t>Antonios</t>
  </si>
  <si>
    <t>8505015103088</t>
  </si>
  <si>
    <t>Leimela</t>
  </si>
  <si>
    <t>7809015599084</t>
  </si>
  <si>
    <t>Nomakhosi</t>
  </si>
  <si>
    <t>8512200949085</t>
  </si>
  <si>
    <t>Jafta</t>
  </si>
  <si>
    <t>8806130672084</t>
  </si>
  <si>
    <t>Singh</t>
  </si>
  <si>
    <t>Tashiana</t>
  </si>
  <si>
    <t>8705290076088</t>
  </si>
  <si>
    <t>Buys</t>
  </si>
  <si>
    <t>Retha</t>
  </si>
  <si>
    <t>7507070044083</t>
  </si>
  <si>
    <t>Albertyn</t>
  </si>
  <si>
    <t>Christoff</t>
  </si>
  <si>
    <t>8501245183081</t>
  </si>
  <si>
    <t>Bhyat</t>
  </si>
  <si>
    <t>6808045053089</t>
  </si>
  <si>
    <t>Iver</t>
  </si>
  <si>
    <t>Parusha</t>
  </si>
  <si>
    <t>8604230110083</t>
  </si>
  <si>
    <t>Kubeka</t>
  </si>
  <si>
    <t>8810100405087</t>
  </si>
  <si>
    <t>Hlophe</t>
  </si>
  <si>
    <t>Pamela</t>
  </si>
  <si>
    <t>8908140254083</t>
  </si>
  <si>
    <t>8906085479087</t>
  </si>
  <si>
    <t>Ngobese</t>
  </si>
  <si>
    <t>Fikile</t>
  </si>
  <si>
    <t>9105270403080</t>
  </si>
  <si>
    <t>8709205395088</t>
  </si>
  <si>
    <t>Ngwekazi</t>
  </si>
  <si>
    <t>8705155520089</t>
  </si>
  <si>
    <t>Mkhatshwa</t>
  </si>
  <si>
    <t>Ronald</t>
  </si>
  <si>
    <t>8907036080081</t>
  </si>
  <si>
    <t>Elferink</t>
  </si>
  <si>
    <t>Caron</t>
  </si>
  <si>
    <t>6602170201088</t>
  </si>
  <si>
    <t>Buntting</t>
  </si>
  <si>
    <t>Roxanne</t>
  </si>
  <si>
    <t>8411020076080</t>
  </si>
  <si>
    <t>Alberts</t>
  </si>
  <si>
    <t>Stefan</t>
  </si>
  <si>
    <t>8909025042080</t>
  </si>
  <si>
    <t>Kalan</t>
  </si>
  <si>
    <t>Veeba</t>
  </si>
  <si>
    <t>8504220130085</t>
  </si>
  <si>
    <t>Leeu</t>
  </si>
  <si>
    <t>8108285557081</t>
  </si>
  <si>
    <t>Slabber</t>
  </si>
  <si>
    <t>Lizelle</t>
  </si>
  <si>
    <t>7407230199085</t>
  </si>
  <si>
    <t>9012055361089</t>
  </si>
  <si>
    <t>Harris</t>
  </si>
  <si>
    <t>Tara</t>
  </si>
  <si>
    <t>7705100012084</t>
  </si>
  <si>
    <t>Bates</t>
  </si>
  <si>
    <t>Bevan</t>
  </si>
  <si>
    <t>8304165072081</t>
  </si>
  <si>
    <t>Makhuza</t>
  </si>
  <si>
    <t>Ponatshego</t>
  </si>
  <si>
    <t>9208150255081</t>
  </si>
  <si>
    <t>Marishane</t>
  </si>
  <si>
    <t>9103290230088</t>
  </si>
  <si>
    <t>Makalima</t>
  </si>
  <si>
    <t>Sammy-Joe</t>
  </si>
  <si>
    <t>8906191002088</t>
  </si>
  <si>
    <t>Dayile</t>
  </si>
  <si>
    <t>8903290338083</t>
  </si>
  <si>
    <t>Ndhambi</t>
  </si>
  <si>
    <t>9009180608087</t>
  </si>
  <si>
    <t>Malindi</t>
  </si>
  <si>
    <t>9006175507084</t>
  </si>
  <si>
    <t>Khumbane</t>
  </si>
  <si>
    <t>9102245065086</t>
  </si>
  <si>
    <t>Khambula</t>
  </si>
  <si>
    <t>Zinhle</t>
  </si>
  <si>
    <t>9107230808085</t>
  </si>
  <si>
    <t>Nduli</t>
  </si>
  <si>
    <t>Lungani</t>
  </si>
  <si>
    <t>9007265583084</t>
  </si>
  <si>
    <t>Taunyane</t>
  </si>
  <si>
    <t>8902085631082</t>
  </si>
  <si>
    <t>Kevin</t>
  </si>
  <si>
    <t>9411275145084</t>
  </si>
  <si>
    <t>Kalu</t>
  </si>
  <si>
    <t>8104105457180</t>
  </si>
  <si>
    <t>Deane</t>
  </si>
  <si>
    <t>9603205197082</t>
  </si>
  <si>
    <t>Oosthuizen</t>
  </si>
  <si>
    <t>Heather</t>
  </si>
  <si>
    <t>7203080087086</t>
  </si>
  <si>
    <t>Van Der Westhuizen</t>
  </si>
  <si>
    <t>Corallee</t>
  </si>
  <si>
    <t>8712250049089</t>
  </si>
  <si>
    <t>Minnaar</t>
  </si>
  <si>
    <t>8012185019087</t>
  </si>
  <si>
    <t>Dolamo</t>
  </si>
  <si>
    <t>8707170720082</t>
  </si>
  <si>
    <t>Zelda</t>
  </si>
  <si>
    <t>6108190154083</t>
  </si>
  <si>
    <t>Lorraine</t>
  </si>
  <si>
    <t>7504200547085</t>
  </si>
  <si>
    <t>Morabe</t>
  </si>
  <si>
    <t>Zwelibanzi</t>
  </si>
  <si>
    <t>8412295312085</t>
  </si>
  <si>
    <t>Hing</t>
  </si>
  <si>
    <t>6711295149088</t>
  </si>
  <si>
    <t>Masimini</t>
  </si>
  <si>
    <t>Christopher</t>
  </si>
  <si>
    <t>9002075681087</t>
  </si>
  <si>
    <t>Ntimane</t>
  </si>
  <si>
    <t>Petronel</t>
  </si>
  <si>
    <t>8810300967084</t>
  </si>
  <si>
    <t>Sumbana</t>
  </si>
  <si>
    <t>Livhuwani</t>
  </si>
  <si>
    <t>9010231053083</t>
  </si>
  <si>
    <t>Motsoeli</t>
  </si>
  <si>
    <t>Matlotlo</t>
  </si>
  <si>
    <t>8902121071087</t>
  </si>
  <si>
    <t>Ngamlana</t>
  </si>
  <si>
    <t>Zilungile</t>
  </si>
  <si>
    <t>9103191144081</t>
  </si>
  <si>
    <t>Sphumelele</t>
  </si>
  <si>
    <t>8412150453081</t>
  </si>
  <si>
    <t>Ndzingi</t>
  </si>
  <si>
    <t>8412300397089</t>
  </si>
  <si>
    <t>Hlongwa</t>
  </si>
  <si>
    <t>8711060291089</t>
  </si>
  <si>
    <t>Mone</t>
  </si>
  <si>
    <t>9006020724082</t>
  </si>
  <si>
    <t>Morotolo</t>
  </si>
  <si>
    <t>8709170942088</t>
  </si>
  <si>
    <t>Khanyile</t>
  </si>
  <si>
    <t>9301085108085</t>
  </si>
  <si>
    <t>Msizi</t>
  </si>
  <si>
    <t>9104035298083</t>
  </si>
  <si>
    <t>9205030177089</t>
  </si>
  <si>
    <t>Pinase</t>
  </si>
  <si>
    <t>Busisiwe</t>
  </si>
  <si>
    <t>9003040483088</t>
  </si>
  <si>
    <t>Noluthando</t>
  </si>
  <si>
    <t>9011220663080</t>
  </si>
  <si>
    <t>Segaloe</t>
  </si>
  <si>
    <t>9105125261089</t>
  </si>
  <si>
    <t>Mweli</t>
  </si>
  <si>
    <t>Nobuzwe</t>
  </si>
  <si>
    <t>8509020361087</t>
  </si>
  <si>
    <t>9109100162080</t>
  </si>
  <si>
    <t>Sikakane</t>
  </si>
  <si>
    <t>Penelope</t>
  </si>
  <si>
    <t>8906140309089</t>
  </si>
  <si>
    <t>Lupondo</t>
  </si>
  <si>
    <t>Yandiswa</t>
  </si>
  <si>
    <t>8512281265088</t>
  </si>
  <si>
    <t>Mkhombe</t>
  </si>
  <si>
    <t>Londiwe</t>
  </si>
  <si>
    <t>9106300250087</t>
  </si>
  <si>
    <t>Montsioa</t>
  </si>
  <si>
    <t>Selloane</t>
  </si>
  <si>
    <t>8808100772084</t>
  </si>
  <si>
    <t>Msebenzi</t>
  </si>
  <si>
    <t>Ntandokazi</t>
  </si>
  <si>
    <t>8404170247080</t>
  </si>
  <si>
    <t>Savides</t>
  </si>
  <si>
    <t>7601175024080</t>
  </si>
  <si>
    <t>Van Der Merwe</t>
  </si>
  <si>
    <t>Divan</t>
  </si>
  <si>
    <t>8505225004084</t>
  </si>
  <si>
    <t>Hunadi</t>
  </si>
  <si>
    <t>8604050519082</t>
  </si>
  <si>
    <t>Hamilton</t>
  </si>
  <si>
    <t>Nazli</t>
  </si>
  <si>
    <t>8704030235088</t>
  </si>
  <si>
    <t>Malibane</t>
  </si>
  <si>
    <t>Nomthandazo</t>
  </si>
  <si>
    <t>8512160983082</t>
  </si>
  <si>
    <t>Setshedi</t>
  </si>
  <si>
    <t>Bridgette</t>
  </si>
  <si>
    <t>8507300322084</t>
  </si>
  <si>
    <t>Segaetso</t>
  </si>
  <si>
    <t>8802220842083</t>
  </si>
  <si>
    <t>8703036758085</t>
  </si>
  <si>
    <t>8808021256084</t>
  </si>
  <si>
    <t>Koma</t>
  </si>
  <si>
    <t>8801200416082</t>
  </si>
  <si>
    <t>Tladinyane</t>
  </si>
  <si>
    <t>Seitebaleng</t>
  </si>
  <si>
    <t>8810151049081</t>
  </si>
  <si>
    <t>Molale</t>
  </si>
  <si>
    <t>Princess</t>
  </si>
  <si>
    <t>9411100506088</t>
  </si>
  <si>
    <t>8209050815082</t>
  </si>
  <si>
    <t>Mashigo</t>
  </si>
  <si>
    <t>8507180925089</t>
  </si>
  <si>
    <t>Nyirenda</t>
  </si>
  <si>
    <t>Jennifer</t>
  </si>
  <si>
    <t>8611170255083</t>
  </si>
  <si>
    <t>Thembisisa Eugene</t>
  </si>
  <si>
    <t>8609275908085</t>
  </si>
  <si>
    <t>Mareka</t>
  </si>
  <si>
    <t>9208270272081</t>
  </si>
  <si>
    <t>Tlhako</t>
  </si>
  <si>
    <t>Moitlotli</t>
  </si>
  <si>
    <t>8809120578089</t>
  </si>
  <si>
    <t>Trish</t>
  </si>
  <si>
    <t>9207090494081</t>
  </si>
  <si>
    <t>Futho</t>
  </si>
  <si>
    <t>Mosa</t>
  </si>
  <si>
    <t>8205150594080</t>
  </si>
  <si>
    <t>8811286134087</t>
  </si>
  <si>
    <t>Mdhluli</t>
  </si>
  <si>
    <t>9312170814081</t>
  </si>
  <si>
    <t>Sekele</t>
  </si>
  <si>
    <t>Mmatshepho</t>
  </si>
  <si>
    <t>8907131031088</t>
  </si>
  <si>
    <t>Valentine</t>
  </si>
  <si>
    <t>Youmnah</t>
  </si>
  <si>
    <t>8908290228085</t>
  </si>
  <si>
    <t>Mohale</t>
  </si>
  <si>
    <t>8803155975088</t>
  </si>
  <si>
    <t>Shaw</t>
  </si>
  <si>
    <t>7201275116082</t>
  </si>
  <si>
    <t>Machete</t>
  </si>
  <si>
    <t>Kgaowelo</t>
  </si>
  <si>
    <t>8812160996088</t>
  </si>
  <si>
    <t>Beckett</t>
  </si>
  <si>
    <t>Rydalen</t>
  </si>
  <si>
    <t>9507175256085</t>
  </si>
  <si>
    <t>Mthandeni</t>
  </si>
  <si>
    <t>9107245418086</t>
  </si>
  <si>
    <t>Mapheto</t>
  </si>
  <si>
    <t>8902285433081</t>
  </si>
  <si>
    <t>Gardiner</t>
  </si>
  <si>
    <t>Neil</t>
  </si>
  <si>
    <t>7108155317088</t>
  </si>
  <si>
    <t>Abrahim</t>
  </si>
  <si>
    <t>Huzaifah</t>
  </si>
  <si>
    <t>9204175081081</t>
  </si>
  <si>
    <t>Boikanyo</t>
  </si>
  <si>
    <t>Xoliswa</t>
  </si>
  <si>
    <t>9009090423080</t>
  </si>
  <si>
    <t>Hlela</t>
  </si>
  <si>
    <t>8606205986082</t>
  </si>
  <si>
    <t>Niemand</t>
  </si>
  <si>
    <t>7008315079083</t>
  </si>
  <si>
    <t>Nguqu</t>
  </si>
  <si>
    <t>Nomagugu</t>
  </si>
  <si>
    <t>8212270846085</t>
  </si>
  <si>
    <t>Gossmann</t>
  </si>
  <si>
    <t>8505170136089</t>
  </si>
  <si>
    <t>Nsuntsha</t>
  </si>
  <si>
    <t>8602070931089</t>
  </si>
  <si>
    <t>Makena</t>
  </si>
  <si>
    <t>9209265265080</t>
  </si>
  <si>
    <t>Diogo</t>
  </si>
  <si>
    <t>Antonio</t>
  </si>
  <si>
    <t>7403126611184</t>
  </si>
  <si>
    <t>Daniels</t>
  </si>
  <si>
    <t>Etienne</t>
  </si>
  <si>
    <t>8710145113086</t>
  </si>
  <si>
    <t>Mokake</t>
  </si>
  <si>
    <t>Ruth</t>
  </si>
  <si>
    <t>8707080441084</t>
  </si>
  <si>
    <t>Monageng</t>
  </si>
  <si>
    <t>Poloko</t>
  </si>
  <si>
    <t>8705060623085</t>
  </si>
  <si>
    <t>Chris</t>
  </si>
  <si>
    <t>7411195106085</t>
  </si>
  <si>
    <t>Ramodula</t>
  </si>
  <si>
    <t>Mabel</t>
  </si>
  <si>
    <t>7811140638084</t>
  </si>
  <si>
    <t>Tshoni</t>
  </si>
  <si>
    <t>Gcobisa</t>
  </si>
  <si>
    <t>8203270459086</t>
  </si>
  <si>
    <t>Van Dijk</t>
  </si>
  <si>
    <t>Bob</t>
  </si>
  <si>
    <t>166186053</t>
  </si>
  <si>
    <t>Moloto</t>
  </si>
  <si>
    <t>Tumiso</t>
  </si>
  <si>
    <t>8212175854085</t>
  </si>
  <si>
    <t>8009110448084</t>
  </si>
  <si>
    <t>Sibanyoni</t>
  </si>
  <si>
    <t>Sarah</t>
  </si>
  <si>
    <t>6908280931088</t>
  </si>
  <si>
    <t>Rabe</t>
  </si>
  <si>
    <t>Clinton</t>
  </si>
  <si>
    <t>7912175151082</t>
  </si>
  <si>
    <t>Louise</t>
  </si>
  <si>
    <t>6808060103082</t>
  </si>
  <si>
    <t>Du Plessis</t>
  </si>
  <si>
    <t>Gert</t>
  </si>
  <si>
    <t>8006205052086</t>
  </si>
  <si>
    <t>Molefe</t>
  </si>
  <si>
    <t>8009225476087</t>
  </si>
  <si>
    <t>Mtsweni</t>
  </si>
  <si>
    <t>Thandiwe</t>
  </si>
  <si>
    <t>8503031020089</t>
  </si>
  <si>
    <t>Lusanda</t>
  </si>
  <si>
    <t>8510030858088</t>
  </si>
  <si>
    <t>Dildar</t>
  </si>
  <si>
    <t>Mohammed</t>
  </si>
  <si>
    <t>7202265189089</t>
  </si>
  <si>
    <t>Sawkins</t>
  </si>
  <si>
    <t>Donna</t>
  </si>
  <si>
    <t>9205250046089</t>
  </si>
  <si>
    <t>Mvubu</t>
  </si>
  <si>
    <t>8904220850080</t>
  </si>
  <si>
    <t>Ngema</t>
  </si>
  <si>
    <t>Samkelisiwe</t>
  </si>
  <si>
    <t>8411221162085</t>
  </si>
  <si>
    <t>8707276899087</t>
  </si>
  <si>
    <t>Balkissoon</t>
  </si>
  <si>
    <t>Sameera</t>
  </si>
  <si>
    <t>9101210152085</t>
  </si>
  <si>
    <t>Nhliziyo</t>
  </si>
  <si>
    <t>9111181096088</t>
  </si>
  <si>
    <t>Nozipho</t>
  </si>
  <si>
    <t>8401061334084</t>
  </si>
  <si>
    <t>Selowa</t>
  </si>
  <si>
    <t>8608035398082</t>
  </si>
  <si>
    <t>Francois</t>
  </si>
  <si>
    <t>8312075179086</t>
  </si>
  <si>
    <t>Jonckheere</t>
  </si>
  <si>
    <t>Karien</t>
  </si>
  <si>
    <t>7706140018081</t>
  </si>
  <si>
    <t>Nkhumishe</t>
  </si>
  <si>
    <t>9002100471082</t>
  </si>
  <si>
    <t>Moss</t>
  </si>
  <si>
    <t>Tamara</t>
  </si>
  <si>
    <t>8310280095089</t>
  </si>
  <si>
    <t>Tube</t>
  </si>
  <si>
    <t>Kwezi</t>
  </si>
  <si>
    <t>8401145804086</t>
  </si>
  <si>
    <t>Maphologela</t>
  </si>
  <si>
    <t>Keolebogile</t>
  </si>
  <si>
    <t>8706060089087</t>
  </si>
  <si>
    <t>Mgobhozi</t>
  </si>
  <si>
    <t>Mazwamahle</t>
  </si>
  <si>
    <t>8910285459089</t>
  </si>
  <si>
    <t>Mgudlwa</t>
  </si>
  <si>
    <t>8802280324089</t>
  </si>
  <si>
    <t>Yasmin</t>
  </si>
  <si>
    <t>5505010059080</t>
  </si>
  <si>
    <t>Johnstone</t>
  </si>
  <si>
    <t>Shameemah</t>
  </si>
  <si>
    <t>8902070139083</t>
  </si>
  <si>
    <t>Marais</t>
  </si>
  <si>
    <t>Nicolaas</t>
  </si>
  <si>
    <t>7306255153086</t>
  </si>
  <si>
    <t>Witteveen</t>
  </si>
  <si>
    <t>8309050039087</t>
  </si>
  <si>
    <t>Horn</t>
  </si>
  <si>
    <t>Marlize</t>
  </si>
  <si>
    <t>7003140133080</t>
  </si>
  <si>
    <t>Petersen</t>
  </si>
  <si>
    <t>Lynette</t>
  </si>
  <si>
    <t>7112280204088</t>
  </si>
  <si>
    <t>Clarke</t>
  </si>
  <si>
    <t>Julia</t>
  </si>
  <si>
    <t>5706100241089</t>
  </si>
  <si>
    <t>Moses</t>
  </si>
  <si>
    <t>5703315181085</t>
  </si>
  <si>
    <t>Jason</t>
  </si>
  <si>
    <t>Leeroy</t>
  </si>
  <si>
    <t>8311175094088</t>
  </si>
  <si>
    <t>Stubbs</t>
  </si>
  <si>
    <t>Janine</t>
  </si>
  <si>
    <t>6512010092086</t>
  </si>
  <si>
    <t>Verster</t>
  </si>
  <si>
    <t>6201245109085</t>
  </si>
  <si>
    <t>Sangiorgio</t>
  </si>
  <si>
    <t>Juliano</t>
  </si>
  <si>
    <t>7509245045086</t>
  </si>
  <si>
    <t>Chappel</t>
  </si>
  <si>
    <t>Charize</t>
  </si>
  <si>
    <t>8306150259086</t>
  </si>
  <si>
    <t>Van Wyngaard</t>
  </si>
  <si>
    <t>Gregory</t>
  </si>
  <si>
    <t>8008055285089</t>
  </si>
  <si>
    <t>Ramothata</t>
  </si>
  <si>
    <t>7910300357087</t>
  </si>
  <si>
    <t>Ntshauzana</t>
  </si>
  <si>
    <t>Mnoneleli</t>
  </si>
  <si>
    <t>8605265643088</t>
  </si>
  <si>
    <t>Nala</t>
  </si>
  <si>
    <t>Thembinkosi</t>
  </si>
  <si>
    <t>8411235777084</t>
  </si>
  <si>
    <t>Makhokolo</t>
  </si>
  <si>
    <t>8111105540089</t>
  </si>
  <si>
    <t>Arends</t>
  </si>
  <si>
    <t>8103275181083</t>
  </si>
  <si>
    <t>Botha</t>
  </si>
  <si>
    <t>Barbara</t>
  </si>
  <si>
    <t>8303080126089</t>
  </si>
  <si>
    <t>Villet</t>
  </si>
  <si>
    <t>Anneke</t>
  </si>
  <si>
    <t>8012160072085</t>
  </si>
  <si>
    <t>Lionel</t>
  </si>
  <si>
    <t>8201215016086</t>
  </si>
  <si>
    <t>Shibe</t>
  </si>
  <si>
    <t>Tsakani</t>
  </si>
  <si>
    <t>9009220414082</t>
  </si>
  <si>
    <t>Gaxo</t>
  </si>
  <si>
    <t>8401275489088</t>
  </si>
  <si>
    <t>Manana</t>
  </si>
  <si>
    <t>8701160940081</t>
  </si>
  <si>
    <t>Motseki</t>
  </si>
  <si>
    <t>7301090406088</t>
  </si>
  <si>
    <t>Mukovhi</t>
  </si>
  <si>
    <t>Marure</t>
  </si>
  <si>
    <t>8705201136088</t>
  </si>
  <si>
    <t>Moshidi</t>
  </si>
  <si>
    <t>8501180789082</t>
  </si>
  <si>
    <t>Melissa</t>
  </si>
  <si>
    <t>Mills</t>
  </si>
  <si>
    <t>Jackie</t>
  </si>
  <si>
    <t>8211200042088</t>
  </si>
  <si>
    <t>9003230886082</t>
  </si>
  <si>
    <t>Mbuso</t>
  </si>
  <si>
    <t>9203165584088</t>
  </si>
  <si>
    <t>8212230854088</t>
  </si>
  <si>
    <t>Bernon</t>
  </si>
  <si>
    <t>Lee-Marvin</t>
  </si>
  <si>
    <t>9006076001088</t>
  </si>
  <si>
    <t>Nkhasi</t>
  </si>
  <si>
    <t>8905130657085</t>
  </si>
  <si>
    <t>Ledwaba</t>
  </si>
  <si>
    <t>Tshidi</t>
  </si>
  <si>
    <t>9007101081087</t>
  </si>
  <si>
    <t>Ratlhagane</t>
  </si>
  <si>
    <t>8904030268085</t>
  </si>
  <si>
    <t>Tholakele</t>
  </si>
  <si>
    <t>8602051160088</t>
  </si>
  <si>
    <t>Denga</t>
  </si>
  <si>
    <t>Floyd</t>
  </si>
  <si>
    <t>8210075843083</t>
  </si>
  <si>
    <t>Seweya</t>
  </si>
  <si>
    <t>Nkhensani</t>
  </si>
  <si>
    <t>8103240681084</t>
  </si>
  <si>
    <t>Thamsanqa</t>
  </si>
  <si>
    <t>8606135327084</t>
  </si>
  <si>
    <t>Motlhakane</t>
  </si>
  <si>
    <t>Elizabeth</t>
  </si>
  <si>
    <t>9009070944089</t>
  </si>
  <si>
    <t>7305075772083</t>
  </si>
  <si>
    <t>Makgobola</t>
  </si>
  <si>
    <t>8505051300085</t>
  </si>
  <si>
    <t>Lefoka</t>
  </si>
  <si>
    <t>8210221140087</t>
  </si>
  <si>
    <t>Setlhabi</t>
  </si>
  <si>
    <t>Sinah Olga Beauty</t>
  </si>
  <si>
    <t>8504191003089</t>
  </si>
  <si>
    <t>Nongauza</t>
  </si>
  <si>
    <t>Nomathamsanqa</t>
  </si>
  <si>
    <t>8909021214089</t>
  </si>
  <si>
    <t>8707070312089</t>
  </si>
  <si>
    <t>9005290528082</t>
  </si>
  <si>
    <t>8602140780086</t>
  </si>
  <si>
    <t>Lezwe</t>
  </si>
  <si>
    <t>8802090971087</t>
  </si>
  <si>
    <t>Nomalizo</t>
  </si>
  <si>
    <t>7507220379082</t>
  </si>
  <si>
    <t>Potgieter</t>
  </si>
  <si>
    <t>Jacobus</t>
  </si>
  <si>
    <t>9005205029085</t>
  </si>
  <si>
    <t>Pheko</t>
  </si>
  <si>
    <t>9005205242084</t>
  </si>
  <si>
    <t>Ramolefo</t>
  </si>
  <si>
    <t>9010215687088</t>
  </si>
  <si>
    <t>Tshabangu</t>
  </si>
  <si>
    <t>Thokozile</t>
  </si>
  <si>
    <t>8612300912080</t>
  </si>
  <si>
    <t>8801275492083</t>
  </si>
  <si>
    <t>Raposo</t>
  </si>
  <si>
    <t>Jorge</t>
  </si>
  <si>
    <t>8504205083085</t>
  </si>
  <si>
    <t>Ernestina</t>
  </si>
  <si>
    <t>6806270279080</t>
  </si>
  <si>
    <t>Kelland</t>
  </si>
  <si>
    <t>7504045246083</t>
  </si>
  <si>
    <t>Makhubela</t>
  </si>
  <si>
    <t>6702115386083</t>
  </si>
  <si>
    <t>6611305048082</t>
  </si>
  <si>
    <t>Ashley</t>
  </si>
  <si>
    <t>8308055166085</t>
  </si>
  <si>
    <t>Malema</t>
  </si>
  <si>
    <t>Mamoraka</t>
  </si>
  <si>
    <t>8907130417080</t>
  </si>
  <si>
    <t>Moegamat</t>
  </si>
  <si>
    <t>Harding</t>
  </si>
  <si>
    <t>9507195130088</t>
  </si>
  <si>
    <t>Hulley</t>
  </si>
  <si>
    <t>9211025030085</t>
  </si>
  <si>
    <t>Clothier</t>
  </si>
  <si>
    <t>8611050040084</t>
  </si>
  <si>
    <t>Roberts</t>
  </si>
  <si>
    <t>Ashwin</t>
  </si>
  <si>
    <t>8908165073087</t>
  </si>
  <si>
    <t>Maphosa</t>
  </si>
  <si>
    <t>Kirvin</t>
  </si>
  <si>
    <t>8007315331089</t>
  </si>
  <si>
    <t>Gundelfinger</t>
  </si>
  <si>
    <t>Nicole</t>
  </si>
  <si>
    <t>8802290015081</t>
  </si>
  <si>
    <t>Fainda</t>
  </si>
  <si>
    <t>Keagile</t>
  </si>
  <si>
    <t>9308200204087</t>
  </si>
  <si>
    <t>Ramathola</t>
  </si>
  <si>
    <t>8712206180087</t>
  </si>
  <si>
    <t>9210240274080</t>
  </si>
  <si>
    <t>9005250440088</t>
  </si>
  <si>
    <t>Letswalo</t>
  </si>
  <si>
    <t>Clyde</t>
  </si>
  <si>
    <t>9001085746088</t>
  </si>
  <si>
    <t>Nombuyiselo</t>
  </si>
  <si>
    <t>8104180650089</t>
  </si>
  <si>
    <t>Mokgobi</t>
  </si>
  <si>
    <t>Salaminah</t>
  </si>
  <si>
    <t>8701300866089</t>
  </si>
  <si>
    <t>8807220281083</t>
  </si>
  <si>
    <t>Gule</t>
  </si>
  <si>
    <t>Angel</t>
  </si>
  <si>
    <t>9001060338083</t>
  </si>
  <si>
    <t>Motshegare</t>
  </si>
  <si>
    <t>Naledi</t>
  </si>
  <si>
    <t>8308120838080</t>
  </si>
  <si>
    <t>Mhlambi</t>
  </si>
  <si>
    <t>9109170339089</t>
  </si>
  <si>
    <t>Jose</t>
  </si>
  <si>
    <t>Jonette</t>
  </si>
  <si>
    <t>8211220066083</t>
  </si>
  <si>
    <t>Cajane</t>
  </si>
  <si>
    <t>Gustavo</t>
  </si>
  <si>
    <t>7906145634185</t>
  </si>
  <si>
    <t>De Jager</t>
  </si>
  <si>
    <t>Liryn</t>
  </si>
  <si>
    <t>7310090011087</t>
  </si>
  <si>
    <t>Wangra</t>
  </si>
  <si>
    <t>Curtleigh</t>
  </si>
  <si>
    <t>9410140462088</t>
  </si>
  <si>
    <t>9402240391085</t>
  </si>
  <si>
    <t>8706141104087</t>
  </si>
  <si>
    <t>9209250357082</t>
  </si>
  <si>
    <t>Percy</t>
  </si>
  <si>
    <t>9002055471087</t>
  </si>
  <si>
    <t>Shilubane</t>
  </si>
  <si>
    <t>Nkateko</t>
  </si>
  <si>
    <t>8607275618084</t>
  </si>
  <si>
    <t>Pitso</t>
  </si>
  <si>
    <t>Phakisa</t>
  </si>
  <si>
    <t>8901026333089</t>
  </si>
  <si>
    <t>Wandoll</t>
  </si>
  <si>
    <t>8701145087081</t>
  </si>
  <si>
    <t>Toka</t>
  </si>
  <si>
    <t>8108150731084</t>
  </si>
  <si>
    <t>Menwe</t>
  </si>
  <si>
    <t>Lebogag</t>
  </si>
  <si>
    <t>9203035226084</t>
  </si>
  <si>
    <t>Themane</t>
  </si>
  <si>
    <t>Rebotile</t>
  </si>
  <si>
    <t>8210260400087</t>
  </si>
  <si>
    <t>Junior</t>
  </si>
  <si>
    <t>9411285233086</t>
  </si>
  <si>
    <t>Sebe</t>
  </si>
  <si>
    <t>8209250456083</t>
  </si>
  <si>
    <t>Coomer</t>
  </si>
  <si>
    <t>Sean</t>
  </si>
  <si>
    <t>8212285108083</t>
  </si>
  <si>
    <t>Beekum</t>
  </si>
  <si>
    <t>Rakesh</t>
  </si>
  <si>
    <t>7008275159081</t>
  </si>
  <si>
    <t>8904235373086</t>
  </si>
  <si>
    <t>Mdatyulwa</t>
  </si>
  <si>
    <t>9203040052087</t>
  </si>
  <si>
    <t>Mbangeni</t>
  </si>
  <si>
    <t>Babalwa</t>
  </si>
  <si>
    <t>9004150628082</t>
  </si>
  <si>
    <t>Phusoane</t>
  </si>
  <si>
    <t>8307050664086</t>
  </si>
  <si>
    <t>Thwala</t>
  </si>
  <si>
    <t>Daniel</t>
  </si>
  <si>
    <t>8504095307081</t>
  </si>
  <si>
    <t>Kwanaite</t>
  </si>
  <si>
    <t>8203290468083</t>
  </si>
  <si>
    <t>Nemulodi</t>
  </si>
  <si>
    <t>Rofhiwa</t>
  </si>
  <si>
    <t>8612060956087</t>
  </si>
  <si>
    <t>Manganyi</t>
  </si>
  <si>
    <t>Katekani</t>
  </si>
  <si>
    <t>9103210996081</t>
  </si>
  <si>
    <t>Setae</t>
  </si>
  <si>
    <t>Rebaone</t>
  </si>
  <si>
    <t>9007220612085</t>
  </si>
  <si>
    <t>Tomsana</t>
  </si>
  <si>
    <t>Tania</t>
  </si>
  <si>
    <t>9001180721085</t>
  </si>
  <si>
    <t>Majiu</t>
  </si>
  <si>
    <t>9403180083088</t>
  </si>
  <si>
    <t>Kutloano</t>
  </si>
  <si>
    <t>8809131227080</t>
  </si>
  <si>
    <t>Maselesele</t>
  </si>
  <si>
    <t>Bertha</t>
  </si>
  <si>
    <t>8005270461081</t>
  </si>
  <si>
    <t>Kaye</t>
  </si>
  <si>
    <t>8306260134088</t>
  </si>
  <si>
    <t>Marthinus</t>
  </si>
  <si>
    <t>Craig</t>
  </si>
  <si>
    <t>7803165059080</t>
  </si>
  <si>
    <t>Khomane</t>
  </si>
  <si>
    <t>Ezekiel</t>
  </si>
  <si>
    <t>8809276288087</t>
  </si>
  <si>
    <t>Reynecke</t>
  </si>
  <si>
    <t>Ethienne</t>
  </si>
  <si>
    <t>8203205298088</t>
  </si>
  <si>
    <t>Roberta</t>
  </si>
  <si>
    <t>8501201240081</t>
  </si>
  <si>
    <t>Yende</t>
  </si>
  <si>
    <t>Sazi</t>
  </si>
  <si>
    <t>8602185357089</t>
  </si>
  <si>
    <t>Reetsang</t>
  </si>
  <si>
    <t>8207020657089</t>
  </si>
  <si>
    <t>Engelbrecht</t>
  </si>
  <si>
    <t>Cornelius</t>
  </si>
  <si>
    <t>8510085071082</t>
  </si>
  <si>
    <t>Salani</t>
  </si>
  <si>
    <t>Hlayisanani</t>
  </si>
  <si>
    <t>8603055914082</t>
  </si>
  <si>
    <t>Mahlasi</t>
  </si>
  <si>
    <t>Sheron</t>
  </si>
  <si>
    <t>9008230458089</t>
  </si>
  <si>
    <t>8907215229087</t>
  </si>
  <si>
    <t>Excellent</t>
  </si>
  <si>
    <t>8305095571084</t>
  </si>
  <si>
    <t>Jozana</t>
  </si>
  <si>
    <t>8510110723087</t>
  </si>
  <si>
    <t>Kutoane</t>
  </si>
  <si>
    <t>8205115717081</t>
  </si>
  <si>
    <t>Mothibi</t>
  </si>
  <si>
    <t>9101280554087</t>
  </si>
  <si>
    <t>Silindele</t>
  </si>
  <si>
    <t>8506160444087</t>
  </si>
  <si>
    <t>Lekganyane</t>
  </si>
  <si>
    <t>Mathapelo</t>
  </si>
  <si>
    <t>8411210339082</t>
  </si>
  <si>
    <t>Bohali</t>
  </si>
  <si>
    <t>8411165325086</t>
  </si>
  <si>
    <t>Wiseman</t>
  </si>
  <si>
    <t>8407225435089</t>
  </si>
  <si>
    <t>Clayton</t>
  </si>
  <si>
    <t>8407105213085</t>
  </si>
  <si>
    <t>Roelofse</t>
  </si>
  <si>
    <t>Lize</t>
  </si>
  <si>
    <t>8204210178083</t>
  </si>
  <si>
    <t>Matlawa</t>
  </si>
  <si>
    <t>8901255552086</t>
  </si>
  <si>
    <t>Njoloza</t>
  </si>
  <si>
    <t>Akhona</t>
  </si>
  <si>
    <t>8705060876089</t>
  </si>
  <si>
    <t>Sibande</t>
  </si>
  <si>
    <t>8812256217084</t>
  </si>
  <si>
    <t>Sibonginhlanhla</t>
  </si>
  <si>
    <t>8804230472083</t>
  </si>
  <si>
    <t>Matubule</t>
  </si>
  <si>
    <t>Innocentia</t>
  </si>
  <si>
    <t>8910041324080</t>
  </si>
  <si>
    <t>Monyebodi</t>
  </si>
  <si>
    <t>8607210355081</t>
  </si>
  <si>
    <t>Modungoa</t>
  </si>
  <si>
    <t>7805225309082</t>
  </si>
  <si>
    <t>Masimula</t>
  </si>
  <si>
    <t>8704250430088</t>
  </si>
  <si>
    <t>9004095138080</t>
  </si>
  <si>
    <t>Moonean</t>
  </si>
  <si>
    <t>Emmeline</t>
  </si>
  <si>
    <t>8302190039083</t>
  </si>
  <si>
    <t>Nakuphi</t>
  </si>
  <si>
    <t>8512170848085</t>
  </si>
  <si>
    <t>Khubheka</t>
  </si>
  <si>
    <t>Sindisiwe</t>
  </si>
  <si>
    <t>8907100388089</t>
  </si>
  <si>
    <t>Gift</t>
  </si>
  <si>
    <t>8907236007082</t>
  </si>
  <si>
    <t>Vuka</t>
  </si>
  <si>
    <t>8409185389082</t>
  </si>
  <si>
    <t>Thobejane</t>
  </si>
  <si>
    <t>Phomelelo</t>
  </si>
  <si>
    <t>8906010531085</t>
  </si>
  <si>
    <t>Maneo</t>
  </si>
  <si>
    <t>9205110186083</t>
  </si>
  <si>
    <t>8803170913080</t>
  </si>
  <si>
    <t>Sokhulu</t>
  </si>
  <si>
    <t>Snenhlanhla</t>
  </si>
  <si>
    <t>9305110494089</t>
  </si>
  <si>
    <t>Motsoagae</t>
  </si>
  <si>
    <t>9107151111089</t>
  </si>
  <si>
    <t>Mfeka</t>
  </si>
  <si>
    <t>Thulisile</t>
  </si>
  <si>
    <t>8807280916081</t>
  </si>
  <si>
    <t>Nembula</t>
  </si>
  <si>
    <t>9101010419080</t>
  </si>
  <si>
    <t>8709051251088</t>
  </si>
  <si>
    <t>Ramokoka</t>
  </si>
  <si>
    <t>Dikeledi</t>
  </si>
  <si>
    <t>8503310848085</t>
  </si>
  <si>
    <t>Masipa</t>
  </si>
  <si>
    <t>9305060653080</t>
  </si>
  <si>
    <t>8411010795087</t>
  </si>
  <si>
    <t>Xie</t>
  </si>
  <si>
    <t>Jianming</t>
  </si>
  <si>
    <t>8608225716085</t>
  </si>
  <si>
    <t>Ndzimande</t>
  </si>
  <si>
    <t>Luleka</t>
  </si>
  <si>
    <t>9403281043080</t>
  </si>
  <si>
    <t>8401310569084</t>
  </si>
  <si>
    <t>Mogatusi</t>
  </si>
  <si>
    <t>8410035351082</t>
  </si>
  <si>
    <t>Makoa</t>
  </si>
  <si>
    <t>8706011049081</t>
  </si>
  <si>
    <t>Dumakude</t>
  </si>
  <si>
    <t>7510201085082</t>
  </si>
  <si>
    <t>Langa</t>
  </si>
  <si>
    <t>9101140158087</t>
  </si>
  <si>
    <t>Mongana</t>
  </si>
  <si>
    <t>9206130318086</t>
  </si>
  <si>
    <t>Hazel</t>
  </si>
  <si>
    <t>7508250266082</t>
  </si>
  <si>
    <t>Motene</t>
  </si>
  <si>
    <t>Thabelo</t>
  </si>
  <si>
    <t>8803155489080</t>
  </si>
  <si>
    <t>Yeni</t>
  </si>
  <si>
    <t>7904120357088</t>
  </si>
  <si>
    <t>Siboniso</t>
  </si>
  <si>
    <t>8604246209085</t>
  </si>
  <si>
    <t>Jogiat</t>
  </si>
  <si>
    <t>Johnathan</t>
  </si>
  <si>
    <t>8401145092088</t>
  </si>
  <si>
    <t>8510201011087</t>
  </si>
  <si>
    <t>Manthorp</t>
  </si>
  <si>
    <t>6709275858181</t>
  </si>
  <si>
    <t>Stec</t>
  </si>
  <si>
    <t>Przemyslaw</t>
  </si>
  <si>
    <t>6705135007084</t>
  </si>
  <si>
    <t>Matoba</t>
  </si>
  <si>
    <t>8803035637080</t>
  </si>
  <si>
    <t>Makola</t>
  </si>
  <si>
    <t>8802276042083</t>
  </si>
  <si>
    <t>Mbotho</t>
  </si>
  <si>
    <t>Brenda</t>
  </si>
  <si>
    <t>8607090362082</t>
  </si>
  <si>
    <t>Coertzen</t>
  </si>
  <si>
    <t>Andre</t>
  </si>
  <si>
    <t>8003085048086</t>
  </si>
  <si>
    <t>Molawa</t>
  </si>
  <si>
    <t>Pabatso</t>
  </si>
  <si>
    <t>8510175709088</t>
  </si>
  <si>
    <t>Da Mata</t>
  </si>
  <si>
    <t>Sandra</t>
  </si>
  <si>
    <t>7604100102088</t>
  </si>
  <si>
    <t>Komanani</t>
  </si>
  <si>
    <t>Henry</t>
  </si>
  <si>
    <t>8407275789088</t>
  </si>
  <si>
    <t>Kingue</t>
  </si>
  <si>
    <t>Siphindile</t>
  </si>
  <si>
    <t>8203040834089</t>
  </si>
  <si>
    <t>Schonken</t>
  </si>
  <si>
    <t>Hendrik</t>
  </si>
  <si>
    <t>9012275098081</t>
  </si>
  <si>
    <t>Sekhoanyane</t>
  </si>
  <si>
    <t>7712235480087</t>
  </si>
  <si>
    <t>Khwatsha</t>
  </si>
  <si>
    <t>8601030992082</t>
  </si>
  <si>
    <t>Sima</t>
  </si>
  <si>
    <t>Arshaad</t>
  </si>
  <si>
    <t>8409285012089</t>
  </si>
  <si>
    <t>Panday</t>
  </si>
  <si>
    <t>Avishkar</t>
  </si>
  <si>
    <t>7705165217081</t>
  </si>
  <si>
    <t>Mawethu</t>
  </si>
  <si>
    <t>9001275225083</t>
  </si>
  <si>
    <t>Da Costa</t>
  </si>
  <si>
    <t>Cristina</t>
  </si>
  <si>
    <t>7602070134081</t>
  </si>
  <si>
    <t>8908150346084</t>
  </si>
  <si>
    <t>Kubiana</t>
  </si>
  <si>
    <t>Lizzy</t>
  </si>
  <si>
    <t>9010070527080</t>
  </si>
  <si>
    <t>Rooi</t>
  </si>
  <si>
    <t>8609270054083</t>
  </si>
  <si>
    <t>Berning</t>
  </si>
  <si>
    <t>Dale</t>
  </si>
  <si>
    <t>7007050219086</t>
  </si>
  <si>
    <t>Zondi</t>
  </si>
  <si>
    <t>Mantsho</t>
  </si>
  <si>
    <t>7909260726083</t>
  </si>
  <si>
    <t>Taaibos</t>
  </si>
  <si>
    <t>Ansley</t>
  </si>
  <si>
    <t>9310315290084</t>
  </si>
  <si>
    <t>Tsolo</t>
  </si>
  <si>
    <t>Keabetsoe</t>
  </si>
  <si>
    <t>9111030187088</t>
  </si>
  <si>
    <t>8010230507080</t>
  </si>
  <si>
    <t>Nonyane</t>
  </si>
  <si>
    <t>8901106044085</t>
  </si>
  <si>
    <t>Tlhabela</t>
  </si>
  <si>
    <t>9012010196083</t>
  </si>
  <si>
    <t>Habe</t>
  </si>
  <si>
    <t>Sabela</t>
  </si>
  <si>
    <t>8603181155089</t>
  </si>
  <si>
    <t>9010100288083</t>
  </si>
  <si>
    <t>9210110255086</t>
  </si>
  <si>
    <t>Nqabeni</t>
  </si>
  <si>
    <t>Prudence</t>
  </si>
  <si>
    <t>9008220593085</t>
  </si>
  <si>
    <t>Tembe</t>
  </si>
  <si>
    <t>Sinenhlanhla</t>
  </si>
  <si>
    <t>8802110666089</t>
  </si>
  <si>
    <t>Mtimkulu</t>
  </si>
  <si>
    <t>Luvuyo</t>
  </si>
  <si>
    <t>9006245249089</t>
  </si>
  <si>
    <t>Mabotja</t>
  </si>
  <si>
    <t>Tlou</t>
  </si>
  <si>
    <t>9204240700087</t>
  </si>
  <si>
    <t>Pheeha</t>
  </si>
  <si>
    <t>Mosibudi</t>
  </si>
  <si>
    <t>8408210331085</t>
  </si>
  <si>
    <t>Kotze</t>
  </si>
  <si>
    <t>Estelle</t>
  </si>
  <si>
    <t>6603030021088</t>
  </si>
  <si>
    <t>Mdakane</t>
  </si>
  <si>
    <t>8802240468083</t>
  </si>
  <si>
    <t>Nkhesani</t>
  </si>
  <si>
    <t>8701100570089</t>
  </si>
  <si>
    <t>Florence</t>
  </si>
  <si>
    <t>8811270347083</t>
  </si>
  <si>
    <t>Ndaba</t>
  </si>
  <si>
    <t>Nthati</t>
  </si>
  <si>
    <t>9008020379081</t>
  </si>
  <si>
    <t>Senna</t>
  </si>
  <si>
    <t>9403075233087</t>
  </si>
  <si>
    <t>Mudaliyar</t>
  </si>
  <si>
    <t>Komendree</t>
  </si>
  <si>
    <t>8403020255087</t>
  </si>
  <si>
    <t>9104196199088</t>
  </si>
  <si>
    <t>Lindelwa</t>
  </si>
  <si>
    <t>9001040480088</t>
  </si>
  <si>
    <t>Pasha</t>
  </si>
  <si>
    <t>Viwe</t>
  </si>
  <si>
    <t>8605260881089</t>
  </si>
  <si>
    <t>Makhuvele</t>
  </si>
  <si>
    <t>Xolani</t>
  </si>
  <si>
    <t>8612140724083</t>
  </si>
  <si>
    <t>Kele</t>
  </si>
  <si>
    <t>Puleng</t>
  </si>
  <si>
    <t>8903050922084</t>
  </si>
  <si>
    <t>Khonkhobe</t>
  </si>
  <si>
    <t>Kegomoditswe</t>
  </si>
  <si>
    <t>8511270715087</t>
  </si>
  <si>
    <t>Makamu</t>
  </si>
  <si>
    <t>8806110961085</t>
  </si>
  <si>
    <t>Camagu</t>
  </si>
  <si>
    <t>8705110565088</t>
  </si>
  <si>
    <t>Cekiso</t>
  </si>
  <si>
    <t>Mangaza</t>
  </si>
  <si>
    <t>9201080844082</t>
  </si>
  <si>
    <t>Mokoke</t>
  </si>
  <si>
    <t>8705195370081</t>
  </si>
  <si>
    <t>7810270458081</t>
  </si>
  <si>
    <t>8810275554081</t>
  </si>
  <si>
    <t>Ncube</t>
  </si>
  <si>
    <t>8304150927083</t>
  </si>
  <si>
    <t>Mpanyane</t>
  </si>
  <si>
    <t>9101105256082</t>
  </si>
  <si>
    <t>Halecia</t>
  </si>
  <si>
    <t>8502030169087</t>
  </si>
  <si>
    <t>Kgabo</t>
  </si>
  <si>
    <t>8008270363083</t>
  </si>
  <si>
    <t>Masemola</t>
  </si>
  <si>
    <t>9205161136086</t>
  </si>
  <si>
    <t>Matile</t>
  </si>
  <si>
    <t>Elias</t>
  </si>
  <si>
    <t>8705185974082</t>
  </si>
  <si>
    <t>8712105771085</t>
  </si>
  <si>
    <t>Nomhlanhla</t>
  </si>
  <si>
    <t>9010020289088</t>
  </si>
  <si>
    <t>Majola</t>
  </si>
  <si>
    <t>8903145510084</t>
  </si>
  <si>
    <t>Zamangwane</t>
  </si>
  <si>
    <t>9201130518082</t>
  </si>
  <si>
    <t>Gabisile</t>
  </si>
  <si>
    <t>9107160311084</t>
  </si>
  <si>
    <t>Booth</t>
  </si>
  <si>
    <t>7703145178085</t>
  </si>
  <si>
    <t>Maune</t>
  </si>
  <si>
    <t>Bernice</t>
  </si>
  <si>
    <t>8912160388086</t>
  </si>
  <si>
    <t>Dimba</t>
  </si>
  <si>
    <t>8609230850083</t>
  </si>
  <si>
    <t>Coelho</t>
  </si>
  <si>
    <t>Ricardo</t>
  </si>
  <si>
    <t>8808015080086</t>
  </si>
  <si>
    <t>Du Toit</t>
  </si>
  <si>
    <t>Brendan</t>
  </si>
  <si>
    <t>8201205152081</t>
  </si>
  <si>
    <t>Mashinini</t>
  </si>
  <si>
    <t>8208055865084</t>
  </si>
  <si>
    <t>8303310396080</t>
  </si>
  <si>
    <t>Kolobe</t>
  </si>
  <si>
    <t>Chabalala</t>
  </si>
  <si>
    <t>8612025928080</t>
  </si>
  <si>
    <t>Mabece</t>
  </si>
  <si>
    <t>Nondumiso</t>
  </si>
  <si>
    <t>8003260456088</t>
  </si>
  <si>
    <t>Nethengwe</t>
  </si>
  <si>
    <t>Lufuno</t>
  </si>
  <si>
    <t>8412305319088</t>
  </si>
  <si>
    <t>Greyling</t>
  </si>
  <si>
    <t>7205185236088</t>
  </si>
  <si>
    <t>9109151134087</t>
  </si>
  <si>
    <t>Thwane</t>
  </si>
  <si>
    <t>Boitsheko</t>
  </si>
  <si>
    <t>9102040435088</t>
  </si>
  <si>
    <t>8204205023088</t>
  </si>
  <si>
    <t>8207255295084</t>
  </si>
  <si>
    <t>Thulo</t>
  </si>
  <si>
    <t>8209226083086</t>
  </si>
  <si>
    <t>Motlhabi</t>
  </si>
  <si>
    <t>Kefiloe</t>
  </si>
  <si>
    <t>8505295843080</t>
  </si>
  <si>
    <t>Mpyana</t>
  </si>
  <si>
    <t>Adolph</t>
  </si>
  <si>
    <t>8908305827087</t>
  </si>
  <si>
    <t>Fredericks</t>
  </si>
  <si>
    <t>7607250065088</t>
  </si>
  <si>
    <t>Kishore</t>
  </si>
  <si>
    <t>Nishaan</t>
  </si>
  <si>
    <t>8606075165080</t>
  </si>
  <si>
    <t>Rethabile</t>
  </si>
  <si>
    <t>8506155284084</t>
  </si>
  <si>
    <t>Cassandra</t>
  </si>
  <si>
    <t>8801090323083</t>
  </si>
  <si>
    <t>Teffo</t>
  </si>
  <si>
    <t>9311020723088</t>
  </si>
  <si>
    <t>9110060558085</t>
  </si>
  <si>
    <t>Magodielo</t>
  </si>
  <si>
    <t>8508040294088</t>
  </si>
  <si>
    <t>Jonas</t>
  </si>
  <si>
    <t>8802255455082</t>
  </si>
  <si>
    <t>8703100699082</t>
  </si>
  <si>
    <t>Ngakane</t>
  </si>
  <si>
    <t>Mamotshabi</t>
  </si>
  <si>
    <t>9109170738082</t>
  </si>
  <si>
    <t>Moumakwe</t>
  </si>
  <si>
    <t>8909205309085</t>
  </si>
  <si>
    <t>Magano</t>
  </si>
  <si>
    <t>Christina</t>
  </si>
  <si>
    <t>8703170576087</t>
  </si>
  <si>
    <t>Leaha</t>
  </si>
  <si>
    <t>Suzan</t>
  </si>
  <si>
    <t>8803200209087</t>
  </si>
  <si>
    <t>Mnisi</t>
  </si>
  <si>
    <t>Makhosazana</t>
  </si>
  <si>
    <t>8708151038080</t>
  </si>
  <si>
    <t>Mabuya</t>
  </si>
  <si>
    <t>Magdeline</t>
  </si>
  <si>
    <t>9306080408083</t>
  </si>
  <si>
    <t>Maboa</t>
  </si>
  <si>
    <t>Ntshwari</t>
  </si>
  <si>
    <t>8802150461086</t>
  </si>
  <si>
    <t>Segoe</t>
  </si>
  <si>
    <t>Daisy</t>
  </si>
  <si>
    <t>8707100249087</t>
  </si>
  <si>
    <t>Makgatlhe</t>
  </si>
  <si>
    <t>8804300521082</t>
  </si>
  <si>
    <t>Mulaudzi</t>
  </si>
  <si>
    <t>Khuliso</t>
  </si>
  <si>
    <t>8707171207089</t>
  </si>
  <si>
    <t>Nomqolo</t>
  </si>
  <si>
    <t>Aviwe</t>
  </si>
  <si>
    <t>8812020570081</t>
  </si>
  <si>
    <t>9109111003083</t>
  </si>
  <si>
    <t>Viljoen</t>
  </si>
  <si>
    <t>Waldo</t>
  </si>
  <si>
    <t>9104235495083</t>
  </si>
  <si>
    <t>Murdoch</t>
  </si>
  <si>
    <t>Hugh</t>
  </si>
  <si>
    <t>7901225051087</t>
  </si>
  <si>
    <t>Kamraj</t>
  </si>
  <si>
    <t>Shantal</t>
  </si>
  <si>
    <t>8312100054080</t>
  </si>
  <si>
    <t>Zikhali</t>
  </si>
  <si>
    <t>7802206178081</t>
  </si>
  <si>
    <t>9108050345083</t>
  </si>
  <si>
    <t>Frank</t>
  </si>
  <si>
    <t>8704136160081</t>
  </si>
  <si>
    <t>Ngwanawamaishane</t>
  </si>
  <si>
    <t>8706061441089</t>
  </si>
  <si>
    <t>Lekhema</t>
  </si>
  <si>
    <t>Cresentia</t>
  </si>
  <si>
    <t>8512100551080</t>
  </si>
  <si>
    <t>Purse</t>
  </si>
  <si>
    <t>8908055258087</t>
  </si>
  <si>
    <t>Ramonti</t>
  </si>
  <si>
    <t>8611101105084</t>
  </si>
  <si>
    <t>Matheatsie</t>
  </si>
  <si>
    <t>9106286005083</t>
  </si>
  <si>
    <t>Wandile</t>
  </si>
  <si>
    <t>9209076437084</t>
  </si>
  <si>
    <t>Mandlenkosi</t>
  </si>
  <si>
    <t>7612265526082</t>
  </si>
  <si>
    <t>Sonja</t>
  </si>
  <si>
    <t>7907270207086</t>
  </si>
  <si>
    <t>Mbewe</t>
  </si>
  <si>
    <t>Pearl</t>
  </si>
  <si>
    <t>8901090232084</t>
  </si>
  <si>
    <t>de John</t>
  </si>
  <si>
    <t>631096366K00</t>
  </si>
  <si>
    <t>9901295372080</t>
  </si>
  <si>
    <t>Riyaaz</t>
  </si>
  <si>
    <t>9801055365086</t>
  </si>
  <si>
    <t>Mayo</t>
  </si>
  <si>
    <t>9909115824081</t>
  </si>
  <si>
    <t>Mbele</t>
  </si>
  <si>
    <t>Raymond</t>
  </si>
  <si>
    <t>7907145328083</t>
  </si>
  <si>
    <t>Joni</t>
  </si>
  <si>
    <t>Siphosihle</t>
  </si>
  <si>
    <t>9404035250088</t>
  </si>
  <si>
    <t>Masungwini</t>
  </si>
  <si>
    <t>Tinga</t>
  </si>
  <si>
    <t>8902126173086</t>
  </si>
  <si>
    <t>Raphuti</t>
  </si>
  <si>
    <t>Letlhage</t>
  </si>
  <si>
    <t>7704115564080</t>
  </si>
  <si>
    <t>Motshoene</t>
  </si>
  <si>
    <t>8810285316083</t>
  </si>
  <si>
    <t>Leon</t>
  </si>
  <si>
    <t>7006235069085</t>
  </si>
  <si>
    <t>Van der Wat</t>
  </si>
  <si>
    <t>Seline</t>
  </si>
  <si>
    <t>8705150003081</t>
  </si>
  <si>
    <t>Ngoma</t>
  </si>
  <si>
    <t>Lisezi</t>
  </si>
  <si>
    <t>8712260841087</t>
  </si>
  <si>
    <t>Ramesar</t>
  </si>
  <si>
    <t>Varsha</t>
  </si>
  <si>
    <t>7911010187087</t>
  </si>
  <si>
    <t>8905170382081</t>
  </si>
  <si>
    <t>Malatsi</t>
  </si>
  <si>
    <t>Moshibodi</t>
  </si>
  <si>
    <t>9108080325089</t>
  </si>
  <si>
    <t>Gaynore</t>
  </si>
  <si>
    <t>7812160158086</t>
  </si>
  <si>
    <t>Tshaka</t>
  </si>
  <si>
    <t>8701095738089</t>
  </si>
  <si>
    <t>Wilkinson</t>
  </si>
  <si>
    <t>8608225112087</t>
  </si>
  <si>
    <t>Gouda</t>
  </si>
  <si>
    <t>Suenique</t>
  </si>
  <si>
    <t>7808020028089</t>
  </si>
  <si>
    <t>Mosalanyane</t>
  </si>
  <si>
    <t>Ethel</t>
  </si>
  <si>
    <t>7911220762083</t>
  </si>
  <si>
    <t>Malibe</t>
  </si>
  <si>
    <t>Fionah</t>
  </si>
  <si>
    <t>8306010859083</t>
  </si>
  <si>
    <t>Mashele</t>
  </si>
  <si>
    <t>Diwan</t>
  </si>
  <si>
    <t>Omayya</t>
  </si>
  <si>
    <t>8105120190086</t>
  </si>
  <si>
    <t>Tshipane</t>
  </si>
  <si>
    <t>7811265395080</t>
  </si>
  <si>
    <t>Mbanje</t>
  </si>
  <si>
    <t>Chitendai</t>
  </si>
  <si>
    <t>8404266204185</t>
  </si>
  <si>
    <t>Janse Van Rensburg</t>
  </si>
  <si>
    <t>Werner</t>
  </si>
  <si>
    <t>7605105062086</t>
  </si>
  <si>
    <t>Burgers</t>
  </si>
  <si>
    <t>Annelien</t>
  </si>
  <si>
    <t>8009230003082</t>
  </si>
  <si>
    <t>Lala</t>
  </si>
  <si>
    <t>Rashi</t>
  </si>
  <si>
    <t>8511120128085</t>
  </si>
  <si>
    <t>7706060134082</t>
  </si>
  <si>
    <t>Buckland</t>
  </si>
  <si>
    <t>7603076256084</t>
  </si>
  <si>
    <t>Madubela</t>
  </si>
  <si>
    <t>Phiwo-Kuhle</t>
  </si>
  <si>
    <t>8306040370085</t>
  </si>
  <si>
    <t>Maharaj</t>
  </si>
  <si>
    <t>Kashan</t>
  </si>
  <si>
    <t>8605285262083</t>
  </si>
  <si>
    <t>8909075331086</t>
  </si>
  <si>
    <t>Sibonelo</t>
  </si>
  <si>
    <t>8306185541086</t>
  </si>
  <si>
    <t>Amratlal</t>
  </si>
  <si>
    <t>Kunal</t>
  </si>
  <si>
    <t>9106035137088</t>
  </si>
  <si>
    <t>Kerusha</t>
  </si>
  <si>
    <t>8703190211087</t>
  </si>
  <si>
    <t>Koapeng</t>
  </si>
  <si>
    <t>8608180887087</t>
  </si>
  <si>
    <t>Omar</t>
  </si>
  <si>
    <t>Nazeem</t>
  </si>
  <si>
    <t>7701275218085</t>
  </si>
  <si>
    <t>Perceverance</t>
  </si>
  <si>
    <t>8503250616088</t>
  </si>
  <si>
    <t>Bongie</t>
  </si>
  <si>
    <t>8109011416089</t>
  </si>
  <si>
    <t>Maluleke</t>
  </si>
  <si>
    <t>9203140248080</t>
  </si>
  <si>
    <t>9501020827083</t>
  </si>
  <si>
    <t>Maruma</t>
  </si>
  <si>
    <t>Semolopeng</t>
  </si>
  <si>
    <t>9212015765086</t>
  </si>
  <si>
    <t>Ganandana</t>
  </si>
  <si>
    <t>8902286564082</t>
  </si>
  <si>
    <t>Klingenberg</t>
  </si>
  <si>
    <t>Ilze</t>
  </si>
  <si>
    <t>8611040147080</t>
  </si>
  <si>
    <t>Manthata</t>
  </si>
  <si>
    <t>9109290436088</t>
  </si>
  <si>
    <t>Tafane</t>
  </si>
  <si>
    <t>9001210869086</t>
  </si>
  <si>
    <t>Chabaku</t>
  </si>
  <si>
    <t>Machere</t>
  </si>
  <si>
    <t>9203180316086</t>
  </si>
  <si>
    <t>Sakhumuzi</t>
  </si>
  <si>
    <t>9203016116080</t>
  </si>
  <si>
    <t>Nomvelo</t>
  </si>
  <si>
    <t>9408221032085</t>
  </si>
  <si>
    <t>Angela</t>
  </si>
  <si>
    <t>9207110044080</t>
  </si>
  <si>
    <t>Mogakane</t>
  </si>
  <si>
    <t>Alice</t>
  </si>
  <si>
    <t>8710040361087</t>
  </si>
  <si>
    <t>France</t>
  </si>
  <si>
    <t>Vuyani</t>
  </si>
  <si>
    <t>8903065338086</t>
  </si>
  <si>
    <t>Mbonani</t>
  </si>
  <si>
    <t>Ntombizodwa</t>
  </si>
  <si>
    <t>8802140262081</t>
  </si>
  <si>
    <t>Masiane</t>
  </si>
  <si>
    <t>Mokgatle</t>
  </si>
  <si>
    <t>8703106393086</t>
  </si>
  <si>
    <t>Thelma</t>
  </si>
  <si>
    <t>9103310795086</t>
  </si>
  <si>
    <t>Buthelezi</t>
  </si>
  <si>
    <t>9108010270082</t>
  </si>
  <si>
    <t>Nomcebo</t>
  </si>
  <si>
    <t>9004270425088</t>
  </si>
  <si>
    <t>Mkhoma</t>
  </si>
  <si>
    <t>7610210303086</t>
  </si>
  <si>
    <t>Masil</t>
  </si>
  <si>
    <t>8607245029081</t>
  </si>
  <si>
    <t>Nhlapo</t>
  </si>
  <si>
    <t>8209150858081</t>
  </si>
  <si>
    <t>Selepe</t>
  </si>
  <si>
    <t>8710180253086</t>
  </si>
  <si>
    <t>Mampuru</t>
  </si>
  <si>
    <t>9203160640083</t>
  </si>
  <si>
    <t>Thekiso</t>
  </si>
  <si>
    <t>Bonolo</t>
  </si>
  <si>
    <t>9105160344089</t>
  </si>
  <si>
    <t>9108220436085</t>
  </si>
  <si>
    <t>Nodada</t>
  </si>
  <si>
    <t>Zintle</t>
  </si>
  <si>
    <t>9109081070088</t>
  </si>
  <si>
    <t>Didebe</t>
  </si>
  <si>
    <t>Nomshado</t>
  </si>
  <si>
    <t>8703210963089</t>
  </si>
  <si>
    <t>Lai Hong</t>
  </si>
  <si>
    <t>8712205067087</t>
  </si>
  <si>
    <t>Muchindu</t>
  </si>
  <si>
    <t>8301145353086</t>
  </si>
  <si>
    <t>Motata</t>
  </si>
  <si>
    <t>Reginald</t>
  </si>
  <si>
    <t>9109035724087</t>
  </si>
  <si>
    <t>Wiggill</t>
  </si>
  <si>
    <t>7204225033084</t>
  </si>
  <si>
    <t>Roshe</t>
  </si>
  <si>
    <t>Ncumisa</t>
  </si>
  <si>
    <t>8207170386083</t>
  </si>
  <si>
    <t>Metha</t>
  </si>
  <si>
    <t>Hansika</t>
  </si>
  <si>
    <t>7502230142083</t>
  </si>
  <si>
    <t>7902195460084</t>
  </si>
  <si>
    <t>Jonker</t>
  </si>
  <si>
    <t>Tanja</t>
  </si>
  <si>
    <t>7606090044089</t>
  </si>
  <si>
    <t>Khunou</t>
  </si>
  <si>
    <t>Godisamang</t>
  </si>
  <si>
    <t>9107110601089</t>
  </si>
  <si>
    <t>Mokatsane</t>
  </si>
  <si>
    <t>Oratile</t>
  </si>
  <si>
    <t>9007300581085</t>
  </si>
  <si>
    <t>Makhalemele</t>
  </si>
  <si>
    <t>Motlatsi</t>
  </si>
  <si>
    <t>8902265285089</t>
  </si>
  <si>
    <t>Shikhati</t>
  </si>
  <si>
    <t>7708240569088</t>
  </si>
  <si>
    <t>Moretti</t>
  </si>
  <si>
    <t>Laura</t>
  </si>
  <si>
    <t>6810040208080</t>
  </si>
  <si>
    <t>Ngwasheng</t>
  </si>
  <si>
    <t>Nicholett</t>
  </si>
  <si>
    <t>8801290367088</t>
  </si>
  <si>
    <t>Couch</t>
  </si>
  <si>
    <t>Brianel</t>
  </si>
  <si>
    <t>8504015251088</t>
  </si>
  <si>
    <t>Diale</t>
  </si>
  <si>
    <t>8709096494081</t>
  </si>
  <si>
    <t>Matube</t>
  </si>
  <si>
    <t>Verqueline</t>
  </si>
  <si>
    <t>9002030106089</t>
  </si>
  <si>
    <t>Koto</t>
  </si>
  <si>
    <t>9202050456089</t>
  </si>
  <si>
    <t>Madibana</t>
  </si>
  <si>
    <t>Moloko</t>
  </si>
  <si>
    <t>9007016026086</t>
  </si>
  <si>
    <t>Mapasa</t>
  </si>
  <si>
    <t>Judith</t>
  </si>
  <si>
    <t>9004200579087</t>
  </si>
  <si>
    <t>Gordon</t>
  </si>
  <si>
    <t>9105061357081</t>
  </si>
  <si>
    <t>Semakula-Katende</t>
  </si>
  <si>
    <t>9012126197082</t>
  </si>
  <si>
    <t>9112230343083</t>
  </si>
  <si>
    <t>Skhosana</t>
  </si>
  <si>
    <t>8606201037088</t>
  </si>
  <si>
    <t>Thanyane</t>
  </si>
  <si>
    <t>9306090095086</t>
  </si>
  <si>
    <t>Mogoba</t>
  </si>
  <si>
    <t>Joyce</t>
  </si>
  <si>
    <t>8608281303083</t>
  </si>
  <si>
    <t>Mthombeni</t>
  </si>
  <si>
    <t>Anthea</t>
  </si>
  <si>
    <t>9208050177088</t>
  </si>
  <si>
    <t>Mtenjane</t>
  </si>
  <si>
    <t>9011250271085</t>
  </si>
  <si>
    <t>Shebe</t>
  </si>
  <si>
    <t>9210230086080</t>
  </si>
  <si>
    <t>Prince</t>
  </si>
  <si>
    <t>9202025665087</t>
  </si>
  <si>
    <t>9002130326082</t>
  </si>
  <si>
    <t>Moabi</t>
  </si>
  <si>
    <t>9005115767089</t>
  </si>
  <si>
    <t>Tsomo</t>
  </si>
  <si>
    <t>Ntombizandile</t>
  </si>
  <si>
    <t>8401220571089</t>
  </si>
  <si>
    <t>Hermans</t>
  </si>
  <si>
    <t>9112210042085</t>
  </si>
  <si>
    <t>Basola</t>
  </si>
  <si>
    <t>Carina</t>
  </si>
  <si>
    <t>7512310242083</t>
  </si>
  <si>
    <t>Fako</t>
  </si>
  <si>
    <t>8910155301080</t>
  </si>
  <si>
    <t>Magabe</t>
  </si>
  <si>
    <t>9206045729088</t>
  </si>
  <si>
    <t>Niebuhr</t>
  </si>
  <si>
    <t>8704275123080</t>
  </si>
  <si>
    <t>Devashnee</t>
  </si>
  <si>
    <t>7805230207081</t>
  </si>
  <si>
    <t>Moticoe</t>
  </si>
  <si>
    <t>7806050047086</t>
  </si>
  <si>
    <t>Amod</t>
  </si>
  <si>
    <t>Waseem</t>
  </si>
  <si>
    <t>9206155082088</t>
  </si>
  <si>
    <t>Thamaga</t>
  </si>
  <si>
    <t>7905150375080</t>
  </si>
  <si>
    <t>Paulus</t>
  </si>
  <si>
    <t>Moitheri</t>
  </si>
  <si>
    <t>8212050462087</t>
  </si>
  <si>
    <t>Gangat</t>
  </si>
  <si>
    <t>Taskeen</t>
  </si>
  <si>
    <t>8711300198086</t>
  </si>
  <si>
    <t>Motshweni</t>
  </si>
  <si>
    <t>8111055318080</t>
  </si>
  <si>
    <t>9212200127084</t>
  </si>
  <si>
    <t>8302050457086</t>
  </si>
  <si>
    <t>Mxolici</t>
  </si>
  <si>
    <t>8810275303083</t>
  </si>
  <si>
    <t>May</t>
  </si>
  <si>
    <t>Edward</t>
  </si>
  <si>
    <t>8703235841088</t>
  </si>
  <si>
    <t>Oscar</t>
  </si>
  <si>
    <t>8410035815086</t>
  </si>
  <si>
    <t>Majoro</t>
  </si>
  <si>
    <t>7707265432081</t>
  </si>
  <si>
    <t>Mavuso</t>
  </si>
  <si>
    <t>Ntombana</t>
  </si>
  <si>
    <t>8212121057080</t>
  </si>
  <si>
    <t>Mannuku</t>
  </si>
  <si>
    <t>8906270294085</t>
  </si>
  <si>
    <t>9007290724083</t>
  </si>
  <si>
    <t>Els</t>
  </si>
  <si>
    <t>8006260058085</t>
  </si>
  <si>
    <t>Sebogodi</t>
  </si>
  <si>
    <t>8503025809083</t>
  </si>
  <si>
    <t>Nogueira</t>
  </si>
  <si>
    <t>Flavia</t>
  </si>
  <si>
    <t>9206030173086</t>
  </si>
  <si>
    <t>Dumisile</t>
  </si>
  <si>
    <t>8312010689082</t>
  </si>
  <si>
    <t>Chwayita</t>
  </si>
  <si>
    <t>8109160836087</t>
  </si>
  <si>
    <t>Mutshinya</t>
  </si>
  <si>
    <t>8806050901083</t>
  </si>
  <si>
    <t>Mkhwanazi</t>
  </si>
  <si>
    <t>8808125829083</t>
  </si>
  <si>
    <t>Tshamano</t>
  </si>
  <si>
    <t>Khathutshelo</t>
  </si>
  <si>
    <t>8606135878086</t>
  </si>
  <si>
    <t>Lethae</t>
  </si>
  <si>
    <t>Molefi</t>
  </si>
  <si>
    <t>8010295591086</t>
  </si>
  <si>
    <t>Lydia</t>
  </si>
  <si>
    <t>7902010548089</t>
  </si>
  <si>
    <t>Rixon</t>
  </si>
  <si>
    <t>Nicholas</t>
  </si>
  <si>
    <t>8111205210088</t>
  </si>
  <si>
    <t>Goosen</t>
  </si>
  <si>
    <t>Debra</t>
  </si>
  <si>
    <t>7901240069080</t>
  </si>
  <si>
    <t>Jordan</t>
  </si>
  <si>
    <t>Zonke</t>
  </si>
  <si>
    <t>9104191095083</t>
  </si>
  <si>
    <t>Celia</t>
  </si>
  <si>
    <t>7904151232184</t>
  </si>
  <si>
    <t>Josia</t>
  </si>
  <si>
    <t>9504205405089</t>
  </si>
  <si>
    <t>Lekgothoane</t>
  </si>
  <si>
    <t>Morongwa</t>
  </si>
  <si>
    <t>8808040277087</t>
  </si>
  <si>
    <t>Velosa</t>
  </si>
  <si>
    <t>Marco</t>
  </si>
  <si>
    <t>7011295014088</t>
  </si>
  <si>
    <t>Josiah</t>
  </si>
  <si>
    <t>Griszelda</t>
  </si>
  <si>
    <t>7601100176088</t>
  </si>
  <si>
    <t>Masito</t>
  </si>
  <si>
    <t>Ludwe</t>
  </si>
  <si>
    <t>8909185927088</t>
  </si>
  <si>
    <t>Debeila</t>
  </si>
  <si>
    <t>9207190612087</t>
  </si>
  <si>
    <t>9210100237086</t>
  </si>
  <si>
    <t>Nemadidi</t>
  </si>
  <si>
    <t>Phumudzo</t>
  </si>
  <si>
    <t>8612075503080</t>
  </si>
  <si>
    <t>Skosana</t>
  </si>
  <si>
    <t>Simangele</t>
  </si>
  <si>
    <t>9211270641081</t>
  </si>
  <si>
    <t>Rampa</t>
  </si>
  <si>
    <t>9312020628087</t>
  </si>
  <si>
    <t>Fezile</t>
  </si>
  <si>
    <t>9005050410083</t>
  </si>
  <si>
    <t>Mpe</t>
  </si>
  <si>
    <t>9103271190087</t>
  </si>
  <si>
    <t>Mohlala</t>
  </si>
  <si>
    <t>8909305968087</t>
  </si>
  <si>
    <t>Mokoto</t>
  </si>
  <si>
    <t>Kealeboga</t>
  </si>
  <si>
    <t>7905080377081</t>
  </si>
  <si>
    <t>Meltapha</t>
  </si>
  <si>
    <t>Zoleka</t>
  </si>
  <si>
    <t>8403261102089</t>
  </si>
  <si>
    <t>Sengfeng</t>
  </si>
  <si>
    <t>8403080673088</t>
  </si>
  <si>
    <t>Xolisile</t>
  </si>
  <si>
    <t>8906110373081</t>
  </si>
  <si>
    <t>8608300285089</t>
  </si>
  <si>
    <t>Senzekile</t>
  </si>
  <si>
    <t>8905161122082</t>
  </si>
  <si>
    <t>Gqola</t>
  </si>
  <si>
    <t>Chumani</t>
  </si>
  <si>
    <t>9001155489080</t>
  </si>
  <si>
    <t>Tyuluba</t>
  </si>
  <si>
    <t>Vuyelwa</t>
  </si>
  <si>
    <t>8510290374081</t>
  </si>
  <si>
    <t>Mhlatshane</t>
  </si>
  <si>
    <t>Unathi</t>
  </si>
  <si>
    <t>8607310696087</t>
  </si>
  <si>
    <t>Manxiwa</t>
  </si>
  <si>
    <t>Vuyo</t>
  </si>
  <si>
    <t>9110075767085</t>
  </si>
  <si>
    <t>Shude</t>
  </si>
  <si>
    <t>Nkqubela</t>
  </si>
  <si>
    <t>9107116036082</t>
  </si>
  <si>
    <t>Isaac</t>
  </si>
  <si>
    <t>George</t>
  </si>
  <si>
    <t>8106166110087</t>
  </si>
  <si>
    <t>Malafane</t>
  </si>
  <si>
    <t>9304195495087</t>
  </si>
  <si>
    <t>8807220718084</t>
  </si>
  <si>
    <t>Binase</t>
  </si>
  <si>
    <t>Bongile</t>
  </si>
  <si>
    <t>8901065744089</t>
  </si>
  <si>
    <t>Ramsaroop</t>
  </si>
  <si>
    <t>9305070041086</t>
  </si>
  <si>
    <t>Ntandoyenkosi</t>
  </si>
  <si>
    <t>9204180371089</t>
  </si>
  <si>
    <t>Makhubalo</t>
  </si>
  <si>
    <t>Sivuyisiwe</t>
  </si>
  <si>
    <t>8801280424089</t>
  </si>
  <si>
    <t>Leighton</t>
  </si>
  <si>
    <t>8701055004084</t>
  </si>
  <si>
    <t>Premchund</t>
  </si>
  <si>
    <t>Sharon</t>
  </si>
  <si>
    <t>7907050117083</t>
  </si>
  <si>
    <t>Sithando</t>
  </si>
  <si>
    <t>8608081430086</t>
  </si>
  <si>
    <t>Lihle</t>
  </si>
  <si>
    <t>8709080401084</t>
  </si>
  <si>
    <t>Simiso</t>
  </si>
  <si>
    <t>8709285563084</t>
  </si>
  <si>
    <t>Gqoli</t>
  </si>
  <si>
    <t>Yongezile</t>
  </si>
  <si>
    <t>8309155770081</t>
  </si>
  <si>
    <t>Reddy</t>
  </si>
  <si>
    <t>Polendhiran</t>
  </si>
  <si>
    <t>7811115028089</t>
  </si>
  <si>
    <t>Peenz</t>
  </si>
  <si>
    <t>Emmarentia</t>
  </si>
  <si>
    <t>6801140016085</t>
  </si>
  <si>
    <t>Nishen</t>
  </si>
  <si>
    <t>8703215150088</t>
  </si>
  <si>
    <t>Bennett</t>
  </si>
  <si>
    <t>Trevor</t>
  </si>
  <si>
    <t>8304065085084</t>
  </si>
  <si>
    <t>7611135596085</t>
  </si>
  <si>
    <t>Rosingana</t>
  </si>
  <si>
    <t>6512030098089</t>
  </si>
  <si>
    <t>Kuse</t>
  </si>
  <si>
    <t>Sithembele</t>
  </si>
  <si>
    <t>8503236016080</t>
  </si>
  <si>
    <t>Hassem</t>
  </si>
  <si>
    <t>Naeela</t>
  </si>
  <si>
    <t>9108080121082</t>
  </si>
  <si>
    <t>Kolwa</t>
  </si>
  <si>
    <t>Leseli</t>
  </si>
  <si>
    <t>8404250517089</t>
  </si>
  <si>
    <t>Wasim</t>
  </si>
  <si>
    <t>8504080738084</t>
  </si>
  <si>
    <t>Thandolwethu</t>
  </si>
  <si>
    <t>9210060085087</t>
  </si>
  <si>
    <t>Ahmed</t>
  </si>
  <si>
    <t>8910125205080</t>
  </si>
  <si>
    <t>Kiasha</t>
  </si>
  <si>
    <t>8604230035082</t>
  </si>
  <si>
    <t>Masekela</t>
  </si>
  <si>
    <t>Refentse</t>
  </si>
  <si>
    <t>8906061025086</t>
  </si>
  <si>
    <t>Faku</t>
  </si>
  <si>
    <t>Oyama</t>
  </si>
  <si>
    <t>8912286077084</t>
  </si>
  <si>
    <t>9305055505089</t>
  </si>
  <si>
    <t>Jali</t>
  </si>
  <si>
    <t>Gcobani</t>
  </si>
  <si>
    <t>9007095588089</t>
  </si>
  <si>
    <t>9310276166083</t>
  </si>
  <si>
    <t>Mosia</t>
  </si>
  <si>
    <t>9106135250088</t>
  </si>
  <si>
    <t>Balibali</t>
  </si>
  <si>
    <t>Thendo</t>
  </si>
  <si>
    <t>8912140747088</t>
  </si>
  <si>
    <t>Zamani</t>
  </si>
  <si>
    <t>9309055944082</t>
  </si>
  <si>
    <t>Chimedza</t>
  </si>
  <si>
    <t>Learnmore</t>
  </si>
  <si>
    <t>9112226093080</t>
  </si>
  <si>
    <t>Serfontein</t>
  </si>
  <si>
    <t>Marelize</t>
  </si>
  <si>
    <t>9203070128088</t>
  </si>
  <si>
    <t>Mashego</t>
  </si>
  <si>
    <t>Jacob</t>
  </si>
  <si>
    <t>9306016279087</t>
  </si>
  <si>
    <t>Tsebe</t>
  </si>
  <si>
    <t>Tshegofatjo</t>
  </si>
  <si>
    <t>9004230549084</t>
  </si>
  <si>
    <t>Sheldon</t>
  </si>
  <si>
    <t>9003105041086</t>
  </si>
  <si>
    <t>Mabobo</t>
  </si>
  <si>
    <t>9110200659082</t>
  </si>
  <si>
    <t>Sikhitha</t>
  </si>
  <si>
    <t>Talifhani</t>
  </si>
  <si>
    <t>9204071078082</t>
  </si>
  <si>
    <t>8704165192088</t>
  </si>
  <si>
    <t>Chotia</t>
  </si>
  <si>
    <t>Ayesha</t>
  </si>
  <si>
    <t>8312040070089</t>
  </si>
  <si>
    <t>8011095305081</t>
  </si>
  <si>
    <t>Anton</t>
  </si>
  <si>
    <t>7003195263089</t>
  </si>
  <si>
    <t>Mapfumo</t>
  </si>
  <si>
    <t>Cordelia</t>
  </si>
  <si>
    <t>8107151126187</t>
  </si>
  <si>
    <t>9204130299083</t>
  </si>
  <si>
    <t>Mabogoane</t>
  </si>
  <si>
    <t>Macmillan</t>
  </si>
  <si>
    <t>8902245557086</t>
  </si>
  <si>
    <t>Mahwayi</t>
  </si>
  <si>
    <t>8706100563083</t>
  </si>
  <si>
    <t>Matiba</t>
  </si>
  <si>
    <t>Dumaphi</t>
  </si>
  <si>
    <t>9009136381086</t>
  </si>
  <si>
    <t>Mosakoa</t>
  </si>
  <si>
    <t>9007175677083</t>
  </si>
  <si>
    <t>Mogale</t>
  </si>
  <si>
    <t>Nomonde</t>
  </si>
  <si>
    <t>9006230265082</t>
  </si>
  <si>
    <t>Sehlakgoe</t>
  </si>
  <si>
    <t>Thete</t>
  </si>
  <si>
    <t>8311030841087</t>
  </si>
  <si>
    <t>Sigela</t>
  </si>
  <si>
    <t>9410280281082</t>
  </si>
  <si>
    <t>Ngcamphalala</t>
  </si>
  <si>
    <t>Ntombi</t>
  </si>
  <si>
    <t>8411270327084</t>
  </si>
  <si>
    <t>Mafulatsha</t>
  </si>
  <si>
    <t>7905035632085</t>
  </si>
  <si>
    <t>Tremendous Kgopotso</t>
  </si>
  <si>
    <t>8812045535085</t>
  </si>
  <si>
    <t>Tshoaele</t>
  </si>
  <si>
    <t>Musawenkosi</t>
  </si>
  <si>
    <t>8407125530088</t>
  </si>
  <si>
    <t>Suzan Dimples</t>
  </si>
  <si>
    <t>8705230982080</t>
  </si>
  <si>
    <t>Mxali</t>
  </si>
  <si>
    <t>Bongiwe</t>
  </si>
  <si>
    <t>9410030263083</t>
  </si>
  <si>
    <t>Monare</t>
  </si>
  <si>
    <t>Sydney Tumelo</t>
  </si>
  <si>
    <t>8705255778082</t>
  </si>
  <si>
    <t>9009285567089</t>
  </si>
  <si>
    <t>Tunce</t>
  </si>
  <si>
    <t>Edna</t>
  </si>
  <si>
    <t>9202280096085</t>
  </si>
  <si>
    <t>9110190442085</t>
  </si>
  <si>
    <t>Keenen</t>
  </si>
  <si>
    <t>8706295061083</t>
  </si>
  <si>
    <t>Xolo</t>
  </si>
  <si>
    <t>Salusiwe</t>
  </si>
  <si>
    <t>9002095588080</t>
  </si>
  <si>
    <t>Emslie</t>
  </si>
  <si>
    <t>Neale</t>
  </si>
  <si>
    <t>5810295007089</t>
  </si>
  <si>
    <t>Ndwambi</t>
  </si>
  <si>
    <t>8304185596085</t>
  </si>
  <si>
    <t>7901085181081</t>
  </si>
  <si>
    <t>Dumisa</t>
  </si>
  <si>
    <t>8012295239088</t>
  </si>
  <si>
    <t>Jansen van Vuuren</t>
  </si>
  <si>
    <t>8303245094081</t>
  </si>
  <si>
    <t>Fostino</t>
  </si>
  <si>
    <t>Helen</t>
  </si>
  <si>
    <t>8707131101083</t>
  </si>
  <si>
    <t>8410030708088</t>
  </si>
  <si>
    <t>Maredi</t>
  </si>
  <si>
    <t>9103181028088</t>
  </si>
  <si>
    <t>Mcubhe</t>
  </si>
  <si>
    <t>Siyanda</t>
  </si>
  <si>
    <t>8903255883081</t>
  </si>
  <si>
    <t>Byron</t>
  </si>
  <si>
    <t>9005155059082</t>
  </si>
  <si>
    <t>Mongalo</t>
  </si>
  <si>
    <t>Johannah</t>
  </si>
  <si>
    <t>9110021202088</t>
  </si>
  <si>
    <t>Mashalane</t>
  </si>
  <si>
    <t>8706155512084</t>
  </si>
  <si>
    <t>Latane</t>
  </si>
  <si>
    <t>8910245563087</t>
  </si>
  <si>
    <t>Mpshane</t>
  </si>
  <si>
    <t>Boitshoko</t>
  </si>
  <si>
    <t>8701020770082</t>
  </si>
  <si>
    <t>Nkosikhona</t>
  </si>
  <si>
    <t>9109276142080</t>
  </si>
  <si>
    <t>Safi</t>
  </si>
  <si>
    <t>Farhad</t>
  </si>
  <si>
    <t>6911065113088</t>
  </si>
  <si>
    <t>Mogoboya</t>
  </si>
  <si>
    <t>8506145815088</t>
  </si>
  <si>
    <t>Gontse</t>
  </si>
  <si>
    <t>8904285075086</t>
  </si>
  <si>
    <t>7209215460080</t>
  </si>
  <si>
    <t>Ankiah</t>
  </si>
  <si>
    <t>Julian</t>
  </si>
  <si>
    <t>8107105150085</t>
  </si>
  <si>
    <t>Manci</t>
  </si>
  <si>
    <t>8508015959087</t>
  </si>
  <si>
    <t>Mokate</t>
  </si>
  <si>
    <t>9105315198083</t>
  </si>
  <si>
    <t>9010310808084</t>
  </si>
  <si>
    <t>Sekgobela</t>
  </si>
  <si>
    <t>9404285046087</t>
  </si>
  <si>
    <t>Fortuin</t>
  </si>
  <si>
    <t>9204285148085</t>
  </si>
  <si>
    <t>Mngomezulu</t>
  </si>
  <si>
    <t>Nomfiso</t>
  </si>
  <si>
    <t>9006080382086</t>
  </si>
  <si>
    <t>Tshokwe</t>
  </si>
  <si>
    <t>8403040919084</t>
  </si>
  <si>
    <t>Ouma</t>
  </si>
  <si>
    <t>9108280510084</t>
  </si>
  <si>
    <t>9106155769082</t>
  </si>
  <si>
    <t>Seboto</t>
  </si>
  <si>
    <t>Khethelo</t>
  </si>
  <si>
    <t>9410185384080</t>
  </si>
  <si>
    <t>Matshoge</t>
  </si>
  <si>
    <t>Obakeng</t>
  </si>
  <si>
    <t>9109195048087</t>
  </si>
  <si>
    <t>Mathentombi</t>
  </si>
  <si>
    <t>8908230260081</t>
  </si>
  <si>
    <t>9202030281086</t>
  </si>
  <si>
    <t>Jezile</t>
  </si>
  <si>
    <t>Yanga</t>
  </si>
  <si>
    <t>8603025491088</t>
  </si>
  <si>
    <t>8908100296082</t>
  </si>
  <si>
    <t>Sigasa</t>
  </si>
  <si>
    <t>Bridget</t>
  </si>
  <si>
    <t>8904200383086</t>
  </si>
  <si>
    <t>Lumkwana</t>
  </si>
  <si>
    <t>9310310146083</t>
  </si>
  <si>
    <t>Mathu</t>
  </si>
  <si>
    <t>8606055333088</t>
  </si>
  <si>
    <t>Shange</t>
  </si>
  <si>
    <t>8908220025080</t>
  </si>
  <si>
    <t>Mathe</t>
  </si>
  <si>
    <t>8606115292084</t>
  </si>
  <si>
    <t>De Beer</t>
  </si>
  <si>
    <t>Genine</t>
  </si>
  <si>
    <t>8612080046083</t>
  </si>
  <si>
    <t>Munzhedzi</t>
  </si>
  <si>
    <t>Fhatuwani</t>
  </si>
  <si>
    <t>8306270546081</t>
  </si>
  <si>
    <t>8306055048089</t>
  </si>
  <si>
    <t>Mopalami</t>
  </si>
  <si>
    <t>8909070510080</t>
  </si>
  <si>
    <t>Siyabonga</t>
  </si>
  <si>
    <t>8810075998082</t>
  </si>
  <si>
    <t>8110195194088</t>
  </si>
  <si>
    <t>Gary</t>
  </si>
  <si>
    <t>7608245191088</t>
  </si>
  <si>
    <t>Ngidi</t>
  </si>
  <si>
    <t>7707250498089</t>
  </si>
  <si>
    <t>Adelaide</t>
  </si>
  <si>
    <t>Scheepers</t>
  </si>
  <si>
    <t>Genevieve</t>
  </si>
  <si>
    <t>8509300203082</t>
  </si>
  <si>
    <t>Buwa</t>
  </si>
  <si>
    <t>7811110508085</t>
  </si>
  <si>
    <t>Lambat</t>
  </si>
  <si>
    <t>Fathima</t>
  </si>
  <si>
    <t>8912030033086</t>
  </si>
  <si>
    <t>Nasreen</t>
  </si>
  <si>
    <t>9004020032085</t>
  </si>
  <si>
    <t>Aucamp</t>
  </si>
  <si>
    <t>Monre</t>
  </si>
  <si>
    <t>9112165030085</t>
  </si>
  <si>
    <t>Lukhele</t>
  </si>
  <si>
    <t>8602115494085</t>
  </si>
  <si>
    <t>8606130156082</t>
  </si>
  <si>
    <t>Zikalala</t>
  </si>
  <si>
    <t>8511065684084</t>
  </si>
  <si>
    <t>Madhanlala</t>
  </si>
  <si>
    <t>Rajesh</t>
  </si>
  <si>
    <t>7305085078083</t>
  </si>
  <si>
    <t>Madai</t>
  </si>
  <si>
    <t>8504195777084</t>
  </si>
  <si>
    <t>Ramputa</t>
  </si>
  <si>
    <t>8812265820084</t>
  </si>
  <si>
    <t>Sallie</t>
  </si>
  <si>
    <t>Estralita</t>
  </si>
  <si>
    <t>7304050257087</t>
  </si>
  <si>
    <t>Biffi</t>
  </si>
  <si>
    <t>Edoardo</t>
  </si>
  <si>
    <t>8905155067087</t>
  </si>
  <si>
    <t>Magenuka</t>
  </si>
  <si>
    <t>Mondli</t>
  </si>
  <si>
    <t>8905045768084</t>
  </si>
  <si>
    <t>Dinnanath</t>
  </si>
  <si>
    <t>Sachin</t>
  </si>
  <si>
    <t>8801285213081</t>
  </si>
  <si>
    <t>Shiri</t>
  </si>
  <si>
    <t>Onell</t>
  </si>
  <si>
    <t>8512226308183</t>
  </si>
  <si>
    <t>Motlhatlhedi</t>
  </si>
  <si>
    <t>8509271120083</t>
  </si>
  <si>
    <t>7304146081087</t>
  </si>
  <si>
    <t>Soskin</t>
  </si>
  <si>
    <t>7208250038082</t>
  </si>
  <si>
    <t>Gcelu</t>
  </si>
  <si>
    <t>Sithelwa</t>
  </si>
  <si>
    <t>9112231362082</t>
  </si>
  <si>
    <t>Mazula</t>
  </si>
  <si>
    <t>Iris</t>
  </si>
  <si>
    <t>8309020652084</t>
  </si>
  <si>
    <t>Kadungure</t>
  </si>
  <si>
    <t>7104185372086</t>
  </si>
  <si>
    <t>Titus</t>
  </si>
  <si>
    <t>7201085075080</t>
  </si>
  <si>
    <t>8710240921086</t>
  </si>
  <si>
    <t>Tugwana</t>
  </si>
  <si>
    <t>8408225708087</t>
  </si>
  <si>
    <t>9203090515082</t>
  </si>
  <si>
    <t>7805030411081</t>
  </si>
  <si>
    <t>Kateko</t>
  </si>
  <si>
    <t>8809060333081</t>
  </si>
  <si>
    <t>9407060238084</t>
  </si>
  <si>
    <t>Mapatane</t>
  </si>
  <si>
    <t>8309130770081</t>
  </si>
  <si>
    <t>9003165284089</t>
  </si>
  <si>
    <t>Millicent</t>
  </si>
  <si>
    <t>8906050396084</t>
  </si>
  <si>
    <t>Liau</t>
  </si>
  <si>
    <t>9204060462081</t>
  </si>
  <si>
    <t>Mabizela</t>
  </si>
  <si>
    <t>9203130061089</t>
  </si>
  <si>
    <t>Primstony</t>
  </si>
  <si>
    <t>9012025986080</t>
  </si>
  <si>
    <t>Segaetsho</t>
  </si>
  <si>
    <t>Tshepagalang Goodwill</t>
  </si>
  <si>
    <t>8812295982086</t>
  </si>
  <si>
    <t>Lindiwe Sibongile</t>
  </si>
  <si>
    <t>8612301216085</t>
  </si>
  <si>
    <t>Lesiba</t>
  </si>
  <si>
    <t>9202225581084</t>
  </si>
  <si>
    <t>Khambule</t>
  </si>
  <si>
    <t>Simanga</t>
  </si>
  <si>
    <t>8708026030080</t>
  </si>
  <si>
    <t>Pandle</t>
  </si>
  <si>
    <t>Mthuthuzeli</t>
  </si>
  <si>
    <t>8205105884081</t>
  </si>
  <si>
    <t>Kekana</t>
  </si>
  <si>
    <t>Humphrey</t>
  </si>
  <si>
    <t>8901055673082</t>
  </si>
  <si>
    <t>Sanelisiwe</t>
  </si>
  <si>
    <t>8205260623084</t>
  </si>
  <si>
    <t>Maria</t>
  </si>
  <si>
    <t>9401140506081</t>
  </si>
  <si>
    <t>Ramantswana</t>
  </si>
  <si>
    <t>9004155296083</t>
  </si>
  <si>
    <t>Molaudzi</t>
  </si>
  <si>
    <t>Azwihangwisi</t>
  </si>
  <si>
    <t>8509265938086</t>
  </si>
  <si>
    <t>Motsisi</t>
  </si>
  <si>
    <t>9110210244081</t>
  </si>
  <si>
    <t>Johanna</t>
  </si>
  <si>
    <t>6803240600081</t>
  </si>
  <si>
    <t>Motlelepule</t>
  </si>
  <si>
    <t>8502220858085</t>
  </si>
  <si>
    <t>Dliwayo</t>
  </si>
  <si>
    <t>7411160288082</t>
  </si>
  <si>
    <t>Khan</t>
  </si>
  <si>
    <t>Ishrath</t>
  </si>
  <si>
    <t>8909185393083</t>
  </si>
  <si>
    <t>Saul</t>
  </si>
  <si>
    <t>9008280375084</t>
  </si>
  <si>
    <t>Plaatjie</t>
  </si>
  <si>
    <t>Felicia</t>
  </si>
  <si>
    <t>8809280369089</t>
  </si>
  <si>
    <t>Kooma</t>
  </si>
  <si>
    <t>Malebo</t>
  </si>
  <si>
    <t>9205180370088</t>
  </si>
  <si>
    <t>Da Silva</t>
  </si>
  <si>
    <t>Antonia</t>
  </si>
  <si>
    <t>8812270226087</t>
  </si>
  <si>
    <t>7305060366081</t>
  </si>
  <si>
    <t>9111050349089</t>
  </si>
  <si>
    <t>Pakade</t>
  </si>
  <si>
    <t>Asanda</t>
  </si>
  <si>
    <t>8707075920084</t>
  </si>
  <si>
    <t>Thokwana</t>
  </si>
  <si>
    <t>Boitumelo Thokwana</t>
  </si>
  <si>
    <t>7810230323086</t>
  </si>
  <si>
    <t>Sedibe</t>
  </si>
  <si>
    <t>8803195414080</t>
  </si>
  <si>
    <t>Matereke</t>
  </si>
  <si>
    <t>Trust</t>
  </si>
  <si>
    <t>7210195879182</t>
  </si>
  <si>
    <t>Pukwana</t>
  </si>
  <si>
    <t>Lazola</t>
  </si>
  <si>
    <t>8205015935080</t>
  </si>
  <si>
    <t>Mondhlana</t>
  </si>
  <si>
    <t>9012315260089</t>
  </si>
  <si>
    <t>Sekgoele</t>
  </si>
  <si>
    <t>Barileng</t>
  </si>
  <si>
    <t>8403310519085</t>
  </si>
  <si>
    <t>Koenig</t>
  </si>
  <si>
    <t>Jean-Pierre</t>
  </si>
  <si>
    <t>7201235203087</t>
  </si>
  <si>
    <t>Masiteng</t>
  </si>
  <si>
    <t>Mamokoena</t>
  </si>
  <si>
    <t>8308210278080</t>
  </si>
  <si>
    <t>Senyatsi</t>
  </si>
  <si>
    <t>8811290245085</t>
  </si>
  <si>
    <t>Ofentse</t>
  </si>
  <si>
    <t>9112100469083</t>
  </si>
  <si>
    <t>Ferguson</t>
  </si>
  <si>
    <t>Warren</t>
  </si>
  <si>
    <t>8112195036087</t>
  </si>
  <si>
    <t>Fourie</t>
  </si>
  <si>
    <t>Candida</t>
  </si>
  <si>
    <t>7306090079082</t>
  </si>
  <si>
    <t>Bhekumuzi</t>
  </si>
  <si>
    <t>8509285319085</t>
  </si>
  <si>
    <t>Vaaltyn</t>
  </si>
  <si>
    <t>Valerie</t>
  </si>
  <si>
    <t>8002260170087</t>
  </si>
  <si>
    <t>Mottram</t>
  </si>
  <si>
    <t>Samantha</t>
  </si>
  <si>
    <t>9011150012084</t>
  </si>
  <si>
    <t>Mametja</t>
  </si>
  <si>
    <t>Masilo</t>
  </si>
  <si>
    <t>7604145527083</t>
  </si>
  <si>
    <t>Rampersadh</t>
  </si>
  <si>
    <t>Avesh</t>
  </si>
  <si>
    <t>8612195165083</t>
  </si>
  <si>
    <t>Qondile</t>
  </si>
  <si>
    <t>7001200566082</t>
  </si>
  <si>
    <t>Ramashia</t>
  </si>
  <si>
    <t>9002095511082</t>
  </si>
  <si>
    <t>Brendoline</t>
  </si>
  <si>
    <t>8507100138086</t>
  </si>
  <si>
    <t>Mokhele</t>
  </si>
  <si>
    <t>8806140296080</t>
  </si>
  <si>
    <t>Kenosi</t>
  </si>
  <si>
    <t>8411265539081</t>
  </si>
  <si>
    <t>Molokwane</t>
  </si>
  <si>
    <t>8110035504082</t>
  </si>
  <si>
    <t>Marcelle</t>
  </si>
  <si>
    <t>9309100203088</t>
  </si>
  <si>
    <t>Tshilombo</t>
  </si>
  <si>
    <t>8809216297081</t>
  </si>
  <si>
    <t>Mdlalose</t>
  </si>
  <si>
    <t>9305220388080</t>
  </si>
  <si>
    <t>Mafoko</t>
  </si>
  <si>
    <t>8912191266087</t>
  </si>
  <si>
    <t>9105070404080</t>
  </si>
  <si>
    <t>Dubazane</t>
  </si>
  <si>
    <t>9201010748080</t>
  </si>
  <si>
    <t>Bopape</t>
  </si>
  <si>
    <t>Puseletso</t>
  </si>
  <si>
    <t>8703141078080</t>
  </si>
  <si>
    <t>9007310286089</t>
  </si>
  <si>
    <t>Sibusisiwe</t>
  </si>
  <si>
    <t>8901130170088</t>
  </si>
  <si>
    <t>Nthuping</t>
  </si>
  <si>
    <t>Mathuto</t>
  </si>
  <si>
    <t>9008280259080</t>
  </si>
  <si>
    <t>Malinga</t>
  </si>
  <si>
    <t>Duduzile</t>
  </si>
  <si>
    <t>9007140412087</t>
  </si>
  <si>
    <t>8410265783087</t>
  </si>
  <si>
    <t>Sandiswa</t>
  </si>
  <si>
    <t>8911270539083</t>
  </si>
  <si>
    <t>Makamohelo</t>
  </si>
  <si>
    <t>9302180339088</t>
  </si>
  <si>
    <t>8903011180087</t>
  </si>
  <si>
    <t>Luvuno</t>
  </si>
  <si>
    <t>9104220244082</t>
  </si>
  <si>
    <t>Ngeyane</t>
  </si>
  <si>
    <t>8910190419087</t>
  </si>
  <si>
    <t>Nchabeleng</t>
  </si>
  <si>
    <t>8506180605089</t>
  </si>
  <si>
    <t>Celiwe</t>
  </si>
  <si>
    <t>8902211126080</t>
  </si>
  <si>
    <t>Tyomfa</t>
  </si>
  <si>
    <t>9101231201085</t>
  </si>
  <si>
    <t>Ramathoka</t>
  </si>
  <si>
    <t>Conny</t>
  </si>
  <si>
    <t>9504021001088</t>
  </si>
  <si>
    <t>8611270869080</t>
  </si>
  <si>
    <t>Shishonge</t>
  </si>
  <si>
    <t>Vonani</t>
  </si>
  <si>
    <t>8701215625083</t>
  </si>
  <si>
    <t>Diane</t>
  </si>
  <si>
    <t>Baleseng</t>
  </si>
  <si>
    <t>8709171358086</t>
  </si>
  <si>
    <t>Mathebula</t>
  </si>
  <si>
    <t>Italia</t>
  </si>
  <si>
    <t>8911140285081</t>
  </si>
  <si>
    <t>Mutla</t>
  </si>
  <si>
    <t>8609241312081</t>
  </si>
  <si>
    <t>8310030921089</t>
  </si>
  <si>
    <t>Ndimande</t>
  </si>
  <si>
    <t>9311015726088</t>
  </si>
  <si>
    <t>8905295360087</t>
  </si>
  <si>
    <t>Barnfather</t>
  </si>
  <si>
    <t>7208080049085</t>
  </si>
  <si>
    <t>8502150590088</t>
  </si>
  <si>
    <t>Machialwe</t>
  </si>
  <si>
    <t>8607300429085</t>
  </si>
  <si>
    <t>Molotsi</t>
  </si>
  <si>
    <t>8412260676084</t>
  </si>
  <si>
    <t>Sikazwe</t>
  </si>
  <si>
    <t>Bright</t>
  </si>
  <si>
    <t>8404206482180</t>
  </si>
  <si>
    <t>Tasveer</t>
  </si>
  <si>
    <t>8008075164082</t>
  </si>
  <si>
    <t>Machailo</t>
  </si>
  <si>
    <t>Happyboy</t>
  </si>
  <si>
    <t>8912195660087</t>
  </si>
  <si>
    <t>Van Der Walt</t>
  </si>
  <si>
    <t>9203315232083</t>
  </si>
  <si>
    <t>Sekgotho</t>
  </si>
  <si>
    <t>8605075501088</t>
  </si>
  <si>
    <t>Van Der Wesithuizen</t>
  </si>
  <si>
    <t>Marietjie</t>
  </si>
  <si>
    <t>6911150017087</t>
  </si>
  <si>
    <t>Nyenye</t>
  </si>
  <si>
    <t>9203120080081</t>
  </si>
  <si>
    <t>Ngconjana</t>
  </si>
  <si>
    <t>8808120245087</t>
  </si>
  <si>
    <t>Dhlangamandla</t>
  </si>
  <si>
    <t>Gugulethu</t>
  </si>
  <si>
    <t>8902020403084</t>
  </si>
  <si>
    <t>Mphephu</t>
  </si>
  <si>
    <t>Aron</t>
  </si>
  <si>
    <t>8908145351082</t>
  </si>
  <si>
    <t>Lusunzi</t>
  </si>
  <si>
    <t>Lutendo</t>
  </si>
  <si>
    <t>8610025935089</t>
  </si>
  <si>
    <t>De Lange</t>
  </si>
  <si>
    <t>8111260210080</t>
  </si>
  <si>
    <t>Suliman</t>
  </si>
  <si>
    <t>Riaaz</t>
  </si>
  <si>
    <t>7802265107088</t>
  </si>
  <si>
    <t>Zwane-Siguqa</t>
  </si>
  <si>
    <t>Beauty</t>
  </si>
  <si>
    <t>7904200260087</t>
  </si>
  <si>
    <t>Kganyago</t>
  </si>
  <si>
    <t>Caroline</t>
  </si>
  <si>
    <t>9107280769088</t>
  </si>
  <si>
    <t>Zama</t>
  </si>
  <si>
    <t>8810090565080</t>
  </si>
  <si>
    <t>Nodumo</t>
  </si>
  <si>
    <t>8712180771083</t>
  </si>
  <si>
    <t>De Kock</t>
  </si>
  <si>
    <t>8812070266085</t>
  </si>
  <si>
    <t>Veyidiaka</t>
  </si>
  <si>
    <t>Believe</t>
  </si>
  <si>
    <t>9101041262087</t>
  </si>
  <si>
    <t>7812015209084</t>
  </si>
  <si>
    <t>6906070657087</t>
  </si>
  <si>
    <t>Dikgang</t>
  </si>
  <si>
    <t>9001305253089</t>
  </si>
  <si>
    <t>Pereira</t>
  </si>
  <si>
    <t>Sergio</t>
  </si>
  <si>
    <t>8504245212082</t>
  </si>
  <si>
    <t>Serobe</t>
  </si>
  <si>
    <t>Garret</t>
  </si>
  <si>
    <t>9202295330081</t>
  </si>
  <si>
    <t>Mc Donald</t>
  </si>
  <si>
    <t>Robert</t>
  </si>
  <si>
    <t>8111205103085</t>
  </si>
  <si>
    <t>Leroy </t>
  </si>
  <si>
    <t>8007185045082</t>
  </si>
  <si>
    <t>5404210080080</t>
  </si>
  <si>
    <t>9010285593083</t>
  </si>
  <si>
    <t>9005225287085</t>
  </si>
  <si>
    <t>8310135251085</t>
  </si>
  <si>
    <t>Maroga</t>
  </si>
  <si>
    <t>9001150376084</t>
  </si>
  <si>
    <t>8705036171086</t>
  </si>
  <si>
    <t>Makoe</t>
  </si>
  <si>
    <t>7006061650081</t>
  </si>
  <si>
    <t>Mayende</t>
  </si>
  <si>
    <t>Sindile</t>
  </si>
  <si>
    <t>8301025529086</t>
  </si>
  <si>
    <t>Sakhiwo</t>
  </si>
  <si>
    <t>Mankayi</t>
  </si>
  <si>
    <t>8312175243089</t>
  </si>
  <si>
    <t>Mzolisi</t>
  </si>
  <si>
    <t>7305155679083</t>
  </si>
  <si>
    <t>Athenkosi</t>
  </si>
  <si>
    <t>9802065923088</t>
  </si>
  <si>
    <t>Mohamme</t>
  </si>
  <si>
    <t>9803106230087</t>
  </si>
  <si>
    <t>Van Niekerk</t>
  </si>
  <si>
    <t>8705250217086</t>
  </si>
  <si>
    <t>Sobahle</t>
  </si>
  <si>
    <t>Yonela</t>
  </si>
  <si>
    <t>9305170801082</t>
  </si>
  <si>
    <t>Myeza</t>
  </si>
  <si>
    <t>8710135677082</t>
  </si>
  <si>
    <t>Mpiti</t>
  </si>
  <si>
    <t>9005180318081</t>
  </si>
  <si>
    <t>Foba</t>
  </si>
  <si>
    <t>8908180851087</t>
  </si>
  <si>
    <t>Gcina</t>
  </si>
  <si>
    <t>9206145187088</t>
  </si>
  <si>
    <t>Mkhithi</t>
  </si>
  <si>
    <t>8806150624080</t>
  </si>
  <si>
    <t>8802020364080</t>
  </si>
  <si>
    <t>Ndlozi</t>
  </si>
  <si>
    <t>Thabsile</t>
  </si>
  <si>
    <t>8706040470084</t>
  </si>
  <si>
    <t>Shoro</t>
  </si>
  <si>
    <t>8610155433087</t>
  </si>
  <si>
    <t>8503120782086</t>
  </si>
  <si>
    <t>8806070815081</t>
  </si>
  <si>
    <t>Stuart</t>
  </si>
  <si>
    <t>Joshlyn</t>
  </si>
  <si>
    <t>8308300262085</t>
  </si>
  <si>
    <t>Rochelle</t>
  </si>
  <si>
    <t>9308210670087</t>
  </si>
  <si>
    <t>Thusini</t>
  </si>
  <si>
    <t>Zanathusini</t>
  </si>
  <si>
    <t>9305060356080</t>
  </si>
  <si>
    <t>Lloyd</t>
  </si>
  <si>
    <t>7311055720084</t>
  </si>
  <si>
    <t>7304045600086</t>
  </si>
  <si>
    <t>Lee</t>
  </si>
  <si>
    <t>8410025094080</t>
  </si>
  <si>
    <t>Boltman</t>
  </si>
  <si>
    <t>Reyaan</t>
  </si>
  <si>
    <t>8704305463084</t>
  </si>
  <si>
    <t>Shoba</t>
  </si>
  <si>
    <t>Lawrence</t>
  </si>
  <si>
    <t>8708275494086</t>
  </si>
  <si>
    <t>Ebrahim</t>
  </si>
  <si>
    <t>Tasneem</t>
  </si>
  <si>
    <t>9201080256089</t>
  </si>
  <si>
    <t>Maseti</t>
  </si>
  <si>
    <t>Phila</t>
  </si>
  <si>
    <t>9210075867081</t>
  </si>
  <si>
    <t>Babini</t>
  </si>
  <si>
    <t>Bamuangayi</t>
  </si>
  <si>
    <t>8212146139186</t>
  </si>
  <si>
    <t>Matjele</t>
  </si>
  <si>
    <t>9110180312082</t>
  </si>
  <si>
    <t>Barros</t>
  </si>
  <si>
    <t>9107090038088</t>
  </si>
  <si>
    <t>Muzata</t>
  </si>
  <si>
    <t>Tapera</t>
  </si>
  <si>
    <t>8103146095181</t>
  </si>
  <si>
    <t>Sema</t>
  </si>
  <si>
    <t>Reneilwe</t>
  </si>
  <si>
    <t>8001255416083</t>
  </si>
  <si>
    <t>Molotlhanyi</t>
  </si>
  <si>
    <t>8707195360088</t>
  </si>
  <si>
    <t>Parsoot-Lalla</t>
  </si>
  <si>
    <t>Reshma</t>
  </si>
  <si>
    <t>8501150046083</t>
  </si>
  <si>
    <t>Schoeman</t>
  </si>
  <si>
    <t>Stefanus</t>
  </si>
  <si>
    <t>8408195132086</t>
  </si>
  <si>
    <t>Pentz</t>
  </si>
  <si>
    <t>8607315071088</t>
  </si>
  <si>
    <t>Doyoyo</t>
  </si>
  <si>
    <t>Mitta</t>
  </si>
  <si>
    <t>8207240566086</t>
  </si>
  <si>
    <t>8904085517089</t>
  </si>
  <si>
    <t>Mosata</t>
  </si>
  <si>
    <t>Kutlwano</t>
  </si>
  <si>
    <t>9006045578083</t>
  </si>
  <si>
    <t>Shumba</t>
  </si>
  <si>
    <t>Everjoy</t>
  </si>
  <si>
    <t>9506021341083</t>
  </si>
  <si>
    <t>Matseka</t>
  </si>
  <si>
    <t>Boniswa</t>
  </si>
  <si>
    <t>9206031375086</t>
  </si>
  <si>
    <t>Mnomiya</t>
  </si>
  <si>
    <t>9101025258085</t>
  </si>
  <si>
    <t>Mncube</t>
  </si>
  <si>
    <t>Sandisiwe</t>
  </si>
  <si>
    <t>8909140338082</t>
  </si>
  <si>
    <t>Ramasenya</t>
  </si>
  <si>
    <t>Jessica</t>
  </si>
  <si>
    <t>9106031150085</t>
  </si>
  <si>
    <t>Tantij</t>
  </si>
  <si>
    <t>Caylynn</t>
  </si>
  <si>
    <t>8912020136089</t>
  </si>
  <si>
    <t>9007180283083</t>
  </si>
  <si>
    <t>Naude</t>
  </si>
  <si>
    <t>Verushka</t>
  </si>
  <si>
    <t>9009010018085</t>
  </si>
  <si>
    <t>Mosavel</t>
  </si>
  <si>
    <t>Herbert</t>
  </si>
  <si>
    <t>8508115214086</t>
  </si>
  <si>
    <t>9209210663082</t>
  </si>
  <si>
    <t>Goje</t>
  </si>
  <si>
    <t>8810115505087</t>
  </si>
  <si>
    <t>Moyo</t>
  </si>
  <si>
    <t>Keletso</t>
  </si>
  <si>
    <t>9306241250085</t>
  </si>
  <si>
    <t>Raats</t>
  </si>
  <si>
    <t>Christoffel</t>
  </si>
  <si>
    <t>4509185030083</t>
  </si>
  <si>
    <t>Mabasa</t>
  </si>
  <si>
    <t>Huzlett</t>
  </si>
  <si>
    <t>8009245573087</t>
  </si>
  <si>
    <t>Mflori</t>
  </si>
  <si>
    <t>8902201108080</t>
  </si>
  <si>
    <t>Kurata</t>
  </si>
  <si>
    <t>Sithembiso</t>
  </si>
  <si>
    <t>0103125819088</t>
  </si>
  <si>
    <t>Thethani</t>
  </si>
  <si>
    <t>8808175725082</t>
  </si>
  <si>
    <t>Sekwati</t>
  </si>
  <si>
    <t>Kgao</t>
  </si>
  <si>
    <t>8705035512082</t>
  </si>
  <si>
    <t>Maake</t>
  </si>
  <si>
    <t>Katleho</t>
  </si>
  <si>
    <t>9105175268083</t>
  </si>
  <si>
    <t>9110290676087</t>
  </si>
  <si>
    <t>Shene</t>
  </si>
  <si>
    <t>9108300072081</t>
  </si>
  <si>
    <t>9104190410085</t>
  </si>
  <si>
    <t>Lesley</t>
  </si>
  <si>
    <t>8308235273082</t>
  </si>
  <si>
    <t>9202020374081</t>
  </si>
  <si>
    <t>Mugodo</t>
  </si>
  <si>
    <t>Madidimalo</t>
  </si>
  <si>
    <t>9310120951086</t>
  </si>
  <si>
    <t>9202180328083</t>
  </si>
  <si>
    <t>Kalauba</t>
  </si>
  <si>
    <t>8710021126087</t>
  </si>
  <si>
    <t>Jacques</t>
  </si>
  <si>
    <t>9605285285083</t>
  </si>
  <si>
    <t>Osvaldo</t>
  </si>
  <si>
    <t>8607065824082</t>
  </si>
  <si>
    <t>9103115456082</t>
  </si>
  <si>
    <t>Psychology</t>
  </si>
  <si>
    <t>8009176023086</t>
  </si>
  <si>
    <t>Kettledas</t>
  </si>
  <si>
    <t>7202105171081</t>
  </si>
  <si>
    <t>Moreroa</t>
  </si>
  <si>
    <t>Makgomo</t>
  </si>
  <si>
    <t>8408090749083</t>
  </si>
  <si>
    <t>Lois</t>
  </si>
  <si>
    <t>7201060132088</t>
  </si>
  <si>
    <t>Dinawane</t>
  </si>
  <si>
    <t>Hellen</t>
  </si>
  <si>
    <t>7811280496087</t>
  </si>
  <si>
    <t>Van Stavel</t>
  </si>
  <si>
    <t>9212175029083</t>
  </si>
  <si>
    <t>8712256317084</t>
  </si>
  <si>
    <t>6503250781082</t>
  </si>
  <si>
    <t>Gordhan</t>
  </si>
  <si>
    <t>Niten</t>
  </si>
  <si>
    <t>7502045233085</t>
  </si>
  <si>
    <t>Van Ast</t>
  </si>
  <si>
    <t>Nicola</t>
  </si>
  <si>
    <t>8303090050089</t>
  </si>
  <si>
    <t>Suresh</t>
  </si>
  <si>
    <t>9203070357083</t>
  </si>
  <si>
    <t>Morake</t>
  </si>
  <si>
    <t>9310045315086</t>
  </si>
  <si>
    <t>Khethiwe</t>
  </si>
  <si>
    <t>8408101001086</t>
  </si>
  <si>
    <t>Sizwe</t>
  </si>
  <si>
    <t>9001206220088</t>
  </si>
  <si>
    <t>Hildergale</t>
  </si>
  <si>
    <t>8508260860089</t>
  </si>
  <si>
    <t>Faba</t>
  </si>
  <si>
    <t>Phumelele</t>
  </si>
  <si>
    <t>8303265598086</t>
  </si>
  <si>
    <t>Sebeho</t>
  </si>
  <si>
    <t>Thapelo</t>
  </si>
  <si>
    <t>8502115691088</t>
  </si>
  <si>
    <t>Tyron</t>
  </si>
  <si>
    <t>8310275028087</t>
  </si>
  <si>
    <t>Mc Millan</t>
  </si>
  <si>
    <t>Liam</t>
  </si>
  <si>
    <t>8608135011080</t>
  </si>
  <si>
    <t>Martins</t>
  </si>
  <si>
    <t>9105125174084</t>
  </si>
  <si>
    <t>Fraser</t>
  </si>
  <si>
    <t>8405220007085</t>
  </si>
  <si>
    <t>Koba</t>
  </si>
  <si>
    <t>7601070032089</t>
  </si>
  <si>
    <t>Saule</t>
  </si>
  <si>
    <t>Gideon</t>
  </si>
  <si>
    <t>8402146149083</t>
  </si>
  <si>
    <t>7105305152183</t>
  </si>
  <si>
    <t>Khehla</t>
  </si>
  <si>
    <t>9209185057088</t>
  </si>
  <si>
    <t>Mahlakahlaka</t>
  </si>
  <si>
    <t>Yonda</t>
  </si>
  <si>
    <t>9305225059082</t>
  </si>
  <si>
    <t>Bucibo</t>
  </si>
  <si>
    <t>Nkosifikile</t>
  </si>
  <si>
    <t>8812235326089</t>
  </si>
  <si>
    <t>Bhengu</t>
  </si>
  <si>
    <t>Sfiso</t>
  </si>
  <si>
    <t>7804085783080</t>
  </si>
  <si>
    <t>Nqoi</t>
  </si>
  <si>
    <t>9806285250081</t>
  </si>
  <si>
    <t>Mpoto</t>
  </si>
  <si>
    <t>9807246223084</t>
  </si>
  <si>
    <t>9202285412089</t>
  </si>
  <si>
    <t>Borelli</t>
  </si>
  <si>
    <t>8001290070085</t>
  </si>
  <si>
    <t>Zinziswa</t>
  </si>
  <si>
    <t>8908280346087</t>
  </si>
  <si>
    <t>Lendrum</t>
  </si>
  <si>
    <t>Derryn</t>
  </si>
  <si>
    <t>6810210034084</t>
  </si>
  <si>
    <t>Rosta</t>
  </si>
  <si>
    <t>9110250578083</t>
  </si>
  <si>
    <t>Shitlhabane</t>
  </si>
  <si>
    <t>9106145284085</t>
  </si>
  <si>
    <t>Knuppe</t>
  </si>
  <si>
    <t>8806045182088</t>
  </si>
  <si>
    <t>Bosch-Serfontein</t>
  </si>
  <si>
    <t>7704115123085</t>
  </si>
  <si>
    <t>Louw</t>
  </si>
  <si>
    <t>Memory</t>
  </si>
  <si>
    <t>9108280392087</t>
  </si>
  <si>
    <t>Arjun</t>
  </si>
  <si>
    <t>8206055097088</t>
  </si>
  <si>
    <t>Kapend</t>
  </si>
  <si>
    <t>Arnold</t>
  </si>
  <si>
    <t>7511175850188</t>
  </si>
  <si>
    <t>Mamochele</t>
  </si>
  <si>
    <t>8909090298088</t>
  </si>
  <si>
    <t>Lutchman</t>
  </si>
  <si>
    <t>8404175107081</t>
  </si>
  <si>
    <t>Simelane</t>
  </si>
  <si>
    <t>8704240427087</t>
  </si>
  <si>
    <t>Goodman</t>
  </si>
  <si>
    <t>Chemeah</t>
  </si>
  <si>
    <t>8703060314086</t>
  </si>
  <si>
    <t>9301040224084</t>
  </si>
  <si>
    <t>9502250137086</t>
  </si>
  <si>
    <t>9206275293086</t>
  </si>
  <si>
    <t>8906011373081</t>
  </si>
  <si>
    <t>Ramela</t>
  </si>
  <si>
    <t>8810271101085</t>
  </si>
  <si>
    <t>8810295285088</t>
  </si>
  <si>
    <t>Moalosi</t>
  </si>
  <si>
    <t>8602180516085</t>
  </si>
  <si>
    <t>Piliso</t>
  </si>
  <si>
    <t>Yoliswa</t>
  </si>
  <si>
    <t>8212210754084</t>
  </si>
  <si>
    <t>Mkonza</t>
  </si>
  <si>
    <t>Noncedo</t>
  </si>
  <si>
    <t>8606101114086</t>
  </si>
  <si>
    <t>Ndabeni</t>
  </si>
  <si>
    <t>8912100191087</t>
  </si>
  <si>
    <t>Andiswa</t>
  </si>
  <si>
    <t>9010270879083</t>
  </si>
  <si>
    <t>Pamba</t>
  </si>
  <si>
    <t>Sikelelwa</t>
  </si>
  <si>
    <t>9511180592088</t>
  </si>
  <si>
    <t>Sohena</t>
  </si>
  <si>
    <t>8410080582086</t>
  </si>
  <si>
    <t>Gogwana</t>
  </si>
  <si>
    <t>Yolisa</t>
  </si>
  <si>
    <t>8503090320081</t>
  </si>
  <si>
    <t>Mandla</t>
  </si>
  <si>
    <t>Phiwe</t>
  </si>
  <si>
    <t>9302065517089</t>
  </si>
  <si>
    <t>Dibokoane</t>
  </si>
  <si>
    <t>Thandokazi</t>
  </si>
  <si>
    <t>8912200625083</t>
  </si>
  <si>
    <t>Segakweng</t>
  </si>
  <si>
    <t>9006240447084</t>
  </si>
  <si>
    <t>Segale</t>
  </si>
  <si>
    <t>Wellington</t>
  </si>
  <si>
    <t>9009125474082</t>
  </si>
  <si>
    <t>Serito</t>
  </si>
  <si>
    <t>Ipeleng</t>
  </si>
  <si>
    <t>9211240290084</t>
  </si>
  <si>
    <t>9402150085081</t>
  </si>
  <si>
    <t>Tele</t>
  </si>
  <si>
    <t>Mapula</t>
  </si>
  <si>
    <t>8207060933085</t>
  </si>
  <si>
    <t>Xoxo</t>
  </si>
  <si>
    <t>Sbusiso</t>
  </si>
  <si>
    <t>9006245815087</t>
  </si>
  <si>
    <t>Schiebl</t>
  </si>
  <si>
    <t>Tataum</t>
  </si>
  <si>
    <t>9112120103084</t>
  </si>
  <si>
    <t>Punayo</t>
  </si>
  <si>
    <t>Patrica</t>
  </si>
  <si>
    <t>9105210465082</t>
  </si>
  <si>
    <t>8706240571087</t>
  </si>
  <si>
    <t>Mphelo</t>
  </si>
  <si>
    <t>Kgotatso</t>
  </si>
  <si>
    <t>9007285361081</t>
  </si>
  <si>
    <t>Futter</t>
  </si>
  <si>
    <t>Kim</t>
  </si>
  <si>
    <t>8103150100083</t>
  </si>
  <si>
    <t>Letsie</t>
  </si>
  <si>
    <t>9412135514089</t>
  </si>
  <si>
    <t>Chibanda</t>
  </si>
  <si>
    <t>9012316077086</t>
  </si>
  <si>
    <t>Gratious</t>
  </si>
  <si>
    <t>8211220729086</t>
  </si>
  <si>
    <t>8705101372080</t>
  </si>
  <si>
    <t>Xolile</t>
  </si>
  <si>
    <t>8902130572083</t>
  </si>
  <si>
    <t>8908015358084</t>
  </si>
  <si>
    <t>Malesa</t>
  </si>
  <si>
    <t>Life</t>
  </si>
  <si>
    <t>8805295755080</t>
  </si>
  <si>
    <t>Fortune</t>
  </si>
  <si>
    <t>9009271130082</t>
  </si>
  <si>
    <t>8512175591086</t>
  </si>
  <si>
    <t>Mohulatsi</t>
  </si>
  <si>
    <t>8906110339082</t>
  </si>
  <si>
    <t>Mdluli</t>
  </si>
  <si>
    <t>Theophilus</t>
  </si>
  <si>
    <t>7707255547088</t>
  </si>
  <si>
    <t>Manthoko</t>
  </si>
  <si>
    <t>8810310269083</t>
  </si>
  <si>
    <t>Thabisile</t>
  </si>
  <si>
    <t>9310010640088</t>
  </si>
  <si>
    <t>8603195438083</t>
  </si>
  <si>
    <t>Saude</t>
  </si>
  <si>
    <t>Ntshediseng</t>
  </si>
  <si>
    <t>9303280132084</t>
  </si>
  <si>
    <t>Yekwa</t>
  </si>
  <si>
    <t>9206170335081</t>
  </si>
  <si>
    <t>9403140542082</t>
  </si>
  <si>
    <t>Maduna</t>
  </si>
  <si>
    <t>Hloniphile</t>
  </si>
  <si>
    <t>9206080499084</t>
  </si>
  <si>
    <t>Ditshibane</t>
  </si>
  <si>
    <t>8506226155081</t>
  </si>
  <si>
    <t>Mabote</t>
  </si>
  <si>
    <t>8809070439084</t>
  </si>
  <si>
    <t>Madie</t>
  </si>
  <si>
    <t>Ntswaki</t>
  </si>
  <si>
    <t>8511100229085</t>
  </si>
  <si>
    <t>Mahaye</t>
  </si>
  <si>
    <t>9108165890080</t>
  </si>
  <si>
    <t>Motlou</t>
  </si>
  <si>
    <t>Glacia</t>
  </si>
  <si>
    <t>8401120804085</t>
  </si>
  <si>
    <t>Nomathemba</t>
  </si>
  <si>
    <t>9501150204087</t>
  </si>
  <si>
    <t>Hein</t>
  </si>
  <si>
    <t>Randall</t>
  </si>
  <si>
    <t>9502145331084</t>
  </si>
  <si>
    <t>Langeni</t>
  </si>
  <si>
    <t>Gladys</t>
  </si>
  <si>
    <t>8402141021089</t>
  </si>
  <si>
    <t>Shuping</t>
  </si>
  <si>
    <t>Tshiliso</t>
  </si>
  <si>
    <t>9105165286087</t>
  </si>
  <si>
    <t>Given</t>
  </si>
  <si>
    <t>9402245171086</t>
  </si>
  <si>
    <t>Mkhavele</t>
  </si>
  <si>
    <t>Nhlavutelo</t>
  </si>
  <si>
    <t>8702235903088</t>
  </si>
  <si>
    <t>Morolong</t>
  </si>
  <si>
    <t>Tebatso</t>
  </si>
  <si>
    <t>9008140280086</t>
  </si>
  <si>
    <t>9012300182082</t>
  </si>
  <si>
    <t>Makgaretsa</t>
  </si>
  <si>
    <t>Matumelo</t>
  </si>
  <si>
    <t>9107031120086</t>
  </si>
  <si>
    <t>9206030221083</t>
  </si>
  <si>
    <t>Lombard</t>
  </si>
  <si>
    <t>Ashenola</t>
  </si>
  <si>
    <t>8909170158087</t>
  </si>
  <si>
    <t>Mkhonza</t>
  </si>
  <si>
    <t>9410240471088</t>
  </si>
  <si>
    <t>Choma</t>
  </si>
  <si>
    <t>8712125275083</t>
  </si>
  <si>
    <t>Swanepoel</t>
  </si>
  <si>
    <t>Suzani</t>
  </si>
  <si>
    <t>8410070110088</t>
  </si>
  <si>
    <t>Bailey</t>
  </si>
  <si>
    <t>Ryan</t>
  </si>
  <si>
    <t>8209085043080</t>
  </si>
  <si>
    <t>Nong</t>
  </si>
  <si>
    <t>8404095856080</t>
  </si>
  <si>
    <t>Sebopa</t>
  </si>
  <si>
    <t>9103011386086</t>
  </si>
  <si>
    <t>Furman</t>
  </si>
  <si>
    <t>Dean</t>
  </si>
  <si>
    <t>8806225217084</t>
  </si>
  <si>
    <t>9701245524081</t>
  </si>
  <si>
    <t>Veco</t>
  </si>
  <si>
    <t>Zikhona</t>
  </si>
  <si>
    <t>9308290413085</t>
  </si>
  <si>
    <t>8911065144081</t>
  </si>
  <si>
    <t>Ndwalaza</t>
  </si>
  <si>
    <t>9406031371081</t>
  </si>
  <si>
    <t>Mnguni</t>
  </si>
  <si>
    <t>Thembi</t>
  </si>
  <si>
    <t>8404150695084</t>
  </si>
  <si>
    <t>9302055311089</t>
  </si>
  <si>
    <t>Bangeni</t>
  </si>
  <si>
    <t>8306161021087</t>
  </si>
  <si>
    <t>Athini</t>
  </si>
  <si>
    <t>9306185321082</t>
  </si>
  <si>
    <t>Mashigoane</t>
  </si>
  <si>
    <t>Othilia</t>
  </si>
  <si>
    <t>8206180323086</t>
  </si>
  <si>
    <t>Louis</t>
  </si>
  <si>
    <t>Bianca</t>
  </si>
  <si>
    <t>8302280150089</t>
  </si>
  <si>
    <t>Kaylah</t>
  </si>
  <si>
    <t>9411130055080</t>
  </si>
  <si>
    <t>Mabilo</t>
  </si>
  <si>
    <t>7707200351081</t>
  </si>
  <si>
    <t>8206250944084</t>
  </si>
  <si>
    <t>Makhudu</t>
  </si>
  <si>
    <t>Theodore</t>
  </si>
  <si>
    <t>9002165589083</t>
  </si>
  <si>
    <t>Tshilwane</t>
  </si>
  <si>
    <t>9209130428087</t>
  </si>
  <si>
    <t>Nienaber</t>
  </si>
  <si>
    <t>Rilien</t>
  </si>
  <si>
    <t>8303300110087</t>
  </si>
  <si>
    <t>Fangueiro</t>
  </si>
  <si>
    <t>8205200019088</t>
  </si>
  <si>
    <t>Litana</t>
  </si>
  <si>
    <t>Tela</t>
  </si>
  <si>
    <t>8806301312189</t>
  </si>
  <si>
    <t>Maswanganye</t>
  </si>
  <si>
    <t>8608306008089</t>
  </si>
  <si>
    <t>Van Jaarsveld</t>
  </si>
  <si>
    <t>8203195079084</t>
  </si>
  <si>
    <t>Nciweni</t>
  </si>
  <si>
    <t>8603190772080</t>
  </si>
  <si>
    <t>Kalyan</t>
  </si>
  <si>
    <t>Sudesh</t>
  </si>
  <si>
    <t>6910085124083</t>
  </si>
  <si>
    <t>Makonana</t>
  </si>
  <si>
    <t>Limiah</t>
  </si>
  <si>
    <t>9104040325087</t>
  </si>
  <si>
    <t>Masekwameng</t>
  </si>
  <si>
    <t>8505035371087</t>
  </si>
  <si>
    <t>8804170053083</t>
  </si>
  <si>
    <t>Mojela</t>
  </si>
  <si>
    <t>9103160299080</t>
  </si>
  <si>
    <t>Reletjena</t>
  </si>
  <si>
    <t>8804130434084</t>
  </si>
  <si>
    <t>Kefilwe</t>
  </si>
  <si>
    <t>9006220282089</t>
  </si>
  <si>
    <t>Siko</t>
  </si>
  <si>
    <t>Nzukiso</t>
  </si>
  <si>
    <t>9209145853089</t>
  </si>
  <si>
    <t>9212285164085</t>
  </si>
  <si>
    <t>Mtolo</t>
  </si>
  <si>
    <t>8806016457089</t>
  </si>
  <si>
    <t>9305200020083</t>
  </si>
  <si>
    <t>Malope</t>
  </si>
  <si>
    <t>Tsepo</t>
  </si>
  <si>
    <t>9004185495085</t>
  </si>
  <si>
    <t>Scebi</t>
  </si>
  <si>
    <t>8912215763085</t>
  </si>
  <si>
    <t>Payle</t>
  </si>
  <si>
    <t>7603160105080</t>
  </si>
  <si>
    <t>Jooste</t>
  </si>
  <si>
    <t>8011215016089</t>
  </si>
  <si>
    <t>Olivier</t>
  </si>
  <si>
    <t>8311045008086</t>
  </si>
  <si>
    <t>9005020381083</t>
  </si>
  <si>
    <t>Molatudi</t>
  </si>
  <si>
    <t>8609201246089</t>
  </si>
  <si>
    <t>Mbongeni</t>
  </si>
  <si>
    <t>8106185737084</t>
  </si>
  <si>
    <t>Mamome</t>
  </si>
  <si>
    <t>Shirley</t>
  </si>
  <si>
    <t>7002040074089</t>
  </si>
  <si>
    <t>9002210504087</t>
  </si>
  <si>
    <t>8811130227087</t>
  </si>
  <si>
    <t>Rachel</t>
  </si>
  <si>
    <t>9301010317082</t>
  </si>
  <si>
    <t>Bontes</t>
  </si>
  <si>
    <t>Andy</t>
  </si>
  <si>
    <t>9201045167082</t>
  </si>
  <si>
    <t>Mamabola</t>
  </si>
  <si>
    <t>Luthando</t>
  </si>
  <si>
    <t>9305040292082</t>
  </si>
  <si>
    <t>Nomtha</t>
  </si>
  <si>
    <t>8705170318089</t>
  </si>
  <si>
    <t>Ntontela</t>
  </si>
  <si>
    <t>Nandipha</t>
  </si>
  <si>
    <t>8609171067085</t>
  </si>
  <si>
    <t>8608181123086</t>
  </si>
  <si>
    <t>8907290273083</t>
  </si>
  <si>
    <t>Madlabane</t>
  </si>
  <si>
    <t>7809240459088</t>
  </si>
  <si>
    <t>Roseline</t>
  </si>
  <si>
    <t>8401270687082</t>
  </si>
  <si>
    <t>Keneiloe</t>
  </si>
  <si>
    <t>8706120503085</t>
  </si>
  <si>
    <t>8402035986082</t>
  </si>
  <si>
    <t>Magagula</t>
  </si>
  <si>
    <t>Mpumi</t>
  </si>
  <si>
    <t>8508180518080</t>
  </si>
  <si>
    <t>Lethabo</t>
  </si>
  <si>
    <t>9108160475085</t>
  </si>
  <si>
    <t>Fikelephi</t>
  </si>
  <si>
    <t>8912311029084</t>
  </si>
  <si>
    <t>Mohajana</t>
  </si>
  <si>
    <t>9404090491080</t>
  </si>
  <si>
    <t>Rosetta</t>
  </si>
  <si>
    <t>7301080438083</t>
  </si>
  <si>
    <t>Senamolele</t>
  </si>
  <si>
    <t>8412256064089</t>
  </si>
  <si>
    <t>Rozaria</t>
  </si>
  <si>
    <t>9212230235089</t>
  </si>
  <si>
    <t>Legote</t>
  </si>
  <si>
    <t>9005080341084</t>
  </si>
  <si>
    <t>Tlaletse</t>
  </si>
  <si>
    <t>Seabelo</t>
  </si>
  <si>
    <t>8908235295082</t>
  </si>
  <si>
    <t>Inneze</t>
  </si>
  <si>
    <t>8401280165087</t>
  </si>
  <si>
    <t>MC Arthur</t>
  </si>
  <si>
    <t>Nathan</t>
  </si>
  <si>
    <t>9405255237085</t>
  </si>
  <si>
    <t>Foko</t>
  </si>
  <si>
    <t>8506220768087</t>
  </si>
  <si>
    <t>Jury</t>
  </si>
  <si>
    <t>Marc</t>
  </si>
  <si>
    <t>8204085039089</t>
  </si>
  <si>
    <t>Ntlebi</t>
  </si>
  <si>
    <t>8805081021085</t>
  </si>
  <si>
    <t>Garbers</t>
  </si>
  <si>
    <t>8608225146085</t>
  </si>
  <si>
    <t>Parker</t>
  </si>
  <si>
    <t>Gerard</t>
  </si>
  <si>
    <t>8805255178083</t>
  </si>
  <si>
    <t>Malefo</t>
  </si>
  <si>
    <t>Lamme</t>
  </si>
  <si>
    <t>7908040290089</t>
  </si>
  <si>
    <t>8803010674082</t>
  </si>
  <si>
    <t>Nefefe</t>
  </si>
  <si>
    <t>Mulaifa</t>
  </si>
  <si>
    <t>8909071083087</t>
  </si>
  <si>
    <t>Luboya</t>
  </si>
  <si>
    <t>Micka</t>
  </si>
  <si>
    <t>8408236223183</t>
  </si>
  <si>
    <t>Ntshalintshali</t>
  </si>
  <si>
    <t>Lucia</t>
  </si>
  <si>
    <t>8601150350087</t>
  </si>
  <si>
    <t>Abed</t>
  </si>
  <si>
    <t>8409250131088</t>
  </si>
  <si>
    <t>Mkhambi</t>
  </si>
  <si>
    <t>8406175719088</t>
  </si>
  <si>
    <t>Soto</t>
  </si>
  <si>
    <t>Nerssy</t>
  </si>
  <si>
    <t>9001125479088</t>
  </si>
  <si>
    <t>Van Vollenstee</t>
  </si>
  <si>
    <t>8505035027085</t>
  </si>
  <si>
    <t>Bogosi</t>
  </si>
  <si>
    <t>8505035501089</t>
  </si>
  <si>
    <t>Otto</t>
  </si>
  <si>
    <t>8601055501081</t>
  </si>
  <si>
    <t>Mzaidume</t>
  </si>
  <si>
    <t>Nolufefe</t>
  </si>
  <si>
    <t>8904290522080</t>
  </si>
  <si>
    <t>Tshishonga</t>
  </si>
  <si>
    <t>Elekanyani</t>
  </si>
  <si>
    <t>8306080683082</t>
  </si>
  <si>
    <t>Lindy</t>
  </si>
  <si>
    <t>9006170530081</t>
  </si>
  <si>
    <t>Mpongwana</t>
  </si>
  <si>
    <t>Nomabongwa</t>
  </si>
  <si>
    <t>8802120275087</t>
  </si>
  <si>
    <t>DU TOIT</t>
  </si>
  <si>
    <t>ISABEL</t>
  </si>
  <si>
    <t>7709150115086</t>
  </si>
  <si>
    <t>7807260304085</t>
  </si>
  <si>
    <t>Dipheko</t>
  </si>
  <si>
    <t>7906140284085</t>
  </si>
  <si>
    <t>9505110643086</t>
  </si>
  <si>
    <t>8807030231088</t>
  </si>
  <si>
    <t>Sondiyazi</t>
  </si>
  <si>
    <t>Wanda</t>
  </si>
  <si>
    <t>8604010735083</t>
  </si>
  <si>
    <t>Kgaswe</t>
  </si>
  <si>
    <t>9004026292089</t>
  </si>
  <si>
    <t>Morobe</t>
  </si>
  <si>
    <t>Blessing</t>
  </si>
  <si>
    <t>9003190487087</t>
  </si>
  <si>
    <t>Muller</t>
  </si>
  <si>
    <t>Willem</t>
  </si>
  <si>
    <t>7609015009088</t>
  </si>
  <si>
    <t>Alper</t>
  </si>
  <si>
    <t>7304035131084</t>
  </si>
  <si>
    <t>Van der Merwe</t>
  </si>
  <si>
    <t>7401070162089</t>
  </si>
  <si>
    <t>Suleman</t>
  </si>
  <si>
    <t>Ashraf</t>
  </si>
  <si>
    <t>7305025069085</t>
  </si>
  <si>
    <t>Hashika</t>
  </si>
  <si>
    <t>8005190167081</t>
  </si>
  <si>
    <t>Molewa</t>
  </si>
  <si>
    <t>8511010820080</t>
  </si>
  <si>
    <t>Wilson</t>
  </si>
  <si>
    <t>Quentin</t>
  </si>
  <si>
    <t>7301245027086</t>
  </si>
  <si>
    <t>Dikgole</t>
  </si>
  <si>
    <t>8009080893087</t>
  </si>
  <si>
    <t>Masters</t>
  </si>
  <si>
    <t>8109285015088</t>
  </si>
  <si>
    <t>Goldstone</t>
  </si>
  <si>
    <t>8910131153084</t>
  </si>
  <si>
    <t>Alastair</t>
  </si>
  <si>
    <t>9011285182083</t>
  </si>
  <si>
    <t>6701205106088</t>
  </si>
  <si>
    <t>8907155351081</t>
  </si>
  <si>
    <t>Mathekga</t>
  </si>
  <si>
    <t>Masaba</t>
  </si>
  <si>
    <t>7705280515088</t>
  </si>
  <si>
    <t>Rapotu</t>
  </si>
  <si>
    <t>Nelly</t>
  </si>
  <si>
    <t>8911240240085</t>
  </si>
  <si>
    <t>Juliana</t>
  </si>
  <si>
    <t>7812050382085</t>
  </si>
  <si>
    <t>Mohlodi</t>
  </si>
  <si>
    <t>8005290734087</t>
  </si>
  <si>
    <t>9103045566083</t>
  </si>
  <si>
    <t>9406161145081</t>
  </si>
  <si>
    <t>Makatseng</t>
  </si>
  <si>
    <t>7809080777086</t>
  </si>
  <si>
    <t>Christian</t>
  </si>
  <si>
    <t>Sharne</t>
  </si>
  <si>
    <t>9205260369083</t>
  </si>
  <si>
    <t>Mkumla</t>
  </si>
  <si>
    <t>9403040158088</t>
  </si>
  <si>
    <t>Baqwa</t>
  </si>
  <si>
    <t>Nosisa</t>
  </si>
  <si>
    <t>9010060799087</t>
  </si>
  <si>
    <t>Nkanyiso</t>
  </si>
  <si>
    <t>8610135569083</t>
  </si>
  <si>
    <t>Nzuzo</t>
  </si>
  <si>
    <t>8810105090082</t>
  </si>
  <si>
    <t>Ndabezinhle</t>
  </si>
  <si>
    <t>9103280137087</t>
  </si>
  <si>
    <t>Kgobokwe</t>
  </si>
  <si>
    <t>8902180797085</t>
  </si>
  <si>
    <t>Kanapi</t>
  </si>
  <si>
    <t>8610301144083</t>
  </si>
  <si>
    <t>Magopa</t>
  </si>
  <si>
    <t>8906190431080</t>
  </si>
  <si>
    <t>Mmako</t>
  </si>
  <si>
    <t>8907035254083</t>
  </si>
  <si>
    <t>Kaldine</t>
  </si>
  <si>
    <t>Faiza</t>
  </si>
  <si>
    <t>8905030264081</t>
  </si>
  <si>
    <t>Kubashe</t>
  </si>
  <si>
    <t>8710295904086</t>
  </si>
  <si>
    <t>Malisa</t>
  </si>
  <si>
    <t>9109206365082</t>
  </si>
  <si>
    <t>Sokhela</t>
  </si>
  <si>
    <t>8707210608081</t>
  </si>
  <si>
    <t>Audrey</t>
  </si>
  <si>
    <t>9303190516087</t>
  </si>
  <si>
    <t>Mthethwa</t>
  </si>
  <si>
    <t>9606010793086</t>
  </si>
  <si>
    <t>Mkweta</t>
  </si>
  <si>
    <t>Siphosethu</t>
  </si>
  <si>
    <t>9005220657084</t>
  </si>
  <si>
    <t>Ndlazi</t>
  </si>
  <si>
    <t>Senamile</t>
  </si>
  <si>
    <t>9207280739089</t>
  </si>
  <si>
    <t>Mogoiwa</t>
  </si>
  <si>
    <t>9004100227084</t>
  </si>
  <si>
    <t>Mulongoni</t>
  </si>
  <si>
    <t>Mphulufhedzeni</t>
  </si>
  <si>
    <t>9107051084089</t>
  </si>
  <si>
    <t>Monyai</t>
  </si>
  <si>
    <t>Molivia</t>
  </si>
  <si>
    <t>9305170975084</t>
  </si>
  <si>
    <t>Theophelus</t>
  </si>
  <si>
    <t>9005145698080</t>
  </si>
  <si>
    <t>Bill</t>
  </si>
  <si>
    <t>Tedy</t>
  </si>
  <si>
    <t>9107245397082</t>
  </si>
  <si>
    <t>Matlatse</t>
  </si>
  <si>
    <t>8712065329080</t>
  </si>
  <si>
    <t>9308140245083</t>
  </si>
  <si>
    <t>Taukobong</t>
  </si>
  <si>
    <t>8909110417080</t>
  </si>
  <si>
    <t>9408205177088</t>
  </si>
  <si>
    <t>Lundi</t>
  </si>
  <si>
    <t>8601055302084</t>
  </si>
  <si>
    <t>Moraka</t>
  </si>
  <si>
    <t>Comfort</t>
  </si>
  <si>
    <t>9311120215084</t>
  </si>
  <si>
    <t>Filander</t>
  </si>
  <si>
    <t>Cleo</t>
  </si>
  <si>
    <t>9209190060085</t>
  </si>
  <si>
    <t>Dimakatso</t>
  </si>
  <si>
    <t>9401050127084</t>
  </si>
  <si>
    <t>Rampete</t>
  </si>
  <si>
    <t>Ben</t>
  </si>
  <si>
    <t>8904095567082</t>
  </si>
  <si>
    <t>Netshivhale</t>
  </si>
  <si>
    <t>9007080689082</t>
  </si>
  <si>
    <t>Monyela</t>
  </si>
  <si>
    <t>9210050076088</t>
  </si>
  <si>
    <t>Malibo</t>
  </si>
  <si>
    <t>Philadelphia</t>
  </si>
  <si>
    <t>9002100473088</t>
  </si>
  <si>
    <t>Makoko</t>
  </si>
  <si>
    <t>Kelebohile</t>
  </si>
  <si>
    <t>9211230052080</t>
  </si>
  <si>
    <t>Masondo</t>
  </si>
  <si>
    <t>9305101110082</t>
  </si>
  <si>
    <t>Mothibedi</t>
  </si>
  <si>
    <t>Tsepiso</t>
  </si>
  <si>
    <t>9502040257087</t>
  </si>
  <si>
    <t>9211050015084</t>
  </si>
  <si>
    <t>Mapoma</t>
  </si>
  <si>
    <t>Zoliswa</t>
  </si>
  <si>
    <t>8803070435085</t>
  </si>
  <si>
    <t>Stofu</t>
  </si>
  <si>
    <t>Mpilo</t>
  </si>
  <si>
    <t>9109060774080</t>
  </si>
  <si>
    <t>9306065183081</t>
  </si>
  <si>
    <t>Nontsikelelo</t>
  </si>
  <si>
    <t>9309100427083</t>
  </si>
  <si>
    <t>9005185431087</t>
  </si>
  <si>
    <t>Mwansa</t>
  </si>
  <si>
    <t>Mwenya</t>
  </si>
  <si>
    <t>9301286237188</t>
  </si>
  <si>
    <t>9203050512087</t>
  </si>
  <si>
    <t>Cabe</t>
  </si>
  <si>
    <t>Nothemba</t>
  </si>
  <si>
    <t>9004280343081</t>
  </si>
  <si>
    <t>Althea</t>
  </si>
  <si>
    <t>9512120415083</t>
  </si>
  <si>
    <t>8705120329087</t>
  </si>
  <si>
    <t>Muravha</t>
  </si>
  <si>
    <t>Pertunia</t>
  </si>
  <si>
    <t>9405071186086</t>
  </si>
  <si>
    <t>Phemelo</t>
  </si>
  <si>
    <t>9101180362086</t>
  </si>
  <si>
    <t>Makgalemele</t>
  </si>
  <si>
    <t>Mapuwe</t>
  </si>
  <si>
    <t>9010291253086</t>
  </si>
  <si>
    <t>Hangana</t>
  </si>
  <si>
    <t>Athi</t>
  </si>
  <si>
    <t>9004161000081</t>
  </si>
  <si>
    <t>Moremi</t>
  </si>
  <si>
    <t>9002125313087</t>
  </si>
  <si>
    <t>9309230218089</t>
  </si>
  <si>
    <t>Mtshiselwa</t>
  </si>
  <si>
    <t>9105250912084</t>
  </si>
  <si>
    <t>9409120168087</t>
  </si>
  <si>
    <t>Madulini</t>
  </si>
  <si>
    <t>9002056164087</t>
  </si>
  <si>
    <t>8707090756083</t>
  </si>
  <si>
    <t>Bayman</t>
  </si>
  <si>
    <t>Christabelle</t>
  </si>
  <si>
    <t>9111300204084</t>
  </si>
  <si>
    <t>9507290317085</t>
  </si>
  <si>
    <t>8805030907087</t>
  </si>
  <si>
    <t>8609215098088</t>
  </si>
  <si>
    <t>Salang</t>
  </si>
  <si>
    <t>9109061023081</t>
  </si>
  <si>
    <t>Mooiappa</t>
  </si>
  <si>
    <t>Sanusha</t>
  </si>
  <si>
    <t>8408170017088</t>
  </si>
  <si>
    <t>8906080544083</t>
  </si>
  <si>
    <t>8808115295089</t>
  </si>
  <si>
    <t>Mogoerane</t>
  </si>
  <si>
    <t>9204220316086</t>
  </si>
  <si>
    <t>Ralebipi</t>
  </si>
  <si>
    <t>Nnaka</t>
  </si>
  <si>
    <t>9505220712086</t>
  </si>
  <si>
    <t>Cleon</t>
  </si>
  <si>
    <t>8911080338080</t>
  </si>
  <si>
    <t>Stoto</t>
  </si>
  <si>
    <t>Ncebakazi</t>
  </si>
  <si>
    <t>9304210291081</t>
  </si>
  <si>
    <t>Madikane</t>
  </si>
  <si>
    <t>Sivenathi</t>
  </si>
  <si>
    <t>9508030485083</t>
  </si>
  <si>
    <t>9105040518084</t>
  </si>
  <si>
    <t>Mmesi</t>
  </si>
  <si>
    <t>Kehumile</t>
  </si>
  <si>
    <t>8501280448084</t>
  </si>
  <si>
    <t>9203065095086</t>
  </si>
  <si>
    <t>Chatsane</t>
  </si>
  <si>
    <t>Mojalefa</t>
  </si>
  <si>
    <t>8908195277088</t>
  </si>
  <si>
    <t>Dzumba</t>
  </si>
  <si>
    <t>Masala</t>
  </si>
  <si>
    <t>9403280600088</t>
  </si>
  <si>
    <t>Ntila</t>
  </si>
  <si>
    <t>9201260192088</t>
  </si>
  <si>
    <t>Gabuza</t>
  </si>
  <si>
    <t>8907151131081</t>
  </si>
  <si>
    <t>Sauti</t>
  </si>
  <si>
    <t>Vanessa</t>
  </si>
  <si>
    <t>9305031242088</t>
  </si>
  <si>
    <t>8908115879088</t>
  </si>
  <si>
    <t>van Loggerenberg</t>
  </si>
  <si>
    <t>Eileen</t>
  </si>
  <si>
    <t>8612050048085</t>
  </si>
  <si>
    <t>Molaba</t>
  </si>
  <si>
    <t>Legasa</t>
  </si>
  <si>
    <t>8707195632080</t>
  </si>
  <si>
    <t>8009125394083</t>
  </si>
  <si>
    <t>Komana</t>
  </si>
  <si>
    <t>8306030773082</t>
  </si>
  <si>
    <t>Ngenelwa</t>
  </si>
  <si>
    <t>Xolisa</t>
  </si>
  <si>
    <t>8703115724081</t>
  </si>
  <si>
    <t>Muwila</t>
  </si>
  <si>
    <t>9009175966185</t>
  </si>
  <si>
    <t>Mphahlwa</t>
  </si>
  <si>
    <t>Ndileka</t>
  </si>
  <si>
    <t>8501300728085</t>
  </si>
  <si>
    <t>Mothiba</t>
  </si>
  <si>
    <t>Mpogo</t>
  </si>
  <si>
    <t>9209020099089</t>
  </si>
  <si>
    <t>Mjikelo</t>
  </si>
  <si>
    <t>8203160777084</t>
  </si>
  <si>
    <t>8912041006089</t>
  </si>
  <si>
    <t>Hornelia</t>
  </si>
  <si>
    <t>9303130939084</t>
  </si>
  <si>
    <t>8004190531081</t>
  </si>
  <si>
    <t>Dyomfana</t>
  </si>
  <si>
    <t>Nomalungisa</t>
  </si>
  <si>
    <t>8509101043083</t>
  </si>
  <si>
    <t>Annah</t>
  </si>
  <si>
    <t>9203200413087</t>
  </si>
  <si>
    <t>Qongwane</t>
  </si>
  <si>
    <t>8001125693085</t>
  </si>
  <si>
    <t>7905205718086</t>
  </si>
  <si>
    <t>Konyama</t>
  </si>
  <si>
    <t>Lentikile</t>
  </si>
  <si>
    <t>7503035648084</t>
  </si>
  <si>
    <t>Moseri</t>
  </si>
  <si>
    <t>9205035695085</t>
  </si>
  <si>
    <t>Mamotse</t>
  </si>
  <si>
    <t>9307090319088</t>
  </si>
  <si>
    <t>Manilal</t>
  </si>
  <si>
    <t>Diveshkaar</t>
  </si>
  <si>
    <t>9304295282088</t>
  </si>
  <si>
    <t>Richmond</t>
  </si>
  <si>
    <t>9104020043080</t>
  </si>
  <si>
    <t>Brisset</t>
  </si>
  <si>
    <t>8910125015083</t>
  </si>
  <si>
    <t>Boyi</t>
  </si>
  <si>
    <t>8609275276087</t>
  </si>
  <si>
    <t>Potter</t>
  </si>
  <si>
    <t>Casey</t>
  </si>
  <si>
    <t>9205185151087</t>
  </si>
  <si>
    <t>Shamuyarira</t>
  </si>
  <si>
    <t>Christabel</t>
  </si>
  <si>
    <t>6608050968084</t>
  </si>
  <si>
    <t>Fiona</t>
  </si>
  <si>
    <t>9102200273089</t>
  </si>
  <si>
    <t>Mhulatsi</t>
  </si>
  <si>
    <t>9212255285084</t>
  </si>
  <si>
    <t>Manamela</t>
  </si>
  <si>
    <t>8808245870082</t>
  </si>
  <si>
    <t>Makgata</t>
  </si>
  <si>
    <t>9403105249087</t>
  </si>
  <si>
    <t>9201215666087</t>
  </si>
  <si>
    <t>Zamangele</t>
  </si>
  <si>
    <t>8707100982083</t>
  </si>
  <si>
    <t>Bosi</t>
  </si>
  <si>
    <t>8407020460084</t>
  </si>
  <si>
    <t>Leseba</t>
  </si>
  <si>
    <t>8309060537088</t>
  </si>
  <si>
    <t>Ubah</t>
  </si>
  <si>
    <t>Pulane</t>
  </si>
  <si>
    <t>9207120549086</t>
  </si>
  <si>
    <t>Rathupetsane</t>
  </si>
  <si>
    <t>Petunia</t>
  </si>
  <si>
    <t>9004141007081</t>
  </si>
  <si>
    <t>Nkuna</t>
  </si>
  <si>
    <t>Shadrack</t>
  </si>
  <si>
    <t>8205265309085</t>
  </si>
  <si>
    <t>9204276377081</t>
  </si>
  <si>
    <t>Skweyiya</t>
  </si>
  <si>
    <t>Lunathi</t>
  </si>
  <si>
    <t>9208065591083</t>
  </si>
  <si>
    <t>Buso</t>
  </si>
  <si>
    <t>Likhona</t>
  </si>
  <si>
    <t>8909225490089</t>
  </si>
  <si>
    <t>9212025676083</t>
  </si>
  <si>
    <t>Hermanus</t>
  </si>
  <si>
    <t>Claire</t>
  </si>
  <si>
    <t>8904150144082</t>
  </si>
  <si>
    <t>Sekabate</t>
  </si>
  <si>
    <t>Mmatshepo</t>
  </si>
  <si>
    <t>7906150768084</t>
  </si>
  <si>
    <t>Chakela</t>
  </si>
  <si>
    <t>8010025451080</t>
  </si>
  <si>
    <t>8206260021089</t>
  </si>
  <si>
    <t>8810170851087</t>
  </si>
  <si>
    <t>Thebe</t>
  </si>
  <si>
    <t>Smangele</t>
  </si>
  <si>
    <t>8502230685080</t>
  </si>
  <si>
    <t>9112100717085</t>
  </si>
  <si>
    <t>Shikwambana</t>
  </si>
  <si>
    <t>Shanice</t>
  </si>
  <si>
    <t>9209100033081</t>
  </si>
  <si>
    <t>Cindi</t>
  </si>
  <si>
    <t>8801090686083</t>
  </si>
  <si>
    <t>Motsepe</t>
  </si>
  <si>
    <t>8612160227082</t>
  </si>
  <si>
    <t>Magugumela</t>
  </si>
  <si>
    <t>9010290541085</t>
  </si>
  <si>
    <t>9004155495081</t>
  </si>
  <si>
    <t>Khanya</t>
  </si>
  <si>
    <t>8409246362086</t>
  </si>
  <si>
    <t>Thabede</t>
  </si>
  <si>
    <t>9309130304088</t>
  </si>
  <si>
    <t>9012010186084</t>
  </si>
  <si>
    <t>Masuku</t>
  </si>
  <si>
    <t>9408170870089</t>
  </si>
  <si>
    <t>Dylan</t>
  </si>
  <si>
    <t>9212310443082</t>
  </si>
  <si>
    <t>Theron</t>
  </si>
  <si>
    <t>Mariska</t>
  </si>
  <si>
    <t>9104210122082</t>
  </si>
  <si>
    <t>9310190764088</t>
  </si>
  <si>
    <t>Sybrand</t>
  </si>
  <si>
    <t>6810035291083</t>
  </si>
  <si>
    <t>Linton</t>
  </si>
  <si>
    <t>9508255122080</t>
  </si>
  <si>
    <t>Mthenjani</t>
  </si>
  <si>
    <t>Nolwazi</t>
  </si>
  <si>
    <t>9110280369081</t>
  </si>
  <si>
    <t>Maringa</t>
  </si>
  <si>
    <t>Welma</t>
  </si>
  <si>
    <t>9107171102084</t>
  </si>
  <si>
    <t>Molete</t>
  </si>
  <si>
    <t>8812080302086</t>
  </si>
  <si>
    <t>Fisher</t>
  </si>
  <si>
    <t>9203120325080</t>
  </si>
  <si>
    <t>Jibilikile</t>
  </si>
  <si>
    <t>Zuzeka</t>
  </si>
  <si>
    <t>8902081013087</t>
  </si>
  <si>
    <t>Jili</t>
  </si>
  <si>
    <t>Vusmuzi</t>
  </si>
  <si>
    <t>8506115293084</t>
  </si>
  <si>
    <t>8802045954089</t>
  </si>
  <si>
    <t>Noge</t>
  </si>
  <si>
    <t>Manoke</t>
  </si>
  <si>
    <t>9802225271089</t>
  </si>
  <si>
    <t>8206290388086</t>
  </si>
  <si>
    <t>Teleka</t>
  </si>
  <si>
    <t>8108235835082</t>
  </si>
  <si>
    <t>Symeou</t>
  </si>
  <si>
    <t>9009275275081</t>
  </si>
  <si>
    <t>Moffitt</t>
  </si>
  <si>
    <t>6909035067087</t>
  </si>
  <si>
    <t>Van Staden</t>
  </si>
  <si>
    <t>7703050087081</t>
  </si>
  <si>
    <t>Moloro</t>
  </si>
  <si>
    <t>Kgotlello</t>
  </si>
  <si>
    <t>8405140455083</t>
  </si>
  <si>
    <t>Egner</t>
  </si>
  <si>
    <t>Catherine</t>
  </si>
  <si>
    <t>8206020059080</t>
  </si>
  <si>
    <t>Helliwell</t>
  </si>
  <si>
    <t>Jane</t>
  </si>
  <si>
    <t>8509040258081</t>
  </si>
  <si>
    <t>8812086205085</t>
  </si>
  <si>
    <t>Sonia</t>
  </si>
  <si>
    <t>Manikus</t>
  </si>
  <si>
    <t>Merecia</t>
  </si>
  <si>
    <t>9110040101089</t>
  </si>
  <si>
    <t>De Witt</t>
  </si>
  <si>
    <t>7703185053081</t>
  </si>
  <si>
    <t>Madisha</t>
  </si>
  <si>
    <t>Mmaphefo</t>
  </si>
  <si>
    <t>9003121093087</t>
  </si>
  <si>
    <t>Phale</t>
  </si>
  <si>
    <t>8808050752086</t>
  </si>
  <si>
    <t>Asnath</t>
  </si>
  <si>
    <t>8509100530080</t>
  </si>
  <si>
    <t>Khaukanani</t>
  </si>
  <si>
    <t>Thamathama</t>
  </si>
  <si>
    <t>9311105711081</t>
  </si>
  <si>
    <t>Kgari</t>
  </si>
  <si>
    <t>9310155640083</t>
  </si>
  <si>
    <t>Ncwane</t>
  </si>
  <si>
    <t>9210245103086</t>
  </si>
  <si>
    <t>Muthwa</t>
  </si>
  <si>
    <t>9306265819088</t>
  </si>
  <si>
    <t>Nyawuza</t>
  </si>
  <si>
    <t>8604185772085</t>
  </si>
  <si>
    <t>Painter</t>
  </si>
  <si>
    <t>8509255160089</t>
  </si>
  <si>
    <t>Nakani</t>
  </si>
  <si>
    <t>9208021207089</t>
  </si>
  <si>
    <t>8712261051082</t>
  </si>
  <si>
    <t>Nembulunge</t>
  </si>
  <si>
    <t>8004290510084</t>
  </si>
  <si>
    <t>Mpoka</t>
  </si>
  <si>
    <t>Pontsho</t>
  </si>
  <si>
    <t>8908190501086</t>
  </si>
  <si>
    <t>9009261393088</t>
  </si>
  <si>
    <t>9302150294081</t>
  </si>
  <si>
    <t>Makaya</t>
  </si>
  <si>
    <t>8908260327081</t>
  </si>
  <si>
    <t>Mabatle</t>
  </si>
  <si>
    <t>Mashadi</t>
  </si>
  <si>
    <t>8509010531087</t>
  </si>
  <si>
    <t>Letlhake</t>
  </si>
  <si>
    <t>9207156335087</t>
  </si>
  <si>
    <t>Tawane</t>
  </si>
  <si>
    <t>8910030677084</t>
  </si>
  <si>
    <t>Nombulelo</t>
  </si>
  <si>
    <t>9203120596086</t>
  </si>
  <si>
    <t>Koloti</t>
  </si>
  <si>
    <t>Ellen</t>
  </si>
  <si>
    <t>9002270858084</t>
  </si>
  <si>
    <t>Mercia</t>
  </si>
  <si>
    <t>9304100490082</t>
  </si>
  <si>
    <t>Mahlaole</t>
  </si>
  <si>
    <t>9108220514089</t>
  </si>
  <si>
    <t>Riyaadhud-Deen</t>
  </si>
  <si>
    <t>9508195133080</t>
  </si>
  <si>
    <t>8807120266085</t>
  </si>
  <si>
    <t>Caldeira</t>
  </si>
  <si>
    <t>Daniella</t>
  </si>
  <si>
    <t>9411240180083</t>
  </si>
  <si>
    <t>Ratau</t>
  </si>
  <si>
    <t>9212210347086</t>
  </si>
  <si>
    <t>Manyekana</t>
  </si>
  <si>
    <t>Thompo</t>
  </si>
  <si>
    <t>9407195543085</t>
  </si>
  <si>
    <t>Nishkar</t>
  </si>
  <si>
    <t>8812085149086</t>
  </si>
  <si>
    <t>8601135048087</t>
  </si>
  <si>
    <t>Spaumer</t>
  </si>
  <si>
    <t>9109205030083</t>
  </si>
  <si>
    <t>Mbongwa</t>
  </si>
  <si>
    <t>6912295812085</t>
  </si>
  <si>
    <t>Van Rensburg</t>
  </si>
  <si>
    <t>Eduan</t>
  </si>
  <si>
    <t>8208135021088</t>
  </si>
  <si>
    <t>9402045228086</t>
  </si>
  <si>
    <t>Nandile</t>
  </si>
  <si>
    <t>9310010327082</t>
  </si>
  <si>
    <t>Pretorius</t>
  </si>
  <si>
    <t>Avrill</t>
  </si>
  <si>
    <t>9007090169083</t>
  </si>
  <si>
    <t>8803110384087</t>
  </si>
  <si>
    <t>Rixana</t>
  </si>
  <si>
    <t>Lisa</t>
  </si>
  <si>
    <t>8609181256082</t>
  </si>
  <si>
    <t>9208165411083</t>
  </si>
  <si>
    <t>Viona</t>
  </si>
  <si>
    <t>8804190195088</t>
  </si>
  <si>
    <t>Dludlu</t>
  </si>
  <si>
    <t>8709210615082</t>
  </si>
  <si>
    <t>8712050284084</t>
  </si>
  <si>
    <t>Ngcobo</t>
  </si>
  <si>
    <t>9004105647088</t>
  </si>
  <si>
    <t>Thirasha</t>
  </si>
  <si>
    <t>9107210089086</t>
  </si>
  <si>
    <t>Campbell</t>
  </si>
  <si>
    <t>Hilton</t>
  </si>
  <si>
    <t>7911015114086</t>
  </si>
  <si>
    <t>Laubscher</t>
  </si>
  <si>
    <t>Hugo Jurgens</t>
  </si>
  <si>
    <t>8505025002080</t>
  </si>
  <si>
    <t>Lowe</t>
  </si>
  <si>
    <t>Daleen</t>
  </si>
  <si>
    <t>8601030160086</t>
  </si>
  <si>
    <t>Nomasonto</t>
  </si>
  <si>
    <t>9207230458087</t>
  </si>
  <si>
    <t>Cooke</t>
  </si>
  <si>
    <t>8405180254081</t>
  </si>
  <si>
    <t>Posile</t>
  </si>
  <si>
    <t>8905195327087</t>
  </si>
  <si>
    <t>9011055780082</t>
  </si>
  <si>
    <t>Monakali</t>
  </si>
  <si>
    <t>Bongeka Nonkanyiso</t>
  </si>
  <si>
    <t>8908070695081</t>
  </si>
  <si>
    <t>Seshnee</t>
  </si>
  <si>
    <t>9101180188085</t>
  </si>
  <si>
    <t>Hsu</t>
  </si>
  <si>
    <t>Man-Chun</t>
  </si>
  <si>
    <t>8511250579081</t>
  </si>
  <si>
    <t>9304250151088</t>
  </si>
  <si>
    <t>Kgothatso</t>
  </si>
  <si>
    <t>9212015358080</t>
  </si>
  <si>
    <t>Hlazo</t>
  </si>
  <si>
    <t>9108220657086</t>
  </si>
  <si>
    <t>9008290399082</t>
  </si>
  <si>
    <t>Motshekga</t>
  </si>
  <si>
    <t>Masetshaba</t>
  </si>
  <si>
    <t>8701260853085</t>
  </si>
  <si>
    <t>Matshebele</t>
  </si>
  <si>
    <t>Amukelani</t>
  </si>
  <si>
    <t>9203190932088</t>
  </si>
  <si>
    <t>Khonza</t>
  </si>
  <si>
    <t>9209285312086</t>
  </si>
  <si>
    <t>9107230210084</t>
  </si>
  <si>
    <t>8907140296086</t>
  </si>
  <si>
    <t>Ameshree</t>
  </si>
  <si>
    <t>8711070106087</t>
  </si>
  <si>
    <t>Letlole</t>
  </si>
  <si>
    <t>8406050775080</t>
  </si>
  <si>
    <t>Sthembiso</t>
  </si>
  <si>
    <t>9304150312087</t>
  </si>
  <si>
    <t>Kapan</t>
  </si>
  <si>
    <t>8606205399088</t>
  </si>
  <si>
    <t>Tese</t>
  </si>
  <si>
    <t>Monwabisi</t>
  </si>
  <si>
    <t>9106185203086</t>
  </si>
  <si>
    <t>Kgasu</t>
  </si>
  <si>
    <t>Kutlwisiso</t>
  </si>
  <si>
    <t>9210190845087</t>
  </si>
  <si>
    <t>Chiloane</t>
  </si>
  <si>
    <t>8810240976088</t>
  </si>
  <si>
    <t>9409160504084</t>
  </si>
  <si>
    <t>Lufhuno</t>
  </si>
  <si>
    <t>9305150058083</t>
  </si>
  <si>
    <t>9305130816089</t>
  </si>
  <si>
    <t>9501041017086</t>
  </si>
  <si>
    <t>Mabunda</t>
  </si>
  <si>
    <t>Nyiko</t>
  </si>
  <si>
    <t>8812295898084</t>
  </si>
  <si>
    <t>8909056155082</t>
  </si>
  <si>
    <t>Lisene</t>
  </si>
  <si>
    <t>8805215268081</t>
  </si>
  <si>
    <t>Shezi</t>
  </si>
  <si>
    <t>Sboniso</t>
  </si>
  <si>
    <t>8906106235088</t>
  </si>
  <si>
    <t>Letuka</t>
  </si>
  <si>
    <t>Nongoma</t>
  </si>
  <si>
    <t>9206060431081</t>
  </si>
  <si>
    <t>Ramathe</t>
  </si>
  <si>
    <t>9302141067083</t>
  </si>
  <si>
    <t>Molisana</t>
  </si>
  <si>
    <t>Matsediso</t>
  </si>
  <si>
    <t>8901180855083</t>
  </si>
  <si>
    <t>Khiba</t>
  </si>
  <si>
    <t>Mantoa</t>
  </si>
  <si>
    <t>9312100309087</t>
  </si>
  <si>
    <t>8809285340085</t>
  </si>
  <si>
    <t>Lethiwe</t>
  </si>
  <si>
    <t>9003271099082</t>
  </si>
  <si>
    <t>Letwaba</t>
  </si>
  <si>
    <t>9009065454086</t>
  </si>
  <si>
    <t>Sibanda</t>
  </si>
  <si>
    <t>Godwill</t>
  </si>
  <si>
    <t>9001226259082</t>
  </si>
  <si>
    <t>Colani</t>
  </si>
  <si>
    <t>Batandwa</t>
  </si>
  <si>
    <t>8504025613087</t>
  </si>
  <si>
    <t>9011290369089</t>
  </si>
  <si>
    <t>9304135479084</t>
  </si>
  <si>
    <t>Leie</t>
  </si>
  <si>
    <t>8611165835089</t>
  </si>
  <si>
    <t>Mantsha</t>
  </si>
  <si>
    <t>6302210440081</t>
  </si>
  <si>
    <t>9105220745085</t>
  </si>
  <si>
    <t>Ally</t>
  </si>
  <si>
    <t>Irshaad</t>
  </si>
  <si>
    <t>7803015132087</t>
  </si>
  <si>
    <t>8608250808088</t>
  </si>
  <si>
    <t>Shota</t>
  </si>
  <si>
    <t>7801120426089</t>
  </si>
  <si>
    <t>9401315217084</t>
  </si>
  <si>
    <t>Jan</t>
  </si>
  <si>
    <t>8205185586085</t>
  </si>
  <si>
    <t>Mayinga</t>
  </si>
  <si>
    <t>7712075329089</t>
  </si>
  <si>
    <t>Nthebe</t>
  </si>
  <si>
    <t>Moleboheng</t>
  </si>
  <si>
    <t>8207130468088</t>
  </si>
  <si>
    <t>Sham</t>
  </si>
  <si>
    <t>Yadhna</t>
  </si>
  <si>
    <t>8412030121080</t>
  </si>
  <si>
    <t>Mongoyi</t>
  </si>
  <si>
    <t>Marry</t>
  </si>
  <si>
    <t>8909180488086</t>
  </si>
  <si>
    <t>Pregasen</t>
  </si>
  <si>
    <t>7912145246087</t>
  </si>
  <si>
    <t>Ndadza</t>
  </si>
  <si>
    <t>Ntuwiseni</t>
  </si>
  <si>
    <t>8611135665087</t>
  </si>
  <si>
    <t>Torlage</t>
  </si>
  <si>
    <t>Clive</t>
  </si>
  <si>
    <t>8907095028088</t>
  </si>
  <si>
    <t>Loren</t>
  </si>
  <si>
    <t>8704190069087</t>
  </si>
  <si>
    <t>6209230570088</t>
  </si>
  <si>
    <t>Molakeng</t>
  </si>
  <si>
    <t>Seipei</t>
  </si>
  <si>
    <t>8704070388086</t>
  </si>
  <si>
    <t>Mfikoe</t>
  </si>
  <si>
    <t>8405070986081</t>
  </si>
  <si>
    <t>Zunga</t>
  </si>
  <si>
    <t>8411165736084</t>
  </si>
  <si>
    <t>Mhlakaza</t>
  </si>
  <si>
    <t>9002205456087</t>
  </si>
  <si>
    <t>Maoba</t>
  </si>
  <si>
    <t>8806161584083</t>
  </si>
  <si>
    <t>Mbhense</t>
  </si>
  <si>
    <t>9104130628085</t>
  </si>
  <si>
    <t>Tjale</t>
  </si>
  <si>
    <t>8903196073081</t>
  </si>
  <si>
    <t>Mosoabudi</t>
  </si>
  <si>
    <t>8806170559084</t>
  </si>
  <si>
    <t>Sepato</t>
  </si>
  <si>
    <t>Mmathabo</t>
  </si>
  <si>
    <t>8302060878081</t>
  </si>
  <si>
    <t>Eden</t>
  </si>
  <si>
    <t>9410035184086</t>
  </si>
  <si>
    <t>Micheal</t>
  </si>
  <si>
    <t>9011095276083</t>
  </si>
  <si>
    <t>8712120861085</t>
  </si>
  <si>
    <t>8802100645085</t>
  </si>
  <si>
    <t>9304220101080</t>
  </si>
  <si>
    <t>Bobotyana</t>
  </si>
  <si>
    <t>8712010387084</t>
  </si>
  <si>
    <t>Phanyana</t>
  </si>
  <si>
    <t>9504140454085</t>
  </si>
  <si>
    <t>Dinala</t>
  </si>
  <si>
    <t>9009220429080</t>
  </si>
  <si>
    <t>Tshoane</t>
  </si>
  <si>
    <t>8706050333081</t>
  </si>
  <si>
    <t>Grootboom</t>
  </si>
  <si>
    <t>Zenodean</t>
  </si>
  <si>
    <t>9211180138087</t>
  </si>
  <si>
    <t>Jim</t>
  </si>
  <si>
    <t>9408160748089</t>
  </si>
  <si>
    <t>8510190533083</t>
  </si>
  <si>
    <t>Msipha</t>
  </si>
  <si>
    <t>9008160473082</t>
  </si>
  <si>
    <t>Lethea</t>
  </si>
  <si>
    <t>9007160507089</t>
  </si>
  <si>
    <t>Mapike</t>
  </si>
  <si>
    <t>Kobedi</t>
  </si>
  <si>
    <t>9011245275084</t>
  </si>
  <si>
    <t>9701245742089</t>
  </si>
  <si>
    <t>Ratshefola</t>
  </si>
  <si>
    <t>Pheelo</t>
  </si>
  <si>
    <t>7907175742088</t>
  </si>
  <si>
    <t>Boipelo</t>
  </si>
  <si>
    <t>9012305358083</t>
  </si>
  <si>
    <t>Roggeband</t>
  </si>
  <si>
    <t>Ilza</t>
  </si>
  <si>
    <t>6207310017087</t>
  </si>
  <si>
    <t>Mockie</t>
  </si>
  <si>
    <t>Angelo</t>
  </si>
  <si>
    <t>7807095127081</t>
  </si>
  <si>
    <t>Lategan</t>
  </si>
  <si>
    <t>6411045004085</t>
  </si>
  <si>
    <t>8202045058082</t>
  </si>
  <si>
    <t>van Deross</t>
  </si>
  <si>
    <t>Quewin</t>
  </si>
  <si>
    <t>9608245064085</t>
  </si>
  <si>
    <t>Jobela</t>
  </si>
  <si>
    <t>8407295573082</t>
  </si>
  <si>
    <t>Manyongo</t>
  </si>
  <si>
    <t>Mariana</t>
  </si>
  <si>
    <t>9312181245085</t>
  </si>
  <si>
    <t>Ridwaan</t>
  </si>
  <si>
    <t>7109235173087</t>
  </si>
  <si>
    <t>8312155222087</t>
  </si>
  <si>
    <t>Veli</t>
  </si>
  <si>
    <t>8207315670086</t>
  </si>
  <si>
    <t>Jansen</t>
  </si>
  <si>
    <t>8911175030089</t>
  </si>
  <si>
    <t>Rinaipfi</t>
  </si>
  <si>
    <t>8010025470080</t>
  </si>
  <si>
    <t>Mabale</t>
  </si>
  <si>
    <t>Rorisang</t>
  </si>
  <si>
    <t>8905045581081</t>
  </si>
  <si>
    <t>7706165004081</t>
  </si>
  <si>
    <t>Dire</t>
  </si>
  <si>
    <t>Gaobotse</t>
  </si>
  <si>
    <t>9009150873083</t>
  </si>
  <si>
    <t>Maroane</t>
  </si>
  <si>
    <t>8603175824088</t>
  </si>
  <si>
    <t>Thavarin</t>
  </si>
  <si>
    <t>Dashendren</t>
  </si>
  <si>
    <t>7709125222082</t>
  </si>
  <si>
    <t>8209110343083</t>
  </si>
  <si>
    <t>8307145352085</t>
  </si>
  <si>
    <t>Matene</t>
  </si>
  <si>
    <t>9105130082082</t>
  </si>
  <si>
    <t>Izolde</t>
  </si>
  <si>
    <t>7605250005088</t>
  </si>
  <si>
    <t>Galant</t>
  </si>
  <si>
    <t>Naasir</t>
  </si>
  <si>
    <t>8002275187084</t>
  </si>
  <si>
    <t>Hardick</t>
  </si>
  <si>
    <t>Bronwyn</t>
  </si>
  <si>
    <t>8705310169087</t>
  </si>
  <si>
    <t>Nasmee'a</t>
  </si>
  <si>
    <t>7911260243085</t>
  </si>
  <si>
    <t>Sagran</t>
  </si>
  <si>
    <t>6803035100081</t>
  </si>
  <si>
    <t>Ngubeni</t>
  </si>
  <si>
    <t>8906090382086</t>
  </si>
  <si>
    <t>9405175481086</t>
  </si>
  <si>
    <t>Mogwere</t>
  </si>
  <si>
    <t>9208145401089</t>
  </si>
  <si>
    <t>Manoane</t>
  </si>
  <si>
    <t>9507101426083</t>
  </si>
  <si>
    <t>9201125127089</t>
  </si>
  <si>
    <t>Makhubhele</t>
  </si>
  <si>
    <t>9012171009083</t>
  </si>
  <si>
    <t>Erasmus</t>
  </si>
  <si>
    <t>Raquel</t>
  </si>
  <si>
    <t>8204170218085</t>
  </si>
  <si>
    <t>8708011181088</t>
  </si>
  <si>
    <t>8912240405082</t>
  </si>
  <si>
    <t>Vilane</t>
  </si>
  <si>
    <t>9211270085081</t>
  </si>
  <si>
    <t>Mkwanazi</t>
  </si>
  <si>
    <t>9307170544084</t>
  </si>
  <si>
    <t>Chandre</t>
  </si>
  <si>
    <t>9310160095083</t>
  </si>
  <si>
    <t>Mahlaba</t>
  </si>
  <si>
    <t>8604220711080</t>
  </si>
  <si>
    <t>Morgan</t>
  </si>
  <si>
    <t>8705060016082</t>
  </si>
  <si>
    <t>Pfister</t>
  </si>
  <si>
    <t>8803295184088</t>
  </si>
  <si>
    <t>9006180206086</t>
  </si>
  <si>
    <t>Masooane</t>
  </si>
  <si>
    <t>8306265726086</t>
  </si>
  <si>
    <t>Seleke</t>
  </si>
  <si>
    <t>8612026353080</t>
  </si>
  <si>
    <t>Jean</t>
  </si>
  <si>
    <t>8102245077082</t>
  </si>
  <si>
    <t>Mafora</t>
  </si>
  <si>
    <t>9712195555082</t>
  </si>
  <si>
    <t>Makgabo</t>
  </si>
  <si>
    <t>9208315433086</t>
  </si>
  <si>
    <t>Selane</t>
  </si>
  <si>
    <t>8512245899089</t>
  </si>
  <si>
    <t>Koloi</t>
  </si>
  <si>
    <t>Otladisang</t>
  </si>
  <si>
    <t>8212295959087</t>
  </si>
  <si>
    <t>7604215933187</t>
  </si>
  <si>
    <t>8812135810083</t>
  </si>
  <si>
    <t>Van Lill</t>
  </si>
  <si>
    <t>7002125203082</t>
  </si>
  <si>
    <t>Pfariso</t>
  </si>
  <si>
    <t>9202175505083</t>
  </si>
  <si>
    <t>Mzimba</t>
  </si>
  <si>
    <t>Nhlakanipho</t>
  </si>
  <si>
    <t>9010305920084</t>
  </si>
  <si>
    <t>Taiti</t>
  </si>
  <si>
    <t>Makape</t>
  </si>
  <si>
    <t>9309135715080</t>
  </si>
  <si>
    <t>Rademeyer</t>
  </si>
  <si>
    <t>Adreanus</t>
  </si>
  <si>
    <t>8308125164086</t>
  </si>
  <si>
    <t>Minette</t>
  </si>
  <si>
    <t>8807280085085</t>
  </si>
  <si>
    <t>Hloniphani</t>
  </si>
  <si>
    <t>7710295311085</t>
  </si>
  <si>
    <t>Mthobisi</t>
  </si>
  <si>
    <t>8603296009080</t>
  </si>
  <si>
    <t>Pappas</t>
  </si>
  <si>
    <t>8507225087085</t>
  </si>
  <si>
    <t>Edwards</t>
  </si>
  <si>
    <t>8402120017082</t>
  </si>
  <si>
    <t>Raman</t>
  </si>
  <si>
    <t>Uvashni</t>
  </si>
  <si>
    <t>7305290201082</t>
  </si>
  <si>
    <t>Siphathisiwe</t>
  </si>
  <si>
    <t>7007201127188</t>
  </si>
  <si>
    <t>Matsapola</t>
  </si>
  <si>
    <t>Motlatjo</t>
  </si>
  <si>
    <t>8308055749088</t>
  </si>
  <si>
    <t>Vogel</t>
  </si>
  <si>
    <t>Theodorus</t>
  </si>
  <si>
    <t>8201045077084</t>
  </si>
  <si>
    <t>Munthree</t>
  </si>
  <si>
    <t>Rajendran</t>
  </si>
  <si>
    <t>8007215165082</t>
  </si>
  <si>
    <t>Angerie</t>
  </si>
  <si>
    <t>7403110026084</t>
  </si>
  <si>
    <t>8911200567089</t>
  </si>
  <si>
    <t>Pfumelani</t>
  </si>
  <si>
    <t>9101010139084</t>
  </si>
  <si>
    <t>Nesheshebe</t>
  </si>
  <si>
    <t>Phomotso</t>
  </si>
  <si>
    <t>9501160584080</t>
  </si>
  <si>
    <t>Jiane</t>
  </si>
  <si>
    <t>9306240836082</t>
  </si>
  <si>
    <t>Miyambo</t>
  </si>
  <si>
    <t>9004260318087</t>
  </si>
  <si>
    <t>Halana</t>
  </si>
  <si>
    <t>Zandisiwe</t>
  </si>
  <si>
    <t>8708280985086</t>
  </si>
  <si>
    <t>Bahlekazi</t>
  </si>
  <si>
    <t>9309230933083</t>
  </si>
  <si>
    <t>Mokutoane</t>
  </si>
  <si>
    <t>9504080714084</t>
  </si>
  <si>
    <t>9210040264083</t>
  </si>
  <si>
    <t>Mojapelo</t>
  </si>
  <si>
    <t>9006185199088</t>
  </si>
  <si>
    <t>Kelly</t>
  </si>
  <si>
    <t>9402280179085</t>
  </si>
  <si>
    <t>Slaffa</t>
  </si>
  <si>
    <t>9108240467086</t>
  </si>
  <si>
    <t>Junius</t>
  </si>
  <si>
    <t>8912285357081</t>
  </si>
  <si>
    <t>Serasengwe</t>
  </si>
  <si>
    <t>Patience</t>
  </si>
  <si>
    <t>8804220763087</t>
  </si>
  <si>
    <t>Maswanganyi</t>
  </si>
  <si>
    <t>8704290868081</t>
  </si>
  <si>
    <t>9111215287083</t>
  </si>
  <si>
    <t>Skota</t>
  </si>
  <si>
    <t>9310240724082</t>
  </si>
  <si>
    <t>9603165771082</t>
  </si>
  <si>
    <t>Moche</t>
  </si>
  <si>
    <t>9009240951089</t>
  </si>
  <si>
    <t>Moela</t>
  </si>
  <si>
    <t>9509090285082</t>
  </si>
  <si>
    <t>Ramuthivheli</t>
  </si>
  <si>
    <t>Phophi</t>
  </si>
  <si>
    <t>9412190747087</t>
  </si>
  <si>
    <t>Madlala</t>
  </si>
  <si>
    <t>9302025361081</t>
  </si>
  <si>
    <t>Sonopo</t>
  </si>
  <si>
    <t>9507145392085</t>
  </si>
  <si>
    <t>8401060763085</t>
  </si>
  <si>
    <t>9306076448085</t>
  </si>
  <si>
    <t>Matsitela</t>
  </si>
  <si>
    <t>Malefakong</t>
  </si>
  <si>
    <t>8912240867083</t>
  </si>
  <si>
    <t>8201230258085</t>
  </si>
  <si>
    <t>Mokoti</t>
  </si>
  <si>
    <t>8705240179081</t>
  </si>
  <si>
    <t>Boholo</t>
  </si>
  <si>
    <t>Nonhlanha</t>
  </si>
  <si>
    <t>9502011053085</t>
  </si>
  <si>
    <t>Cacadu</t>
  </si>
  <si>
    <t>9409271013082</t>
  </si>
  <si>
    <t>Thupodi</t>
  </si>
  <si>
    <t>8711215816087</t>
  </si>
  <si>
    <t>9403160202088</t>
  </si>
  <si>
    <t>Vrede</t>
  </si>
  <si>
    <t>9210250288087</t>
  </si>
  <si>
    <t>Deniecia</t>
  </si>
  <si>
    <t>9002200076088</t>
  </si>
  <si>
    <t>Oliphant</t>
  </si>
  <si>
    <t>9311240351082</t>
  </si>
  <si>
    <t>9302045203081</t>
  </si>
  <si>
    <t>9201150215080</t>
  </si>
  <si>
    <t>Languta</t>
  </si>
  <si>
    <t>9205160451080</t>
  </si>
  <si>
    <t>Msibi</t>
  </si>
  <si>
    <t>8802236246089</t>
  </si>
  <si>
    <t>9402080086084</t>
  </si>
  <si>
    <t>Mokgethi</t>
  </si>
  <si>
    <t>8807170593081</t>
  </si>
  <si>
    <t>9108030179081</t>
  </si>
  <si>
    <t>Mpasi</t>
  </si>
  <si>
    <t>Ditshwanelo</t>
  </si>
  <si>
    <t>9404280412086</t>
  </si>
  <si>
    <t>Thole</t>
  </si>
  <si>
    <t>Deborah</t>
  </si>
  <si>
    <t>9303230459082</t>
  </si>
  <si>
    <t>Visagie</t>
  </si>
  <si>
    <t>Brenton</t>
  </si>
  <si>
    <t>9001285089081</t>
  </si>
  <si>
    <t>8911105573083</t>
  </si>
  <si>
    <t>Victoria</t>
  </si>
  <si>
    <t>9408130379080</t>
  </si>
  <si>
    <t>Mhangwane</t>
  </si>
  <si>
    <t>Tlangelani</t>
  </si>
  <si>
    <t>9106170984088</t>
  </si>
  <si>
    <t>Tebalelo</t>
  </si>
  <si>
    <t>8906085818086</t>
  </si>
  <si>
    <t>Maphanga</t>
  </si>
  <si>
    <t>Skhumbuzo</t>
  </si>
  <si>
    <t>8511095641088</t>
  </si>
  <si>
    <t>Sizakele</t>
  </si>
  <si>
    <t>9108120190089</t>
  </si>
  <si>
    <t>9107200280083</t>
  </si>
  <si>
    <t>Mthabela</t>
  </si>
  <si>
    <t>9410160158087</t>
  </si>
  <si>
    <t>Paballo</t>
  </si>
  <si>
    <t>9310211077080</t>
  </si>
  <si>
    <t>Dlavana</t>
  </si>
  <si>
    <t>9304180181080</t>
  </si>
  <si>
    <t>Bila</t>
  </si>
  <si>
    <t>9103090364087</t>
  </si>
  <si>
    <t>9111260319088</t>
  </si>
  <si>
    <t>9006170345084</t>
  </si>
  <si>
    <t>Masina</t>
  </si>
  <si>
    <t>8802061034089</t>
  </si>
  <si>
    <t>Nganyini</t>
  </si>
  <si>
    <t>9007260751082</t>
  </si>
  <si>
    <t>9207040347082</t>
  </si>
  <si>
    <t>9606121048081</t>
  </si>
  <si>
    <t>Nkosingiphile</t>
  </si>
  <si>
    <t>9402110905089</t>
  </si>
  <si>
    <t>9208140760083</t>
  </si>
  <si>
    <t>Badrodien</t>
  </si>
  <si>
    <t>Nazmea</t>
  </si>
  <si>
    <t>9311010045088</t>
  </si>
  <si>
    <t>Mnyande</t>
  </si>
  <si>
    <t>Miliswa</t>
  </si>
  <si>
    <t>8609060548088</t>
  </si>
  <si>
    <t>Manini</t>
  </si>
  <si>
    <t>9101170392085</t>
  </si>
  <si>
    <t>9112270728086</t>
  </si>
  <si>
    <t>Mariri</t>
  </si>
  <si>
    <t>8607200420085</t>
  </si>
  <si>
    <t>Motsoahae</t>
  </si>
  <si>
    <t>9009210266088</t>
  </si>
  <si>
    <t>9012270170083</t>
  </si>
  <si>
    <t>Mbekwa</t>
  </si>
  <si>
    <t>Khensani</t>
  </si>
  <si>
    <t>9507280743084</t>
  </si>
  <si>
    <t>Hlatywayo</t>
  </si>
  <si>
    <t>9602270091089</t>
  </si>
  <si>
    <t>Mosito</t>
  </si>
  <si>
    <t>8811076112087</t>
  </si>
  <si>
    <t>Makgopa</t>
  </si>
  <si>
    <t>Diatile</t>
  </si>
  <si>
    <t>9103030371085</t>
  </si>
  <si>
    <t>Sokela</t>
  </si>
  <si>
    <t>9210191068085</t>
  </si>
  <si>
    <t>Bongane</t>
  </si>
  <si>
    <t>9210185709082</t>
  </si>
  <si>
    <t>Temane</t>
  </si>
  <si>
    <t>Biotshoko</t>
  </si>
  <si>
    <t>9206280530084</t>
  </si>
  <si>
    <t>Bergman</t>
  </si>
  <si>
    <t>Keenan</t>
  </si>
  <si>
    <t>9304185135081</t>
  </si>
  <si>
    <t>Setati</t>
  </si>
  <si>
    <t>Noko</t>
  </si>
  <si>
    <t>8012200950084</t>
  </si>
  <si>
    <t>Nashief</t>
  </si>
  <si>
    <t>8509055238085</t>
  </si>
  <si>
    <t>Hlatswayo</t>
  </si>
  <si>
    <t>9208050276088</t>
  </si>
  <si>
    <t>Sindane</t>
  </si>
  <si>
    <t>9106250675085</t>
  </si>
  <si>
    <t>Monyane</t>
  </si>
  <si>
    <t>9010210188082</t>
  </si>
  <si>
    <t>8908140377082</t>
  </si>
  <si>
    <t>9003100612089</t>
  </si>
  <si>
    <t>9111245190083</t>
  </si>
  <si>
    <t>Stalmeester</t>
  </si>
  <si>
    <t>Shadey</t>
  </si>
  <si>
    <t>9211230060083</t>
  </si>
  <si>
    <t>9212195213089</t>
  </si>
  <si>
    <t>Thoka</t>
  </si>
  <si>
    <t>8604300460087</t>
  </si>
  <si>
    <t>9202170328085</t>
  </si>
  <si>
    <t>8402230629081</t>
  </si>
  <si>
    <t>8305030686088</t>
  </si>
  <si>
    <t>8802191023085</t>
  </si>
  <si>
    <t>Maleho</t>
  </si>
  <si>
    <t>9310270162088</t>
  </si>
  <si>
    <t>Mpungose</t>
  </si>
  <si>
    <t>Nokhaya</t>
  </si>
  <si>
    <t>9010080407083</t>
  </si>
  <si>
    <t>Malatji</t>
  </si>
  <si>
    <t>Mulalo</t>
  </si>
  <si>
    <t>9012020620080</t>
  </si>
  <si>
    <t>Mhlarhi</t>
  </si>
  <si>
    <t>Morris</t>
  </si>
  <si>
    <t>9010275193084</t>
  </si>
  <si>
    <t>9005220290084</t>
  </si>
  <si>
    <t>Ngwane</t>
  </si>
  <si>
    <t>9008175208085</t>
  </si>
  <si>
    <t>9001030424088</t>
  </si>
  <si>
    <t>Ruthoane</t>
  </si>
  <si>
    <t>Lenah</t>
  </si>
  <si>
    <t>9306180313084</t>
  </si>
  <si>
    <t>9112245119080</t>
  </si>
  <si>
    <t>9706110308080</t>
  </si>
  <si>
    <t>Thela</t>
  </si>
  <si>
    <t>9005201156080</t>
  </si>
  <si>
    <t>Maqwati</t>
  </si>
  <si>
    <t>Esther</t>
  </si>
  <si>
    <t>8405120087088</t>
  </si>
  <si>
    <t>9502170087080</t>
  </si>
  <si>
    <t>Bareng</t>
  </si>
  <si>
    <t>9111210332082</t>
  </si>
  <si>
    <t>Mini</t>
  </si>
  <si>
    <t>Balisa</t>
  </si>
  <si>
    <t>9610130586081</t>
  </si>
  <si>
    <t>Nkatu</t>
  </si>
  <si>
    <t>9210015488089</t>
  </si>
  <si>
    <t>9005221237084</t>
  </si>
  <si>
    <t>9112080187085</t>
  </si>
  <si>
    <t>Lebea</t>
  </si>
  <si>
    <t>Mmalebo</t>
  </si>
  <si>
    <t>9406030514087</t>
  </si>
  <si>
    <t>Matsimela</t>
  </si>
  <si>
    <t>9507300011082</t>
  </si>
  <si>
    <t>Mashabane</t>
  </si>
  <si>
    <t>Jaqueline</t>
  </si>
  <si>
    <t>9309011007081</t>
  </si>
  <si>
    <t>Photwane</t>
  </si>
  <si>
    <t>Clara</t>
  </si>
  <si>
    <t>8605141028082</t>
  </si>
  <si>
    <t>Ndhlovu</t>
  </si>
  <si>
    <t>9403230161082</t>
  </si>
  <si>
    <t>Ndzungu</t>
  </si>
  <si>
    <t>9007120473083</t>
  </si>
  <si>
    <t>Macario</t>
  </si>
  <si>
    <t>9106250377088</t>
  </si>
  <si>
    <t>Pieterse</t>
  </si>
  <si>
    <t>Seriska</t>
  </si>
  <si>
    <t>9409290032089</t>
  </si>
  <si>
    <t>VanderWesthuysen</t>
  </si>
  <si>
    <t>Gertrude</t>
  </si>
  <si>
    <t>7411070135084</t>
  </si>
  <si>
    <t>Julies</t>
  </si>
  <si>
    <t>8404160191082</t>
  </si>
  <si>
    <t>Van Diemen</t>
  </si>
  <si>
    <t>9108220060083</t>
  </si>
  <si>
    <t>Mbule</t>
  </si>
  <si>
    <t>9803225397080</t>
  </si>
  <si>
    <t>9001200391083</t>
  </si>
  <si>
    <t>Masephula</t>
  </si>
  <si>
    <t>8202085654089</t>
  </si>
  <si>
    <t>Saunders</t>
  </si>
  <si>
    <t>8206080205086</t>
  </si>
  <si>
    <t>Mswawenkosi</t>
  </si>
  <si>
    <t>9710125848080</t>
  </si>
  <si>
    <t>Mitiro</t>
  </si>
  <si>
    <t>8801206017082</t>
  </si>
  <si>
    <t>Botlhaleeng</t>
  </si>
  <si>
    <t>9002180700087</t>
  </si>
  <si>
    <t>Madima</t>
  </si>
  <si>
    <t>Mudinda</t>
  </si>
  <si>
    <t>9206105380087</t>
  </si>
  <si>
    <t>9007265663084</t>
  </si>
  <si>
    <t>Ziphelele</t>
  </si>
  <si>
    <t>9305220500080</t>
  </si>
  <si>
    <t>Jisari</t>
  </si>
  <si>
    <t>9601225889084</t>
  </si>
  <si>
    <t>Mhlekwa</t>
  </si>
  <si>
    <t>Nomawethu</t>
  </si>
  <si>
    <t>7710230461086</t>
  </si>
  <si>
    <t>Ackan</t>
  </si>
  <si>
    <t>Keshna</t>
  </si>
  <si>
    <t>8607060029083</t>
  </si>
  <si>
    <t>Sivamalar</t>
  </si>
  <si>
    <t>7511100091080</t>
  </si>
  <si>
    <t>Deven</t>
  </si>
  <si>
    <t>8504285226083</t>
  </si>
  <si>
    <t>Motidi</t>
  </si>
  <si>
    <t>Elvis</t>
  </si>
  <si>
    <t>8905265475089</t>
  </si>
  <si>
    <t>Maphothoma</t>
  </si>
  <si>
    <t>7510106368088</t>
  </si>
  <si>
    <t>9204130403081</t>
  </si>
  <si>
    <t>Tshetshengoa</t>
  </si>
  <si>
    <t>Doris</t>
  </si>
  <si>
    <t>9009300356088</t>
  </si>
  <si>
    <t>Molia</t>
  </si>
  <si>
    <t>8808240303089</t>
  </si>
  <si>
    <t>Tebello</t>
  </si>
  <si>
    <t>9305180195087</t>
  </si>
  <si>
    <t>9107115501086</t>
  </si>
  <si>
    <t>8804210295082</t>
  </si>
  <si>
    <t>Ramaloo</t>
  </si>
  <si>
    <t>Ilasha</t>
  </si>
  <si>
    <t>8403230035089</t>
  </si>
  <si>
    <t>Ntambo</t>
  </si>
  <si>
    <t>8912270501081</t>
  </si>
  <si>
    <t>Mamashila</t>
  </si>
  <si>
    <t>9208100101088</t>
  </si>
  <si>
    <t>9306130196084</t>
  </si>
  <si>
    <t>Latha</t>
  </si>
  <si>
    <t>9110070334089</t>
  </si>
  <si>
    <t>Nicholson</t>
  </si>
  <si>
    <t>Alvina</t>
  </si>
  <si>
    <t>8509230214084</t>
  </si>
  <si>
    <t>Vather</t>
  </si>
  <si>
    <t>8204290028083</t>
  </si>
  <si>
    <t>9301090187082</t>
  </si>
  <si>
    <t>Mnyamane</t>
  </si>
  <si>
    <t>9208175264084</t>
  </si>
  <si>
    <t>Ntlakana</t>
  </si>
  <si>
    <t>Nkokheli</t>
  </si>
  <si>
    <t>8906165871088</t>
  </si>
  <si>
    <t>Caroto</t>
  </si>
  <si>
    <t>Mornay</t>
  </si>
  <si>
    <t>6509270045085</t>
  </si>
  <si>
    <t>Kubaca</t>
  </si>
  <si>
    <t>Xolisani</t>
  </si>
  <si>
    <t>8009186246081</t>
  </si>
  <si>
    <t>Manning</t>
  </si>
  <si>
    <t>0303035410081</t>
  </si>
  <si>
    <t>Letsholonyane</t>
  </si>
  <si>
    <t>8206095448085</t>
  </si>
  <si>
    <t>Bhasera</t>
  </si>
  <si>
    <t>Onismor</t>
  </si>
  <si>
    <t>8601076359188</t>
  </si>
  <si>
    <t>8204075287086</t>
  </si>
  <si>
    <t>Meyer</t>
  </si>
  <si>
    <t>Johan</t>
  </si>
  <si>
    <t>9008025009089</t>
  </si>
  <si>
    <t>8610015325085</t>
  </si>
  <si>
    <t>Mavundla</t>
  </si>
  <si>
    <t>8510125226084</t>
  </si>
  <si>
    <t>Makwarela</t>
  </si>
  <si>
    <t>Rendani</t>
  </si>
  <si>
    <t>8602225767081</t>
  </si>
  <si>
    <t>Mutsi</t>
  </si>
  <si>
    <t>Lesole</t>
  </si>
  <si>
    <t>6310106154088</t>
  </si>
  <si>
    <t>De Gee</t>
  </si>
  <si>
    <t>Noeline</t>
  </si>
  <si>
    <t>8412080020083</t>
  </si>
  <si>
    <t>Kirkby</t>
  </si>
  <si>
    <t>Colin</t>
  </si>
  <si>
    <t>7410215102082</t>
  </si>
  <si>
    <t>Qurasha</t>
  </si>
  <si>
    <t>9410080150081</t>
  </si>
  <si>
    <t>Lecogo</t>
  </si>
  <si>
    <t>8904065882081</t>
  </si>
  <si>
    <t>Maisela</t>
  </si>
  <si>
    <t>9204245226088</t>
  </si>
  <si>
    <t>Takalimane</t>
  </si>
  <si>
    <t>Masera</t>
  </si>
  <si>
    <t>8709160767081</t>
  </si>
  <si>
    <t>Lance</t>
  </si>
  <si>
    <t>9106016437085</t>
  </si>
  <si>
    <t>Rautenbach</t>
  </si>
  <si>
    <t>Chade</t>
  </si>
  <si>
    <t>9210210164089</t>
  </si>
  <si>
    <t>Mankga</t>
  </si>
  <si>
    <t>Samkelo</t>
  </si>
  <si>
    <t>9404141172085</t>
  </si>
  <si>
    <t>Mpanamana</t>
  </si>
  <si>
    <t>Vhugala</t>
  </si>
  <si>
    <t>9302140613085</t>
  </si>
  <si>
    <t>Mcube</t>
  </si>
  <si>
    <t>Mbuyiseli</t>
  </si>
  <si>
    <t>7903195494081</t>
  </si>
  <si>
    <t>Nishan</t>
  </si>
  <si>
    <t>8103025328083</t>
  </si>
  <si>
    <t>Ruan</t>
  </si>
  <si>
    <t>9302175140087</t>
  </si>
  <si>
    <t>Maakamedi</t>
  </si>
  <si>
    <t>Lorne</t>
  </si>
  <si>
    <t>8811160243087</t>
  </si>
  <si>
    <t>Andersen</t>
  </si>
  <si>
    <t>Eugen</t>
  </si>
  <si>
    <t>8803075128081</t>
  </si>
  <si>
    <t>Buka</t>
  </si>
  <si>
    <t>9312280620089</t>
  </si>
  <si>
    <t>Sebabatso</t>
  </si>
  <si>
    <t>8701100356083</t>
  </si>
  <si>
    <t>Tshidiso</t>
  </si>
  <si>
    <t>8912051339081</t>
  </si>
  <si>
    <t>6507135629085</t>
  </si>
  <si>
    <t>Celukwanda</t>
  </si>
  <si>
    <t>9308265502086</t>
  </si>
  <si>
    <t>8205225636080</t>
  </si>
  <si>
    <t>9301100504086</t>
  </si>
  <si>
    <t>Tostsobe-Calata</t>
  </si>
  <si>
    <t>Nomsebenzi</t>
  </si>
  <si>
    <t>7811240330087</t>
  </si>
  <si>
    <t>8411080331086</t>
  </si>
  <si>
    <t>8505315383083</t>
  </si>
  <si>
    <t>Bongumenzi</t>
  </si>
  <si>
    <t>7905275660085</t>
  </si>
  <si>
    <t>Siyethemba</t>
  </si>
  <si>
    <t>9102200604085</t>
  </si>
  <si>
    <t>Ntsimanyane</t>
  </si>
  <si>
    <t>8908215308087</t>
  </si>
  <si>
    <t>Noloyiso</t>
  </si>
  <si>
    <t>8011090231084</t>
  </si>
  <si>
    <t>Mekgwe</t>
  </si>
  <si>
    <t>8406290641084</t>
  </si>
  <si>
    <t>Ngqondela</t>
  </si>
  <si>
    <t>Ayavuyisana</t>
  </si>
  <si>
    <t>9003220700087</t>
  </si>
  <si>
    <t>Sbonelo</t>
  </si>
  <si>
    <t>9208266079086</t>
  </si>
  <si>
    <t>Sejosing</t>
  </si>
  <si>
    <t>Makhotso</t>
  </si>
  <si>
    <t>7801260419084</t>
  </si>
  <si>
    <t>Pedroncelli</t>
  </si>
  <si>
    <t>8506055156085</t>
  </si>
  <si>
    <t>Waryawa</t>
  </si>
  <si>
    <t>Fahiema</t>
  </si>
  <si>
    <t>9801080220082</t>
  </si>
  <si>
    <t>Samuels</t>
  </si>
  <si>
    <t>Linray</t>
  </si>
  <si>
    <t>9305095604082</t>
  </si>
  <si>
    <t>9302195811089</t>
  </si>
  <si>
    <t>Mtshazo</t>
  </si>
  <si>
    <t>9108200291088</t>
  </si>
  <si>
    <t>Dambuza</t>
  </si>
  <si>
    <t>8608241197088</t>
  </si>
  <si>
    <t>9603200339085</t>
  </si>
  <si>
    <t>Peu</t>
  </si>
  <si>
    <t>8906200430080</t>
  </si>
  <si>
    <t>Gouws</t>
  </si>
  <si>
    <t>Shirelinia</t>
  </si>
  <si>
    <t>9608200254085</t>
  </si>
  <si>
    <t>Kock</t>
  </si>
  <si>
    <t>Ilse</t>
  </si>
  <si>
    <t>8912230121087</t>
  </si>
  <si>
    <t>White</t>
  </si>
  <si>
    <t>Chaton</t>
  </si>
  <si>
    <t>9511135241088</t>
  </si>
  <si>
    <t>Nkgadime</t>
  </si>
  <si>
    <t>9405250680081</t>
  </si>
  <si>
    <t>9001030373087</t>
  </si>
  <si>
    <t>Abigail</t>
  </si>
  <si>
    <t>9103210945088</t>
  </si>
  <si>
    <t>Mukwevho</t>
  </si>
  <si>
    <t>Patricia</t>
  </si>
  <si>
    <t>9403031553081</t>
  </si>
  <si>
    <t>9012060333081</t>
  </si>
  <si>
    <t>Mlambo</t>
  </si>
  <si>
    <t>Khulisa</t>
  </si>
  <si>
    <t>8704186132089</t>
  </si>
  <si>
    <t>Neelan</t>
  </si>
  <si>
    <t>9103085096082</t>
  </si>
  <si>
    <t>Aubrey</t>
  </si>
  <si>
    <t>9507225610083</t>
  </si>
  <si>
    <t>Hill</t>
  </si>
  <si>
    <t>9008270015088</t>
  </si>
  <si>
    <t>van Zweel</t>
  </si>
  <si>
    <t>8305090046082</t>
  </si>
  <si>
    <t>Mangweni</t>
  </si>
  <si>
    <t>8006205945081</t>
  </si>
  <si>
    <t>Makhapela</t>
  </si>
  <si>
    <t>8805280238084</t>
  </si>
  <si>
    <t>Majafi</t>
  </si>
  <si>
    <t>8807096031083</t>
  </si>
  <si>
    <t>Shelembe</t>
  </si>
  <si>
    <t>Mduduzi</t>
  </si>
  <si>
    <t>8803036498086</t>
  </si>
  <si>
    <t>Nolan</t>
  </si>
  <si>
    <t>8606205048081</t>
  </si>
  <si>
    <t>Soobramoney</t>
  </si>
  <si>
    <t>Rajan</t>
  </si>
  <si>
    <t>8508215087085</t>
  </si>
  <si>
    <t>Knock</t>
  </si>
  <si>
    <t>8312010106087</t>
  </si>
  <si>
    <t>Lungisani</t>
  </si>
  <si>
    <t>9408076145081</t>
  </si>
  <si>
    <t>Ngoepe</t>
  </si>
  <si>
    <t>8812240489088</t>
  </si>
  <si>
    <t>Pounadu</t>
  </si>
  <si>
    <t>8311175186082</t>
  </si>
  <si>
    <t>Keodirelang</t>
  </si>
  <si>
    <t>7205075557080</t>
  </si>
  <si>
    <t>Khamanga</t>
  </si>
  <si>
    <t>9007315389086</t>
  </si>
  <si>
    <t>9104190257080</t>
  </si>
  <si>
    <t>Sello</t>
  </si>
  <si>
    <t>Letlhogonolo</t>
  </si>
  <si>
    <t>9201235328080</t>
  </si>
  <si>
    <t>8305275809080</t>
  </si>
  <si>
    <t>Aitken</t>
  </si>
  <si>
    <t>8412200046083</t>
  </si>
  <si>
    <t>Van Biljon</t>
  </si>
  <si>
    <t>Dyllan</t>
  </si>
  <si>
    <t>9312015057086</t>
  </si>
  <si>
    <t>Rayners</t>
  </si>
  <si>
    <t>Derel</t>
  </si>
  <si>
    <t>9602070179084</t>
  </si>
  <si>
    <t>Swartling</t>
  </si>
  <si>
    <t>8903060075089</t>
  </si>
  <si>
    <t>Pienaar</t>
  </si>
  <si>
    <t>Andriah</t>
  </si>
  <si>
    <t>9608130131080</t>
  </si>
  <si>
    <t>Enricho</t>
  </si>
  <si>
    <t>9306095200087</t>
  </si>
  <si>
    <t>Claude</t>
  </si>
  <si>
    <t>8111275241088</t>
  </si>
  <si>
    <t>Hughes</t>
  </si>
  <si>
    <t>Lee Kevin</t>
  </si>
  <si>
    <t>8610115081083</t>
  </si>
  <si>
    <t>9104280267080</t>
  </si>
  <si>
    <t>Knoetze</t>
  </si>
  <si>
    <t>Tersia</t>
  </si>
  <si>
    <t>9306130036082</t>
  </si>
  <si>
    <t>Mikaila</t>
  </si>
  <si>
    <t>9507110321085</t>
  </si>
  <si>
    <t>Hendricks</t>
  </si>
  <si>
    <t>Merisa</t>
  </si>
  <si>
    <t>9309140225083</t>
  </si>
  <si>
    <t>Wazeem</t>
  </si>
  <si>
    <t>9112265192082</t>
  </si>
  <si>
    <t>Manicus</t>
  </si>
  <si>
    <t>Tracey</t>
  </si>
  <si>
    <t>9505230099086</t>
  </si>
  <si>
    <t>Wechoemang</t>
  </si>
  <si>
    <t>9307275191088</t>
  </si>
  <si>
    <t>Klaasen</t>
  </si>
  <si>
    <t>Jaimee-Lee</t>
  </si>
  <si>
    <t>9508080136081</t>
  </si>
  <si>
    <t>Tiboth</t>
  </si>
  <si>
    <t>Chrizane</t>
  </si>
  <si>
    <t>9505301307087</t>
  </si>
  <si>
    <t>Sarlie</t>
  </si>
  <si>
    <t>Jamie-Lee</t>
  </si>
  <si>
    <t>9505180031089</t>
  </si>
  <si>
    <t>Maleke</t>
  </si>
  <si>
    <t>9703085109080</t>
  </si>
  <si>
    <t>Gerpert</t>
  </si>
  <si>
    <t>Verownique</t>
  </si>
  <si>
    <t>9305030225084</t>
  </si>
  <si>
    <t>8511110618087</t>
  </si>
  <si>
    <t>8912120892086</t>
  </si>
  <si>
    <t>Slindile</t>
  </si>
  <si>
    <t>9107100769086</t>
  </si>
  <si>
    <t>Dumsile</t>
  </si>
  <si>
    <t>8908141118089</t>
  </si>
  <si>
    <t>Bongumusa</t>
  </si>
  <si>
    <t>8706095667089</t>
  </si>
  <si>
    <t>Shelton</t>
  </si>
  <si>
    <t>Lindsay</t>
  </si>
  <si>
    <t>9109060071081</t>
  </si>
  <si>
    <t>Pietersen</t>
  </si>
  <si>
    <t>Nikita</t>
  </si>
  <si>
    <t>9209300124086</t>
  </si>
  <si>
    <t>9201165148086</t>
  </si>
  <si>
    <t>Vinco</t>
  </si>
  <si>
    <t>9212115801088</t>
  </si>
  <si>
    <t>Kleingeld</t>
  </si>
  <si>
    <t>Quintus</t>
  </si>
  <si>
    <t>8806075046088</t>
  </si>
  <si>
    <t>Kgopolo</t>
  </si>
  <si>
    <t>8407265471085</t>
  </si>
  <si>
    <t>Phago</t>
  </si>
  <si>
    <t>9304280152080</t>
  </si>
  <si>
    <t>Mfaniseni</t>
  </si>
  <si>
    <t>7911215526089</t>
  </si>
  <si>
    <t>Verwey</t>
  </si>
  <si>
    <t>8011265034081</t>
  </si>
  <si>
    <t>Seperepere</t>
  </si>
  <si>
    <t>Ramaisela</t>
  </si>
  <si>
    <t>8003030769083</t>
  </si>
  <si>
    <t>Mhlati</t>
  </si>
  <si>
    <t>9301190724081</t>
  </si>
  <si>
    <t>Hopewell</t>
  </si>
  <si>
    <t>8806225820085</t>
  </si>
  <si>
    <t>Marlin</t>
  </si>
  <si>
    <t>7912095071089</t>
  </si>
  <si>
    <t>Coutriers</t>
  </si>
  <si>
    <t>Charnelle</t>
  </si>
  <si>
    <t>8207120178085</t>
  </si>
  <si>
    <t>8609170988083</t>
  </si>
  <si>
    <t>Heyn</t>
  </si>
  <si>
    <t>Vito</t>
  </si>
  <si>
    <t>9312235090081</t>
  </si>
  <si>
    <t>9007136148083</t>
  </si>
  <si>
    <t>9003140612081</t>
  </si>
  <si>
    <t>Mtshakazi</t>
  </si>
  <si>
    <t>Sinelethu</t>
  </si>
  <si>
    <t>9101100551081</t>
  </si>
  <si>
    <t>Kutumelo</t>
  </si>
  <si>
    <t>9007235354087</t>
  </si>
  <si>
    <t>Green</t>
  </si>
  <si>
    <t>Sharidon</t>
  </si>
  <si>
    <t>9205205146083</t>
  </si>
  <si>
    <t>Nashlintshali</t>
  </si>
  <si>
    <t>9602170297083</t>
  </si>
  <si>
    <t>Mautle</t>
  </si>
  <si>
    <t>9505115320086</t>
  </si>
  <si>
    <t>Dolopini</t>
  </si>
  <si>
    <t>9107280474085</t>
  </si>
  <si>
    <t>9504265269086</t>
  </si>
  <si>
    <t>9309020321085</t>
  </si>
  <si>
    <t>Witboi</t>
  </si>
  <si>
    <t>Elvin</t>
  </si>
  <si>
    <t>9402235151080</t>
  </si>
  <si>
    <t>9610180235084</t>
  </si>
  <si>
    <t>Browyn</t>
  </si>
  <si>
    <t>9602150250086</t>
  </si>
  <si>
    <t>Nothando</t>
  </si>
  <si>
    <t>9006270938085</t>
  </si>
  <si>
    <t>Leteane</t>
  </si>
  <si>
    <t>9307185853082</t>
  </si>
  <si>
    <t>Nakane</t>
  </si>
  <si>
    <t>8810070866086</t>
  </si>
  <si>
    <t>Clarissa</t>
  </si>
  <si>
    <t>8508110055088</t>
  </si>
  <si>
    <t>Sambo</t>
  </si>
  <si>
    <t>8702125768088</t>
  </si>
  <si>
    <t>Vusimuzi</t>
  </si>
  <si>
    <t>8806046199081</t>
  </si>
  <si>
    <t>Merchelene</t>
  </si>
  <si>
    <t>9608050312082</t>
  </si>
  <si>
    <t>Lervin</t>
  </si>
  <si>
    <t>9801080082086</t>
  </si>
  <si>
    <t>9304211078081</t>
  </si>
  <si>
    <t>Nyushman</t>
  </si>
  <si>
    <t>Kholiswa</t>
  </si>
  <si>
    <t>9309290408083</t>
  </si>
  <si>
    <t>Ngxola</t>
  </si>
  <si>
    <t>Nande</t>
  </si>
  <si>
    <t>8707010654087</t>
  </si>
  <si>
    <t>Mashago</t>
  </si>
  <si>
    <t>8108165537088</t>
  </si>
  <si>
    <t>Anika</t>
  </si>
  <si>
    <t>7308130234081</t>
  </si>
  <si>
    <t>Dokota</t>
  </si>
  <si>
    <t>8802150448083</t>
  </si>
  <si>
    <t>9001225106086</t>
  </si>
  <si>
    <t>8404260200080</t>
  </si>
  <si>
    <t>Geldenhuys</t>
  </si>
  <si>
    <t>Germandt</t>
  </si>
  <si>
    <t>9001235028080</t>
  </si>
  <si>
    <t>Hickson</t>
  </si>
  <si>
    <t>8203095034080</t>
  </si>
  <si>
    <t>Roode</t>
  </si>
  <si>
    <t>7211075102083</t>
  </si>
  <si>
    <t>Hlahane</t>
  </si>
  <si>
    <t>Kgatliso</t>
  </si>
  <si>
    <t>8803245300081</t>
  </si>
  <si>
    <t>Yolanda</t>
  </si>
  <si>
    <t>9411170401087</t>
  </si>
  <si>
    <t>Mogedi</t>
  </si>
  <si>
    <t>8203255548085</t>
  </si>
  <si>
    <t>Miller</t>
  </si>
  <si>
    <t>Yolandi</t>
  </si>
  <si>
    <t>7910020035088</t>
  </si>
  <si>
    <t>Nkoteni</t>
  </si>
  <si>
    <t>Sivuyile</t>
  </si>
  <si>
    <t>9003125782081</t>
  </si>
  <si>
    <t>Jacobsz</t>
  </si>
  <si>
    <t>8209035194082</t>
  </si>
  <si>
    <t>Frederick</t>
  </si>
  <si>
    <t>7905045029082</t>
  </si>
  <si>
    <t>Ramalatswa</t>
  </si>
  <si>
    <t>Mmatlala</t>
  </si>
  <si>
    <t>8508160903088</t>
  </si>
  <si>
    <t>Bohloko</t>
  </si>
  <si>
    <t>8909170299089</t>
  </si>
  <si>
    <t>Camagwini</t>
  </si>
  <si>
    <t>8504260283083</t>
  </si>
  <si>
    <t>Ferreira</t>
  </si>
  <si>
    <t>Fredrick</t>
  </si>
  <si>
    <t>8310255007085</t>
  </si>
  <si>
    <t>Rampora</t>
  </si>
  <si>
    <t>Mawela</t>
  </si>
  <si>
    <t>8810215622089</t>
  </si>
  <si>
    <t>Mbonomuhle</t>
  </si>
  <si>
    <t>8212205939088</t>
  </si>
  <si>
    <t>Ragolloane</t>
  </si>
  <si>
    <t>8207130722088</t>
  </si>
  <si>
    <t>Rampai</t>
  </si>
  <si>
    <t>9302080182083</t>
  </si>
  <si>
    <t>Ashten</t>
  </si>
  <si>
    <t>9004225157083</t>
  </si>
  <si>
    <t>Mazwi</t>
  </si>
  <si>
    <t>Nambita</t>
  </si>
  <si>
    <t>7403260533087</t>
  </si>
  <si>
    <t>Ganca</t>
  </si>
  <si>
    <t>Sipeto</t>
  </si>
  <si>
    <t>8709156017087</t>
  </si>
  <si>
    <t>Moremong</t>
  </si>
  <si>
    <t>9104030244082</t>
  </si>
  <si>
    <t>9011075611085</t>
  </si>
  <si>
    <t>Mashatola</t>
  </si>
  <si>
    <t>Edwin</t>
  </si>
  <si>
    <t>7104155604088</t>
  </si>
  <si>
    <t>8209151009080</t>
  </si>
  <si>
    <t>Bouwman</t>
  </si>
  <si>
    <t>8304050117082</t>
  </si>
  <si>
    <t>Abraham</t>
  </si>
  <si>
    <t>7903185152087</t>
  </si>
  <si>
    <t>Bezuidenhout</t>
  </si>
  <si>
    <t>Cherise</t>
  </si>
  <si>
    <t>8605150006086</t>
  </si>
  <si>
    <t>Swartz</t>
  </si>
  <si>
    <t>Dane</t>
  </si>
  <si>
    <t>9605265032083</t>
  </si>
  <si>
    <t>Anita</t>
  </si>
  <si>
    <t>9503101349086</t>
  </si>
  <si>
    <t>8407100057081</t>
  </si>
  <si>
    <t>9502040176089</t>
  </si>
  <si>
    <t>Majozi</t>
  </si>
  <si>
    <t>8601251088081</t>
  </si>
  <si>
    <t>Mathipa</t>
  </si>
  <si>
    <t>9302100204081</t>
  </si>
  <si>
    <t>Shibambu</t>
  </si>
  <si>
    <t>8712085683086</t>
  </si>
  <si>
    <t>Ramonyai</t>
  </si>
  <si>
    <t>Evelyn</t>
  </si>
  <si>
    <t>9409270843083</t>
  </si>
  <si>
    <t>Bogosing</t>
  </si>
  <si>
    <t>9501310207087</t>
  </si>
  <si>
    <t>Paulen</t>
  </si>
  <si>
    <t>9112145503086</t>
  </si>
  <si>
    <t>Bhila</t>
  </si>
  <si>
    <t>9206130619087</t>
  </si>
  <si>
    <t>Schutte</t>
  </si>
  <si>
    <t>Lucy</t>
  </si>
  <si>
    <t>6804240076082</t>
  </si>
  <si>
    <t>Phogole</t>
  </si>
  <si>
    <t>8311040424080</t>
  </si>
  <si>
    <t>9305240652085</t>
  </si>
  <si>
    <t>8403230860080</t>
  </si>
  <si>
    <t>8812120589080</t>
  </si>
  <si>
    <t>Khulekani</t>
  </si>
  <si>
    <t>9208185310083</t>
  </si>
  <si>
    <t>Applegreen</t>
  </si>
  <si>
    <t>Kaylene</t>
  </si>
  <si>
    <t>9007240153086</t>
  </si>
  <si>
    <t>8806185051085</t>
  </si>
  <si>
    <t>8408310156085</t>
  </si>
  <si>
    <t>Nonjabulo</t>
  </si>
  <si>
    <t>9103180469085</t>
  </si>
  <si>
    <t>Thembeka</t>
  </si>
  <si>
    <t>8211220659085</t>
  </si>
  <si>
    <t>Njilo</t>
  </si>
  <si>
    <t>9002060543086</t>
  </si>
  <si>
    <t>Catherina</t>
  </si>
  <si>
    <t>9203210313087</t>
  </si>
  <si>
    <t>Carla</t>
  </si>
  <si>
    <t>9005280141086</t>
  </si>
  <si>
    <t>Ludidi</t>
  </si>
  <si>
    <t>Samphiwa</t>
  </si>
  <si>
    <t>9404215444089</t>
  </si>
  <si>
    <t>Cabangubuhle</t>
  </si>
  <si>
    <t>8607060397084</t>
  </si>
  <si>
    <t>Gininda</t>
  </si>
  <si>
    <t>Motlugeleng</t>
  </si>
  <si>
    <t>8701245056085</t>
  </si>
  <si>
    <t>Mathunyane</t>
  </si>
  <si>
    <t>Moshe</t>
  </si>
  <si>
    <t>9309295640086</t>
  </si>
  <si>
    <t>9310205073087</t>
  </si>
  <si>
    <t>Eunice</t>
  </si>
  <si>
    <t>8608090972086</t>
  </si>
  <si>
    <t>Guqulwa</t>
  </si>
  <si>
    <t>8608135991083</t>
  </si>
  <si>
    <t>Makhuyane</t>
  </si>
  <si>
    <t>9104250587087</t>
  </si>
  <si>
    <t>Montreal</t>
  </si>
  <si>
    <t>8007155403089</t>
  </si>
  <si>
    <t>Ndiwanga</t>
  </si>
  <si>
    <t>8805156128088</t>
  </si>
  <si>
    <t>Mkhuzangwe</t>
  </si>
  <si>
    <t>Aobakwe</t>
  </si>
  <si>
    <t>9209085130084</t>
  </si>
  <si>
    <t>Shomang</t>
  </si>
  <si>
    <t>Khotso</t>
  </si>
  <si>
    <t>8803045449088</t>
  </si>
  <si>
    <t>8507305854081</t>
  </si>
  <si>
    <t>Makenete</t>
  </si>
  <si>
    <t>Relebohile</t>
  </si>
  <si>
    <t>7708195295085</t>
  </si>
  <si>
    <t>Jaco</t>
  </si>
  <si>
    <t>8909125061089</t>
  </si>
  <si>
    <t>Moncho</t>
  </si>
  <si>
    <t>Clifford</t>
  </si>
  <si>
    <t>9108235058080</t>
  </si>
  <si>
    <t>9403090907087</t>
  </si>
  <si>
    <t>8805110837089</t>
  </si>
  <si>
    <t>Ndimiso</t>
  </si>
  <si>
    <t>9410285956084</t>
  </si>
  <si>
    <t>Elphas</t>
  </si>
  <si>
    <t>8702106201083</t>
  </si>
  <si>
    <t>Maila</t>
  </si>
  <si>
    <t>8912120958085</t>
  </si>
  <si>
    <t>Kotobe</t>
  </si>
  <si>
    <t>Nkosinathi</t>
  </si>
  <si>
    <t>8905265352080</t>
  </si>
  <si>
    <t>Nokwanda</t>
  </si>
  <si>
    <t>9503161065085</t>
  </si>
  <si>
    <t>9409250269085</t>
  </si>
  <si>
    <t>Vuma</t>
  </si>
  <si>
    <t>9208115231086</t>
  </si>
  <si>
    <t>Kodisang</t>
  </si>
  <si>
    <t>9202215328082</t>
  </si>
  <si>
    <t>Mary</t>
  </si>
  <si>
    <t>8911240462085</t>
  </si>
  <si>
    <t>Motshabi</t>
  </si>
  <si>
    <t>Abram</t>
  </si>
  <si>
    <t>9006276378088</t>
  </si>
  <si>
    <t>Njame</t>
  </si>
  <si>
    <t>Butana</t>
  </si>
  <si>
    <t>9407225218088</t>
  </si>
  <si>
    <t>Masindi</t>
  </si>
  <si>
    <t>8908070359084</t>
  </si>
  <si>
    <t>Tertius</t>
  </si>
  <si>
    <t>8109235284081</t>
  </si>
  <si>
    <t>Madlhejwane</t>
  </si>
  <si>
    <t>Benedictor</t>
  </si>
  <si>
    <t>7510240459082</t>
  </si>
  <si>
    <t>Komape</t>
  </si>
  <si>
    <t>Abaile</t>
  </si>
  <si>
    <t>9502195105081</t>
  </si>
  <si>
    <t>9401310331088</t>
  </si>
  <si>
    <t>Mpondo</t>
  </si>
  <si>
    <t>9403210146087</t>
  </si>
  <si>
    <t>9210020157083</t>
  </si>
  <si>
    <t>9408020392086</t>
  </si>
  <si>
    <t>Nakana</t>
  </si>
  <si>
    <t>9601260711086</t>
  </si>
  <si>
    <t>8910315441081</t>
  </si>
  <si>
    <t>9705250194086</t>
  </si>
  <si>
    <t>9310010273088</t>
  </si>
  <si>
    <t>Tauwa</t>
  </si>
  <si>
    <t>Mzwakhe</t>
  </si>
  <si>
    <t>9406115072084</t>
  </si>
  <si>
    <t>9407155564089</t>
  </si>
  <si>
    <t>Mkhabela</t>
  </si>
  <si>
    <t>8902236091087</t>
  </si>
  <si>
    <t>Pettitt</t>
  </si>
  <si>
    <t>9608225060087</t>
  </si>
  <si>
    <t>Sluis-Cremer</t>
  </si>
  <si>
    <t>8507300277080</t>
  </si>
  <si>
    <t>Madito</t>
  </si>
  <si>
    <t>Matsokae</t>
  </si>
  <si>
    <t>8004205772084</t>
  </si>
  <si>
    <t>Makanatleng</t>
  </si>
  <si>
    <t>Phagahle</t>
  </si>
  <si>
    <t>8605215813088</t>
  </si>
  <si>
    <t>Petermann</t>
  </si>
  <si>
    <t>9405175336082</t>
  </si>
  <si>
    <t>7402255062086</t>
  </si>
  <si>
    <t>Cyprian</t>
  </si>
  <si>
    <t>8504096069086</t>
  </si>
  <si>
    <t>Jones</t>
  </si>
  <si>
    <t>Tamarine</t>
  </si>
  <si>
    <t>8204130140080</t>
  </si>
  <si>
    <t>Zeiler</t>
  </si>
  <si>
    <t>Leonard</t>
  </si>
  <si>
    <t>8012235051080</t>
  </si>
  <si>
    <t>Ngcelwane</t>
  </si>
  <si>
    <t>9306145167088</t>
  </si>
  <si>
    <t>Monnaotsile</t>
  </si>
  <si>
    <t>7608066115083</t>
  </si>
  <si>
    <t>Mlobeli</t>
  </si>
  <si>
    <t>Luvo</t>
  </si>
  <si>
    <t>8506025586080</t>
  </si>
  <si>
    <t>Thobani</t>
  </si>
  <si>
    <t>8701185300089</t>
  </si>
  <si>
    <t>8209170351083</t>
  </si>
  <si>
    <t>9102105090083</t>
  </si>
  <si>
    <t>Sookoo</t>
  </si>
  <si>
    <t>7807045098085</t>
  </si>
  <si>
    <t>Lashenthren</t>
  </si>
  <si>
    <t>8412045095089</t>
  </si>
  <si>
    <t>Rama</t>
  </si>
  <si>
    <t>Kishan</t>
  </si>
  <si>
    <t>7412105266084</t>
  </si>
  <si>
    <t>Labuschagne</t>
  </si>
  <si>
    <t>8012175153086</t>
  </si>
  <si>
    <t>Siphakamiso</t>
  </si>
  <si>
    <t>9211235699083</t>
  </si>
  <si>
    <t>8002270966086</t>
  </si>
  <si>
    <t>Keabetswe</t>
  </si>
  <si>
    <t>9108020885085</t>
  </si>
  <si>
    <t>Sentongo</t>
  </si>
  <si>
    <t>8101100540085</t>
  </si>
  <si>
    <t>Biscombe</t>
  </si>
  <si>
    <t>Simone</t>
  </si>
  <si>
    <t>8410110123083</t>
  </si>
  <si>
    <t>8906085308088</t>
  </si>
  <si>
    <t>Matjekane</t>
  </si>
  <si>
    <t>7907300373080</t>
  </si>
  <si>
    <t>Makhene</t>
  </si>
  <si>
    <t>Keneiwe</t>
  </si>
  <si>
    <t>9301300024083</t>
  </si>
  <si>
    <t>9009051465088</t>
  </si>
  <si>
    <t>Charmaine</t>
  </si>
  <si>
    <t>9408210179087</t>
  </si>
  <si>
    <t>Bomela</t>
  </si>
  <si>
    <t>Dudee</t>
  </si>
  <si>
    <t>8602080611085</t>
  </si>
  <si>
    <t>Thibakhoane</t>
  </si>
  <si>
    <t>Mohanuwa</t>
  </si>
  <si>
    <t>8710150928089</t>
  </si>
  <si>
    <t>Moate</t>
  </si>
  <si>
    <t>9407020589089</t>
  </si>
  <si>
    <t>Motshwene</t>
  </si>
  <si>
    <t>9407260811086</t>
  </si>
  <si>
    <t>9203270954085</t>
  </si>
  <si>
    <t>Manjanja</t>
  </si>
  <si>
    <t>Namhla</t>
  </si>
  <si>
    <t>9002040434083</t>
  </si>
  <si>
    <t>9408160158081</t>
  </si>
  <si>
    <t>Mbutini</t>
  </si>
  <si>
    <t>9109130391089</t>
  </si>
  <si>
    <t>9510310465082</t>
  </si>
  <si>
    <t>Makgatha</t>
  </si>
  <si>
    <t>9304100212080</t>
  </si>
  <si>
    <t>Moiloa</t>
  </si>
  <si>
    <t>Tumisang</t>
  </si>
  <si>
    <t>9207290729088</t>
  </si>
  <si>
    <t>Halters</t>
  </si>
  <si>
    <t>Reagan</t>
  </si>
  <si>
    <t>9605055035080</t>
  </si>
  <si>
    <t>Motubatse</t>
  </si>
  <si>
    <t>9008270730082</t>
  </si>
  <si>
    <t>9309305213080</t>
  </si>
  <si>
    <t>Letsapa</t>
  </si>
  <si>
    <t>8802235301083</t>
  </si>
  <si>
    <t>9504120280088</t>
  </si>
  <si>
    <t>Manyike</t>
  </si>
  <si>
    <t>9403040221084</t>
  </si>
  <si>
    <t>Phaswana</t>
  </si>
  <si>
    <t>9105310534084</t>
  </si>
  <si>
    <t>9412170540080</t>
  </si>
  <si>
    <t>Prins</t>
  </si>
  <si>
    <t>Dillen</t>
  </si>
  <si>
    <t>9402075155084</t>
  </si>
  <si>
    <t>Mathithibale</t>
  </si>
  <si>
    <t>Ntshepu</t>
  </si>
  <si>
    <t>8906220514087</t>
  </si>
  <si>
    <t>9011070335086</t>
  </si>
  <si>
    <t>Mboweni</t>
  </si>
  <si>
    <t>9111240106084</t>
  </si>
  <si>
    <t>Reabetswe</t>
  </si>
  <si>
    <t>9602290499080</t>
  </si>
  <si>
    <t>Gana</t>
  </si>
  <si>
    <t>9108110366087</t>
  </si>
  <si>
    <t>Yoshni</t>
  </si>
  <si>
    <t>9603240117087</t>
  </si>
  <si>
    <t>Makwelo</t>
  </si>
  <si>
    <t>Georg</t>
  </si>
  <si>
    <t>9307035114081</t>
  </si>
  <si>
    <t>Ndevu</t>
  </si>
  <si>
    <t>9312215832080</t>
  </si>
  <si>
    <t>Misumzi</t>
  </si>
  <si>
    <t>8911045244084</t>
  </si>
  <si>
    <t>Ngaki</t>
  </si>
  <si>
    <t>9109111428082</t>
  </si>
  <si>
    <t>Zimbili</t>
  </si>
  <si>
    <t>Siphamandla</t>
  </si>
  <si>
    <t>9208205099088</t>
  </si>
  <si>
    <t>Segodi</t>
  </si>
  <si>
    <t>9210280153087</t>
  </si>
  <si>
    <t>Taaibosch</t>
  </si>
  <si>
    <t>9608291080084</t>
  </si>
  <si>
    <t>Tunzi</t>
  </si>
  <si>
    <t>8612040756086</t>
  </si>
  <si>
    <t>Balliah</t>
  </si>
  <si>
    <t>Donavan</t>
  </si>
  <si>
    <t>8701015186088</t>
  </si>
  <si>
    <t>Megan</t>
  </si>
  <si>
    <t>8610270238080</t>
  </si>
  <si>
    <t>Monama</t>
  </si>
  <si>
    <t>Briner</t>
  </si>
  <si>
    <t>9306075181083</t>
  </si>
  <si>
    <t>9412275489084</t>
  </si>
  <si>
    <t>9406160415089</t>
  </si>
  <si>
    <t>Makibinyane</t>
  </si>
  <si>
    <t>9301275338088</t>
  </si>
  <si>
    <t>Malaza</t>
  </si>
  <si>
    <t>9003310156083</t>
  </si>
  <si>
    <t>Kafu</t>
  </si>
  <si>
    <t>Saakina</t>
  </si>
  <si>
    <t>9405120351087</t>
  </si>
  <si>
    <t>Chanda</t>
  </si>
  <si>
    <t>7307121043188</t>
  </si>
  <si>
    <t>Pratt</t>
  </si>
  <si>
    <t>Graeme</t>
  </si>
  <si>
    <t>9805215120083</t>
  </si>
  <si>
    <t>Jamela</t>
  </si>
  <si>
    <t>9404220529080</t>
  </si>
  <si>
    <t>Doctor</t>
  </si>
  <si>
    <t>8702056131082</t>
  </si>
  <si>
    <t>Brown</t>
  </si>
  <si>
    <t>Dillon</t>
  </si>
  <si>
    <t>9304165293082</t>
  </si>
  <si>
    <t>Jackson</t>
  </si>
  <si>
    <t>8912285113088</t>
  </si>
  <si>
    <t>Lebjane</t>
  </si>
  <si>
    <t>8505205969082</t>
  </si>
  <si>
    <t>Sindiso</t>
  </si>
  <si>
    <t>7506195977185</t>
  </si>
  <si>
    <t>Josefa</t>
  </si>
  <si>
    <t>9110300420088</t>
  </si>
  <si>
    <t>Sihonjana</t>
  </si>
  <si>
    <t>Mzuhlangene</t>
  </si>
  <si>
    <t>8108255706080</t>
  </si>
  <si>
    <t>Chothia</t>
  </si>
  <si>
    <t>Raeesa</t>
  </si>
  <si>
    <t>9006200167086</t>
  </si>
  <si>
    <t>Moller</t>
  </si>
  <si>
    <t>8710160084089</t>
  </si>
  <si>
    <t>Katwire</t>
  </si>
  <si>
    <t>8909226549180</t>
  </si>
  <si>
    <t>8809205190081</t>
  </si>
  <si>
    <t>Mayiyane</t>
  </si>
  <si>
    <t>9411075205088</t>
  </si>
  <si>
    <t>Jansen Van Vuuren</t>
  </si>
  <si>
    <t>7704205017080</t>
  </si>
  <si>
    <t>9110140145085</t>
  </si>
  <si>
    <t>Debrovic</t>
  </si>
  <si>
    <t>8302230064083</t>
  </si>
  <si>
    <t>9412010383089</t>
  </si>
  <si>
    <t>Plaatjies</t>
  </si>
  <si>
    <t>Ray</t>
  </si>
  <si>
    <t>8112295276088</t>
  </si>
  <si>
    <t>Thembisile </t>
  </si>
  <si>
    <t>8907290237088</t>
  </si>
  <si>
    <t>Shibanda</t>
  </si>
  <si>
    <t>9310015233087</t>
  </si>
  <si>
    <t>9212080167085</t>
  </si>
  <si>
    <t>Magodi</t>
  </si>
  <si>
    <t>9111056088087</t>
  </si>
  <si>
    <t>Rangana</t>
  </si>
  <si>
    <t>9205190315081</t>
  </si>
  <si>
    <t>Delisile</t>
  </si>
  <si>
    <t>9203310135083</t>
  </si>
  <si>
    <t>Motlalepula</t>
  </si>
  <si>
    <t>8210290883088</t>
  </si>
  <si>
    <t>9403090216083</t>
  </si>
  <si>
    <t>Sindi</t>
  </si>
  <si>
    <t>8912191143088</t>
  </si>
  <si>
    <t>Mashiyane</t>
  </si>
  <si>
    <t>9212125261083</t>
  </si>
  <si>
    <t>9212030124087</t>
  </si>
  <si>
    <t>Cikizwa</t>
  </si>
  <si>
    <t>9508240138084</t>
  </si>
  <si>
    <t>Molly</t>
  </si>
  <si>
    <t>8906130847080</t>
  </si>
  <si>
    <t>Mulelu</t>
  </si>
  <si>
    <t>Rudzani</t>
  </si>
  <si>
    <t>9108310278082</t>
  </si>
  <si>
    <t>Konde</t>
  </si>
  <si>
    <t>Jabu</t>
  </si>
  <si>
    <t>8706235905084</t>
  </si>
  <si>
    <t>Elton</t>
  </si>
  <si>
    <t>9401145277084</t>
  </si>
  <si>
    <t>Mookeng</t>
  </si>
  <si>
    <t>9202085375080</t>
  </si>
  <si>
    <t>Andile  </t>
  </si>
  <si>
    <t>9112160462085</t>
  </si>
  <si>
    <t>8909010359085</t>
  </si>
  <si>
    <t>9209020545081</t>
  </si>
  <si>
    <t>9405140188089</t>
  </si>
  <si>
    <t>9510180877085</t>
  </si>
  <si>
    <t>Mahode</t>
  </si>
  <si>
    <t>9303015744088</t>
  </si>
  <si>
    <t>9511250413082</t>
  </si>
  <si>
    <t>Malevu</t>
  </si>
  <si>
    <t>Nontobeko</t>
  </si>
  <si>
    <t>8702100907081</t>
  </si>
  <si>
    <t>Kathleen</t>
  </si>
  <si>
    <t>9406110147089</t>
  </si>
  <si>
    <t>9007020388084</t>
  </si>
  <si>
    <t>8810081155081</t>
  </si>
  <si>
    <t>Mesetywa</t>
  </si>
  <si>
    <t>Masonwabe</t>
  </si>
  <si>
    <t>9201265620083</t>
  </si>
  <si>
    <t>Theobold</t>
  </si>
  <si>
    <t>9405175299082</t>
  </si>
  <si>
    <t>Zaayman</t>
  </si>
  <si>
    <t>Phil</t>
  </si>
  <si>
    <t>7004075045083</t>
  </si>
  <si>
    <t>Kiruben</t>
  </si>
  <si>
    <t>7106225269081</t>
  </si>
  <si>
    <t>Strampe</t>
  </si>
  <si>
    <t>9206115023081</t>
  </si>
  <si>
    <t>Tyeni</t>
  </si>
  <si>
    <t>8502100701082</t>
  </si>
  <si>
    <t>9307290128081</t>
  </si>
  <si>
    <t>Graham</t>
  </si>
  <si>
    <t>521533148</t>
  </si>
  <si>
    <t>De Vos</t>
  </si>
  <si>
    <t>Rose-Maree</t>
  </si>
  <si>
    <t>8908040132082</t>
  </si>
  <si>
    <t>Nkondlwa</t>
  </si>
  <si>
    <t>Awonele</t>
  </si>
  <si>
    <t>9201261168087</t>
  </si>
  <si>
    <t>Smurthwaite</t>
  </si>
  <si>
    <t>7711215098083</t>
  </si>
  <si>
    <t>546146050</t>
  </si>
  <si>
    <t>Mali</t>
  </si>
  <si>
    <t>8801070848083</t>
  </si>
  <si>
    <t>Heal</t>
  </si>
  <si>
    <t>Philippa</t>
  </si>
  <si>
    <t>8112100201081</t>
  </si>
  <si>
    <t>8912315821080</t>
  </si>
  <si>
    <t>Ngobeza</t>
  </si>
  <si>
    <t>8404250834088</t>
  </si>
  <si>
    <t>Maistry</t>
  </si>
  <si>
    <t>Jasmine</t>
  </si>
  <si>
    <t>9501200321089</t>
  </si>
  <si>
    <t>Marimuthu</t>
  </si>
  <si>
    <t>8111255256080</t>
  </si>
  <si>
    <t>7708260448080</t>
  </si>
  <si>
    <t>McInnes</t>
  </si>
  <si>
    <t>8202160132084</t>
  </si>
  <si>
    <t>Kantor</t>
  </si>
  <si>
    <t>Lara</t>
  </si>
  <si>
    <t>7001150136084</t>
  </si>
  <si>
    <t>8607140516083</t>
  </si>
  <si>
    <t>8208040333081</t>
  </si>
  <si>
    <t>Sekhula</t>
  </si>
  <si>
    <t>8803150573086</t>
  </si>
  <si>
    <t>De Bique</t>
  </si>
  <si>
    <t>8304255169086</t>
  </si>
  <si>
    <t>8701105754084</t>
  </si>
  <si>
    <t>Dikobe</t>
  </si>
  <si>
    <t>9206080433083</t>
  </si>
  <si>
    <t>Makeke</t>
  </si>
  <si>
    <t>9407250596085</t>
  </si>
  <si>
    <t>9403035373080</t>
  </si>
  <si>
    <t>Kholisile</t>
  </si>
  <si>
    <t>9105255204081</t>
  </si>
  <si>
    <t>Mabe</t>
  </si>
  <si>
    <t>9302095628088</t>
  </si>
  <si>
    <t>Moseboa</t>
  </si>
  <si>
    <t>8711010906083</t>
  </si>
  <si>
    <t>Sizwane</t>
  </si>
  <si>
    <t>Terence</t>
  </si>
  <si>
    <t>8910246048088</t>
  </si>
  <si>
    <t>9101300737084</t>
  </si>
  <si>
    <t>Maaroganye</t>
  </si>
  <si>
    <t>8601225731089</t>
  </si>
  <si>
    <t>9310180175089</t>
  </si>
  <si>
    <t>Yabala</t>
  </si>
  <si>
    <t>Elisa </t>
  </si>
  <si>
    <t>9401300230084</t>
  </si>
  <si>
    <t>Sokana</t>
  </si>
  <si>
    <t>9309290355086</t>
  </si>
  <si>
    <t>9401060284081</t>
  </si>
  <si>
    <t>Makati</t>
  </si>
  <si>
    <t>8910200276089</t>
  </si>
  <si>
    <t>Mohlambe</t>
  </si>
  <si>
    <t>Thembani</t>
  </si>
  <si>
    <t>9603210472082</t>
  </si>
  <si>
    <t>Chupo</t>
  </si>
  <si>
    <t>9502030659086</t>
  </si>
  <si>
    <t>Morobi</t>
  </si>
  <si>
    <t>Bathabile</t>
  </si>
  <si>
    <t>9412030628083</t>
  </si>
  <si>
    <t>Chule</t>
  </si>
  <si>
    <t>9108140347081</t>
  </si>
  <si>
    <t>Rabia</t>
  </si>
  <si>
    <t>9605060544084</t>
  </si>
  <si>
    <t>Hoaeane</t>
  </si>
  <si>
    <t>Didimalang</t>
  </si>
  <si>
    <t>9001030604085</t>
  </si>
  <si>
    <t>Ngqoshela</t>
  </si>
  <si>
    <t>9006160723084</t>
  </si>
  <si>
    <t>9610210126089</t>
  </si>
  <si>
    <t>Bafo</t>
  </si>
  <si>
    <t>9411161193081</t>
  </si>
  <si>
    <t>8510235182086</t>
  </si>
  <si>
    <t>Naydia</t>
  </si>
  <si>
    <t>9006130369083</t>
  </si>
  <si>
    <t>9505120641088</t>
  </si>
  <si>
    <t>Coku</t>
  </si>
  <si>
    <t>9009080370085</t>
  </si>
  <si>
    <t>8104010693085</t>
  </si>
  <si>
    <t>Cebisa</t>
  </si>
  <si>
    <t>8503170517085</t>
  </si>
  <si>
    <t>9110200319083</t>
  </si>
  <si>
    <t>Modisane</t>
  </si>
  <si>
    <t>Papie</t>
  </si>
  <si>
    <t>9412105336083</t>
  </si>
  <si>
    <t>Ipotseng</t>
  </si>
  <si>
    <t>9210160684086</t>
  </si>
  <si>
    <t>Zwelihle</t>
  </si>
  <si>
    <t>9710055936087</t>
  </si>
  <si>
    <t>Magudulela</t>
  </si>
  <si>
    <t>9409070274083</t>
  </si>
  <si>
    <t>Karabelo</t>
  </si>
  <si>
    <t>9605185249080</t>
  </si>
  <si>
    <t>Martinah</t>
  </si>
  <si>
    <t>9107140589080</t>
  </si>
  <si>
    <t>Masingita</t>
  </si>
  <si>
    <t>9211020540088</t>
  </si>
  <si>
    <t>9210190815080</t>
  </si>
  <si>
    <t>9208120081088</t>
  </si>
  <si>
    <t>Banda</t>
  </si>
  <si>
    <t>9512140356085</t>
  </si>
  <si>
    <t>Mokgatla</t>
  </si>
  <si>
    <t>8911191034081</t>
  </si>
  <si>
    <t>Moeng</t>
  </si>
  <si>
    <t>9605015282087</t>
  </si>
  <si>
    <t>Matsafu</t>
  </si>
  <si>
    <t>9309260506080</t>
  </si>
  <si>
    <t>Sphamandla</t>
  </si>
  <si>
    <t>9305085258089</t>
  </si>
  <si>
    <t>Errol</t>
  </si>
  <si>
    <t>9212240295081</t>
  </si>
  <si>
    <t>Mamogale</t>
  </si>
  <si>
    <t>Matshediso</t>
  </si>
  <si>
    <t>9211100287089</t>
  </si>
  <si>
    <t>Poen</t>
  </si>
  <si>
    <t>9605250508089</t>
  </si>
  <si>
    <t>9310210365080</t>
  </si>
  <si>
    <t>Milar</t>
  </si>
  <si>
    <t>9405220302089</t>
  </si>
  <si>
    <t>Murendeni</t>
  </si>
  <si>
    <t>8907230532085</t>
  </si>
  <si>
    <t>Mlungu</t>
  </si>
  <si>
    <t>Siyambonga</t>
  </si>
  <si>
    <t>8902275838083</t>
  </si>
  <si>
    <t>Nzama</t>
  </si>
  <si>
    <t>9308290284080</t>
  </si>
  <si>
    <t>Sithembile</t>
  </si>
  <si>
    <t>8912100735081</t>
  </si>
  <si>
    <t>8903031814087</t>
  </si>
  <si>
    <t>Leboko</t>
  </si>
  <si>
    <t>Paulina</t>
  </si>
  <si>
    <t>8808020454086</t>
  </si>
  <si>
    <t>Thokozani</t>
  </si>
  <si>
    <t>8310236139080</t>
  </si>
  <si>
    <t>9008141072086</t>
  </si>
  <si>
    <t>Kistan</t>
  </si>
  <si>
    <t>Marcel</t>
  </si>
  <si>
    <t>9507215202081</t>
  </si>
  <si>
    <t>9403195584088</t>
  </si>
  <si>
    <t>Nompilo</t>
  </si>
  <si>
    <t>9104170972088</t>
  </si>
  <si>
    <t>Ronel</t>
  </si>
  <si>
    <t>8310080154086</t>
  </si>
  <si>
    <t>9403011057087</t>
  </si>
  <si>
    <t>8912251839088</t>
  </si>
  <si>
    <t>Mahadi</t>
  </si>
  <si>
    <t>8812021053087</t>
  </si>
  <si>
    <t>Phutheni</t>
  </si>
  <si>
    <t>Dalubuhle</t>
  </si>
  <si>
    <t>9211186127084</t>
  </si>
  <si>
    <t>9504035615089</t>
  </si>
  <si>
    <t>Ningiza</t>
  </si>
  <si>
    <t>9404046484080</t>
  </si>
  <si>
    <t>Stephanie</t>
  </si>
  <si>
    <t>9404250020083</t>
  </si>
  <si>
    <t>8904155747087</t>
  </si>
  <si>
    <t>9709111024086</t>
  </si>
  <si>
    <t>Mbombo</t>
  </si>
  <si>
    <t>Nontando</t>
  </si>
  <si>
    <t>9210090709086</t>
  </si>
  <si>
    <t>Kabini</t>
  </si>
  <si>
    <t>Sam</t>
  </si>
  <si>
    <t>9401286116083</t>
  </si>
  <si>
    <t>9402220794084</t>
  </si>
  <si>
    <t>Tevin</t>
  </si>
  <si>
    <t>9405305277081</t>
  </si>
  <si>
    <t>Ranku</t>
  </si>
  <si>
    <t>9604175338086</t>
  </si>
  <si>
    <t>Mathapo</t>
  </si>
  <si>
    <t>9401230462088</t>
  </si>
  <si>
    <t>9206211128081</t>
  </si>
  <si>
    <t>9108031109087</t>
  </si>
  <si>
    <t>Thejane</t>
  </si>
  <si>
    <t>Monki</t>
  </si>
  <si>
    <t>9106196037085</t>
  </si>
  <si>
    <t>8704256001081</t>
  </si>
  <si>
    <t>Nkhumeleni</t>
  </si>
  <si>
    <t>8812150682086</t>
  </si>
  <si>
    <t>Gangadin</t>
  </si>
  <si>
    <t>Sabrina</t>
  </si>
  <si>
    <t>9609250309084</t>
  </si>
  <si>
    <t>Rapetswa</t>
  </si>
  <si>
    <t>9010261218085</t>
  </si>
  <si>
    <t>Njana</t>
  </si>
  <si>
    <t>9806085691088</t>
  </si>
  <si>
    <t>Matshe</t>
  </si>
  <si>
    <t>9403150287081</t>
  </si>
  <si>
    <t>Holeni</t>
  </si>
  <si>
    <t>8807315411082</t>
  </si>
  <si>
    <t>Mahomet</t>
  </si>
  <si>
    <t>Imraan</t>
  </si>
  <si>
    <t>8911105050082</t>
  </si>
  <si>
    <t>Dillan</t>
  </si>
  <si>
    <t>9403305150085</t>
  </si>
  <si>
    <t>Mdala</t>
  </si>
  <si>
    <t>Fundile</t>
  </si>
  <si>
    <t>8809095405086</t>
  </si>
  <si>
    <t>Debheediah</t>
  </si>
  <si>
    <t>Janisha</t>
  </si>
  <si>
    <t>9111110277080</t>
  </si>
  <si>
    <t>9312305160087</t>
  </si>
  <si>
    <t>Mahlatsi</t>
  </si>
  <si>
    <t>Kamohelo</t>
  </si>
  <si>
    <t>9808235262083</t>
  </si>
  <si>
    <t>6003115787085</t>
  </si>
  <si>
    <t>9501045205083</t>
  </si>
  <si>
    <t>Selena</t>
  </si>
  <si>
    <t>9507040280088</t>
  </si>
  <si>
    <t>9503160228080</t>
  </si>
  <si>
    <t>Armstrong</t>
  </si>
  <si>
    <t>9409125921084</t>
  </si>
  <si>
    <t>Nkatazo</t>
  </si>
  <si>
    <t>9306115090088</t>
  </si>
  <si>
    <t>Mthabisi</t>
  </si>
  <si>
    <t>9305045809088</t>
  </si>
  <si>
    <t>Khonyane</t>
  </si>
  <si>
    <t>9305060644089</t>
  </si>
  <si>
    <t>Mthunzi</t>
  </si>
  <si>
    <t>9202215435085</t>
  </si>
  <si>
    <t>Mfusi</t>
  </si>
  <si>
    <t>8912235277082</t>
  </si>
  <si>
    <t>Daya</t>
  </si>
  <si>
    <t>Glen</t>
  </si>
  <si>
    <t>7710155045088</t>
  </si>
  <si>
    <t>Macleod</t>
  </si>
  <si>
    <t>8211150025083</t>
  </si>
  <si>
    <t>Seshoka</t>
  </si>
  <si>
    <t>Mashilo</t>
  </si>
  <si>
    <t>8712095357085</t>
  </si>
  <si>
    <t>Dippenaar</t>
  </si>
  <si>
    <t>Alwyn</t>
  </si>
  <si>
    <t>7905285013085</t>
  </si>
  <si>
    <t>Van Der Wath</t>
  </si>
  <si>
    <t>7801105229086</t>
  </si>
  <si>
    <t>Greensill</t>
  </si>
  <si>
    <t>Gabriella</t>
  </si>
  <si>
    <t>8708310106083</t>
  </si>
  <si>
    <t>Jodi</t>
  </si>
  <si>
    <t>8012065197086</t>
  </si>
  <si>
    <t>Qhena</t>
  </si>
  <si>
    <t>Mncedisi</t>
  </si>
  <si>
    <t>9112075232086</t>
  </si>
  <si>
    <t>Matsomane</t>
  </si>
  <si>
    <t>9307020060083</t>
  </si>
  <si>
    <t>Nkwali</t>
  </si>
  <si>
    <t>7804095198089</t>
  </si>
  <si>
    <t>Pooe</t>
  </si>
  <si>
    <t>9508140454086</t>
  </si>
  <si>
    <t>Ncamisile</t>
  </si>
  <si>
    <t>9601030061085</t>
  </si>
  <si>
    <t>Monokoe</t>
  </si>
  <si>
    <t>9004100374084</t>
  </si>
  <si>
    <t>9509241103085</t>
  </si>
  <si>
    <t>Sylvia</t>
  </si>
  <si>
    <t>9203110471084</t>
  </si>
  <si>
    <t>Maphula</t>
  </si>
  <si>
    <t>9301150591082</t>
  </si>
  <si>
    <t>Makhuvha</t>
  </si>
  <si>
    <t>Awelani</t>
  </si>
  <si>
    <t>8511010794087</t>
  </si>
  <si>
    <t>Wessel</t>
  </si>
  <si>
    <t>8510255010084</t>
  </si>
  <si>
    <t>Dianne</t>
  </si>
  <si>
    <t>5212110130081</t>
  </si>
  <si>
    <t>7LC Productions (PTY) Ltd.</t>
  </si>
  <si>
    <t>8708175287085</t>
  </si>
  <si>
    <t>9205305103083</t>
  </si>
  <si>
    <t>8905165083082</t>
  </si>
  <si>
    <t>8510090399080</t>
  </si>
  <si>
    <t>Lethukuthula</t>
  </si>
  <si>
    <t>8811290289083</t>
  </si>
  <si>
    <t>Mamatsi</t>
  </si>
  <si>
    <t>8211060933087</t>
  </si>
  <si>
    <t>9112140782081</t>
  </si>
  <si>
    <t>Perumal</t>
  </si>
  <si>
    <t>Keshmira</t>
  </si>
  <si>
    <t>8405250227082</t>
  </si>
  <si>
    <t>Bredekamp</t>
  </si>
  <si>
    <t>Leonore</t>
  </si>
  <si>
    <t>6506080062086</t>
  </si>
  <si>
    <t>6404275915088</t>
  </si>
  <si>
    <t>5807305054085</t>
  </si>
  <si>
    <t>Mooketsi</t>
  </si>
  <si>
    <t>6008045803084</t>
  </si>
  <si>
    <t>Ilsley</t>
  </si>
  <si>
    <t>6103155069087</t>
  </si>
  <si>
    <t>Nkutwa</t>
  </si>
  <si>
    <t>Lubo</t>
  </si>
  <si>
    <t>7411035913088</t>
  </si>
  <si>
    <t>Siminathan</t>
  </si>
  <si>
    <t>Prihen</t>
  </si>
  <si>
    <t>9211195123082</t>
  </si>
  <si>
    <t>Masetla</t>
  </si>
  <si>
    <t>8509100464082</t>
  </si>
  <si>
    <t>Sebenzile</t>
  </si>
  <si>
    <t>9508150142084</t>
  </si>
  <si>
    <t>Mangisa</t>
  </si>
  <si>
    <t>Vuyisanani</t>
  </si>
  <si>
    <t>8708140753088</t>
  </si>
  <si>
    <t>Khahlane</t>
  </si>
  <si>
    <t>8405025591085</t>
  </si>
  <si>
    <t>Mocwane</t>
  </si>
  <si>
    <t>Gosego</t>
  </si>
  <si>
    <t>9312275908085</t>
  </si>
  <si>
    <t>Setlhatswe</t>
  </si>
  <si>
    <t>9606215032082</t>
  </si>
  <si>
    <t>Sophumelela</t>
  </si>
  <si>
    <t>9403255680081</t>
  </si>
  <si>
    <t>Qula</t>
  </si>
  <si>
    <t>Ukhonaye</t>
  </si>
  <si>
    <t>9512105275080</t>
  </si>
  <si>
    <t>Nkinga</t>
  </si>
  <si>
    <t>Sozama</t>
  </si>
  <si>
    <t>8911015936081</t>
  </si>
  <si>
    <t>Nyai</t>
  </si>
  <si>
    <t>8903245434086</t>
  </si>
  <si>
    <t>Rooyen</t>
  </si>
  <si>
    <t>Iwano</t>
  </si>
  <si>
    <t>8012015042085</t>
  </si>
  <si>
    <t>Sohawan</t>
  </si>
  <si>
    <t>Ruchay</t>
  </si>
  <si>
    <t>8403030048084</t>
  </si>
  <si>
    <t>9305285038083</t>
  </si>
  <si>
    <t>8401135063081</t>
  </si>
  <si>
    <t>Swallow</t>
  </si>
  <si>
    <t>6202015071083</t>
  </si>
  <si>
    <t>Tholizaba</t>
  </si>
  <si>
    <t>8511200774089</t>
  </si>
  <si>
    <t>Gunther</t>
  </si>
  <si>
    <t>8806275004085</t>
  </si>
  <si>
    <t>Akoojee</t>
  </si>
  <si>
    <t>Shaheed</t>
  </si>
  <si>
    <t>8403295055089</t>
  </si>
  <si>
    <t>9306300970086</t>
  </si>
  <si>
    <t>Khambane</t>
  </si>
  <si>
    <t>9112015718087</t>
  </si>
  <si>
    <t>Maselwane</t>
  </si>
  <si>
    <t>9509130616080</t>
  </si>
  <si>
    <t>9212055457081</t>
  </si>
  <si>
    <t>Sehube</t>
  </si>
  <si>
    <t>9007085672083</t>
  </si>
  <si>
    <t>Randima</t>
  </si>
  <si>
    <t>8705060454085</t>
  </si>
  <si>
    <t>Virgelia</t>
  </si>
  <si>
    <t>8912120296080</t>
  </si>
  <si>
    <t>Noelan</t>
  </si>
  <si>
    <t>9312125161083</t>
  </si>
  <si>
    <t>Chiliza</t>
  </si>
  <si>
    <t>9501200195087</t>
  </si>
  <si>
    <t>Lesibo</t>
  </si>
  <si>
    <t>Merion</t>
  </si>
  <si>
    <t>8411050305086</t>
  </si>
  <si>
    <t>9506090300085</t>
  </si>
  <si>
    <t>Nobuhle</t>
  </si>
  <si>
    <t>9706030188083</t>
  </si>
  <si>
    <t>Voyiya</t>
  </si>
  <si>
    <t>Miranda</t>
  </si>
  <si>
    <t>9403050216081</t>
  </si>
  <si>
    <t>9612220160082</t>
  </si>
  <si>
    <t>Marry-Anne</t>
  </si>
  <si>
    <t>9408180391084</t>
  </si>
  <si>
    <t>9311110229087</t>
  </si>
  <si>
    <t>Elany</t>
  </si>
  <si>
    <t>8307280993081</t>
  </si>
  <si>
    <t>7908110251086</t>
  </si>
  <si>
    <t>Govind</t>
  </si>
  <si>
    <t>Hitesh</t>
  </si>
  <si>
    <t>7606025158087</t>
  </si>
  <si>
    <t>Khala</t>
  </si>
  <si>
    <t>9209155763087</t>
  </si>
  <si>
    <t>Success</t>
  </si>
  <si>
    <t>9307285484085</t>
  </si>
  <si>
    <t>Mokgaetsi</t>
  </si>
  <si>
    <t>9310150852089</t>
  </si>
  <si>
    <t>Koopman</t>
  </si>
  <si>
    <t>8206280642088</t>
  </si>
  <si>
    <t>Majohane</t>
  </si>
  <si>
    <t>8907160227086</t>
  </si>
  <si>
    <t>9312200551083</t>
  </si>
  <si>
    <t>Qoboshiane</t>
  </si>
  <si>
    <t>9102150304082</t>
  </si>
  <si>
    <t>Modila</t>
  </si>
  <si>
    <t>9101095301088</t>
  </si>
  <si>
    <t>Happy</t>
  </si>
  <si>
    <t>9201017208088</t>
  </si>
  <si>
    <t>Thandekile</t>
  </si>
  <si>
    <t>9110230356089</t>
  </si>
  <si>
    <t>Madzima</t>
  </si>
  <si>
    <t>Munashe</t>
  </si>
  <si>
    <t>9209085622080</t>
  </si>
  <si>
    <t>Ntombezinhle</t>
  </si>
  <si>
    <t>9508230337084</t>
  </si>
  <si>
    <t>Msimanga</t>
  </si>
  <si>
    <t>9309095494080</t>
  </si>
  <si>
    <t>Benedict</t>
  </si>
  <si>
    <t>9004195846087</t>
  </si>
  <si>
    <t>Kaylyn</t>
  </si>
  <si>
    <t>9209070168081</t>
  </si>
  <si>
    <t>9304010040084</t>
  </si>
  <si>
    <t>Sola</t>
  </si>
  <si>
    <t>9606115289089</t>
  </si>
  <si>
    <t>9306115105084</t>
  </si>
  <si>
    <t>Zingisa</t>
  </si>
  <si>
    <t>9710190687082</t>
  </si>
  <si>
    <t>Ntshewula</t>
  </si>
  <si>
    <t>9003091001086</t>
  </si>
  <si>
    <t>Mkhwathana</t>
  </si>
  <si>
    <t>9209215586080</t>
  </si>
  <si>
    <t>9601100288089</t>
  </si>
  <si>
    <t>9103065259080</t>
  </si>
  <si>
    <t>Chantelle</t>
  </si>
  <si>
    <t>8909020068080</t>
  </si>
  <si>
    <t>9302280219081</t>
  </si>
  <si>
    <t>Kakaza</t>
  </si>
  <si>
    <t>9403210186083</t>
  </si>
  <si>
    <t>Maseroke</t>
  </si>
  <si>
    <t>8803150326089</t>
  </si>
  <si>
    <t>Lethabane</t>
  </si>
  <si>
    <t>9403126234084</t>
  </si>
  <si>
    <t>Maxine</t>
  </si>
  <si>
    <t>9609250104089</t>
  </si>
  <si>
    <t>Lesenyeho</t>
  </si>
  <si>
    <t>9107050314081</t>
  </si>
  <si>
    <t>Nsele</t>
  </si>
  <si>
    <t>Ntombenhle</t>
  </si>
  <si>
    <t>9602170388080</t>
  </si>
  <si>
    <t>Bavumile</t>
  </si>
  <si>
    <t>9207080888086</t>
  </si>
  <si>
    <t>Mbandlwa</t>
  </si>
  <si>
    <t>9408050320080</t>
  </si>
  <si>
    <t>Duma</t>
  </si>
  <si>
    <t>9101100708087</t>
  </si>
  <si>
    <t>Niel Jakobus</t>
  </si>
  <si>
    <t>7008105023085</t>
  </si>
  <si>
    <t>Tu</t>
  </si>
  <si>
    <t>Chen</t>
  </si>
  <si>
    <t>8501121225188</t>
  </si>
  <si>
    <t>Beloved</t>
  </si>
  <si>
    <t>8903065326081</t>
  </si>
  <si>
    <t>Mellisa</t>
  </si>
  <si>
    <t>9308110051081</t>
  </si>
  <si>
    <t>8708135585081</t>
  </si>
  <si>
    <t>Beney</t>
  </si>
  <si>
    <t>Terja</t>
  </si>
  <si>
    <t>7308010090082</t>
  </si>
  <si>
    <t>Redashni</t>
  </si>
  <si>
    <t>9101080320085</t>
  </si>
  <si>
    <t>Yashodh</t>
  </si>
  <si>
    <t>8203165185085</t>
  </si>
  <si>
    <t>Izak-Schalk</t>
  </si>
  <si>
    <t>9202245052082</t>
  </si>
  <si>
    <t>Dabula</t>
  </si>
  <si>
    <t>9606205918084</t>
  </si>
  <si>
    <t>Thage</t>
  </si>
  <si>
    <t>Keamogetse</t>
  </si>
  <si>
    <t>9210140222080</t>
  </si>
  <si>
    <t>Gabriel</t>
  </si>
  <si>
    <t>8503235890089</t>
  </si>
  <si>
    <t>Mantambo</t>
  </si>
  <si>
    <t>9307295947089</t>
  </si>
  <si>
    <t>Gabela</t>
  </si>
  <si>
    <t>Thalente</t>
  </si>
  <si>
    <t>9306306019086</t>
  </si>
  <si>
    <t>Chibe</t>
  </si>
  <si>
    <t>9002086101083</t>
  </si>
  <si>
    <t>Tshezi</t>
  </si>
  <si>
    <t>9106175653084</t>
  </si>
  <si>
    <t>7804035020088</t>
  </si>
  <si>
    <t>8211145097080</t>
  </si>
  <si>
    <t>8704075786086</t>
  </si>
  <si>
    <t>Farred</t>
  </si>
  <si>
    <t>9502165257086</t>
  </si>
  <si>
    <t>Poonsamy</t>
  </si>
  <si>
    <t>Jerome</t>
  </si>
  <si>
    <t>8504215041081</t>
  </si>
  <si>
    <t>Mutungama</t>
  </si>
  <si>
    <t>7707020700087</t>
  </si>
  <si>
    <t>Chintamani</t>
  </si>
  <si>
    <t>Shreenu</t>
  </si>
  <si>
    <t>8404160059081</t>
  </si>
  <si>
    <t>8803190554088</t>
  </si>
  <si>
    <t>Reinecke</t>
  </si>
  <si>
    <t>9604220011084</t>
  </si>
  <si>
    <t>Ponce Saer</t>
  </si>
  <si>
    <t>Analisa</t>
  </si>
  <si>
    <t>7409050093083</t>
  </si>
  <si>
    <t>Samukelisiwe</t>
  </si>
  <si>
    <t>8606050529086</t>
  </si>
  <si>
    <t>Rungasami</t>
  </si>
  <si>
    <t>Ruvashan</t>
  </si>
  <si>
    <t>9702275214080</t>
  </si>
  <si>
    <t>Latoya</t>
  </si>
  <si>
    <t>7604140172083</t>
  </si>
  <si>
    <t>8705090475084</t>
  </si>
  <si>
    <t>8806080543087</t>
  </si>
  <si>
    <t>Mabika</t>
  </si>
  <si>
    <t>8203121241089</t>
  </si>
  <si>
    <t>9009285572089</t>
  </si>
  <si>
    <t>Mande</t>
  </si>
  <si>
    <t>Alizwa</t>
  </si>
  <si>
    <t>9409070480086</t>
  </si>
  <si>
    <t>9210240597084</t>
  </si>
  <si>
    <t>McLaughlin</t>
  </si>
  <si>
    <t>Jervis</t>
  </si>
  <si>
    <t>8610155118084</t>
  </si>
  <si>
    <t>Hanabe</t>
  </si>
  <si>
    <t>8003160385080</t>
  </si>
  <si>
    <t>Dakile-Hlongwane</t>
  </si>
  <si>
    <t>Salukazi</t>
  </si>
  <si>
    <t>5008120768088</t>
  </si>
  <si>
    <t>Erikson</t>
  </si>
  <si>
    <t>Donald</t>
  </si>
  <si>
    <t>4506255071088</t>
  </si>
  <si>
    <t>Thakasani</t>
  </si>
  <si>
    <t>9605075446085</t>
  </si>
  <si>
    <t>8812235418084</t>
  </si>
  <si>
    <t>9009041299084</t>
  </si>
  <si>
    <t>9301201115089</t>
  </si>
  <si>
    <t>Masoga</t>
  </si>
  <si>
    <t>Chedisha</t>
  </si>
  <si>
    <t>9007055852087</t>
  </si>
  <si>
    <t>Africa</t>
  </si>
  <si>
    <t>Virgil</t>
  </si>
  <si>
    <t>8509305362081</t>
  </si>
  <si>
    <t>9107225595085</t>
  </si>
  <si>
    <t>Actor Spaces Holdings (Pty)Ltd</t>
  </si>
  <si>
    <t>8706036411084</t>
  </si>
  <si>
    <t>Motete</t>
  </si>
  <si>
    <t>9212115552087</t>
  </si>
  <si>
    <t>Madolwana</t>
  </si>
  <si>
    <t>Makhi</t>
  </si>
  <si>
    <t>8208185711083</t>
  </si>
  <si>
    <t>Pietromartire</t>
  </si>
  <si>
    <t>Rooksana</t>
  </si>
  <si>
    <t>6011110130086</t>
  </si>
  <si>
    <t>Fareed</t>
  </si>
  <si>
    <t>Roshan</t>
  </si>
  <si>
    <t>8101060220082</t>
  </si>
  <si>
    <t>Dlalisa</t>
  </si>
  <si>
    <t>Musa</t>
  </si>
  <si>
    <t>8504035963084</t>
  </si>
  <si>
    <t>7411105587085</t>
  </si>
  <si>
    <t>Gampu</t>
  </si>
  <si>
    <t>Mazizi</t>
  </si>
  <si>
    <t>8105085050085</t>
  </si>
  <si>
    <t>Dagada</t>
  </si>
  <si>
    <t>Pfano</t>
  </si>
  <si>
    <t>9401065226087</t>
  </si>
  <si>
    <t>Kupiso</t>
  </si>
  <si>
    <t>9006015937087</t>
  </si>
  <si>
    <t>Annarie</t>
  </si>
  <si>
    <t>7909110035081</t>
  </si>
  <si>
    <t>Lekgoane</t>
  </si>
  <si>
    <t>9108290068081</t>
  </si>
  <si>
    <t>Marimuthoo</t>
  </si>
  <si>
    <t>Theresha</t>
  </si>
  <si>
    <t>8412020102082</t>
  </si>
  <si>
    <t>Gogo</t>
  </si>
  <si>
    <t>9008080853082</t>
  </si>
  <si>
    <t>Havemann</t>
  </si>
  <si>
    <t>8209030073083</t>
  </si>
  <si>
    <t>Strauss</t>
  </si>
  <si>
    <t>8501265007087</t>
  </si>
  <si>
    <t>Matumba</t>
  </si>
  <si>
    <t>Phatutshedzo</t>
  </si>
  <si>
    <t>8409095965088</t>
  </si>
  <si>
    <t>Kriedemann</t>
  </si>
  <si>
    <t>8106245179087</t>
  </si>
  <si>
    <t>Xorile</t>
  </si>
  <si>
    <t>6809040506089</t>
  </si>
  <si>
    <t>Tsame</t>
  </si>
  <si>
    <t>9404270324085</t>
  </si>
  <si>
    <t>Thoolantheran</t>
  </si>
  <si>
    <t>7608155010088</t>
  </si>
  <si>
    <t>Amadio</t>
  </si>
  <si>
    <t>7703290215088</t>
  </si>
  <si>
    <t>7106185017082</t>
  </si>
  <si>
    <t>Malefetse</t>
  </si>
  <si>
    <t>9607225302085</t>
  </si>
  <si>
    <t>Holmes</t>
  </si>
  <si>
    <t>Letisha</t>
  </si>
  <si>
    <t>9802070181086</t>
  </si>
  <si>
    <t>Topandas</t>
  </si>
  <si>
    <t>9411060028081</t>
  </si>
  <si>
    <t>Kamvelihle</t>
  </si>
  <si>
    <t>9608140707085</t>
  </si>
  <si>
    <t>Mfaxa</t>
  </si>
  <si>
    <t>Ndalo</t>
  </si>
  <si>
    <t>9702075128084</t>
  </si>
  <si>
    <t>9708100280089</t>
  </si>
  <si>
    <t>Sefoloshe</t>
  </si>
  <si>
    <t>9808230655083</t>
  </si>
  <si>
    <t>Mathebe</t>
  </si>
  <si>
    <t>9807030386089</t>
  </si>
  <si>
    <t>Mphirime</t>
  </si>
  <si>
    <t>9306015711080</t>
  </si>
  <si>
    <t>Ian</t>
  </si>
  <si>
    <t>9410045131085</t>
  </si>
  <si>
    <t>9707275210087</t>
  </si>
  <si>
    <t>Matlhaku</t>
  </si>
  <si>
    <t>9804281402087</t>
  </si>
  <si>
    <t>Somtsheu</t>
  </si>
  <si>
    <t>9303171050080</t>
  </si>
  <si>
    <t>Hadebe</t>
  </si>
  <si>
    <t>9010300467081</t>
  </si>
  <si>
    <t>Modikoane</t>
  </si>
  <si>
    <t>9510290618080</t>
  </si>
  <si>
    <t>Makgopala</t>
  </si>
  <si>
    <t>9411020195087</t>
  </si>
  <si>
    <t>Block</t>
  </si>
  <si>
    <t>Croydon</t>
  </si>
  <si>
    <t>9712175119081</t>
  </si>
  <si>
    <t>9304300501084</t>
  </si>
  <si>
    <t>Qwabe</t>
  </si>
  <si>
    <t>9310095447086</t>
  </si>
  <si>
    <t>Famo</t>
  </si>
  <si>
    <t>8808120316086</t>
  </si>
  <si>
    <t>9602090469085</t>
  </si>
  <si>
    <t>Nnane</t>
  </si>
  <si>
    <t>Basetsana</t>
  </si>
  <si>
    <t>9803230226084</t>
  </si>
  <si>
    <t>9411140139080</t>
  </si>
  <si>
    <t>Moreki</t>
  </si>
  <si>
    <t>9309175223086</t>
  </si>
  <si>
    <t>Lebonah</t>
  </si>
  <si>
    <t>Theolene</t>
  </si>
  <si>
    <t>9708220090087</t>
  </si>
  <si>
    <t>9407080075086</t>
  </si>
  <si>
    <t>Phoko</t>
  </si>
  <si>
    <t>Mathakane</t>
  </si>
  <si>
    <t>9603110520089</t>
  </si>
  <si>
    <t>Mxhaka</t>
  </si>
  <si>
    <t>9705225285084</t>
  </si>
  <si>
    <t>Tanya</t>
  </si>
  <si>
    <t>9601040791085</t>
  </si>
  <si>
    <t>9903140146081</t>
  </si>
  <si>
    <t>9504150917088</t>
  </si>
  <si>
    <t>Hlaisani</t>
  </si>
  <si>
    <t>9401105584081</t>
  </si>
  <si>
    <t>8002075024081</t>
  </si>
  <si>
    <t>Dukhanti</t>
  </si>
  <si>
    <t>7911255054083</t>
  </si>
  <si>
    <t>Haskins</t>
  </si>
  <si>
    <t>9711280150080</t>
  </si>
  <si>
    <t>9709085505086</t>
  </si>
  <si>
    <t>9507200264088</t>
  </si>
  <si>
    <t>9905051109081</t>
  </si>
  <si>
    <t>9701050262082</t>
  </si>
  <si>
    <t>9805101141086</t>
  </si>
  <si>
    <t>9810071202082</t>
  </si>
  <si>
    <t>8711140408083</t>
  </si>
  <si>
    <t>9603265176083</t>
  </si>
  <si>
    <t>Tindleni</t>
  </si>
  <si>
    <t>7902115420085</t>
  </si>
  <si>
    <t>Levendal</t>
  </si>
  <si>
    <t>9809305150083</t>
  </si>
  <si>
    <t>Nene</t>
  </si>
  <si>
    <t>9010265639088</t>
  </si>
  <si>
    <t>Toyana</t>
  </si>
  <si>
    <t>8108085893082</t>
  </si>
  <si>
    <t>Molelekeng</t>
  </si>
  <si>
    <t>Abel</t>
  </si>
  <si>
    <t>9008135237083</t>
  </si>
  <si>
    <t>8407255060088</t>
  </si>
  <si>
    <t>Njamela</t>
  </si>
  <si>
    <t>7903036196085</t>
  </si>
  <si>
    <t>Mmabe</t>
  </si>
  <si>
    <t>9608106167084</t>
  </si>
  <si>
    <t>Van Der Linden</t>
  </si>
  <si>
    <t>Juan</t>
  </si>
  <si>
    <t>8707035029083</t>
  </si>
  <si>
    <t>Paul Langa</t>
  </si>
  <si>
    <t>8501095289087</t>
  </si>
  <si>
    <t>8603295007085</t>
  </si>
  <si>
    <t>Taylor</t>
  </si>
  <si>
    <t>Athony</t>
  </si>
  <si>
    <t>8705105003087</t>
  </si>
  <si>
    <t>Kamana</t>
  </si>
  <si>
    <t>Luthabo</t>
  </si>
  <si>
    <t>8506185475082</t>
  </si>
  <si>
    <t>8403255071084</t>
  </si>
  <si>
    <t>Prout</t>
  </si>
  <si>
    <t>Garreth</t>
  </si>
  <si>
    <t>9003235241085</t>
  </si>
  <si>
    <t>Letshabo</t>
  </si>
  <si>
    <t>9004085277088</t>
  </si>
  <si>
    <t>9209200162087</t>
  </si>
  <si>
    <t>Mansoor</t>
  </si>
  <si>
    <t>Safia</t>
  </si>
  <si>
    <t>8702210049089</t>
  </si>
  <si>
    <t>Vamva</t>
  </si>
  <si>
    <t>Malakhiwe</t>
  </si>
  <si>
    <t>9105215912088</t>
  </si>
  <si>
    <t>Nteso</t>
  </si>
  <si>
    <t>8904060944084</t>
  </si>
  <si>
    <t>Williamson</t>
  </si>
  <si>
    <t>9009010089086</t>
  </si>
  <si>
    <t>Herold</t>
  </si>
  <si>
    <t>8602055853084</t>
  </si>
  <si>
    <t>8212020402080</t>
  </si>
  <si>
    <t>8409225138085</t>
  </si>
  <si>
    <t>Shereen</t>
  </si>
  <si>
    <t>8803290384089</t>
  </si>
  <si>
    <t>8903190041084</t>
  </si>
  <si>
    <t>8709235109087</t>
  </si>
  <si>
    <t>Sooka</t>
  </si>
  <si>
    <t>Divesh</t>
  </si>
  <si>
    <t>8206155278083</t>
  </si>
  <si>
    <t>9409210284083</t>
  </si>
  <si>
    <t>Mrubata</t>
  </si>
  <si>
    <t>9210120041088</t>
  </si>
  <si>
    <t>9302030078084</t>
  </si>
  <si>
    <t>8702190914088</t>
  </si>
  <si>
    <t>Breuning</t>
  </si>
  <si>
    <t>8807085036085</t>
  </si>
  <si>
    <t>Ngqoyiyana</t>
  </si>
  <si>
    <t>9410290555087</t>
  </si>
  <si>
    <t>Lubambo</t>
  </si>
  <si>
    <t>9405180907083</t>
  </si>
  <si>
    <t>Mtsewu</t>
  </si>
  <si>
    <t>9111270453083</t>
  </si>
  <si>
    <t>Lesch</t>
  </si>
  <si>
    <t>5812080074084</t>
  </si>
  <si>
    <t>Sishange</t>
  </si>
  <si>
    <t>9809220504083</t>
  </si>
  <si>
    <t>9803255396085</t>
  </si>
  <si>
    <t>Kekuda</t>
  </si>
  <si>
    <t>9902040155085</t>
  </si>
  <si>
    <t>Manaiwa</t>
  </si>
  <si>
    <t>9110040845081</t>
  </si>
  <si>
    <t>Ndala</t>
  </si>
  <si>
    <t>9404050516082</t>
  </si>
  <si>
    <t>Wilhase</t>
  </si>
  <si>
    <t>Timon</t>
  </si>
  <si>
    <t>9602245117084</t>
  </si>
  <si>
    <t>9502245206087</t>
  </si>
  <si>
    <t>Tsatetsi</t>
  </si>
  <si>
    <t>9603110584085</t>
  </si>
  <si>
    <t>Lefatsa</t>
  </si>
  <si>
    <t>9509031340087</t>
  </si>
  <si>
    <t>Banele</t>
  </si>
  <si>
    <t>9502020535080</t>
  </si>
  <si>
    <t>Boshomane</t>
  </si>
  <si>
    <t>9810050279085</t>
  </si>
  <si>
    <t>9507240161088</t>
  </si>
  <si>
    <t>9609045173084</t>
  </si>
  <si>
    <t>Lesito</t>
  </si>
  <si>
    <t>9508030331089</t>
  </si>
  <si>
    <t>Lumka</t>
  </si>
  <si>
    <t>9708150415080</t>
  </si>
  <si>
    <t>Rapuleng</t>
  </si>
  <si>
    <t>9704010606083</t>
  </si>
  <si>
    <t>Dirrel</t>
  </si>
  <si>
    <t>9904165314083</t>
  </si>
  <si>
    <t>Mwela</t>
  </si>
  <si>
    <t>9801160409084</t>
  </si>
  <si>
    <t>Phetoe</t>
  </si>
  <si>
    <t>Mapitsi</t>
  </si>
  <si>
    <t>9509110170082</t>
  </si>
  <si>
    <t>Mti</t>
  </si>
  <si>
    <t>9706100404089</t>
  </si>
  <si>
    <t>Bouwers</t>
  </si>
  <si>
    <t>9810180122080</t>
  </si>
  <si>
    <t>9703090516089</t>
  </si>
  <si>
    <t>9404100034086</t>
  </si>
  <si>
    <t>9305250177080</t>
  </si>
  <si>
    <t>Mosala</t>
  </si>
  <si>
    <t>Constancia</t>
  </si>
  <si>
    <t>9204070392088</t>
  </si>
  <si>
    <t>9608140205080</t>
  </si>
  <si>
    <t>Rivario</t>
  </si>
  <si>
    <t>9708045071080</t>
  </si>
  <si>
    <t>Maboea</t>
  </si>
  <si>
    <t>9507220055086</t>
  </si>
  <si>
    <t>Onele</t>
  </si>
  <si>
    <t>9109080954084</t>
  </si>
  <si>
    <t>April</t>
  </si>
  <si>
    <t>9504065119085</t>
  </si>
  <si>
    <t>9305060093089</t>
  </si>
  <si>
    <t>Nosihle</t>
  </si>
  <si>
    <t>9507300507089</t>
  </si>
  <si>
    <t>9311105074084</t>
  </si>
  <si>
    <t>Sepapeng</t>
  </si>
  <si>
    <t>9507200331085</t>
  </si>
  <si>
    <t>9411240125088</t>
  </si>
  <si>
    <t>9712215067084</t>
  </si>
  <si>
    <t>9802215067083</t>
  </si>
  <si>
    <t>9804030455089</t>
  </si>
  <si>
    <t>9507135292089</t>
  </si>
  <si>
    <t>Monyeserala</t>
  </si>
  <si>
    <t>9805185175083</t>
  </si>
  <si>
    <t>Leisegang</t>
  </si>
  <si>
    <t>9607185095083</t>
  </si>
  <si>
    <t>Joel</t>
  </si>
  <si>
    <t>Gerhard</t>
  </si>
  <si>
    <t>9611095022088</t>
  </si>
  <si>
    <t>Future</t>
  </si>
  <si>
    <t>9508041260087</t>
  </si>
  <si>
    <t>Rikhotso</t>
  </si>
  <si>
    <t>Fanisa</t>
  </si>
  <si>
    <t>9412160452080</t>
  </si>
  <si>
    <t>Cailin</t>
  </si>
  <si>
    <t>9804115047082</t>
  </si>
  <si>
    <t>9610150411087</t>
  </si>
  <si>
    <t>Mongwalelwa</t>
  </si>
  <si>
    <t>9204045467080</t>
  </si>
  <si>
    <t>Mtana</t>
  </si>
  <si>
    <t>Bulelani</t>
  </si>
  <si>
    <t>7602165360088</t>
  </si>
  <si>
    <t>Limbada</t>
  </si>
  <si>
    <t>Aaliah</t>
  </si>
  <si>
    <t>9312250084084</t>
  </si>
  <si>
    <t>9005105241087</t>
  </si>
  <si>
    <t>Vanes-Mari</t>
  </si>
  <si>
    <t>8908020108086</t>
  </si>
  <si>
    <t>Tholo</t>
  </si>
  <si>
    <t>8311180274089</t>
  </si>
  <si>
    <t>Jucwa</t>
  </si>
  <si>
    <t>Masomelele</t>
  </si>
  <si>
    <t>9103105620085</t>
  </si>
  <si>
    <t>Tshikovhi</t>
  </si>
  <si>
    <t>8509065864086</t>
  </si>
  <si>
    <t>8203175218082</t>
  </si>
  <si>
    <t>Maneli</t>
  </si>
  <si>
    <t>9209010114088</t>
  </si>
  <si>
    <t>Khwela</t>
  </si>
  <si>
    <t>Mpilonhle</t>
  </si>
  <si>
    <t>7905260346088</t>
  </si>
  <si>
    <t>8408225160081</t>
  </si>
  <si>
    <t>Tshayingca</t>
  </si>
  <si>
    <t>Wayne</t>
  </si>
  <si>
    <t>9409065320081</t>
  </si>
  <si>
    <t>Rabolila</t>
  </si>
  <si>
    <t>9006205357088</t>
  </si>
  <si>
    <t>Kruger</t>
  </si>
  <si>
    <t>Kirk</t>
  </si>
  <si>
    <t>7104175184087</t>
  </si>
  <si>
    <t>Oberholster</t>
  </si>
  <si>
    <t>Drikus</t>
  </si>
  <si>
    <t>9109255131088</t>
  </si>
  <si>
    <t>Ruksanah</t>
  </si>
  <si>
    <t>8509100208083</t>
  </si>
  <si>
    <t>Murie</t>
  </si>
  <si>
    <t>Tracy</t>
  </si>
  <si>
    <t>7901070031085</t>
  </si>
  <si>
    <t>Rampersad</t>
  </si>
  <si>
    <t>Adheesh</t>
  </si>
  <si>
    <t>8809285185084</t>
  </si>
  <si>
    <t>van Antwerpen</t>
  </si>
  <si>
    <t>8009105146081</t>
  </si>
  <si>
    <t>9012055209080</t>
  </si>
  <si>
    <t>Pillay-Bemath</t>
  </si>
  <si>
    <t>7607170131085</t>
  </si>
  <si>
    <t>Fivaz</t>
  </si>
  <si>
    <t>9002055314089</t>
  </si>
  <si>
    <t>Matjila</t>
  </si>
  <si>
    <t>9310145285080</t>
  </si>
  <si>
    <t>Madisa</t>
  </si>
  <si>
    <t>Beverly</t>
  </si>
  <si>
    <t>9409050493083</t>
  </si>
  <si>
    <t>Taoana</t>
  </si>
  <si>
    <t>9103070215085</t>
  </si>
  <si>
    <t>Motau</t>
  </si>
  <si>
    <t>8907230886085</t>
  </si>
  <si>
    <t>Sebidi</t>
  </si>
  <si>
    <t>Solani</t>
  </si>
  <si>
    <t>8202135588089</t>
  </si>
  <si>
    <t>Sechaba</t>
  </si>
  <si>
    <t>0001316151081</t>
  </si>
  <si>
    <t>Moeti</t>
  </si>
  <si>
    <t>Modimooarabetswe</t>
  </si>
  <si>
    <t>0010015304081</t>
  </si>
  <si>
    <t>9308260271083</t>
  </si>
  <si>
    <t>9202260753085</t>
  </si>
  <si>
    <t>8904125918081</t>
  </si>
  <si>
    <t>Mthehwa</t>
  </si>
  <si>
    <t>8904065696085</t>
  </si>
  <si>
    <t>Ramouthar</t>
  </si>
  <si>
    <t>Sashin</t>
  </si>
  <si>
    <t>9402015084089</t>
  </si>
  <si>
    <t>9401040277080</t>
  </si>
  <si>
    <t>Bellon</t>
  </si>
  <si>
    <t>8202025074083</t>
  </si>
  <si>
    <t>7711145026089</t>
  </si>
  <si>
    <t>Thokwayo</t>
  </si>
  <si>
    <t>9110091061083</t>
  </si>
  <si>
    <t>Mafega</t>
  </si>
  <si>
    <t>8709026010080</t>
  </si>
  <si>
    <t>Tsagae</t>
  </si>
  <si>
    <t>9203200395086</t>
  </si>
  <si>
    <t>9208120070081</t>
  </si>
  <si>
    <t>Sinayenkosi</t>
  </si>
  <si>
    <t>8707060866086</t>
  </si>
  <si>
    <t>Tima</t>
  </si>
  <si>
    <t>Nangamso</t>
  </si>
  <si>
    <t>8301210960088</t>
  </si>
  <si>
    <t>9209270216086</t>
  </si>
  <si>
    <t>Matlakala</t>
  </si>
  <si>
    <t>8709196120081</t>
  </si>
  <si>
    <t>9403270475087</t>
  </si>
  <si>
    <t>9010015326085</t>
  </si>
  <si>
    <t>Bowling</t>
  </si>
  <si>
    <t>Belinda</t>
  </si>
  <si>
    <t>7307290120080</t>
  </si>
  <si>
    <t>8405050861080</t>
  </si>
  <si>
    <t>Mailwane</t>
  </si>
  <si>
    <t>8904115342086</t>
  </si>
  <si>
    <t>Sherrie-Leigh</t>
  </si>
  <si>
    <t>8901200248087</t>
  </si>
  <si>
    <t>Seemela</t>
  </si>
  <si>
    <t>9004040571088</t>
  </si>
  <si>
    <t>8404035250089</t>
  </si>
  <si>
    <t>Patel</t>
  </si>
  <si>
    <t>Remal</t>
  </si>
  <si>
    <t>8210175105086</t>
  </si>
  <si>
    <t>Badenhorst</t>
  </si>
  <si>
    <t>8701205152080</t>
  </si>
  <si>
    <t>Vandiksha</t>
  </si>
  <si>
    <t>8303280082082</t>
  </si>
  <si>
    <t> Ngubeni</t>
  </si>
  <si>
    <t>8911075769083</t>
  </si>
  <si>
    <t>Davids</t>
  </si>
  <si>
    <t>8906165067083</t>
  </si>
  <si>
    <t>Mahlaku-Letswele</t>
  </si>
  <si>
    <t>7604270654082</t>
  </si>
  <si>
    <t>Nokulunga</t>
  </si>
  <si>
    <t>8708050662089</t>
  </si>
  <si>
    <t>Tikise</t>
  </si>
  <si>
    <t>8106145374085</t>
  </si>
  <si>
    <t>van den Bergh</t>
  </si>
  <si>
    <t>Regardt</t>
  </si>
  <si>
    <t>5209025081086</t>
  </si>
  <si>
    <t>Motshepe</t>
  </si>
  <si>
    <t>8509061066082</t>
  </si>
  <si>
    <t>Luhlongwane</t>
  </si>
  <si>
    <t>Khanyani</t>
  </si>
  <si>
    <t>9307175547082</t>
  </si>
  <si>
    <t>7110055186084</t>
  </si>
  <si>
    <t>Osman</t>
  </si>
  <si>
    <t>Yaaseen</t>
  </si>
  <si>
    <t>9207315041089</t>
  </si>
  <si>
    <t>Matshobongwana</t>
  </si>
  <si>
    <t>Thantaswa</t>
  </si>
  <si>
    <t>8408090720084</t>
  </si>
  <si>
    <t>Molangeni</t>
  </si>
  <si>
    <t>9203175603084</t>
  </si>
  <si>
    <t>Mosiuoa</t>
  </si>
  <si>
    <t>Mamotlalepula</t>
  </si>
  <si>
    <t>8408250760086</t>
  </si>
  <si>
    <t>8701260017087</t>
  </si>
  <si>
    <t>Bawinile</t>
  </si>
  <si>
    <t>8606101177083</t>
  </si>
  <si>
    <t>Masinge</t>
  </si>
  <si>
    <t>8909285350082</t>
  </si>
  <si>
    <t>9504165027089</t>
  </si>
  <si>
    <t>8312220154083</t>
  </si>
  <si>
    <t>Stoffels</t>
  </si>
  <si>
    <t>9901185283082</t>
  </si>
  <si>
    <t>Ramagogodi</t>
  </si>
  <si>
    <t>9807175755080</t>
  </si>
  <si>
    <t>Berg</t>
  </si>
  <si>
    <t>Hykie</t>
  </si>
  <si>
    <t>7805025129086</t>
  </si>
  <si>
    <t>8401017387087</t>
  </si>
  <si>
    <t>Felicity</t>
  </si>
  <si>
    <t>8605100278082</t>
  </si>
  <si>
    <t>Sharfman</t>
  </si>
  <si>
    <t>Kathryn</t>
  </si>
  <si>
    <t>7305090242088</t>
  </si>
  <si>
    <t>Mothogwane</t>
  </si>
  <si>
    <t>8308315724087</t>
  </si>
  <si>
    <t>Cramer</t>
  </si>
  <si>
    <t>6501035134080</t>
  </si>
  <si>
    <t>Rusi</t>
  </si>
  <si>
    <t>8311155497087</t>
  </si>
  <si>
    <t>Azizi</t>
  </si>
  <si>
    <t>Chiccu</t>
  </si>
  <si>
    <t>9305165934088</t>
  </si>
  <si>
    <t>Ngeno</t>
  </si>
  <si>
    <t>9310130236080</t>
  </si>
  <si>
    <t>Majota</t>
  </si>
  <si>
    <t>7412045537081</t>
  </si>
  <si>
    <t>Mokibanyana</t>
  </si>
  <si>
    <t>8605235738083</t>
  </si>
  <si>
    <t>Motsumi-Garrido</t>
  </si>
  <si>
    <t>Malihlohonolo</t>
  </si>
  <si>
    <t>7705090318087</t>
  </si>
  <si>
    <t>Soogrin</t>
  </si>
  <si>
    <t>Charlette</t>
  </si>
  <si>
    <t>8601290209086</t>
  </si>
  <si>
    <t>Buyisiwe</t>
  </si>
  <si>
    <t>8404190720082</t>
  </si>
  <si>
    <t>Maritz</t>
  </si>
  <si>
    <t>Joeline</t>
  </si>
  <si>
    <t>7706300087082</t>
  </si>
  <si>
    <t>Terblanche</t>
  </si>
  <si>
    <t>Lazelle</t>
  </si>
  <si>
    <t>7001040210081</t>
  </si>
  <si>
    <t>Theko</t>
  </si>
  <si>
    <t>9101270134080</t>
  </si>
  <si>
    <t>Ellis</t>
  </si>
  <si>
    <t>8609241332089</t>
  </si>
  <si>
    <t>Adonisi</t>
  </si>
  <si>
    <t>7501310313085</t>
  </si>
  <si>
    <t>Ngcauzele</t>
  </si>
  <si>
    <t>8204180632085</t>
  </si>
  <si>
    <t>Matlhoko</t>
  </si>
  <si>
    <t>Ronnie</t>
  </si>
  <si>
    <t>8907255896084</t>
  </si>
  <si>
    <t>9109165728080</t>
  </si>
  <si>
    <t>Letele</t>
  </si>
  <si>
    <t>8503035820088</t>
  </si>
  <si>
    <t>Mbuyisa</t>
  </si>
  <si>
    <t>9201115043080</t>
  </si>
  <si>
    <t>Leeuw</t>
  </si>
  <si>
    <t>8911195554084</t>
  </si>
  <si>
    <t>Steele</t>
  </si>
  <si>
    <t>8801105138088</t>
  </si>
  <si>
    <t>Younis-Khobane</t>
  </si>
  <si>
    <t>517732956</t>
  </si>
  <si>
    <t>Yates</t>
  </si>
  <si>
    <t>8402150849081</t>
  </si>
  <si>
    <t>Amla</t>
  </si>
  <si>
    <t>7909155017085</t>
  </si>
  <si>
    <t>Mothotse</t>
  </si>
  <si>
    <t>5605125324088</t>
  </si>
  <si>
    <t>Lebethe</t>
  </si>
  <si>
    <t>9307270598089</t>
  </si>
  <si>
    <t>Allie</t>
  </si>
  <si>
    <t>Thabiet</t>
  </si>
  <si>
    <t>7608195082089</t>
  </si>
  <si>
    <t>Milton</t>
  </si>
  <si>
    <t>7402265012089</t>
  </si>
  <si>
    <t>9304075648086</t>
  </si>
  <si>
    <t>8801120010080</t>
  </si>
  <si>
    <t>7402115016082</t>
  </si>
  <si>
    <t>Kenrick</t>
  </si>
  <si>
    <t>8508165069083</t>
  </si>
  <si>
    <t>Breda</t>
  </si>
  <si>
    <t>Cole</t>
  </si>
  <si>
    <t>0412165861086</t>
  </si>
  <si>
    <t>Keylock</t>
  </si>
  <si>
    <t>Conor</t>
  </si>
  <si>
    <t>0010025109082</t>
  </si>
  <si>
    <t>7404225162087</t>
  </si>
  <si>
    <t>9111135367080</t>
  </si>
  <si>
    <t>Reid</t>
  </si>
  <si>
    <t>7809135424080</t>
  </si>
  <si>
    <t>Webber</t>
  </si>
  <si>
    <t>9801125076085</t>
  </si>
  <si>
    <t>Madalane</t>
  </si>
  <si>
    <t>9210060348089</t>
  </si>
  <si>
    <t>Latchmanen</t>
  </si>
  <si>
    <t>Somai</t>
  </si>
  <si>
    <t>9201100104087</t>
  </si>
  <si>
    <t>8201250615081</t>
  </si>
  <si>
    <t>Kleynhans</t>
  </si>
  <si>
    <t>Juanita</t>
  </si>
  <si>
    <t>7706230149085</t>
  </si>
  <si>
    <t>Mangisi</t>
  </si>
  <si>
    <t>Chenai</t>
  </si>
  <si>
    <t>8306141313182</t>
  </si>
  <si>
    <t>Masoko</t>
  </si>
  <si>
    <t>8908305546083</t>
  </si>
  <si>
    <t>Chang</t>
  </si>
  <si>
    <t>Ta-Wei David</t>
  </si>
  <si>
    <t>8401165314081</t>
  </si>
  <si>
    <t>Graham-Tsaperas</t>
  </si>
  <si>
    <t>9006230045088</t>
  </si>
  <si>
    <t>Mabye</t>
  </si>
  <si>
    <t>Mahlako</t>
  </si>
  <si>
    <t>9006190380087</t>
  </si>
  <si>
    <t>7502235328083</t>
  </si>
  <si>
    <t>Knoesen</t>
  </si>
  <si>
    <t>Lea</t>
  </si>
  <si>
    <t>9409280212089</t>
  </si>
  <si>
    <t>8509130520085</t>
  </si>
  <si>
    <t>Hlaudi</t>
  </si>
  <si>
    <t>Elsie</t>
  </si>
  <si>
    <t>8511020336085</t>
  </si>
  <si>
    <t>Ramcharan</t>
  </si>
  <si>
    <t>Sunita</t>
  </si>
  <si>
    <t>7505010183086</t>
  </si>
  <si>
    <t>Nicolette</t>
  </si>
  <si>
    <t>8611200013080</t>
  </si>
  <si>
    <t>Zantsi</t>
  </si>
  <si>
    <t>8402165657081</t>
  </si>
  <si>
    <t>Nardus</t>
  </si>
  <si>
    <t>8101025028083</t>
  </si>
  <si>
    <t>Madhoo</t>
  </si>
  <si>
    <t>Manisha</t>
  </si>
  <si>
    <t>8405100058083</t>
  </si>
  <si>
    <t>Keller</t>
  </si>
  <si>
    <t>Alida</t>
  </si>
  <si>
    <t>5906240048085</t>
  </si>
  <si>
    <t>Mostert</t>
  </si>
  <si>
    <t>Yolande</t>
  </si>
  <si>
    <t>7905060018085</t>
  </si>
  <si>
    <t>Joubert</t>
  </si>
  <si>
    <t>Kobie</t>
  </si>
  <si>
    <t>8112155016087</t>
  </si>
  <si>
    <t>Ndesi</t>
  </si>
  <si>
    <t>8211085383086</t>
  </si>
  <si>
    <t>Matshipi</t>
  </si>
  <si>
    <t>8404110375082</t>
  </si>
  <si>
    <t>Shafiq</t>
  </si>
  <si>
    <t>8103206200085</t>
  </si>
  <si>
    <t>Terrence</t>
  </si>
  <si>
    <t>7011225222082</t>
  </si>
  <si>
    <t>Cook</t>
  </si>
  <si>
    <t>8211295059088</t>
  </si>
  <si>
    <t>Magwaca</t>
  </si>
  <si>
    <t>Nompelo</t>
  </si>
  <si>
    <t>8908010309082</t>
  </si>
  <si>
    <t>Hatt</t>
  </si>
  <si>
    <t>6406125175086</t>
  </si>
  <si>
    <t>Vuyile</t>
  </si>
  <si>
    <t>8508150590085</t>
  </si>
  <si>
    <t>Premnand</t>
  </si>
  <si>
    <t>Luch'e</t>
  </si>
  <si>
    <t>9203070214086</t>
  </si>
  <si>
    <t>8302030447082</t>
  </si>
  <si>
    <t>Dawood</t>
  </si>
  <si>
    <t>Junaid</t>
  </si>
  <si>
    <t>9105175326089</t>
  </si>
  <si>
    <t>Levashni</t>
  </si>
  <si>
    <t>7812110198083</t>
  </si>
  <si>
    <t>Christinah</t>
  </si>
  <si>
    <t>8302050528084</t>
  </si>
  <si>
    <t>Gangiah</t>
  </si>
  <si>
    <t>Kriya</t>
  </si>
  <si>
    <t>8903060031082</t>
  </si>
  <si>
    <t>Madibo</t>
  </si>
  <si>
    <t>8908305320083</t>
  </si>
  <si>
    <t>Dockrat</t>
  </si>
  <si>
    <t>Umar</t>
  </si>
  <si>
    <t>8704205038085</t>
  </si>
  <si>
    <t>Baben</t>
  </si>
  <si>
    <t>7808290029080</t>
  </si>
  <si>
    <t>Shingai</t>
  </si>
  <si>
    <t>9212196150082</t>
  </si>
  <si>
    <t>Nongalo</t>
  </si>
  <si>
    <t>8303220463087</t>
  </si>
  <si>
    <t>9210200808083</t>
  </si>
  <si>
    <t>Mfengwana</t>
  </si>
  <si>
    <t>9510200283082</t>
  </si>
  <si>
    <t>Clarisse</t>
  </si>
  <si>
    <t>9703150089084</t>
  </si>
  <si>
    <t>Ntaka</t>
  </si>
  <si>
    <t>8302230670087</t>
  </si>
  <si>
    <t>8611150825087</t>
  </si>
  <si>
    <t>Cherry-Ann</t>
  </si>
  <si>
    <t>9110010526083</t>
  </si>
  <si>
    <t>Prashinee</t>
  </si>
  <si>
    <t>8310120126086</t>
  </si>
  <si>
    <t>Thayalan</t>
  </si>
  <si>
    <t>7610245024087</t>
  </si>
  <si>
    <t>Madyosi</t>
  </si>
  <si>
    <t>9403295506080</t>
  </si>
  <si>
    <t>Mnkandla</t>
  </si>
  <si>
    <t>9411101109080</t>
  </si>
  <si>
    <t>Danster</t>
  </si>
  <si>
    <t>Siyamthanda</t>
  </si>
  <si>
    <t>9706215042089</t>
  </si>
  <si>
    <t>Skomolo</t>
  </si>
  <si>
    <t>9312220350086</t>
  </si>
  <si>
    <t>Ndabula</t>
  </si>
  <si>
    <t>Ntombovuyo</t>
  </si>
  <si>
    <t>9111250980089</t>
  </si>
  <si>
    <t>Nogqala</t>
  </si>
  <si>
    <t>Anelisiwe</t>
  </si>
  <si>
    <t>9310270457082</t>
  </si>
  <si>
    <t>9410045698083</t>
  </si>
  <si>
    <t>M'belle</t>
  </si>
  <si>
    <t>Jared</t>
  </si>
  <si>
    <t>9210045050089</t>
  </si>
  <si>
    <t>8805185737081</t>
  </si>
  <si>
    <t>9201050743082</t>
  </si>
  <si>
    <t>Daza</t>
  </si>
  <si>
    <t>8905160988087</t>
  </si>
  <si>
    <t>Mono</t>
  </si>
  <si>
    <t>Philiswa</t>
  </si>
  <si>
    <t>9103121092087</t>
  </si>
  <si>
    <t>9508265863087</t>
  </si>
  <si>
    <t>Chonco</t>
  </si>
  <si>
    <t>9707255339088</t>
  </si>
  <si>
    <t>8909240397087</t>
  </si>
  <si>
    <t>9705030058080</t>
  </si>
  <si>
    <t>Leshilo</t>
  </si>
  <si>
    <t>Tukisho</t>
  </si>
  <si>
    <t>9008226093080</t>
  </si>
  <si>
    <t>Khosa</t>
  </si>
  <si>
    <t>Caven</t>
  </si>
  <si>
    <t>9510315418086</t>
  </si>
  <si>
    <t>Mabiza</t>
  </si>
  <si>
    <t>9505070997084</t>
  </si>
  <si>
    <t>9206256102082</t>
  </si>
  <si>
    <t xml:space="preserve">Emmanuel </t>
  </si>
  <si>
    <t>9212165364086</t>
  </si>
  <si>
    <t>Xhakana</t>
  </si>
  <si>
    <t>Thembisa</t>
  </si>
  <si>
    <t>9402271008087</t>
  </si>
  <si>
    <t>9510255631086</t>
  </si>
  <si>
    <t>Motjileng</t>
  </si>
  <si>
    <t>9404255445087</t>
  </si>
  <si>
    <t>9308290285087</t>
  </si>
  <si>
    <t>Bafakile</t>
  </si>
  <si>
    <t xml:space="preserve">Portia </t>
  </si>
  <si>
    <t>8805140282082</t>
  </si>
  <si>
    <t>Ramterath</t>
  </si>
  <si>
    <t>Celine</t>
  </si>
  <si>
    <t>9807140278085</t>
  </si>
  <si>
    <t>9104215631087</t>
  </si>
  <si>
    <t>Phaswane</t>
  </si>
  <si>
    <t>9108185840081</t>
  </si>
  <si>
    <t>9201300686081</t>
  </si>
  <si>
    <t>8703055718085</t>
  </si>
  <si>
    <t>Sherise</t>
  </si>
  <si>
    <t>9803100383080</t>
  </si>
  <si>
    <t>9305011139080</t>
  </si>
  <si>
    <t>Diaan</t>
  </si>
  <si>
    <t>Vinesco</t>
  </si>
  <si>
    <t>9605225423083</t>
  </si>
  <si>
    <t xml:space="preserve">Seaghan </t>
  </si>
  <si>
    <t>9904105151089</t>
  </si>
  <si>
    <t>Nushen</t>
  </si>
  <si>
    <t>9003175136089</t>
  </si>
  <si>
    <t>Lindani</t>
  </si>
  <si>
    <t>9008136301086</t>
  </si>
  <si>
    <t>Crick</t>
  </si>
  <si>
    <t>Gabrielle</t>
  </si>
  <si>
    <t>9605270151084</t>
  </si>
  <si>
    <t xml:space="preserve">Mbizane </t>
  </si>
  <si>
    <t>Paulos</t>
  </si>
  <si>
    <t>9202265610082</t>
  </si>
  <si>
    <t>Luthuli</t>
  </si>
  <si>
    <t>9009295873089</t>
  </si>
  <si>
    <t>Shaheen</t>
  </si>
  <si>
    <t>Wadvalla</t>
  </si>
  <si>
    <t>9405175038084</t>
  </si>
  <si>
    <t>Cohan</t>
  </si>
  <si>
    <t>9201125224084</t>
  </si>
  <si>
    <t>Byhat</t>
  </si>
  <si>
    <t>Eesa</t>
  </si>
  <si>
    <t>9604145014080</t>
  </si>
  <si>
    <t>Mji</t>
  </si>
  <si>
    <t>8601290536082</t>
  </si>
  <si>
    <t>Mmutlana</t>
  </si>
  <si>
    <t>9102070608083</t>
  </si>
  <si>
    <t>Charton</t>
  </si>
  <si>
    <t>7210135227088</t>
  </si>
  <si>
    <t>Zibi</t>
  </si>
  <si>
    <t>Zubenathi</t>
  </si>
  <si>
    <t>9610275922083</t>
  </si>
  <si>
    <t>Monye</t>
  </si>
  <si>
    <t>Khayile</t>
  </si>
  <si>
    <t>9002175960084</t>
  </si>
  <si>
    <t>Nkagisang</t>
  </si>
  <si>
    <t>Mosisili</t>
  </si>
  <si>
    <t>9302070156089</t>
  </si>
  <si>
    <t>Eaton</t>
  </si>
  <si>
    <t>8501150212081</t>
  </si>
  <si>
    <t>Mangaliso</t>
  </si>
  <si>
    <t>Mosehle</t>
  </si>
  <si>
    <t>9004246018082</t>
  </si>
  <si>
    <t>9112241055080</t>
  </si>
  <si>
    <t>Libenyane</t>
  </si>
  <si>
    <t>9503046206086</t>
  </si>
  <si>
    <t>9404230112083</t>
  </si>
  <si>
    <t>9408200153084</t>
  </si>
  <si>
    <t>Sifanele</t>
  </si>
  <si>
    <t>Masilive</t>
  </si>
  <si>
    <t>9710016182086</t>
  </si>
  <si>
    <t>9403240669082</t>
  </si>
  <si>
    <t>Munro</t>
  </si>
  <si>
    <t>Dennis</t>
  </si>
  <si>
    <t>9103305762083</t>
  </si>
  <si>
    <t>9404200390081</t>
  </si>
  <si>
    <t>Mosikare</t>
  </si>
  <si>
    <t>9502155171081</t>
  </si>
  <si>
    <t>Meshack</t>
  </si>
  <si>
    <t>8404165433083</t>
  </si>
  <si>
    <t>Nqoqo</t>
  </si>
  <si>
    <t>Sonwabo</t>
  </si>
  <si>
    <t>8710195463084</t>
  </si>
  <si>
    <t>Mtimkhulu</t>
  </si>
  <si>
    <t>Mihlali</t>
  </si>
  <si>
    <t>9803265367084</t>
  </si>
  <si>
    <t>Tshelu</t>
  </si>
  <si>
    <t>9506086119085</t>
  </si>
  <si>
    <t>Mangxola</t>
  </si>
  <si>
    <t>8107215592085</t>
  </si>
  <si>
    <t>Msolongile</t>
  </si>
  <si>
    <t>9303156282088</t>
  </si>
  <si>
    <t>7005045063080</t>
  </si>
  <si>
    <t>Mc Callum</t>
  </si>
  <si>
    <t>Tandi</t>
  </si>
  <si>
    <t>8604170107081</t>
  </si>
  <si>
    <t>Dercksen</t>
  </si>
  <si>
    <t>7608075071087</t>
  </si>
  <si>
    <t>Omphile</t>
  </si>
  <si>
    <t>8803145298088</t>
  </si>
  <si>
    <t>Nkosana</t>
  </si>
  <si>
    <t>7501165394081</t>
  </si>
  <si>
    <t>Smithies</t>
  </si>
  <si>
    <t>6903201220182</t>
  </si>
  <si>
    <t>Bavuma</t>
  </si>
  <si>
    <t>Temba</t>
  </si>
  <si>
    <t>9005175279082</t>
  </si>
  <si>
    <t>Jetnarayan</t>
  </si>
  <si>
    <t>Jacquelene</t>
  </si>
  <si>
    <t>8108280028088</t>
  </si>
  <si>
    <t>7912250315081</t>
  </si>
  <si>
    <t>Kohler</t>
  </si>
  <si>
    <t>8008065034089</t>
  </si>
  <si>
    <t>7206185063084</t>
  </si>
  <si>
    <t>Mapolisi</t>
  </si>
  <si>
    <t>8208270349088</t>
  </si>
  <si>
    <t>9112240284087</t>
  </si>
  <si>
    <t>8911160502084</t>
  </si>
  <si>
    <t>Damba</t>
  </si>
  <si>
    <t>Nozuko</t>
  </si>
  <si>
    <t>9212160376085</t>
  </si>
  <si>
    <t>Jaxa</t>
  </si>
  <si>
    <t>Zizipho</t>
  </si>
  <si>
    <t>9306231162084</t>
  </si>
  <si>
    <t>Molai</t>
  </si>
  <si>
    <t>Marlena</t>
  </si>
  <si>
    <t>8804280315083</t>
  </si>
  <si>
    <t>Vhangani</t>
  </si>
  <si>
    <t>Peace</t>
  </si>
  <si>
    <t>9404270188084</t>
  </si>
  <si>
    <t>Laguma</t>
  </si>
  <si>
    <t>9612200180084</t>
  </si>
  <si>
    <t>Ndzishe</t>
  </si>
  <si>
    <t>9308220173080</t>
  </si>
  <si>
    <t>Tessendorf</t>
  </si>
  <si>
    <t>8108235153080</t>
  </si>
  <si>
    <t>Mapolie</t>
  </si>
  <si>
    <t>9108275088088</t>
  </si>
  <si>
    <t>Beukes</t>
  </si>
  <si>
    <t>8112115152089</t>
  </si>
  <si>
    <t>7806265908080</t>
  </si>
  <si>
    <t>Witthoft</t>
  </si>
  <si>
    <t>7610280030080</t>
  </si>
  <si>
    <t>Derick</t>
  </si>
  <si>
    <t>8305025619086</t>
  </si>
  <si>
    <t>Opie</t>
  </si>
  <si>
    <t>8404255055085</t>
  </si>
  <si>
    <t>Arries</t>
  </si>
  <si>
    <t>Donovan</t>
  </si>
  <si>
    <t>7206265188082</t>
  </si>
  <si>
    <t>Stafford</t>
  </si>
  <si>
    <t>6904150128087</t>
  </si>
  <si>
    <t>Ngqo</t>
  </si>
  <si>
    <t>Phindiwe</t>
  </si>
  <si>
    <t>8212170597085</t>
  </si>
  <si>
    <t>Tamsin</t>
  </si>
  <si>
    <t>9105060114087</t>
  </si>
  <si>
    <t>Kassandra</t>
  </si>
  <si>
    <t>9610010091087</t>
  </si>
  <si>
    <t>9506220387085</t>
  </si>
  <si>
    <t>Alfred</t>
  </si>
  <si>
    <t>9410175928086</t>
  </si>
  <si>
    <t>Nkoatse</t>
  </si>
  <si>
    <t>Stephaans</t>
  </si>
  <si>
    <t>9505315457084</t>
  </si>
  <si>
    <t>9206010554081</t>
  </si>
  <si>
    <t>9401310721080</t>
  </si>
  <si>
    <t>Palmer</t>
  </si>
  <si>
    <t>Elaine</t>
  </si>
  <si>
    <t>6401200041089</t>
  </si>
  <si>
    <t>Louwrens</t>
  </si>
  <si>
    <t>8008285102187</t>
  </si>
  <si>
    <t>Chiweshe</t>
  </si>
  <si>
    <t>Rogene</t>
  </si>
  <si>
    <t>7111050188083</t>
  </si>
  <si>
    <t>Kanjee</t>
  </si>
  <si>
    <t>Karen-Lynn</t>
  </si>
  <si>
    <t>7003260210080</t>
  </si>
  <si>
    <t>Schuller</t>
  </si>
  <si>
    <t>Shule</t>
  </si>
  <si>
    <t>9812180107087</t>
  </si>
  <si>
    <t>Haridutt</t>
  </si>
  <si>
    <t>Jenelle</t>
  </si>
  <si>
    <t>9210280095080</t>
  </si>
  <si>
    <t>Thoriso</t>
  </si>
  <si>
    <t>9501115106088</t>
  </si>
  <si>
    <t>van Heerden</t>
  </si>
  <si>
    <t>Elrico</t>
  </si>
  <si>
    <t>9606045218083</t>
  </si>
  <si>
    <t>Rasigan</t>
  </si>
  <si>
    <t>9312105082085</t>
  </si>
  <si>
    <t>Leticia</t>
  </si>
  <si>
    <t>9411250057080</t>
  </si>
  <si>
    <t>Halaliswa</t>
  </si>
  <si>
    <t>9707096286084</t>
  </si>
  <si>
    <t>8906300287083</t>
  </si>
  <si>
    <t>8811255257083</t>
  </si>
  <si>
    <t>Sebake</t>
  </si>
  <si>
    <t>9808030840083</t>
  </si>
  <si>
    <t>9803255131086</t>
  </si>
  <si>
    <t>Thys</t>
  </si>
  <si>
    <t>8707095146082</t>
  </si>
  <si>
    <t>Anderson</t>
  </si>
  <si>
    <t>Ashlin</t>
  </si>
  <si>
    <t>9205280156080</t>
  </si>
  <si>
    <t>Sasha-Lee</t>
  </si>
  <si>
    <t>9206110145087</t>
  </si>
  <si>
    <t>9510195993083</t>
  </si>
  <si>
    <t>9810235185082</t>
  </si>
  <si>
    <t>Carien</t>
  </si>
  <si>
    <t>8510240071084</t>
  </si>
  <si>
    <t>Laine</t>
  </si>
  <si>
    <t>Joan</t>
  </si>
  <si>
    <t>6302230313185</t>
  </si>
  <si>
    <t>7606130320085</t>
  </si>
  <si>
    <t>Ntini</t>
  </si>
  <si>
    <t>Makhaya</t>
  </si>
  <si>
    <t>7706075787080</t>
  </si>
  <si>
    <t>De Angelis</t>
  </si>
  <si>
    <t>Janet</t>
  </si>
  <si>
    <t>8102090058088</t>
  </si>
  <si>
    <t>Shaistah</t>
  </si>
  <si>
    <t>Kader</t>
  </si>
  <si>
    <t>9503220325082</t>
  </si>
  <si>
    <t>Serrano Gonzales</t>
  </si>
  <si>
    <t>Diego</t>
  </si>
  <si>
    <t>1020782468</t>
  </si>
  <si>
    <t>Matlebe</t>
  </si>
  <si>
    <t>8704295261084</t>
  </si>
  <si>
    <t>Roughton</t>
  </si>
  <si>
    <t>7011255001083</t>
  </si>
  <si>
    <t>Damien</t>
  </si>
  <si>
    <t>7809285152085</t>
  </si>
  <si>
    <t>8212205757084</t>
  </si>
  <si>
    <t>Rubendran</t>
  </si>
  <si>
    <t>7912135122082</t>
  </si>
  <si>
    <t>Mkhuseli</t>
  </si>
  <si>
    <t>Kumar</t>
  </si>
  <si>
    <t>8310107549185</t>
  </si>
  <si>
    <t>Nosikhulule</t>
  </si>
  <si>
    <t>8908280447083</t>
  </si>
  <si>
    <t>Thebehali</t>
  </si>
  <si>
    <t>7710140449080</t>
  </si>
  <si>
    <t>9306195006087</t>
  </si>
  <si>
    <t>Hadushan</t>
  </si>
  <si>
    <t>8503035187082</t>
  </si>
  <si>
    <t>Matanzima</t>
  </si>
  <si>
    <t>7701290434089</t>
  </si>
  <si>
    <t>Nyundu</t>
  </si>
  <si>
    <t>Thami</t>
  </si>
  <si>
    <t>9607026210081</t>
  </si>
  <si>
    <t>Nzima</t>
  </si>
  <si>
    <t>9905275619089</t>
  </si>
  <si>
    <t>9511100177085</t>
  </si>
  <si>
    <t>9209080029083</t>
  </si>
  <si>
    <t>Veronicq</t>
  </si>
  <si>
    <t>9405200373084</t>
  </si>
  <si>
    <t>9512130407088</t>
  </si>
  <si>
    <t>Ramphisa</t>
  </si>
  <si>
    <t>Fridah</t>
  </si>
  <si>
    <t>9405090816085</t>
  </si>
  <si>
    <t>Taryn Kate-lyn</t>
  </si>
  <si>
    <t>9906180084088</t>
  </si>
  <si>
    <t>Shanton</t>
  </si>
  <si>
    <t>9804105066084</t>
  </si>
  <si>
    <t>Ralekgoma</t>
  </si>
  <si>
    <t>9206210248088</t>
  </si>
  <si>
    <t>Saphokazi</t>
  </si>
  <si>
    <t>9112211045087</t>
  </si>
  <si>
    <t>Tshikwela</t>
  </si>
  <si>
    <t>Shumani</t>
  </si>
  <si>
    <t>8606225637087</t>
  </si>
  <si>
    <t>9405085341081</t>
  </si>
  <si>
    <t>9206270572088</t>
  </si>
  <si>
    <t>9408125890083</t>
  </si>
  <si>
    <t>Letshuti</t>
  </si>
  <si>
    <t>9309155504083</t>
  </si>
  <si>
    <t>Maribe</t>
  </si>
  <si>
    <t>Letticia</t>
  </si>
  <si>
    <t>9710260328088</t>
  </si>
  <si>
    <t>9309030331082</t>
  </si>
  <si>
    <t>Masangu</t>
  </si>
  <si>
    <t>Dingaan</t>
  </si>
  <si>
    <t>9703125361089</t>
  </si>
  <si>
    <t>9210240108080</t>
  </si>
  <si>
    <t>Confidence</t>
  </si>
  <si>
    <t>9203060821080</t>
  </si>
  <si>
    <t>Mackay</t>
  </si>
  <si>
    <t>Shandre</t>
  </si>
  <si>
    <t>9709250087084</t>
  </si>
  <si>
    <t>9511110352082</t>
  </si>
  <si>
    <t>Loate</t>
  </si>
  <si>
    <t>Nora</t>
  </si>
  <si>
    <t>9412141238087</t>
  </si>
  <si>
    <t>Nkoana</t>
  </si>
  <si>
    <t>9302190261082</t>
  </si>
  <si>
    <t>Rhangani</t>
  </si>
  <si>
    <t>Malwandla</t>
  </si>
  <si>
    <t>9305105596088</t>
  </si>
  <si>
    <t>Kgohloane</t>
  </si>
  <si>
    <t>Matloane</t>
  </si>
  <si>
    <t>9503170063089</t>
  </si>
  <si>
    <t>Mosadi</t>
  </si>
  <si>
    <t>8104185727080</t>
  </si>
  <si>
    <t>Matwa</t>
  </si>
  <si>
    <t>khabonina</t>
  </si>
  <si>
    <t>9601010661086</t>
  </si>
  <si>
    <t>Mwelase</t>
  </si>
  <si>
    <t>9309055741082</t>
  </si>
  <si>
    <t>Maesela</t>
  </si>
  <si>
    <t>Cleopatra</t>
  </si>
  <si>
    <t>9212220383089</t>
  </si>
  <si>
    <t>Manogaran</t>
  </si>
  <si>
    <t>7203295172087</t>
  </si>
  <si>
    <t>Moretlo</t>
  </si>
  <si>
    <t>9602281165088</t>
  </si>
  <si>
    <t>Msila</t>
  </si>
  <si>
    <t>9608295072087</t>
  </si>
  <si>
    <t>Kgodumo</t>
  </si>
  <si>
    <t>8801115740089</t>
  </si>
  <si>
    <t>9510205608085</t>
  </si>
  <si>
    <t>9501040425082</t>
  </si>
  <si>
    <t>Norman-Smith</t>
  </si>
  <si>
    <t>Jacqueline</t>
  </si>
  <si>
    <t>9503170087088</t>
  </si>
  <si>
    <t>Carelse</t>
  </si>
  <si>
    <t>9609110185088</t>
  </si>
  <si>
    <t>Tseole</t>
  </si>
  <si>
    <t>Tlholo</t>
  </si>
  <si>
    <t>9107255071080</t>
  </si>
  <si>
    <t>Sehularo</t>
  </si>
  <si>
    <t>Thuto</t>
  </si>
  <si>
    <t>9509060339083</t>
  </si>
  <si>
    <t>9602295200087</t>
  </si>
  <si>
    <t>Gomes</t>
  </si>
  <si>
    <t>Mario-Sergio</t>
  </si>
  <si>
    <t>9510045098083</t>
  </si>
  <si>
    <t>9505220924087</t>
  </si>
  <si>
    <t>Theledi</t>
  </si>
  <si>
    <t>9407020450084</t>
  </si>
  <si>
    <t>Le-Vaarn</t>
  </si>
  <si>
    <t>9712075433087</t>
  </si>
  <si>
    <t>Mbonambi</t>
  </si>
  <si>
    <t>9703135619088</t>
  </si>
  <si>
    <t>9803130655085</t>
  </si>
  <si>
    <t>Shadi</t>
  </si>
  <si>
    <t>9608091304080</t>
  </si>
  <si>
    <t>Mxokozeli</t>
  </si>
  <si>
    <t>9701295533081</t>
  </si>
  <si>
    <t>Mashamaite</t>
  </si>
  <si>
    <t>9206030338085</t>
  </si>
  <si>
    <t>Ramphago</t>
  </si>
  <si>
    <t>Lebalang</t>
  </si>
  <si>
    <t>9109301389086</t>
  </si>
  <si>
    <t>9712035121087</t>
  </si>
  <si>
    <t>9412290525086</t>
  </si>
  <si>
    <t>Russell</t>
  </si>
  <si>
    <t>9809100421085</t>
  </si>
  <si>
    <t>Kelma</t>
  </si>
  <si>
    <t>9708021232086</t>
  </si>
  <si>
    <t>Phindulo</t>
  </si>
  <si>
    <t>9611110710089</t>
  </si>
  <si>
    <t>Shirinda</t>
  </si>
  <si>
    <t>9706070390086</t>
  </si>
  <si>
    <t>9801170038089</t>
  </si>
  <si>
    <t>9301075457088</t>
  </si>
  <si>
    <t>9310260627082</t>
  </si>
  <si>
    <t>Mwandla</t>
  </si>
  <si>
    <t>Khanyalihle</t>
  </si>
  <si>
    <t>9710290261085</t>
  </si>
  <si>
    <t>Puoeng</t>
  </si>
  <si>
    <t>9301115343082</t>
  </si>
  <si>
    <t>Mazivila</t>
  </si>
  <si>
    <t>Senzo</t>
  </si>
  <si>
    <t>9307275219087</t>
  </si>
  <si>
    <t>Serate</t>
  </si>
  <si>
    <t>Gildah</t>
  </si>
  <si>
    <t>9505100035087</t>
  </si>
  <si>
    <t>Tawana</t>
  </si>
  <si>
    <t>Tshediso</t>
  </si>
  <si>
    <t>9510015102089</t>
  </si>
  <si>
    <t>9605135362082</t>
  </si>
  <si>
    <t>Mdletshe</t>
  </si>
  <si>
    <t>Langalethu</t>
  </si>
  <si>
    <t>9405165319080</t>
  </si>
  <si>
    <t>Micaela</t>
  </si>
  <si>
    <t>9904220142081</t>
  </si>
  <si>
    <t>Mkhari</t>
  </si>
  <si>
    <t>8901010687086</t>
  </si>
  <si>
    <t>9502251142085</t>
  </si>
  <si>
    <t>9709210188089</t>
  </si>
  <si>
    <t>9502240746087</t>
  </si>
  <si>
    <t>Mathye</t>
  </si>
  <si>
    <t>Khesile</t>
  </si>
  <si>
    <t>9407010595088</t>
  </si>
  <si>
    <t>Akoo</t>
  </si>
  <si>
    <t>Yotasha</t>
  </si>
  <si>
    <t>7806300209080</t>
  </si>
  <si>
    <t>Hutchison</t>
  </si>
  <si>
    <t>6511020663084</t>
  </si>
  <si>
    <t>Lievaart</t>
  </si>
  <si>
    <t>5701045101084</t>
  </si>
  <si>
    <t>7005080979182</t>
  </si>
  <si>
    <t>Gobi</t>
  </si>
  <si>
    <t>7809300188080</t>
  </si>
  <si>
    <t>Molwantwa</t>
  </si>
  <si>
    <t>9201150197080</t>
  </si>
  <si>
    <t>Mokolobate</t>
  </si>
  <si>
    <t>8008035506083</t>
  </si>
  <si>
    <t>Makhaza</t>
  </si>
  <si>
    <t>Mabusi</t>
  </si>
  <si>
    <t>7502170306086</t>
  </si>
  <si>
    <t>Qalinge</t>
  </si>
  <si>
    <t>8111205539080</t>
  </si>
  <si>
    <t>Netshiheni</t>
  </si>
  <si>
    <t xml:space="preserve">Nokwazi </t>
  </si>
  <si>
    <t>8807060933082</t>
  </si>
  <si>
    <t xml:space="preserve">Sekhuto </t>
  </si>
  <si>
    <t xml:space="preserve">Makoma </t>
  </si>
  <si>
    <t>9210120929084</t>
  </si>
  <si>
    <t>Tshisikhawe</t>
  </si>
  <si>
    <t xml:space="preserve">Ernest </t>
  </si>
  <si>
    <t>8706035854086</t>
  </si>
  <si>
    <t>Zamathuli</t>
  </si>
  <si>
    <t>7801270121084</t>
  </si>
  <si>
    <t>Davis</t>
  </si>
  <si>
    <t>9012185016082</t>
  </si>
  <si>
    <t>Matshaba</t>
  </si>
  <si>
    <t>7406105403085</t>
  </si>
  <si>
    <t>8604225655084</t>
  </si>
  <si>
    <t>Vanashree</t>
  </si>
  <si>
    <t>7808260116081</t>
  </si>
  <si>
    <t>7705265394087</t>
  </si>
  <si>
    <t>Vala</t>
  </si>
  <si>
    <t>7704020101085</t>
  </si>
  <si>
    <t>Seele</t>
  </si>
  <si>
    <t>Mabontle</t>
  </si>
  <si>
    <t>8311160790088</t>
  </si>
  <si>
    <t>Daverin</t>
  </si>
  <si>
    <t>7703040167084</t>
  </si>
  <si>
    <t>Siphuku</t>
  </si>
  <si>
    <t>8106286002081</t>
  </si>
  <si>
    <t>Mothapo</t>
  </si>
  <si>
    <t xml:space="preserve">Mmapula </t>
  </si>
  <si>
    <t>8503130404085</t>
  </si>
  <si>
    <t>September</t>
  </si>
  <si>
    <t>Billy</t>
  </si>
  <si>
    <t>9510285410089</t>
  </si>
  <si>
    <t>Ramokgadi</t>
  </si>
  <si>
    <t>9003040256088</t>
  </si>
  <si>
    <t>Nqweniso</t>
  </si>
  <si>
    <t>Lwando</t>
  </si>
  <si>
    <t>9402046054085</t>
  </si>
  <si>
    <t>Sipuka</t>
  </si>
  <si>
    <t>Batshobonke</t>
  </si>
  <si>
    <t>7806135753088</t>
  </si>
  <si>
    <t>Manik</t>
  </si>
  <si>
    <t>Vikash</t>
  </si>
  <si>
    <t>8009195115087</t>
  </si>
  <si>
    <t>Conrad</t>
  </si>
  <si>
    <t>7208255564082</t>
  </si>
  <si>
    <t>Mahomed</t>
  </si>
  <si>
    <t>Aadil</t>
  </si>
  <si>
    <t>9001085079084</t>
  </si>
  <si>
    <t>Jade</t>
  </si>
  <si>
    <t>8408100074084</t>
  </si>
  <si>
    <t>Mall</t>
  </si>
  <si>
    <t>Rezah</t>
  </si>
  <si>
    <t>8407075067081</t>
  </si>
  <si>
    <t>Bruce</t>
  </si>
  <si>
    <t>8301165160080</t>
  </si>
  <si>
    <t>Tashne</t>
  </si>
  <si>
    <t>9401120077087</t>
  </si>
  <si>
    <t>7212305323085</t>
  </si>
  <si>
    <t>Lehlohonolo</t>
  </si>
  <si>
    <t>9101185376081</t>
  </si>
  <si>
    <t>8905035426081</t>
  </si>
  <si>
    <t>Khotatso</t>
  </si>
  <si>
    <t>8809150419089</t>
  </si>
  <si>
    <t>7108175480080</t>
  </si>
  <si>
    <t>Mbalenhle</t>
  </si>
  <si>
    <t>9006050309085</t>
  </si>
  <si>
    <t>Mgedezi</t>
  </si>
  <si>
    <t>Somi</t>
  </si>
  <si>
    <t>8308270507089</t>
  </si>
  <si>
    <t>Meltor</t>
  </si>
  <si>
    <t>6911160465086</t>
  </si>
  <si>
    <t>Herbst</t>
  </si>
  <si>
    <t>8703035055087</t>
  </si>
  <si>
    <t>8101210731087</t>
  </si>
  <si>
    <t>8503315048087</t>
  </si>
  <si>
    <t>8711101064081</t>
  </si>
  <si>
    <t>Ntshali</t>
  </si>
  <si>
    <t>8702095890086</t>
  </si>
  <si>
    <t>Moko</t>
  </si>
  <si>
    <t>Thabisa</t>
  </si>
  <si>
    <t>8106110429088</t>
  </si>
  <si>
    <t>Nortjie</t>
  </si>
  <si>
    <t>8012245200081</t>
  </si>
  <si>
    <t>8311110909085</t>
  </si>
  <si>
    <t>Deonarain</t>
  </si>
  <si>
    <t>Avinash</t>
  </si>
  <si>
    <t>7406055061081</t>
  </si>
  <si>
    <t>5407010820084</t>
  </si>
  <si>
    <t>Matidze - Hlongwane</t>
  </si>
  <si>
    <t>Musiwalo</t>
  </si>
  <si>
    <t>7401030692084</t>
  </si>
  <si>
    <t xml:space="preserve">Mandla </t>
  </si>
  <si>
    <t>5003315694082</t>
  </si>
  <si>
    <t>Barnes</t>
  </si>
  <si>
    <t>7504045170085</t>
  </si>
  <si>
    <t>8005065955081</t>
  </si>
  <si>
    <t>Ockert</t>
  </si>
  <si>
    <t>7110255085086</t>
  </si>
  <si>
    <t>Khulu</t>
  </si>
  <si>
    <t>4803155650081</t>
  </si>
  <si>
    <t>Moosa</t>
  </si>
  <si>
    <t>Fehmida</t>
  </si>
  <si>
    <t>6701130185082</t>
  </si>
  <si>
    <t>Klein</t>
  </si>
  <si>
    <t>6807135297085</t>
  </si>
  <si>
    <t>Sonday</t>
  </si>
  <si>
    <t xml:space="preserve">Neelam </t>
  </si>
  <si>
    <t>8712100088089</t>
  </si>
  <si>
    <t>Nyaka</t>
  </si>
  <si>
    <t>9111110445083</t>
  </si>
  <si>
    <t>Cupid</t>
  </si>
  <si>
    <t>8605015338088</t>
  </si>
  <si>
    <t>Beyers</t>
  </si>
  <si>
    <t>Susanne</t>
  </si>
  <si>
    <t>5412110107085</t>
  </si>
  <si>
    <t>Eduard</t>
  </si>
  <si>
    <t>4802155054088</t>
  </si>
  <si>
    <t>Gobinca</t>
  </si>
  <si>
    <t>9504051059089</t>
  </si>
  <si>
    <t xml:space="preserve">Sithole </t>
  </si>
  <si>
    <t xml:space="preserve">Boitumelo </t>
  </si>
  <si>
    <t>8808060298088</t>
  </si>
  <si>
    <t xml:space="preserve">Mbalentle </t>
  </si>
  <si>
    <t>9208290316082</t>
  </si>
  <si>
    <t>Sotshongani</t>
  </si>
  <si>
    <t>Thado</t>
  </si>
  <si>
    <t>9701190371082</t>
  </si>
  <si>
    <t>Gondwe</t>
  </si>
  <si>
    <t xml:space="preserve">Makabongwe </t>
  </si>
  <si>
    <t>9109075025080</t>
  </si>
  <si>
    <t>Stephan</t>
  </si>
  <si>
    <t>8501225017085</t>
  </si>
  <si>
    <t>Anusha</t>
  </si>
  <si>
    <t>7810190152087</t>
  </si>
  <si>
    <t>Mfete</t>
  </si>
  <si>
    <t>7709220385081</t>
  </si>
  <si>
    <t>7905045211086</t>
  </si>
  <si>
    <t>Van de Rhede</t>
  </si>
  <si>
    <t>Robin</t>
  </si>
  <si>
    <t>9001110135083</t>
  </si>
  <si>
    <t>Adamson</t>
  </si>
  <si>
    <t>Jaime</t>
  </si>
  <si>
    <t>9406120096086</t>
  </si>
  <si>
    <t>Lekute</t>
  </si>
  <si>
    <t>9112185321084</t>
  </si>
  <si>
    <t>Mandisi</t>
  </si>
  <si>
    <t>Bangelo</t>
  </si>
  <si>
    <t>9009225431081</t>
  </si>
  <si>
    <t>Zaheera</t>
  </si>
  <si>
    <t>7908190097086</t>
  </si>
  <si>
    <t>Nerisha</t>
  </si>
  <si>
    <t>7704250202082</t>
  </si>
  <si>
    <t>8305165238085</t>
  </si>
  <si>
    <t>Marshall</t>
  </si>
  <si>
    <t>Derek</t>
  </si>
  <si>
    <t>7108085018087</t>
  </si>
  <si>
    <t>Gwavu</t>
  </si>
  <si>
    <t xml:space="preserve">Nontle </t>
  </si>
  <si>
    <t>8409250533085</t>
  </si>
  <si>
    <t>Makatesi</t>
  </si>
  <si>
    <t>9211290520083</t>
  </si>
  <si>
    <t xml:space="preserve">Thando </t>
  </si>
  <si>
    <t>Nkwana</t>
  </si>
  <si>
    <t>9207060771088</t>
  </si>
  <si>
    <t>Weber</t>
  </si>
  <si>
    <t>7103255045085</t>
  </si>
  <si>
    <t>Mareza</t>
  </si>
  <si>
    <t>6611130076084</t>
  </si>
  <si>
    <t>Sahadeo</t>
  </si>
  <si>
    <t>Bobby</t>
  </si>
  <si>
    <t>7803155199086</t>
  </si>
  <si>
    <t>Pycraft</t>
  </si>
  <si>
    <t>8911040024085</t>
  </si>
  <si>
    <t>7602060047087</t>
  </si>
  <si>
    <t>Besigye</t>
  </si>
  <si>
    <t>Timothy</t>
  </si>
  <si>
    <t>8206296071082</t>
  </si>
  <si>
    <t>Mistry</t>
  </si>
  <si>
    <t>Roopa</t>
  </si>
  <si>
    <t>8504070192086</t>
  </si>
  <si>
    <t>Mogole</t>
  </si>
  <si>
    <t>9007265410080</t>
  </si>
  <si>
    <t>Van Aswegen</t>
  </si>
  <si>
    <t>8709185014089</t>
  </si>
  <si>
    <t>Phiona</t>
  </si>
  <si>
    <t>8405281204183</t>
  </si>
  <si>
    <t>Hufkie</t>
  </si>
  <si>
    <t>Cora</t>
  </si>
  <si>
    <t>7612230051083</t>
  </si>
  <si>
    <t>7808090419085</t>
  </si>
  <si>
    <t>Alisha</t>
  </si>
  <si>
    <t>9205291027080</t>
  </si>
  <si>
    <t>Makgwale</t>
  </si>
  <si>
    <t>Kgaogelo</t>
  </si>
  <si>
    <t>8508260806082</t>
  </si>
  <si>
    <t>Lyle</t>
  </si>
  <si>
    <t>8811235047083</t>
  </si>
  <si>
    <t xml:space="preserve"> Jacobs</t>
  </si>
  <si>
    <t>6608195035088</t>
  </si>
  <si>
    <t>Van der Wath</t>
  </si>
  <si>
    <t>7907180012089</t>
  </si>
  <si>
    <t>6602105017088</t>
  </si>
  <si>
    <t>9103070792083</t>
  </si>
  <si>
    <t>Tshilongwane</t>
  </si>
  <si>
    <t>8804090946085</t>
  </si>
  <si>
    <t>9307090073081</t>
  </si>
  <si>
    <t>Wood</t>
  </si>
  <si>
    <t>7102085397088</t>
  </si>
  <si>
    <t>6701035074084</t>
  </si>
  <si>
    <t>7708120278081</t>
  </si>
  <si>
    <t>8309225824082</t>
  </si>
  <si>
    <t>Swart</t>
  </si>
  <si>
    <t>Ernst</t>
  </si>
  <si>
    <t>7708095023082</t>
  </si>
  <si>
    <t>Montshiwa</t>
  </si>
  <si>
    <t>Jeanette</t>
  </si>
  <si>
    <t>8409070882084</t>
  </si>
  <si>
    <t>Manye</t>
  </si>
  <si>
    <t>8308230869082</t>
  </si>
  <si>
    <t>Afrika</t>
  </si>
  <si>
    <t>Harry</t>
  </si>
  <si>
    <t>7808105282080</t>
  </si>
  <si>
    <t>Kippie</t>
  </si>
  <si>
    <t>7703040122089</t>
  </si>
  <si>
    <t>Jagha</t>
  </si>
  <si>
    <t>Milesh</t>
  </si>
  <si>
    <t>8011025151084</t>
  </si>
  <si>
    <t>Leventis</t>
  </si>
  <si>
    <t xml:space="preserve">Washington </t>
  </si>
  <si>
    <t>5711265213089</t>
  </si>
  <si>
    <t>Thomson</t>
  </si>
  <si>
    <t>Ann</t>
  </si>
  <si>
    <t>5101250101087</t>
  </si>
  <si>
    <t>Ferreira-Netto</t>
  </si>
  <si>
    <t>7608080026084</t>
  </si>
  <si>
    <t>Lagardien</t>
  </si>
  <si>
    <t>Mher-Banoo</t>
  </si>
  <si>
    <t>5805230147081</t>
  </si>
  <si>
    <t>Mphafudi</t>
  </si>
  <si>
    <t xml:space="preserve">Wonderful </t>
  </si>
  <si>
    <t>8009246158086</t>
  </si>
  <si>
    <t>9205070268087</t>
  </si>
  <si>
    <t>Rangan</t>
  </si>
  <si>
    <t>Dhushan</t>
  </si>
  <si>
    <t>8512035153085</t>
  </si>
  <si>
    <t>Maletsholo</t>
  </si>
  <si>
    <t>8607060819087</t>
  </si>
  <si>
    <t>Noziphiwe</t>
  </si>
  <si>
    <t>8304250806088</t>
  </si>
  <si>
    <t>Marcus</t>
  </si>
  <si>
    <t>8302255046080</t>
  </si>
  <si>
    <t>8002145390082</t>
  </si>
  <si>
    <t>Ramaboea</t>
  </si>
  <si>
    <t>Mafenya</t>
  </si>
  <si>
    <t>8004235430083</t>
  </si>
  <si>
    <t>Mamabolo</t>
  </si>
  <si>
    <t>6310025744084</t>
  </si>
  <si>
    <t>Abdullah</t>
  </si>
  <si>
    <t>Firdhaus</t>
  </si>
  <si>
    <t>9308270024084</t>
  </si>
  <si>
    <t>Forbay</t>
  </si>
  <si>
    <t>Jaclyn</t>
  </si>
  <si>
    <t>7807170218086</t>
  </si>
  <si>
    <t>Sekoela</t>
  </si>
  <si>
    <t>9411065251084</t>
  </si>
  <si>
    <t>Phakamile</t>
  </si>
  <si>
    <t>9706235141085</t>
  </si>
  <si>
    <t>Mabhula</t>
  </si>
  <si>
    <t>Mbulelo</t>
  </si>
  <si>
    <t>9305025541081</t>
  </si>
  <si>
    <t>Tshangela</t>
  </si>
  <si>
    <t>9510175335081</t>
  </si>
  <si>
    <t>Nkente</t>
  </si>
  <si>
    <t>9112180771085</t>
  </si>
  <si>
    <t>9603160097087</t>
  </si>
  <si>
    <t>Kgapole</t>
  </si>
  <si>
    <t>Sekgantsho</t>
  </si>
  <si>
    <t>9510310191084</t>
  </si>
  <si>
    <t>Thsepiso</t>
  </si>
  <si>
    <t>9708040352089</t>
  </si>
  <si>
    <t>9403070420085</t>
  </si>
  <si>
    <t>Elnet</t>
  </si>
  <si>
    <t>9207220963088</t>
  </si>
  <si>
    <t xml:space="preserve">Tshegofatso </t>
  </si>
  <si>
    <t>9502140311081</t>
  </si>
  <si>
    <t>Nkoliswa</t>
  </si>
  <si>
    <t>9405190643082</t>
  </si>
  <si>
    <t>Rabotapi</t>
  </si>
  <si>
    <t>Makgosi</t>
  </si>
  <si>
    <t>9207200223081</t>
  </si>
  <si>
    <t>Mbiba</t>
  </si>
  <si>
    <t>9310300357088</t>
  </si>
  <si>
    <t>Nikiwe</t>
  </si>
  <si>
    <t>9104041188088</t>
  </si>
  <si>
    <t>Moalafi</t>
  </si>
  <si>
    <t>9307235516085</t>
  </si>
  <si>
    <t>Ngxingolo</t>
  </si>
  <si>
    <t>Asiphesona</t>
  </si>
  <si>
    <t>9905291068089</t>
  </si>
  <si>
    <t>9902191061082</t>
  </si>
  <si>
    <t>Mabatha</t>
  </si>
  <si>
    <t xml:space="preserve">Tshiwela </t>
  </si>
  <si>
    <t>9101021133084</t>
  </si>
  <si>
    <t>Mokgohloa</t>
  </si>
  <si>
    <t>9211030156081</t>
  </si>
  <si>
    <t>9504160180081</t>
  </si>
  <si>
    <t xml:space="preserve">Mshengu </t>
  </si>
  <si>
    <t>9508245327088</t>
  </si>
  <si>
    <t>9401265300088</t>
  </si>
  <si>
    <t>Wesson</t>
  </si>
  <si>
    <t>5505170022084</t>
  </si>
  <si>
    <t>Mabedle</t>
  </si>
  <si>
    <t>9307290770080</t>
  </si>
  <si>
    <t>9501280334085</t>
  </si>
  <si>
    <t>9511105211087</t>
  </si>
  <si>
    <t>Sathekge</t>
  </si>
  <si>
    <t>Tshamtshas</t>
  </si>
  <si>
    <t>9204035926087</t>
  </si>
  <si>
    <t>Booi</t>
  </si>
  <si>
    <t>9104280202087</t>
  </si>
  <si>
    <t>Marx</t>
  </si>
  <si>
    <t>5404200148087</t>
  </si>
  <si>
    <t>9502080619089</t>
  </si>
  <si>
    <t xml:space="preserve">Clearence </t>
  </si>
  <si>
    <t>9208175325083</t>
  </si>
  <si>
    <t>Mogoai</t>
  </si>
  <si>
    <t xml:space="preserve">Goitsemang </t>
  </si>
  <si>
    <t>9410200150086</t>
  </si>
  <si>
    <t>9304190579083</t>
  </si>
  <si>
    <t>9602281086086</t>
  </si>
  <si>
    <t>Melani</t>
  </si>
  <si>
    <t>Lungakazi</t>
  </si>
  <si>
    <t>9110220730087</t>
  </si>
  <si>
    <t>Ratlala</t>
  </si>
  <si>
    <t>9703230184087</t>
  </si>
  <si>
    <t>9208160323085</t>
  </si>
  <si>
    <t xml:space="preserve">Tracey </t>
  </si>
  <si>
    <t>9108050541087</t>
  </si>
  <si>
    <t>Cooper</t>
  </si>
  <si>
    <t>7301275023088</t>
  </si>
  <si>
    <t>Firaz</t>
  </si>
  <si>
    <t>Marinda</t>
  </si>
  <si>
    <t>6508040155083</t>
  </si>
  <si>
    <t>Vapi</t>
  </si>
  <si>
    <t>9512280500088</t>
  </si>
  <si>
    <t>Khwezi</t>
  </si>
  <si>
    <t>7509295576089</t>
  </si>
  <si>
    <t>Soma Makan</t>
  </si>
  <si>
    <t>9204070153084</t>
  </si>
  <si>
    <t>Raulinga</t>
  </si>
  <si>
    <t>Lindi</t>
  </si>
  <si>
    <t>7612130594083</t>
  </si>
  <si>
    <t>Bulelwa</t>
  </si>
  <si>
    <t>7510270283089</t>
  </si>
  <si>
    <t>Christo</t>
  </si>
  <si>
    <t>8308205100083</t>
  </si>
  <si>
    <t>Boorman</t>
  </si>
  <si>
    <t>7211215806189</t>
  </si>
  <si>
    <t>Mnyaka</t>
  </si>
  <si>
    <t xml:space="preserve">Andisiwe </t>
  </si>
  <si>
    <t>9306271120083</t>
  </si>
  <si>
    <t>Horsthemke</t>
  </si>
  <si>
    <t xml:space="preserve">Fiona </t>
  </si>
  <si>
    <t>5806130055085</t>
  </si>
  <si>
    <t>Lee-Anne</t>
  </si>
  <si>
    <t>8108110215087</t>
  </si>
  <si>
    <t>Human</t>
  </si>
  <si>
    <t>8606130080084</t>
  </si>
  <si>
    <t>Odwa</t>
  </si>
  <si>
    <t>8102205532084</t>
  </si>
  <si>
    <t>7908130077081</t>
  </si>
  <si>
    <t>Sesinyi</t>
  </si>
  <si>
    <t>Motheo</t>
  </si>
  <si>
    <t>7810065440088</t>
  </si>
  <si>
    <t xml:space="preserve">Siboniso </t>
  </si>
  <si>
    <t>7801145382085</t>
  </si>
  <si>
    <t>Ramona</t>
  </si>
  <si>
    <t>8201040095081</t>
  </si>
  <si>
    <t>Chiappa</t>
  </si>
  <si>
    <t xml:space="preserve">Simone </t>
  </si>
  <si>
    <t>8601310163081</t>
  </si>
  <si>
    <t xml:space="preserve">Zoghby </t>
  </si>
  <si>
    <t xml:space="preserve">Adrienne </t>
  </si>
  <si>
    <t>8506210010086</t>
  </si>
  <si>
    <t>Deon</t>
  </si>
  <si>
    <t>8303255111080</t>
  </si>
  <si>
    <t>Boyle</t>
  </si>
  <si>
    <t xml:space="preserve">Jannicke </t>
  </si>
  <si>
    <t>8805180135083</t>
  </si>
  <si>
    <t>9404300579088</t>
  </si>
  <si>
    <t>7712055134087</t>
  </si>
  <si>
    <t>Devan</t>
  </si>
  <si>
    <t>7505165227084</t>
  </si>
  <si>
    <t>Charita</t>
  </si>
  <si>
    <t>8808300125083</t>
  </si>
  <si>
    <t>Dempsey</t>
  </si>
  <si>
    <t>Esme</t>
  </si>
  <si>
    <t>8905280034085</t>
  </si>
  <si>
    <t>Tsoai</t>
  </si>
  <si>
    <t>Mirriam</t>
  </si>
  <si>
    <t>7809160537087</t>
  </si>
  <si>
    <t>8805065218087</t>
  </si>
  <si>
    <t>8308045739082</t>
  </si>
  <si>
    <t>Rory</t>
  </si>
  <si>
    <t>7410285999086</t>
  </si>
  <si>
    <t>Lavisa</t>
  </si>
  <si>
    <t>Pelozza</t>
  </si>
  <si>
    <t>9005220873087</t>
  </si>
  <si>
    <t>Matsebula</t>
  </si>
  <si>
    <t>Sbahle</t>
  </si>
  <si>
    <t>8207170405081</t>
  </si>
  <si>
    <t>Magakoe</t>
  </si>
  <si>
    <t>Seilaneng</t>
  </si>
  <si>
    <t>8503230725082</t>
  </si>
  <si>
    <t>Calvo</t>
  </si>
  <si>
    <t>7606105579087</t>
  </si>
  <si>
    <t>7310060044084</t>
  </si>
  <si>
    <t>Naleshnee</t>
  </si>
  <si>
    <t>8206290217087</t>
  </si>
  <si>
    <t>Ross</t>
  </si>
  <si>
    <t>7605230088089</t>
  </si>
  <si>
    <t>Delpech</t>
  </si>
  <si>
    <t>6902105477088</t>
  </si>
  <si>
    <t xml:space="preserve">Candice </t>
  </si>
  <si>
    <t>8401100302084</t>
  </si>
  <si>
    <t>Fleurs</t>
  </si>
  <si>
    <t xml:space="preserve">Luke </t>
  </si>
  <si>
    <t>0003035467087</t>
  </si>
  <si>
    <t>Moqobane</t>
  </si>
  <si>
    <t>8902056131088</t>
  </si>
  <si>
    <t>7404080242081</t>
  </si>
  <si>
    <t xml:space="preserve">Lakay </t>
  </si>
  <si>
    <t>Fargie</t>
  </si>
  <si>
    <t>9705315277082</t>
  </si>
  <si>
    <t>Molaoli</t>
  </si>
  <si>
    <t>Matthews</t>
  </si>
  <si>
    <t>5707145933086</t>
  </si>
  <si>
    <t>Dayanand</t>
  </si>
  <si>
    <t>Dhimun</t>
  </si>
  <si>
    <t>7110015042988</t>
  </si>
  <si>
    <t>Nkwinika</t>
  </si>
  <si>
    <t>8404280459088</t>
  </si>
  <si>
    <t>Keene</t>
  </si>
  <si>
    <t>521469125</t>
  </si>
  <si>
    <t>Kwena</t>
  </si>
  <si>
    <t>9102195355081</t>
  </si>
  <si>
    <t xml:space="preserve">Queen </t>
  </si>
  <si>
    <t>8608181052087</t>
  </si>
  <si>
    <t xml:space="preserve">Hlatshwayo </t>
  </si>
  <si>
    <t>9206305410080</t>
  </si>
  <si>
    <t xml:space="preserve">Phindile </t>
  </si>
  <si>
    <t>9009251486082</t>
  </si>
  <si>
    <t>9403130261081</t>
  </si>
  <si>
    <t>Bhegala</t>
  </si>
  <si>
    <t xml:space="preserve">Nomfundo </t>
  </si>
  <si>
    <t>9005090245085</t>
  </si>
  <si>
    <t>Forrer</t>
  </si>
  <si>
    <t>9001115309089</t>
  </si>
  <si>
    <t>Liebenberg</t>
  </si>
  <si>
    <t>Jesica</t>
  </si>
  <si>
    <t>9103250051086</t>
  </si>
  <si>
    <t>De Rose</t>
  </si>
  <si>
    <t>Anabela</t>
  </si>
  <si>
    <t>7709030123086</t>
  </si>
  <si>
    <t>Smalman</t>
  </si>
  <si>
    <t>Theunis</t>
  </si>
  <si>
    <t>7901035033085</t>
  </si>
  <si>
    <t>8006115186081</t>
  </si>
  <si>
    <t>Lebeloane</t>
  </si>
  <si>
    <t>Alina</t>
  </si>
  <si>
    <t>8706121234086</t>
  </si>
  <si>
    <t>Luyt</t>
  </si>
  <si>
    <t>Lean</t>
  </si>
  <si>
    <t>8307145254083</t>
  </si>
  <si>
    <t>Busi</t>
  </si>
  <si>
    <t>7707220354081</t>
  </si>
  <si>
    <t>9005045414083</t>
  </si>
  <si>
    <t>Peega</t>
  </si>
  <si>
    <t>9003150464084</t>
  </si>
  <si>
    <t>Bok</t>
  </si>
  <si>
    <t>Winifred</t>
  </si>
  <si>
    <t>8603260126084</t>
  </si>
  <si>
    <t>Mosieleng</t>
  </si>
  <si>
    <t>8204115331084</t>
  </si>
  <si>
    <t>Dhinesh</t>
  </si>
  <si>
    <t>8009045202085</t>
  </si>
  <si>
    <t>8711210043083</t>
  </si>
  <si>
    <t>7501025431081</t>
  </si>
  <si>
    <t>De Vrye</t>
  </si>
  <si>
    <t>8209145015086</t>
  </si>
  <si>
    <t>Masetloa</t>
  </si>
  <si>
    <t>Lillian</t>
  </si>
  <si>
    <t>7102230360080</t>
  </si>
  <si>
    <t>6808305565087</t>
  </si>
  <si>
    <t>Ackermann</t>
  </si>
  <si>
    <t>8807060004082</t>
  </si>
  <si>
    <t>Tarr</t>
  </si>
  <si>
    <t>5812110113084</t>
  </si>
  <si>
    <t>Dewlok</t>
  </si>
  <si>
    <t>Nalika</t>
  </si>
  <si>
    <t>8301160068080</t>
  </si>
  <si>
    <t>Baartman-Buthelezi</t>
  </si>
  <si>
    <t>8512210105082</t>
  </si>
  <si>
    <t>Samiela</t>
  </si>
  <si>
    <t>7408030224081</t>
  </si>
  <si>
    <t>Krieling</t>
  </si>
  <si>
    <t>Roscoe</t>
  </si>
  <si>
    <t>8401305245088</t>
  </si>
  <si>
    <t>9009095454080</t>
  </si>
  <si>
    <t>Zuanda</t>
  </si>
  <si>
    <t>4808280096084</t>
  </si>
  <si>
    <t>8101225099082</t>
  </si>
  <si>
    <t>Bhekumndeni</t>
  </si>
  <si>
    <t>8605215992080</t>
  </si>
  <si>
    <t>Porota</t>
  </si>
  <si>
    <t xml:space="preserve">Katleho </t>
  </si>
  <si>
    <t>9311160342087</t>
  </si>
  <si>
    <t>Mokhothu</t>
  </si>
  <si>
    <t xml:space="preserve">Moleboheng </t>
  </si>
  <si>
    <t>9410260282084</t>
  </si>
  <si>
    <t>Rhengu</t>
  </si>
  <si>
    <t>9402055421084</t>
  </si>
  <si>
    <t>Fiyo</t>
  </si>
  <si>
    <t xml:space="preserve">Patricia </t>
  </si>
  <si>
    <t>9409150043085</t>
  </si>
  <si>
    <t>Moneoang</t>
  </si>
  <si>
    <t xml:space="preserve">Oratilwe </t>
  </si>
  <si>
    <t>9305010135089</t>
  </si>
  <si>
    <t>Thipe</t>
  </si>
  <si>
    <t xml:space="preserve">Lerato </t>
  </si>
  <si>
    <t>9202120269082</t>
  </si>
  <si>
    <t xml:space="preserve">Kagiso </t>
  </si>
  <si>
    <t>8806255792089</t>
  </si>
  <si>
    <t>Phaka</t>
  </si>
  <si>
    <t xml:space="preserve">Kgaugelo </t>
  </si>
  <si>
    <t>9601200294086</t>
  </si>
  <si>
    <t>9102210480088</t>
  </si>
  <si>
    <t>Pikini</t>
  </si>
  <si>
    <t xml:space="preserve">Quanita </t>
  </si>
  <si>
    <t>9106270151083</t>
  </si>
  <si>
    <t>Serumula</t>
  </si>
  <si>
    <t>Mahlatse</t>
  </si>
  <si>
    <t>9211220564086</t>
  </si>
  <si>
    <t>Jankiewicz</t>
  </si>
  <si>
    <t>8810150167082</t>
  </si>
  <si>
    <t>Bradbury</t>
  </si>
  <si>
    <t xml:space="preserve">Maria </t>
  </si>
  <si>
    <t>7904120230087</t>
  </si>
  <si>
    <t>8911295352082</t>
  </si>
  <si>
    <t>Ahmed Baker</t>
  </si>
  <si>
    <t>8901105181086</t>
  </si>
  <si>
    <t>8610120566086</t>
  </si>
  <si>
    <t>Zimri</t>
  </si>
  <si>
    <t>7510155246086</t>
  </si>
  <si>
    <t>Yugen</t>
  </si>
  <si>
    <t>8404205111087</t>
  </si>
  <si>
    <t>Campher</t>
  </si>
  <si>
    <t>Alicia</t>
  </si>
  <si>
    <t>7910050055089</t>
  </si>
  <si>
    <t>8707170398087</t>
  </si>
  <si>
    <t>Suhayl</t>
  </si>
  <si>
    <t>8810145053082</t>
  </si>
  <si>
    <t>Miyelani</t>
  </si>
  <si>
    <t>9102056216083</t>
  </si>
  <si>
    <t>Arthur</t>
  </si>
  <si>
    <t>7009145291088</t>
  </si>
  <si>
    <t>Mpofu</t>
  </si>
  <si>
    <t>Thandolwenkosi</t>
  </si>
  <si>
    <t>8205095453087</t>
  </si>
  <si>
    <t>Wolf</t>
  </si>
  <si>
    <t>Isabella</t>
  </si>
  <si>
    <t>5807050099087</t>
  </si>
  <si>
    <t>Pregaladhan</t>
  </si>
  <si>
    <t>Kaminthia</t>
  </si>
  <si>
    <t>7312290081084</t>
  </si>
  <si>
    <t>Schreuder</t>
  </si>
  <si>
    <t>Petronella</t>
  </si>
  <si>
    <t>7404240151081</t>
  </si>
  <si>
    <t>5901015120086</t>
  </si>
  <si>
    <t>Thloaele</t>
  </si>
  <si>
    <t>Kerutse</t>
  </si>
  <si>
    <t>9010280252081</t>
  </si>
  <si>
    <t>Budler</t>
  </si>
  <si>
    <t>Hector</t>
  </si>
  <si>
    <t>8805185113085</t>
  </si>
  <si>
    <t>Mitchley</t>
  </si>
  <si>
    <t>9105095066088</t>
  </si>
  <si>
    <t>9501215849082</t>
  </si>
  <si>
    <t>Schroeder</t>
  </si>
  <si>
    <t>Rick</t>
  </si>
  <si>
    <t>9101055034083</t>
  </si>
  <si>
    <t>Willis</t>
  </si>
  <si>
    <t>Vainon</t>
  </si>
  <si>
    <t>8810115130084</t>
  </si>
  <si>
    <t>Mabeta</t>
  </si>
  <si>
    <t>8706135855082</t>
  </si>
  <si>
    <t>Pholo</t>
  </si>
  <si>
    <t>Tsoanelo</t>
  </si>
  <si>
    <t>8212130382081</t>
  </si>
  <si>
    <t>Lavern</t>
  </si>
  <si>
    <t>7504040248084</t>
  </si>
  <si>
    <t>Hartzenberg</t>
  </si>
  <si>
    <t>Enrico</t>
  </si>
  <si>
    <t>9512295066083</t>
  </si>
  <si>
    <t>7803205404080</t>
  </si>
  <si>
    <t>Van Den Berg</t>
  </si>
  <si>
    <t>Christel</t>
  </si>
  <si>
    <t>8212040004080</t>
  </si>
  <si>
    <t>Motsopa</t>
  </si>
  <si>
    <t>7105030402085</t>
  </si>
  <si>
    <t>Manqele</t>
  </si>
  <si>
    <t>Khayelihle</t>
  </si>
  <si>
    <t>8810275283087</t>
  </si>
  <si>
    <t>Ekdahl</t>
  </si>
  <si>
    <t>Niclas</t>
  </si>
  <si>
    <t>19700518-0158</t>
  </si>
  <si>
    <t>Parry</t>
  </si>
  <si>
    <t>5205250030087</t>
  </si>
  <si>
    <t>Lesoma</t>
  </si>
  <si>
    <t>Tato</t>
  </si>
  <si>
    <t>9904065242087</t>
  </si>
  <si>
    <t xml:space="preserve">Thabiso </t>
  </si>
  <si>
    <t>8511185707088</t>
  </si>
  <si>
    <t xml:space="preserve">Nhlanhla </t>
  </si>
  <si>
    <t>7409115459089</t>
  </si>
  <si>
    <t>Hollo</t>
  </si>
  <si>
    <t>Matsaung</t>
  </si>
  <si>
    <t>7212095311084</t>
  </si>
  <si>
    <t>Carey-Ann</t>
  </si>
  <si>
    <t>9307200356087</t>
  </si>
  <si>
    <t>Pather</t>
  </si>
  <si>
    <t>Meishen</t>
  </si>
  <si>
    <t>8809095105082</t>
  </si>
  <si>
    <t>Buhlebolwandle</t>
  </si>
  <si>
    <t>7908010362082</t>
  </si>
  <si>
    <t>9304150509088</t>
  </si>
  <si>
    <t>9406265649087</t>
  </si>
  <si>
    <t>Mgaga</t>
  </si>
  <si>
    <t>9003175447080</t>
  </si>
  <si>
    <t>Gonasagren</t>
  </si>
  <si>
    <t>7209105014088</t>
  </si>
  <si>
    <t>Makuzeni</t>
  </si>
  <si>
    <t>8409200709082</t>
  </si>
  <si>
    <t>8812055320089</t>
  </si>
  <si>
    <t>Raubenheimer</t>
  </si>
  <si>
    <t>7006110133089</t>
  </si>
  <si>
    <t>Chokoe</t>
  </si>
  <si>
    <t>Lesibana</t>
  </si>
  <si>
    <t>9209105721086</t>
  </si>
  <si>
    <t>Zine</t>
  </si>
  <si>
    <t>8907140133081</t>
  </si>
  <si>
    <t>Seanego</t>
  </si>
  <si>
    <t>Jeffrey</t>
  </si>
  <si>
    <t>9007066169083</t>
  </si>
  <si>
    <t>Nkome</t>
  </si>
  <si>
    <t>9104210981081</t>
  </si>
  <si>
    <t>Mpobane</t>
  </si>
  <si>
    <t>8905220409082</t>
  </si>
  <si>
    <t>Mashiane</t>
  </si>
  <si>
    <t>8009095812080</t>
  </si>
  <si>
    <t>Makoba</t>
  </si>
  <si>
    <t>Josephine</t>
  </si>
  <si>
    <t>8602050408082</t>
  </si>
  <si>
    <t>Msiwa</t>
  </si>
  <si>
    <t>Moleko</t>
  </si>
  <si>
    <t>7912045602082</t>
  </si>
  <si>
    <t>8902116000083</t>
  </si>
  <si>
    <t>Mmanoko</t>
  </si>
  <si>
    <t>8911245382080</t>
  </si>
  <si>
    <t>7003120050080</t>
  </si>
  <si>
    <t>Mohanlal</t>
  </si>
  <si>
    <t>9107210069088</t>
  </si>
  <si>
    <t>Prinsloo</t>
  </si>
  <si>
    <t>Alison</t>
  </si>
  <si>
    <t>9008170136083</t>
  </si>
  <si>
    <t>Nthangase</t>
  </si>
  <si>
    <t>9412245260086</t>
  </si>
  <si>
    <t>Moye</t>
  </si>
  <si>
    <t>Gosiame</t>
  </si>
  <si>
    <t>9707115254089</t>
  </si>
  <si>
    <t>Claasen</t>
  </si>
  <si>
    <t>Rize</t>
  </si>
  <si>
    <t>Gender (Male/Female)</t>
  </si>
  <si>
    <t>Gender (Workings)</t>
  </si>
  <si>
    <t>Date of Birth</t>
  </si>
  <si>
    <t>ID Number</t>
  </si>
  <si>
    <t>Customer Summary</t>
  </si>
  <si>
    <t>Debt Over Limit</t>
  </si>
  <si>
    <t>Debt over Limit</t>
  </si>
  <si>
    <t>What other valuable insights can you derive from the dataset contained in the "Client Case" tab? 
Please show your findings under the section labelled "Insights" in the "Customer Summary" tab</t>
  </si>
  <si>
    <t>Sole Proprietor</t>
  </si>
  <si>
    <t xml:space="preserve">Workings to be done in column H, Marks will only be awarded if the formula is present </t>
  </si>
  <si>
    <t>accounta@oneoverone.co.za</t>
  </si>
  <si>
    <t>18@telkomsa.net</t>
  </si>
  <si>
    <t>info@21century.co.za</t>
  </si>
  <si>
    <t>jaco@3dr.co.za</t>
  </si>
  <si>
    <t>shireennaicker@brabys.co.za</t>
  </si>
  <si>
    <t>lizanne.nienaber@nielsen.com</t>
  </si>
  <si>
    <t>agpe@global.co.za</t>
  </si>
  <si>
    <t>marlu@aacranes.co.za</t>
  </si>
  <si>
    <t>aaforkliftservices@telkomsa.net</t>
  </si>
  <si>
    <t>aak@telkomsa.net</t>
  </si>
  <si>
    <t>trevor@a-bay.co.za</t>
  </si>
  <si>
    <t>annie@galactictrucking.co.za</t>
  </si>
  <si>
    <t>mike.slabbert@abcs.co.za</t>
  </si>
  <si>
    <t>marilize.knoetze@absacapital.com</t>
  </si>
  <si>
    <t>amy@absolutecontainers.co.za</t>
  </si>
  <si>
    <t>wao@ic-q-co-za</t>
  </si>
  <si>
    <t>christoj@accessol.co.za</t>
  </si>
  <si>
    <t>procurement@assessortrainer.co.za</t>
  </si>
  <si>
    <t>mrand.accounts@acdcexpress.com</t>
  </si>
  <si>
    <t>nadia@acenuts.co.za</t>
  </si>
  <si>
    <t>marlene@acepak.co.za</t>
  </si>
  <si>
    <t>admin@acksolutions.co.za</t>
  </si>
  <si>
    <t>ester@actfiresystems.co.za</t>
  </si>
  <si>
    <t>action@xsinet.co.za</t>
  </si>
  <si>
    <t>accounts@activeeducation.co.za</t>
  </si>
  <si>
    <t>info@acwevents.co.za</t>
  </si>
  <si>
    <t>angelika@ad-ops.com</t>
  </si>
  <si>
    <t>info@aliwalsecurity.co.z</t>
  </si>
  <si>
    <t>andre@adreventsupply.co.za</t>
  </si>
  <si>
    <t>nathan@adreach.co.za</t>
  </si>
  <si>
    <t>adriatic@adriatic.co.za</t>
  </si>
  <si>
    <t>slanga@adt.co.za</t>
  </si>
  <si>
    <t>vaughan.rampersad@advansys.co.za</t>
  </si>
  <si>
    <t>gail@arb.org.za</t>
  </si>
  <si>
    <t>jackie.affordable@gmail.com</t>
  </si>
  <si>
    <t>elize@afintapart.co.za</t>
  </si>
  <si>
    <t>debtors@africabodies.co.za</t>
  </si>
  <si>
    <t>aimcompany1@gmail.com</t>
  </si>
  <si>
    <t>henriette.nell@letaba.com</t>
  </si>
  <si>
    <t>asco@asco.co.za</t>
  </si>
  <si>
    <t>accountmanager@africology-sa.com</t>
  </si>
  <si>
    <t>laurette@afrigis.co.za</t>
  </si>
  <si>
    <t>sysadmin@emc.co.za</t>
  </si>
  <si>
    <t>ACCOUNTS@AIIWE.CO.ZA</t>
  </si>
  <si>
    <t>airbrakeservices@gmail.com</t>
  </si>
  <si>
    <t>NickMalidis@airchefs.co.za</t>
  </si>
  <si>
    <t>accounts@ace.co.za</t>
  </si>
  <si>
    <t>vanessa@afms.bz</t>
  </si>
  <si>
    <t>airgen@telkomsa.net</t>
  </si>
  <si>
    <t>info@airlif.co.za</t>
  </si>
  <si>
    <t>graeme@airperfect.co.za</t>
  </si>
  <si>
    <t>admin@alqalam.co.za</t>
  </si>
  <si>
    <t>admin@aedoors.co.za</t>
  </si>
  <si>
    <t>pamela.roos@mmfs.co.za</t>
  </si>
  <si>
    <t>cape@amms.co.za</t>
  </si>
  <si>
    <t>AROSS_UK@YAHOO.CO.UK</t>
  </si>
  <si>
    <t>rbseymour@vodamail.co.za</t>
  </si>
  <si>
    <t>midrand@elmado.co.za</t>
  </si>
  <si>
    <t>info@louiscloete.com</t>
  </si>
  <si>
    <t>allandale@global.co.za</t>
  </si>
  <si>
    <t>Sharon@alligator.co.za</t>
  </si>
  <si>
    <t>arethad@allmech.co.za</t>
  </si>
  <si>
    <t>aloe@btcmail.co.bw</t>
  </si>
  <si>
    <t>anisa.khalek@gmail.com</t>
  </si>
  <si>
    <t>ALTA.STAGMANN@GMAIL.COM</t>
  </si>
  <si>
    <t>altaswanepoel@mweb.co.za</t>
  </si>
  <si>
    <t>ireneb@netstar.altech.co.za</t>
  </si>
  <si>
    <t>npoobalan@autopage.altech.co.za</t>
  </si>
  <si>
    <t>ALTERNATESOLUTIONS@LIVE.CO.ZA</t>
  </si>
  <si>
    <t>admin@altramed.co.za</t>
  </si>
  <si>
    <t>janes@altronkarabina.com</t>
  </si>
  <si>
    <t>info@amtechnologies.co.za</t>
  </si>
  <si>
    <t>willem@nexortyres.co.za</t>
  </si>
  <si>
    <t>afsjacqui@telkomsa.net</t>
  </si>
  <si>
    <t>info@amh.co.za</t>
  </si>
  <si>
    <t>amatuli@global.co.za</t>
  </si>
  <si>
    <t>glynis.mann@za.nampak.com</t>
  </si>
  <si>
    <t>sales@amdct.co.za</t>
  </si>
  <si>
    <t>lovettcool@vodamail.co.za</t>
  </si>
  <si>
    <t>amita@polka.co.za</t>
  </si>
  <si>
    <t>debbie@amka.co.za</t>
  </si>
  <si>
    <t>admin@ampdelectrical.co.za</t>
  </si>
  <si>
    <t>sales@showfish.co.za</t>
  </si>
  <si>
    <t>hendrikjvandenberg@gmail.com</t>
  </si>
  <si>
    <t>conor.evans@adpsa.co.za</t>
  </si>
  <si>
    <t xml:space="preserve"> andre@gmail.com</t>
  </si>
  <si>
    <t>andriesaircon@telkom.net</t>
  </si>
  <si>
    <t>la@anelichconslting.co.za</t>
  </si>
  <si>
    <t>lin@ahbev.com</t>
  </si>
  <si>
    <t>info@sesethu.co.za</t>
  </si>
  <si>
    <t>gkopatz.ct@ankerdata.com</t>
  </si>
  <si>
    <t>antiquebathrooms@mweb.co.za</t>
  </si>
  <si>
    <t>accounts@anzchemicals.co.za</t>
  </si>
  <si>
    <t>dah@soft.co.za</t>
  </si>
  <si>
    <t>debtors1@apcan.co.za</t>
  </si>
  <si>
    <t>apexxtrip@global.co.za</t>
  </si>
  <si>
    <t>reception@apmterminals.co.za</t>
  </si>
  <si>
    <t>admin@tarucus.co.za&gt;</t>
  </si>
  <si>
    <t>aqs@iafrica.com</t>
  </si>
  <si>
    <t>reception@aquatico.co.za</t>
  </si>
  <si>
    <t>sumeshneep@aquazania.co.za</t>
  </si>
  <si>
    <t>afzal@arb.co.za</t>
  </si>
  <si>
    <t>foodequip@arbonia.co.za</t>
  </si>
  <si>
    <t>johann@arec.co.za</t>
  </si>
  <si>
    <t>fdsantos@worldonline.co.za</t>
  </si>
  <si>
    <t>bianca@artintheforest.com</t>
  </si>
  <si>
    <t>empiretzn@sofl.co.za</t>
  </si>
  <si>
    <t>elaine.keet@ascent.tech</t>
  </si>
  <si>
    <t>Accounts2@asen.tv</t>
  </si>
  <si>
    <t>yumna@asem.tv</t>
  </si>
  <si>
    <t>sedick.isaacs@ashtech.co.za</t>
  </si>
  <si>
    <t>rmahepal@aspenlog.co.za</t>
  </si>
  <si>
    <t>brett@flavourite.co.za</t>
  </si>
  <si>
    <t>renev@aspirata.co.za</t>
  </si>
  <si>
    <t>maryg@astraia.co.za</t>
  </si>
  <si>
    <t>DRIKA@EARLYBIRDFARM.COM</t>
  </si>
  <si>
    <t>zelda@barrierfilm.co.za</t>
  </si>
  <si>
    <t>janine@attwork.co.za</t>
  </si>
  <si>
    <t>gm@salsamexicangrill.co.za</t>
  </si>
  <si>
    <t>gm@atlanticbeachhotel.co.za</t>
  </si>
  <si>
    <t>kubie.pieterse@atlantisfoods.co.za</t>
  </si>
  <si>
    <t>accounts@atlasair.co.za</t>
  </si>
  <si>
    <t>account@atlas24.co.za</t>
  </si>
  <si>
    <t>aton@yebo.co.za</t>
  </si>
  <si>
    <t>admin@acrux.co.za</t>
  </si>
  <si>
    <t>michael@atpcoolparts.co.za</t>
  </si>
  <si>
    <t>louises@attacq.co.za</t>
  </si>
  <si>
    <t>mm@avc.co.za</t>
  </si>
  <si>
    <t>bruce@shailime.co.za</t>
  </si>
  <si>
    <t>sharon@asib.co.za</t>
  </si>
  <si>
    <t>accounts@automation.co.za</t>
  </si>
  <si>
    <t>info@avofficeware.co.za</t>
  </si>
  <si>
    <t>braeburn.farm@vodamail.co.za</t>
  </si>
  <si>
    <t>desirre@avshire.co.za</t>
  </si>
  <si>
    <t>sales@axixpac.co.za</t>
  </si>
  <si>
    <t>fransiscadup@gmail.com</t>
  </si>
  <si>
    <t>accounts@azteca.co.za</t>
  </si>
  <si>
    <t>thejuicemaster33@gmail.com</t>
  </si>
  <si>
    <t>neydine@basstudio.com.au</t>
  </si>
  <si>
    <t>b.tpalletjack@gmail.com</t>
  </si>
  <si>
    <t>b.bay-g@axxess.co.za</t>
  </si>
  <si>
    <t>cluette.cloete@baketech.co.za</t>
  </si>
  <si>
    <t>info@bakeclean.co.za</t>
  </si>
  <si>
    <t>edalglei@iafrica.com</t>
  </si>
  <si>
    <t>decor@spacesandplaces.co.za</t>
  </si>
  <si>
    <t>lizel@balooplumbing.co.za</t>
  </si>
  <si>
    <t>thinus@barnton-consulting.co.za</t>
  </si>
  <si>
    <t>bartley@telkomsa.net</t>
  </si>
  <si>
    <t>sales@basicshopfitters.co.za</t>
  </si>
  <si>
    <t>capetowndebtors@bayteck.co.za</t>
  </si>
  <si>
    <t>pjpiping@hotmail.co.za</t>
  </si>
  <si>
    <t>harebarbara@vodamial.co.za</t>
  </si>
  <si>
    <t>eugene.lekala@famousbrands.co.za</t>
  </si>
  <si>
    <t>admin@beady-eye.co.za</t>
  </si>
  <si>
    <t>LETTIE@BEAGLEWATCH.CO.ZA</t>
  </si>
  <si>
    <t>JOHANNA@BRG2K.CO.ZA</t>
  </si>
  <si>
    <t>rikar@bearings.co.za</t>
  </si>
  <si>
    <t>helen@mythos.co.za</t>
  </si>
  <si>
    <t>Matshidiso@beesa.co.za</t>
  </si>
  <si>
    <t>sales@belairesuites.co.za</t>
  </si>
  <si>
    <t>fire@belfa.co.za</t>
  </si>
  <si>
    <t>belfreeze@absamal.co.za</t>
  </si>
  <si>
    <t>bernadette@easysafesa.co.za</t>
  </si>
  <si>
    <t>ADMIN@CATCOM.CO.ZA</t>
  </si>
  <si>
    <t>benmoref@netactive.co.za</t>
  </si>
  <si>
    <t>pe.debtors@indoorgardens.co.za</t>
  </si>
  <si>
    <t>hendrik@indigas.co.za</t>
  </si>
  <si>
    <t>debtors@bte.co.za</t>
  </si>
  <si>
    <t>accounts@bestclothing.co.za</t>
  </si>
  <si>
    <t>infopi@valuetyre.co.za</t>
  </si>
  <si>
    <t>andre@bevwiz.co.za</t>
  </si>
  <si>
    <t>accounts@beyondwireless.co.za</t>
  </si>
  <si>
    <t>bgsrefrigeration@gmail.com</t>
  </si>
  <si>
    <t>denver@bhejanesteel.co.za</t>
  </si>
  <si>
    <t>hendriette@bhubesi.co.za</t>
  </si>
  <si>
    <t>kaz.glade@ft-online.co.za</t>
  </si>
  <si>
    <t>pauls@gfox.co.za</t>
  </si>
  <si>
    <t>leonep@bidvestafcom.co.za</t>
  </si>
  <si>
    <t>ansied@bidvestafcom.co.za</t>
  </si>
  <si>
    <t>phemelo@buffex.co.za</t>
  </si>
  <si>
    <t>bathabilem@bidvest.co.za</t>
  </si>
  <si>
    <t>andries.mlalazi@bidvestfoodservice.co.za</t>
  </si>
  <si>
    <t>marochellem@mcmotor.co.za</t>
  </si>
  <si>
    <t>VUKATIN@BIDVESTMOBILITY.CO.ZA</t>
  </si>
  <si>
    <t>cameronc@proteacoin.co.za</t>
  </si>
  <si>
    <t>northen@bidfoodsolutions.co.za</t>
  </si>
  <si>
    <t>cjoubert@tmsg.co.za</t>
  </si>
  <si>
    <t>rhonak@bigbox.co.za</t>
  </si>
  <si>
    <t>INFO@BIKESGALORE.CO.ZA</t>
  </si>
  <si>
    <t>info@bd-fuel.com</t>
  </si>
  <si>
    <t>creditmanagementza@biomerieux.com</t>
  </si>
  <si>
    <t>admin@biosol.co.za</t>
  </si>
  <si>
    <t>info@bioss.com</t>
  </si>
  <si>
    <t>jose.alvares@bitco.co.za</t>
  </si>
  <si>
    <t>jurgen@bitek.co.za</t>
  </si>
  <si>
    <t>info@bitline.co.za</t>
  </si>
  <si>
    <t>micpaper@mweb.co.za</t>
  </si>
  <si>
    <t>jacobspype@gmail.com</t>
  </si>
  <si>
    <t>info@blindtime.co.za</t>
  </si>
  <si>
    <t>bridgette.pebble@gmail.com</t>
  </si>
  <si>
    <t>info@bloemac.co.za</t>
  </si>
  <si>
    <t>workshop@bloemforklift.co.z</t>
  </si>
  <si>
    <t>sales1@bluebelt.co.za</t>
  </si>
  <si>
    <t>monique@blue-ice.co.za</t>
  </si>
  <si>
    <t>accounts@bluesecurity.co.za</t>
  </si>
  <si>
    <t>sharon@bluebirdpromotions.co.za</t>
  </si>
  <si>
    <t>dukas@telkomsa.net</t>
  </si>
  <si>
    <t>ASHVEER@HIQLONGMEADOW.CO.ZA</t>
  </si>
  <si>
    <t>bmcmaintenancesa@gmail.com</t>
  </si>
  <si>
    <t>janet@bmi.co.za</t>
  </si>
  <si>
    <t>deary@mweb.co.za</t>
  </si>
  <si>
    <t>kevin@voicebydesign.co.za</t>
  </si>
  <si>
    <t>paarl@bolandisuzu.co.za</t>
  </si>
  <si>
    <t>NdlovuT@bankgaborone.co.bw</t>
  </si>
  <si>
    <t>petrog@b-one.co.za</t>
  </si>
  <si>
    <t>sharon.pangeti@bonfiglioli.com</t>
  </si>
  <si>
    <t>carmen@boo-yah.co.za</t>
  </si>
  <si>
    <t>borgesjuice@mweb.co.za</t>
  </si>
  <si>
    <t>swellendam@boshoffvisser.co.za</t>
  </si>
  <si>
    <t>atholl@jetline.co.za</t>
  </si>
  <si>
    <t>natasha.calitz@boxmore.co.za</t>
  </si>
  <si>
    <t>klip-bp@iafrica.com</t>
  </si>
  <si>
    <t>frc@bradburysauto.co.za</t>
  </si>
  <si>
    <t>fvdm@braemar.co.za</t>
  </si>
  <si>
    <t>sales@braesidebutchery.co.za</t>
  </si>
  <si>
    <t>andrika@brandrenew.co.za</t>
  </si>
  <si>
    <t>traceyf@brandspankingmarketing.co.za</t>
  </si>
  <si>
    <t>SANDY@IDEAENGINEERS.CO.ZA</t>
  </si>
  <si>
    <t>gabriella@brandtec.co.za</t>
  </si>
  <si>
    <t>eric@bransonchemicals.co.za</t>
  </si>
  <si>
    <t>PLOUW@THEPROPERTYWAREHOUSE.CO.ZA</t>
  </si>
  <si>
    <t>accounts2@brasco.co.za</t>
  </si>
  <si>
    <t>miles@brazzaku.com</t>
  </si>
  <si>
    <t>brian.n.mhlongo1@gmail.com</t>
  </si>
  <si>
    <t>jvaneck@bridgestone.co.za</t>
  </si>
  <si>
    <t>info@brightonlodge.co.za</t>
  </si>
  <si>
    <t>tterblanche@broll.com</t>
  </si>
  <si>
    <t>pbs@themediaimage.co.za</t>
  </si>
  <si>
    <t>ilze@corporatecats.co.za</t>
  </si>
  <si>
    <t>maud@specsystems.co.za</t>
  </si>
  <si>
    <t>accounts@bui.co.za</t>
  </si>
  <si>
    <t>accounts@bundunet.com</t>
  </si>
  <si>
    <t>caroline.joyequx@za.bureauveritas.com</t>
  </si>
  <si>
    <t>marietha.schutte@burkert.com</t>
  </si>
  <si>
    <t>reeza.hoosen@busch.co.za</t>
  </si>
  <si>
    <t>pelane.masondo@manlynpark.co.za</t>
  </si>
  <si>
    <t>info@bytes.co.za</t>
  </si>
  <si>
    <t>elmarie@ciexpress.co.za</t>
  </si>
  <si>
    <t>junicfinancialserve@live.co.za</t>
  </si>
  <si>
    <t>caculama@telkomsa.net</t>
  </si>
  <si>
    <t>cafealbrecht@vodamail.co.za</t>
  </si>
  <si>
    <t>debtors@cakeflora.co.za</t>
  </si>
  <si>
    <t>callamac@mweb.co.za</t>
  </si>
  <si>
    <t>camaras@worldonline.co.za</t>
  </si>
  <si>
    <t>Bonolo.Mametse@canon.co.za</t>
  </si>
  <si>
    <t>canopysales@iafrica.com</t>
  </si>
  <si>
    <t>contacts@capeairconditioning.com</t>
  </si>
  <si>
    <t>accountant@capeconcentrate.co.za</t>
  </si>
  <si>
    <t>hilary@capesa.co.za</t>
  </si>
  <si>
    <t>Sheldon@capefringe.co.za&gt;</t>
  </si>
  <si>
    <t>info@ctrubber.co.za</t>
  </si>
  <si>
    <t>ctscales@telkomsa.net</t>
  </si>
  <si>
    <t>sales2@capeumbrellas.com</t>
  </si>
  <si>
    <t>LIANNE@CAPRICOM.CO.ZA</t>
  </si>
  <si>
    <t>bongi@cardplus.co.za</t>
  </si>
  <si>
    <t>kampel@mweb.co.za</t>
  </si>
  <si>
    <t>kevin@carmenproducts.co.za</t>
  </si>
  <si>
    <t>tonyfriend@mweb.co.za</t>
  </si>
  <si>
    <t>marinda.venter@famousbrands.co.za</t>
  </si>
  <si>
    <t>mark@caslad.co.za</t>
  </si>
  <si>
    <t>ana@castledex.co.za</t>
  </si>
  <si>
    <t>cedar12@argent.co.za</t>
  </si>
  <si>
    <t>christie@catchmedia.co.za</t>
  </si>
  <si>
    <t>debtors@cater2u.co.za</t>
  </si>
  <si>
    <t>kobus@catervent.co.za</t>
  </si>
  <si>
    <t>info@caterware.co.za</t>
  </si>
  <si>
    <t>claims@catrakilis.co.za</t>
  </si>
  <si>
    <t>rosem@caxton.co.za</t>
  </si>
  <si>
    <t>N/A</t>
  </si>
  <si>
    <t>sales@ccimelmann.co.za</t>
  </si>
  <si>
    <t>stephan@cdsalu.co.za</t>
  </si>
  <si>
    <t>nina.strydom@cecilnurse.co.za</t>
  </si>
  <si>
    <t>jonny@cecileandboyd.co.za</t>
  </si>
  <si>
    <t>accounts@cedarcom.co.za</t>
  </si>
  <si>
    <t>Finance@celbux.com</t>
  </si>
  <si>
    <t>hester@cellchem.co.za</t>
  </si>
  <si>
    <t>sales@cellsecuregroup.com</t>
  </si>
  <si>
    <t>info@farhillshotel.com</t>
  </si>
  <si>
    <t>accounts@centrifugal.co.za</t>
  </si>
  <si>
    <t>MSTONE@CENTRIQ.CO.ZA</t>
  </si>
  <si>
    <t>info@centurionicecream.co.za</t>
  </si>
  <si>
    <t>allouin@ceramicfactory.co.za</t>
  </si>
  <si>
    <t>samrego@ceramicworld.co.za</t>
  </si>
  <si>
    <t>willem@cesforklift.co.za</t>
  </si>
  <si>
    <t>sales@insulated.co.za</t>
  </si>
  <si>
    <t>debtors1@cgrbakeryservices.co.za</t>
  </si>
  <si>
    <t>sales@castorking.co.za</t>
  </si>
  <si>
    <t>chris@thrupps.co.za</t>
  </si>
  <si>
    <t>david@chairworld.co.za</t>
  </si>
  <si>
    <t>cindy@chalmarbeef.co.za</t>
  </si>
  <si>
    <t>amy@cvstrading.co.za</t>
  </si>
  <si>
    <t>ups@powermode.co.za</t>
  </si>
  <si>
    <t>cheryl@camac.co.za</t>
  </si>
  <si>
    <t>chaps@icon.co.za</t>
  </si>
  <si>
    <t>chasrust@acenet.co.za</t>
  </si>
  <si>
    <t>bradallan@highwayfunctionhire.co.za</t>
  </si>
  <si>
    <t>orders@fscommunity.co.za</t>
  </si>
  <si>
    <t>ravinder.naik@brambles.com</t>
  </si>
  <si>
    <t>kamashree@cwmkzn.co.za</t>
  </si>
  <si>
    <t>jakessm@chilleweni.co.za</t>
  </si>
  <si>
    <t>info@chilliandchive.co.za</t>
  </si>
  <si>
    <t>info@chimerafire.co.za</t>
  </si>
  <si>
    <t>info@chinwagpromotions.com</t>
  </si>
  <si>
    <t>radhika@chiorino.co.za</t>
  </si>
  <si>
    <t>info@chocolateart.co.za</t>
  </si>
  <si>
    <t>Stuart.Hawkridge@sourcingsales.co.za</t>
  </si>
  <si>
    <t>accountsafrica@choruscall.com</t>
  </si>
  <si>
    <t>accounts2@chrisart.co.za</t>
  </si>
  <si>
    <t>robyn@cm-attoneys.com</t>
  </si>
  <si>
    <t>chrysoula.argyros@gmail.com</t>
  </si>
  <si>
    <t>christiopher.weyers@chubb.co.za</t>
  </si>
  <si>
    <t>cindy@outeniquaplumbing.co.za</t>
  </si>
  <si>
    <t>faqeers@ciro.co.za</t>
  </si>
  <si>
    <t>accounts@citiprotection.co.za</t>
  </si>
  <si>
    <t>mandy.fernandes@cdcs.co.za</t>
  </si>
  <si>
    <t>info@fishpalace.co.za</t>
  </si>
  <si>
    <t>joburgconnect@joburg.org.za</t>
  </si>
  <si>
    <t>customercare@tshwane.gov.ca</t>
  </si>
  <si>
    <t>customerservice@citypower.co.za</t>
  </si>
  <si>
    <t>cjtarpandtrailer@gmail.com</t>
  </si>
  <si>
    <t>xanderm@cjpchemicals.co.za</t>
  </si>
  <si>
    <t>admin@clcooling.co.za</t>
  </si>
  <si>
    <t>jessica@classicremovals.co.za</t>
  </si>
  <si>
    <t>sumaravanwyk@gmail.com</t>
  </si>
  <si>
    <t>amelia@cleaningafrica.co.za</t>
  </si>
  <si>
    <t>finance@cleaningworld.co.za</t>
  </si>
  <si>
    <t>peter@concreteflooring.co.za</t>
  </si>
  <si>
    <t>rileybev@mweb.co.za</t>
  </si>
  <si>
    <t>nico@clickspot.co.za</t>
  </si>
  <si>
    <t>accounts@firstaidcentre.co.za</t>
  </si>
  <si>
    <t>clivemosselec@yahoo.com</t>
  </si>
  <si>
    <t>aneliam@cloudlogistics.co.za</t>
  </si>
  <si>
    <t>kevin@cloudsteraccounting.co.za</t>
  </si>
  <si>
    <t>accounts@clyral.com</t>
  </si>
  <si>
    <t>hannelie@cofab.co.za</t>
  </si>
  <si>
    <t>linda@polyinstitute.co.za</t>
  </si>
  <si>
    <t>mabotha@coca-cola.com</t>
  </si>
  <si>
    <t>csc@ccbagroup.com</t>
  </si>
  <si>
    <t>accounts@codeo.co.zaa</t>
  </si>
  <si>
    <t>mandy.laiwing@coega.co.za</t>
  </si>
  <si>
    <t>mynieandphillip@gmail.com</t>
  </si>
  <si>
    <t>m.kathylee@gmail.com</t>
  </si>
  <si>
    <t>SERVICECOFFEEINFUSION@GMAIL.COM</t>
  </si>
  <si>
    <t>ian@coffeequip.co.za</t>
  </si>
  <si>
    <t>tdacosta@cosoft.co.za</t>
  </si>
  <si>
    <t>info@driving.co.za</t>
  </si>
  <si>
    <t>info@colonelgrahamguesthouse.co.za</t>
  </si>
  <si>
    <t>info@columinate.com</t>
  </si>
  <si>
    <t>jess@combustionheating.co.za</t>
  </si>
  <si>
    <t>nawahls@ccslogistics.co.za</t>
  </si>
  <si>
    <t>crs.ja@live.co.za</t>
  </si>
  <si>
    <t>sales@compactcool.com</t>
  </si>
  <si>
    <t>janine.richards@compairsa.com</t>
  </si>
  <si>
    <t>michelle@crsolution.co.za</t>
  </si>
  <si>
    <t>PARKERSTORE@MWEB.CO.ZA</t>
  </si>
  <si>
    <t>info@conatech.co.za</t>
  </si>
  <si>
    <t>MaiteS@connemara.co.za</t>
  </si>
  <si>
    <t>info@pro-safe.co.za</t>
  </si>
  <si>
    <t>lorraine@consumerinfocus.co.za</t>
  </si>
  <si>
    <t>molly@containeragents.co.za</t>
  </si>
  <si>
    <t>clafrica@iafrica.com</t>
  </si>
  <si>
    <t>sales@containerss.co.za</t>
  </si>
  <si>
    <t>joan@containerworld.co.za</t>
  </si>
  <si>
    <t>louis@continentalbutchery.co.za</t>
  </si>
  <si>
    <t>chantel.hardaker@crownnational.co.za</t>
  </si>
  <si>
    <t>tina@concom.co.za</t>
  </si>
  <si>
    <t>shalmain.bender@emerson.com</t>
  </si>
  <si>
    <t>claude@verycoolideas.co.za</t>
  </si>
  <si>
    <t>alex@coolperfection.co.za</t>
  </si>
  <si>
    <t>liana@famousbrands.co.za</t>
  </si>
  <si>
    <t>jenny@cooltranz.co.za</t>
  </si>
  <si>
    <t>coolcare@netactive.co.za</t>
  </si>
  <si>
    <t>sakkie@icecold.co.za</t>
  </si>
  <si>
    <t>naughtynel@hotmail.co.za</t>
  </si>
  <si>
    <t>cornerwayhouse@mweb.co.za</t>
  </si>
  <si>
    <t>helena@thirstys.co.za</t>
  </si>
  <si>
    <t>stacey@bluestrawberry.co.za</t>
  </si>
  <si>
    <t>theo@corpco.co.za</t>
  </si>
  <si>
    <t>sales@kevcor.co.za</t>
  </si>
  <si>
    <t>procurement2@cortex1.co.za</t>
  </si>
  <si>
    <t>debtors@cosmotronics.co.za</t>
  </si>
  <si>
    <t>rhodeb@cmeat.co.za</t>
  </si>
  <si>
    <t>accounts@ccbsa.co.za</t>
  </si>
  <si>
    <t>pa@cowansigns.co.za</t>
  </si>
  <si>
    <t>adelle.burgess@cozens.co.za</t>
  </si>
  <si>
    <t>info@canterburg.co.za</t>
  </si>
  <si>
    <t>shinoweezn@cquential.com</t>
  </si>
  <si>
    <t>mariuss@northcliffwimpy.co.za</t>
  </si>
  <si>
    <t>accounts@cnhb.co.za</t>
  </si>
  <si>
    <t>fritz@hseglobal.co.za</t>
  </si>
  <si>
    <t>dalton@creativeflavors.co.za</t>
  </si>
  <si>
    <t>robyn@creativepromoideas.co.za</t>
  </si>
  <si>
    <t>crest.spindle@crestchem.co.za</t>
  </si>
  <si>
    <t>accounts@crossafrica.co.za</t>
  </si>
  <si>
    <t>mala@dealersonline.co.za</t>
  </si>
  <si>
    <t>greg@crscatering.co.za</t>
  </si>
  <si>
    <t>johan@crystalcool.co.za</t>
  </si>
  <si>
    <t>natashap@beige.co.za</t>
  </si>
  <si>
    <t>dmontanus@csir.co.za</t>
  </si>
  <si>
    <t>accounts@csstactical.co.za</t>
  </si>
  <si>
    <t>monya@lowvelder.co.za</t>
  </si>
  <si>
    <t>dineom@caxton.co.za</t>
  </si>
  <si>
    <t>shehaam@argraphidcs.co.za</t>
  </si>
  <si>
    <t>lerasmus@cubeonline.co.za</t>
  </si>
  <si>
    <t>cbv@global.co.za</t>
  </si>
  <si>
    <t>info@culinary.co.za</t>
  </si>
  <si>
    <t>admin@culmen.co.za</t>
  </si>
  <si>
    <t>mailto:murray@culminatefoods.co.za</t>
  </si>
  <si>
    <t>curowise@gmail.com</t>
  </si>
  <si>
    <t>curtis.fam@telkomsa.net</t>
  </si>
  <si>
    <t>lameze.salie@jhi.co.za</t>
  </si>
  <si>
    <t>cuspal@global.co.za</t>
  </si>
  <si>
    <t>accounts@cuta.co.za</t>
  </si>
  <si>
    <t>info@cyclotherm.co.za</t>
  </si>
  <si>
    <t>danddmaintman@gmail.com</t>
  </si>
  <si>
    <t>winmar@global.co.za</t>
  </si>
  <si>
    <t>dswinders@lantic.net</t>
  </si>
  <si>
    <t>DDPLACEMENTS@GMAIL.COM</t>
  </si>
  <si>
    <t>d3lauto@nashuaisp.co.za</t>
  </si>
  <si>
    <t>brandonb@d6.co.za</t>
  </si>
  <si>
    <t>accounts@dailyfruit.co.za</t>
  </si>
  <si>
    <t>andrew@vidalonga.co.za&gt;</t>
  </si>
  <si>
    <t>sales@daletech.co.za</t>
  </si>
  <si>
    <t>precious@dalrod.co.za</t>
  </si>
  <si>
    <t>damar@wbs.co.za</t>
  </si>
  <si>
    <t>autographic13@gmail.com</t>
  </si>
  <si>
    <t>ldmonene@gmail.com</t>
  </si>
  <si>
    <t>david@tvsportsnews.co.za</t>
  </si>
  <si>
    <t>debtors-za@daymon.com</t>
  </si>
  <si>
    <t>dcbaccounts@mweb.co.za</t>
  </si>
  <si>
    <t>debtors3@dclfoods.com</t>
  </si>
  <si>
    <t>accounts@ddl.co.za</t>
  </si>
  <si>
    <t>CREDIT@DELTRADE.CO.ZA</t>
  </si>
  <si>
    <t>jdupreez@scwireless.co.za</t>
  </si>
  <si>
    <t>moving@border.co.za</t>
  </si>
  <si>
    <t>info@demallemeul.co.za</t>
  </si>
  <si>
    <t>maroline@advoca.co.za</t>
  </si>
  <si>
    <t>info@desoetinval.co.za</t>
  </si>
  <si>
    <t>debonairhire@mweb.co.za</t>
  </si>
  <si>
    <t>CONDEREINVESTMENTS@GMAIL.COM</t>
  </si>
  <si>
    <t>mario@deepcatch.co.za</t>
  </si>
  <si>
    <t>ryno@defensor.co.za</t>
  </si>
  <si>
    <t>dries.marx@mweb.co.za</t>
  </si>
  <si>
    <t>accounts@delico.co.za</t>
  </si>
  <si>
    <t>MADELEIN@LAMARINAFOODS.CO.ZA</t>
  </si>
  <si>
    <t>binel@deloitte.co.za</t>
  </si>
  <si>
    <t>delportbroers@outlook.com</t>
  </si>
  <si>
    <t>riaanl@deltamune.co.za</t>
  </si>
  <si>
    <t>admin@dentsnall.co.za</t>
  </si>
  <si>
    <t>annah.phatlane@gauteng.gov.za</t>
  </si>
  <si>
    <t>nats.robb@dermotech.co.za</t>
  </si>
  <si>
    <t>info@sorelle.co.za</t>
  </si>
  <si>
    <t>mail@designoval.co.za</t>
  </si>
  <si>
    <t>dipti@designatbay.co.za</t>
  </si>
  <si>
    <t>tania@securiforce.co.za</t>
  </si>
  <si>
    <t>info@devretrans.com</t>
  </si>
  <si>
    <t>david.freeme@dfce.co.za</t>
  </si>
  <si>
    <t>sales@wocm.com</t>
  </si>
  <si>
    <t>za.account.queries@dhl.com</t>
  </si>
  <si>
    <t>diden@mweb.co.za</t>
  </si>
  <si>
    <t>sarie@humkoop.co.za</t>
  </si>
  <si>
    <t>dieselelec@icon.co.za</t>
  </si>
  <si>
    <t>accounts@dsg.co.za</t>
  </si>
  <si>
    <t>CSAMBA@DILIGENT.COM</t>
  </si>
  <si>
    <t>anati.stofile@dimensiondata.com</t>
  </si>
  <si>
    <t>NomthiN@discovery.co.za</t>
  </si>
  <si>
    <t>info@displaymania.co.za</t>
  </si>
  <si>
    <t>carly@disruptdigital.co.za</t>
  </si>
  <si>
    <t>debtors2.pta@distriliq.co.za</t>
  </si>
  <si>
    <t>walbank@iafrica.com</t>
  </si>
  <si>
    <t>johangms@gmail.com</t>
  </si>
  <si>
    <t>diydepotbwb@telkomsa.net</t>
  </si>
  <si>
    <t>rakawp10@gmail.com</t>
  </si>
  <si>
    <t>accounts@djthermal.co.za</t>
  </si>
  <si>
    <t>kyriazis.dianne@gmail.com</t>
  </si>
  <si>
    <t>Cedrick@dnabrand.co.za</t>
  </si>
  <si>
    <t>dnasales@telkomsa.net</t>
  </si>
  <si>
    <t>ca@dvrs.co.za</t>
  </si>
  <si>
    <t>accounts@dgart.co.za</t>
  </si>
  <si>
    <t>debtors6@dontwaste.co.za</t>
  </si>
  <si>
    <t>debtors2@dontwaste.co.za</t>
  </si>
  <si>
    <t>mondedube@yahoo.com</t>
  </si>
  <si>
    <t>dorite@polka.co.za</t>
  </si>
  <si>
    <t>anna.jacobs@dorma.com</t>
  </si>
  <si>
    <t>heidi@douglasdale.co.za</t>
  </si>
  <si>
    <t>mina.bronkhorst@dowson.co.za</t>
  </si>
  <si>
    <t>notha.radebe@draftfcb.co.za</t>
  </si>
  <si>
    <t>jventer@ENSafrica.com</t>
  </si>
  <si>
    <t>orders@drivercheck.co.za</t>
  </si>
  <si>
    <t>admin@driverexcellence.co.za</t>
  </si>
  <si>
    <t>juanita@driverisk.com</t>
  </si>
  <si>
    <t>natalie@drivingsense.co.za</t>
  </si>
  <si>
    <t>sonel@duanel.co.za</t>
  </si>
  <si>
    <t>beverley@duchess.co.za</t>
  </si>
  <si>
    <t>helen.mervyn@gmail.com</t>
  </si>
  <si>
    <t>mimi@fireservice.co.za</t>
  </si>
  <si>
    <t>dps@dpsonline.co.za</t>
  </si>
  <si>
    <t>INFO@DURBANPACKAGING.CO.ZA</t>
  </si>
  <si>
    <t>debtors2@dynachem.co.za</t>
  </si>
  <si>
    <t>finmanager@dynachem.co.za</t>
  </si>
  <si>
    <t>sales@dy_inst.co.za</t>
  </si>
  <si>
    <t>louisewatkins13@gmail.com</t>
  </si>
  <si>
    <t>debtors@dynamicrental.co.za</t>
  </si>
  <si>
    <t>eugene@redhills.co.za</t>
  </si>
  <si>
    <t>baronos@lantic.net</t>
  </si>
  <si>
    <t>andreweqagencies@gmail.com</t>
  </si>
  <si>
    <t>Otto.Steyn@easigas.com</t>
  </si>
  <si>
    <t>info@eccombustion.co.za</t>
  </si>
  <si>
    <t>sales@ecstationers.co.za</t>
  </si>
  <si>
    <t>carol@ercb.co.za</t>
  </si>
  <si>
    <t>fabian@erwat.co.za</t>
  </si>
  <si>
    <t>STAVROS.MOUSSOYANNIS@EASTMEDINC.COM</t>
  </si>
  <si>
    <t>fundi@easyuphill.co.za</t>
  </si>
  <si>
    <t>info@eazi.co.za</t>
  </si>
  <si>
    <t>orders@eazyoffice.co.za</t>
  </si>
  <si>
    <t>nicila.oosthuizen.14@gmail.com</t>
  </si>
  <si>
    <t>bruce@eclipsegroup.co.za</t>
  </si>
  <si>
    <t>auto@ecomobilespa.co.za</t>
  </si>
  <si>
    <t>southafrica@ecocert.com</t>
  </si>
  <si>
    <t>estherz@ecolab.co.za</t>
  </si>
  <si>
    <t>econoair@telkomsa.net</t>
  </si>
  <si>
    <t>elizabethq@ebs.co.za</t>
  </si>
  <si>
    <t>sales@egmaud.co.za</t>
  </si>
  <si>
    <t>eganprojects@gmail.com</t>
  </si>
  <si>
    <t>vvdwalt@eggbert.co.za</t>
  </si>
  <si>
    <t>hana@eezifood.co.za</t>
  </si>
  <si>
    <t>cservice@egoligas.co.za</t>
  </si>
  <si>
    <t>admin@eishmeters.co.za</t>
  </si>
  <si>
    <t>corne@elecind.co.za</t>
  </si>
  <si>
    <t>rk@isat.co.za</t>
  </si>
  <si>
    <t>jacqui@electromechanical.co.za</t>
  </si>
  <si>
    <t>mico@iafrica.com</t>
  </si>
  <si>
    <t>admin@electroline.co.za</t>
  </si>
  <si>
    <t>DESMOND.MASWANGANYI@GMAIL.COM</t>
  </si>
  <si>
    <t>elinem@global.co.za</t>
  </si>
  <si>
    <t>elite@elabels.co.za</t>
  </si>
  <si>
    <t>sandiletraders@gmail.com</t>
  </si>
  <si>
    <t>elliottbrothers@telkomsa.net</t>
  </si>
  <si>
    <t>info@elonahoneil.com</t>
  </si>
  <si>
    <t>elsmeat@gmail.com</t>
  </si>
  <si>
    <t>eorders@elskegallery.co.za</t>
  </si>
  <si>
    <t>richard@airmove.co.za</t>
  </si>
  <si>
    <t>ELZEROOME@GMAIL.COM</t>
  </si>
  <si>
    <t>desire@embryo.co.za</t>
  </si>
  <si>
    <t>KHAYA@BERLINBEEF.CO.ZA</t>
  </si>
  <si>
    <t>KIML@EMPREORFOODS.CO.ZA</t>
  </si>
  <si>
    <t>info@emperorsfoods.co.za</t>
  </si>
  <si>
    <t>info@emporioleone.co.za</t>
  </si>
  <si>
    <t>info@enduliniguesthouse.biz</t>
  </si>
  <si>
    <t>elecaccounts@enforce.co.za</t>
  </si>
  <si>
    <t>adhila.hamdulay@engenoil.com</t>
  </si>
  <si>
    <t>paul@engoza.co.za</t>
  </si>
  <si>
    <t>stefan@purestyle.co.za</t>
  </si>
  <si>
    <t>tanya@entecom.co.za</t>
  </si>
  <si>
    <t>katlego.mofokeng@enterprises.up.ac.za</t>
  </si>
  <si>
    <t>env.etc@iburst.co.za</t>
  </si>
  <si>
    <t>sylvia.mohale@enviroserv.co.za</t>
  </si>
  <si>
    <t>envision@xsinet.co.za</t>
  </si>
  <si>
    <t>Lee.Sebrandt@eoh.com</t>
  </si>
  <si>
    <t>maderi@m3rek.co.za</t>
  </si>
  <si>
    <t>toyota@ermelo-toyota.co.za</t>
  </si>
  <si>
    <t>noeline@ermelo-toyota.co.za</t>
  </si>
  <si>
    <t>ANRI.BRITS@ZA.EY.COM</t>
  </si>
  <si>
    <t>accounts@ecscratchanddent.co.za</t>
  </si>
  <si>
    <t>info@esiennalife.co.za</t>
  </si>
  <si>
    <t>central@eskom.co.za</t>
  </si>
  <si>
    <t>svdwesthuizen@esri-southafrica.com</t>
  </si>
  <si>
    <t>ricardo@eternitytechnologies.co.za</t>
  </si>
  <si>
    <t>revline@durban.gov.za</t>
  </si>
  <si>
    <t>ACCOUNT@EUPHORIA.CO.ZA</t>
  </si>
  <si>
    <t>lesley@euroautomationtechnology.co.za</t>
  </si>
  <si>
    <t>eurochoc@iafrica.com</t>
  </si>
  <si>
    <t>MNICOLAOU.EUROSHOP@GMAIL.COM</t>
  </si>
  <si>
    <t>Laetitia.Slinger@Europcar.co.za</t>
  </si>
  <si>
    <t>mnicolaou.euroshop@gmail.com</t>
  </si>
  <si>
    <t>eantel@mweb.co.za</t>
  </si>
  <si>
    <t>justine@evolvetoday.co.za</t>
  </si>
  <si>
    <t>RILEYBEV@MWEB.CO.ZA</t>
  </si>
  <si>
    <t>debtors@excellentmeat.co.za</t>
  </si>
  <si>
    <t>info@excellerate.co.za</t>
  </si>
  <si>
    <t>MASANDEB@EXCLUSIVEBOOKS.CO.ZA</t>
  </si>
  <si>
    <t>yussufm@exclusivebooks.co.za</t>
  </si>
  <si>
    <t>gviljoen@bestconsulting.co.za</t>
  </si>
  <si>
    <t>olivia.crooks@expeditors.com</t>
  </si>
  <si>
    <t>expressmeat@tiscali.co.za</t>
  </si>
  <si>
    <t>CREADITORS@EXPRESSMEAT.CO.ZA</t>
  </si>
  <si>
    <t>3africansisters@gmail.com</t>
  </si>
  <si>
    <t>jessica@jilenz.co.za</t>
  </si>
  <si>
    <t>sthemiso@extremeiterior.co.za</t>
  </si>
  <si>
    <t>admin@extremesigns.co.za</t>
  </si>
  <si>
    <t>info@ezwaste.co.za</t>
  </si>
  <si>
    <t>accounts@ezisystems.co.za</t>
  </si>
  <si>
    <t>fsrdoors@gmail.com</t>
  </si>
  <si>
    <t>AMY@FABMAGS.CO.ZA</t>
  </si>
  <si>
    <t>info@fabricfusion.co.za</t>
  </si>
  <si>
    <t>accounts@fact-labs.co.za</t>
  </si>
  <si>
    <t>deepakp@fairfield.co.za</t>
  </si>
  <si>
    <t>celeste@fairtrade.org.za</t>
  </si>
  <si>
    <t>waterfall@vovotelo.com</t>
  </si>
  <si>
    <t>NUNO@FAMADELI.CO.ZA</t>
  </si>
  <si>
    <t>info@fanel.co.za</t>
  </si>
  <si>
    <t>cs@fanel.co.za</t>
  </si>
  <si>
    <t>accounts@fanel.co.za</t>
  </si>
  <si>
    <t>debtors@farend.co.za</t>
  </si>
  <si>
    <t>FASTFOODTRUCKSSA2GMAIL.COM</t>
  </si>
  <si>
    <t>kurt@colossusconsulting.co.za</t>
  </si>
  <si>
    <t>mtaandfatso@yahoo.com</t>
  </si>
  <si>
    <t>edmund@fbaircon.co.za</t>
  </si>
  <si>
    <t>n.cannon@fedex.supaswift.co.za</t>
  </si>
  <si>
    <t>fego.nicolway@gmail.com</t>
  </si>
  <si>
    <t>m.borciani@fenco.it</t>
  </si>
  <si>
    <t>debra.arends@festo.com</t>
  </si>
  <si>
    <t>yolandep@fhchamberlain.co.za</t>
  </si>
  <si>
    <t>STEGMANNF@FIDELITYSECURITY.CO.ZA</t>
  </si>
  <si>
    <t>filcor@mtnloaded.co.za</t>
  </si>
  <si>
    <t>accounts@filtecautomation.co.za</t>
  </si>
  <si>
    <t>han@finecuts.co.za</t>
  </si>
  <si>
    <t>glendaj@finlar.co.za</t>
  </si>
  <si>
    <t>firecontrol@iafrica.com</t>
  </si>
  <si>
    <t>courtney@fire-horse.co.za</t>
  </si>
  <si>
    <t>admin@firemaster.co.za</t>
  </si>
  <si>
    <t>lee-ann@firesprinklers.co.za</t>
  </si>
  <si>
    <t>amanda@crbrands.co.za</t>
  </si>
  <si>
    <t>garret@fireworx1475.co.za</t>
  </si>
  <si>
    <t>cmiller@firi.co.za</t>
  </si>
  <si>
    <t>gardee_abdullah@yahoo.com</t>
  </si>
  <si>
    <t>accounts@fil.co.za</t>
  </si>
  <si>
    <t>angelam@firsttech.co.za</t>
  </si>
  <si>
    <t>info@fishwicks.co.za</t>
  </si>
  <si>
    <t>info@5v5.co.za</t>
  </si>
  <si>
    <t>admin@flamerite.co.za</t>
  </si>
  <si>
    <t>flashvisas@etravel.co.za</t>
  </si>
  <si>
    <t>accounts@fleetwise.co.za</t>
  </si>
  <si>
    <t>clare.odonovan@fleishman.co.za</t>
  </si>
  <si>
    <t>GUY@BESPOKEFLOORING.CO.ZA</t>
  </si>
  <si>
    <t>info@florpro.co.za</t>
  </si>
  <si>
    <t>durbanville@flowercraft.co.za</t>
  </si>
  <si>
    <t>seans@flowcentric.com</t>
  </si>
  <si>
    <t>info@flowersbydesign.co.za</t>
  </si>
  <si>
    <t>sbulbulia@fluxmans.com</t>
  </si>
  <si>
    <t>ashvina@fnb.co.za</t>
  </si>
  <si>
    <t>Adetoyese.Fagbohun@ebucks.com</t>
  </si>
  <si>
    <t>fomiss.shell@bos.co.za</t>
  </si>
  <si>
    <t>cameron@fontana.za.net</t>
  </si>
  <si>
    <t>info@foodsafety.co.za</t>
  </si>
  <si>
    <t>idah.rabophala@drlowe.co.za</t>
  </si>
  <si>
    <t>DEBTORS@FOODGISTICS.CO.ZA</t>
  </si>
  <si>
    <t>info@foodserve.co.za</t>
  </si>
  <si>
    <t>nazea@foodwear.co.za</t>
  </si>
  <si>
    <t>badplaasconf@foreversa.co.za</t>
  </si>
  <si>
    <t>forkliftind@worldonline.co.za</t>
  </si>
  <si>
    <t>nicolenegladwin@gmail.com</t>
  </si>
  <si>
    <t>martli@moltenglass.co.za</t>
  </si>
  <si>
    <t>bdutoit@formsind.co.za</t>
  </si>
  <si>
    <t>client@foshizi.co.</t>
  </si>
  <si>
    <t>zuraidha@fosters.co.za</t>
  </si>
  <si>
    <t>debtors@fournos.co.za</t>
  </si>
  <si>
    <t>monique@foxp2.co</t>
  </si>
  <si>
    <t>admin@framework.co.za</t>
  </si>
  <si>
    <t>zenobia@franchisingplus.co.za</t>
  </si>
  <si>
    <t>cms.c@absamail.co.za</t>
  </si>
  <si>
    <t>info@freezerite.co.za</t>
  </si>
  <si>
    <t>phill@freighttraining.co.za</t>
  </si>
  <si>
    <t>peach@tellpeach.com</t>
  </si>
  <si>
    <t>jenmay49@absamail.co.za</t>
  </si>
  <si>
    <t>brada@fgi.co.za</t>
  </si>
  <si>
    <t>HEADBUYER@FFG.ORG.ZA</t>
  </si>
  <si>
    <t>admin@frigotech.co.za</t>
  </si>
  <si>
    <t>bruce@cyber-tel.co.za</t>
  </si>
  <si>
    <t>admin@fspersonnel.co.za</t>
  </si>
  <si>
    <t>marioftm@telkomsa.net</t>
  </si>
  <si>
    <t>info@fuchsoil.co.za</t>
  </si>
  <si>
    <t>jb_tek@yahoo.com</t>
  </si>
  <si>
    <t>accounts@fusiondigital.co.za</t>
  </si>
  <si>
    <t>rory@futurekzn.co.za</t>
  </si>
  <si>
    <t>art@fuzegraphics.co.za</t>
  </si>
  <si>
    <t>gdservices@telkomsa.net</t>
  </si>
  <si>
    <t>info@grandpro.com</t>
  </si>
  <si>
    <t>info@gcac.co.za</t>
  </si>
  <si>
    <t>annelie.kriel@za.g4s.com</t>
  </si>
  <si>
    <t>laila@gaap.co.za</t>
  </si>
  <si>
    <t>info@gadomski.co.za</t>
  </si>
  <si>
    <t>:annie@galactictrucking.co.za</t>
  </si>
  <si>
    <t>MichelleJ@galdon.co.za</t>
  </si>
  <si>
    <t>midrandcerntral@telkomsa.com</t>
  </si>
  <si>
    <t>deirdre@game2change.co.za</t>
  </si>
  <si>
    <t>oscar@gammazenith.co.za</t>
  </si>
  <si>
    <t>gasequiprika@gmail.com</t>
  </si>
  <si>
    <t>Victor@gaslink.co.za</t>
  </si>
  <si>
    <t>info@gautengdairy.co.za</t>
  </si>
  <si>
    <t>admin@nickselectrical.co.za</t>
  </si>
  <si>
    <t>designquarter@lupa.co.za</t>
  </si>
  <si>
    <t>riana@gearupcouriers.co.za</t>
  </si>
  <si>
    <t>jp@totalfire.co.za</t>
  </si>
  <si>
    <t>monica.erasmus@gemue.co.za</t>
  </si>
  <si>
    <t>wendy@gphsa.co.za</t>
  </si>
  <si>
    <t>rose@geneva-ad.com</t>
  </si>
  <si>
    <t>kim@genpower.co.za</t>
  </si>
  <si>
    <t>rose.lintvelt@jhi.co.za</t>
  </si>
  <si>
    <t>belinda@geochem.co.za</t>
  </si>
  <si>
    <t>nandi@geogelodge.co.za</t>
  </si>
  <si>
    <t>info@georgeartstheatre.co.za</t>
  </si>
  <si>
    <t>rudolph.sekati@pic.gov.za</t>
  </si>
  <si>
    <t>andztransport@yahoo.com</t>
  </si>
  <si>
    <t>sales@ghostsquad.co.za</t>
  </si>
  <si>
    <t>giftcebekulu@gmail.com</t>
  </si>
  <si>
    <t>denzildayce33@gmail.com</t>
  </si>
  <si>
    <t>gaynor@ggisa.com</t>
  </si>
  <si>
    <t>ecapeglasfit@mweb.co.za</t>
  </si>
  <si>
    <t>lehine.coetzee@globalcoffee.co.za</t>
  </si>
  <si>
    <t>denise@globalgolf.co.za</t>
  </si>
  <si>
    <t>pmb@globaltraining.co.za</t>
  </si>
  <si>
    <t>jayb@globeflight.com</t>
  </si>
  <si>
    <t>gfogell@global.co.za</t>
  </si>
  <si>
    <t>francesco.bosotti@goglio.it</t>
  </si>
  <si>
    <t>ACCOUNTS@GOLDENFOODS.CO.ZA</t>
  </si>
  <si>
    <t>natalie@g-one-fire.co.za</t>
  </si>
  <si>
    <t>pieter@shopfitdesign.co.za</t>
  </si>
  <si>
    <t>accessrental@goscor.co.za</t>
  </si>
  <si>
    <t>annarier@goscor.co.za</t>
  </si>
  <si>
    <t>awhite@goscor.co.za</t>
  </si>
  <si>
    <t>sdludla@shumani-industrial.co.za</t>
  </si>
  <si>
    <t>bonita@goshawkpe.co.za</t>
  </si>
  <si>
    <t>cabreytenbach@gmail.com</t>
  </si>
  <si>
    <t>shelley@gbrefrigeration.co.za</t>
  </si>
  <si>
    <t>jenni.lawrance@za.gt.com</t>
  </si>
  <si>
    <t>graham@graycon.co.za</t>
  </si>
  <si>
    <t>graystonveg@telkom.net</t>
  </si>
  <si>
    <t>info@great-wines.co.za</t>
  </si>
  <si>
    <t>mireille@dancerstudio.co.za</t>
  </si>
  <si>
    <t>theoliebetrau@gmail.com</t>
  </si>
  <si>
    <t>greengecko.ind@gmail.com</t>
  </si>
  <si>
    <t>bookings@greenparklodge.co.za</t>
  </si>
  <si>
    <t>info@greenplasticwood.co.za</t>
  </si>
  <si>
    <t>info@greenegroup.co.za</t>
  </si>
  <si>
    <t>henb@telkomsa.net</t>
  </si>
  <si>
    <t>GREG.MARSHALL700@GMAIL.COM</t>
  </si>
  <si>
    <t>OLIVIA@GSAIRCON.CO.ZA</t>
  </si>
  <si>
    <t>warren@greymatterfinch.com</t>
  </si>
  <si>
    <t>mike@gridswitchsa.co.za</t>
  </si>
  <si>
    <t>mailto:nicholas.dlamini@famousbrands.co.za]</t>
  </si>
  <si>
    <t>amoller@growthpoint.co.za</t>
  </si>
  <si>
    <t>sales@gryffinsafety.co.za</t>
  </si>
  <si>
    <t>yolande@gulf.co.za</t>
  </si>
  <si>
    <t>guspanelbeaters@worldonline.co.za</t>
  </si>
  <si>
    <t>tammy.b@guth.co.za</t>
  </si>
  <si>
    <t>emma@h2ompu.co.za</t>
  </si>
  <si>
    <t>tom.wright@habasit.com</t>
  </si>
  <si>
    <t>anleyhad@gmail.com</t>
  </si>
  <si>
    <t>admin@printjuction.co.za</t>
  </si>
  <si>
    <t>hanna@hanna.co.za</t>
  </si>
  <si>
    <t>waboomskwekery@etimemail.co.za</t>
  </si>
  <si>
    <t>mbrods@iafrica.com</t>
  </si>
  <si>
    <t>ptaljaard@haslac.co.za</t>
  </si>
  <si>
    <t>jlh@hauteperf.co.za</t>
  </si>
  <si>
    <t>mike@have2need.com</t>
  </si>
  <si>
    <t>empangenicountryclub@griddle.co.za</t>
  </si>
  <si>
    <t>inmallmedia@mallofafrica.co.za</t>
  </si>
  <si>
    <t>hesta@heandshe.co.za</t>
  </si>
  <si>
    <t>sergio@healthfitsa.co.za</t>
  </si>
  <si>
    <t>workshop@sactrucks.co.za</t>
  </si>
  <si>
    <t>chanel.michaeli@1886advertising.co.za</t>
  </si>
  <si>
    <t>info@hellopeter.com</t>
  </si>
  <si>
    <t>MWHERMARM@MWEB.CO.ZA</t>
  </si>
  <si>
    <t>info@htref.co.za</t>
  </si>
  <si>
    <t>komarhs@iafrica.com</t>
  </si>
  <si>
    <t>bookings@heritageguesthouse</t>
  </si>
  <si>
    <t>bluebay@whizwow.com</t>
  </si>
  <si>
    <t>info@heroenviro.co.za</t>
  </si>
  <si>
    <t>h@hfactordesign.com</t>
  </si>
  <si>
    <t>alta@highroadmeat.co.za</t>
  </si>
  <si>
    <t>mary-ann@hsm.co.za</t>
  </si>
  <si>
    <t>nosipho.makhanya@hilton.com</t>
  </si>
  <si>
    <t>nicolene@herholdts.co.za</t>
  </si>
  <si>
    <t>ansie@himax.co.za</t>
  </si>
  <si>
    <t>clintonmc@mcmotor.co.za</t>
  </si>
  <si>
    <t>giovanni.zoccola@bwmr.co.za</t>
  </si>
  <si>
    <t>hipoint@intekom.co.za</t>
  </si>
  <si>
    <t>RAJESH@HIGMIDRAND.CO.ZA</t>
  </si>
  <si>
    <t>carin@hiside.co.za</t>
  </si>
  <si>
    <t>lucky@hi-techlighting.co.za</t>
  </si>
  <si>
    <t>gaffleysigns@telkomsa.net</t>
  </si>
  <si>
    <t>reception@combinedair.co.za</t>
  </si>
  <si>
    <t>thomashlongwane@telkomsa.net</t>
  </si>
  <si>
    <t>hmcinstallations@gmail.com</t>
  </si>
  <si>
    <t>admin@holmesandsavage.co.za</t>
  </si>
  <si>
    <t>willem.smith@effem.com</t>
  </si>
  <si>
    <t>melissa.broodryk85@gmail.com</t>
  </si>
  <si>
    <t>ca@catrakilis.co.za</t>
  </si>
  <si>
    <t>accounts@hostit.co.za</t>
  </si>
  <si>
    <t>info@hdiyouth.co.za</t>
  </si>
  <si>
    <t>reservations@hotelportaodiaz.co.za</t>
  </si>
  <si>
    <t>waltermnkomo@gmail.com</t>
  </si>
  <si>
    <t>PHILLIP@HOUTLANDER.CO.ZA</t>
  </si>
  <si>
    <t>htddesign1@gmail.com</t>
  </si>
  <si>
    <t>gross66@mweb.co.za</t>
  </si>
  <si>
    <t>rudie@hunky-dory.co.za</t>
  </si>
  <si>
    <t>mark@huntingdragons.co.za</t>
  </si>
  <si>
    <t>info@hurwitzbeef.co.za</t>
  </si>
  <si>
    <t>frikkievandenberg@yahoo.com</t>
  </si>
  <si>
    <t>liisl@hychem.co.za</t>
  </si>
  <si>
    <t>sheridan@hydeparktoyota.co.za</t>
  </si>
  <si>
    <t>statements@hyflo.co.za</t>
  </si>
  <si>
    <t>carina@hyg.co.za</t>
  </si>
  <si>
    <t>robert@hygrotech.co.za</t>
  </si>
  <si>
    <t>esme@clearwatermall.co.za</t>
  </si>
  <si>
    <t>itroyston@mweb.co.za</t>
  </si>
  <si>
    <t>turbot@telkomsa.net</t>
  </si>
  <si>
    <t>hanelie.ibmplast@gmail.com</t>
  </si>
  <si>
    <t>info@ibo-date.co.za</t>
  </si>
  <si>
    <t>dennisp1@mweb.co.za</t>
  </si>
  <si>
    <t>accounts@icecoldbodies.co.za</t>
  </si>
  <si>
    <t>tom@idsdesign.co.za</t>
  </si>
  <si>
    <t>rosalie@tonedigital.co.za</t>
  </si>
  <si>
    <t>margie@idu.co.za</t>
  </si>
  <si>
    <t>accounts_za@ifm.com</t>
  </si>
  <si>
    <t>Shona@igniteresearch.co.za</t>
  </si>
  <si>
    <t>BRETT@NKULUSEC.CO.ZA</t>
  </si>
  <si>
    <t>tanya@imperial.co.za</t>
  </si>
  <si>
    <t>ikcwholesalers@mweb.co.za</t>
  </si>
  <si>
    <t>praba@ikas.co.za</t>
  </si>
  <si>
    <t>serenity@illovo.co.za</t>
  </si>
  <si>
    <t>postventa@imar.com.es</t>
  </si>
  <si>
    <t>info@imbizoshisanyama.co.za</t>
  </si>
  <si>
    <t>debruinsteyn@gmail.com</t>
  </si>
  <si>
    <t>mikeshaw@global.co.za</t>
  </si>
  <si>
    <t>DEBTORS@BANDINI.CO.ZA</t>
  </si>
  <si>
    <t>COLLEEN@REDCHERRY.CO.ZA</t>
  </si>
  <si>
    <t>cvena@imperial.co.za</t>
  </si>
  <si>
    <t>admin@imperialelectrical.co.za</t>
  </si>
  <si>
    <t>mdeviah@imperialgm.co.za</t>
  </si>
  <si>
    <t>jgoliath@imperialhino.co.za</t>
  </si>
  <si>
    <t>jacq@jshaccounting.co.za</t>
  </si>
  <si>
    <t>motja@patleys.co.za</t>
  </si>
  <si>
    <t>hstr@imperial-toyota.co.za</t>
  </si>
  <si>
    <t>marie@importalia.co.za</t>
  </si>
  <si>
    <t>impdebtors@improchem.co.za</t>
  </si>
  <si>
    <t>julius@imsimbi.co.za</t>
  </si>
  <si>
    <t>officeprofile@yebo.co.za</t>
  </si>
  <si>
    <t>info@pdd.co.za</t>
  </si>
  <si>
    <t>pbutler@inandaclub.co.za</t>
  </si>
  <si>
    <t>helene@in'awe.co.za</t>
  </si>
  <si>
    <t>inchbyinch999@yahoo.com</t>
  </si>
  <si>
    <t>indecx@mweb.co.za</t>
  </si>
  <si>
    <t>accounts.complaints@inl.co.za</t>
  </si>
  <si>
    <t>mmokoena@indgro.com</t>
  </si>
  <si>
    <t>floris@ils.co.za</t>
  </si>
  <si>
    <t>peter@ipm-sa.co.za</t>
  </si>
  <si>
    <t>ipspackaging@mweb.co.za</t>
  </si>
  <si>
    <t>bridgette@infinity888ptyltd.co.za</t>
  </si>
  <si>
    <t>john@iact-africa.com</t>
  </si>
  <si>
    <t>info@infotools.co.za</t>
  </si>
  <si>
    <t>chantelle.olivier@ingredion.com</t>
  </si>
  <si>
    <t>reception@ingwenyama.co.za</t>
  </si>
  <si>
    <t>michelle.beitia@inhancesc.com</t>
  </si>
  <si>
    <t>info@inkezo.com</t>
  </si>
  <si>
    <t>elsabe@inkredible.co.za</t>
  </si>
  <si>
    <t>innovativeglass@telkomsa.net</t>
  </si>
  <si>
    <t>markp@inoxico.com</t>
  </si>
  <si>
    <t>tcox.za@inoxpa.com</t>
  </si>
  <si>
    <t>anneli@insogp.co.za</t>
  </si>
  <si>
    <t>SALES@INSTECH.CO.ZA</t>
  </si>
  <si>
    <t>nokuthula.dlamini@instinctif.com</t>
  </si>
  <si>
    <t>info@instrotech.co.za</t>
  </si>
  <si>
    <t>debtors@insulated.co.za</t>
  </si>
  <si>
    <t>nika@whips.co.za</t>
  </si>
  <si>
    <t>heindrich.hansen@outlook.com</t>
  </si>
  <si>
    <t>admin@saembroidery.co.za</t>
  </si>
  <si>
    <t>LEROUX@KMN.CO.ZA</t>
  </si>
  <si>
    <t>GARYWEINST@GMAIL.COM</t>
  </si>
  <si>
    <t>intercal@intercal.co.za</t>
  </si>
  <si>
    <t>interseat@netactive.co.za</t>
  </si>
  <si>
    <t>mathilda.swanepoel@intertek.com</t>
  </si>
  <si>
    <t>stefnie@intertown.co.za</t>
  </si>
  <si>
    <t>tracyh@interwaste.co.za</t>
  </si>
  <si>
    <t>info@intouchpos.co.za</t>
  </si>
  <si>
    <t>kobus@intraspeed.co.za</t>
  </si>
  <si>
    <t>sophiem@introstat.co.za</t>
  </si>
  <si>
    <t>brendan.baiocchi@investec.co.za</t>
  </si>
  <si>
    <t>Belinda.Bedworth@investec.co.za</t>
  </si>
  <si>
    <t>english@investorcommunications.co.za</t>
  </si>
  <si>
    <t>occhealth@theiodcentre.co.za</t>
  </si>
  <si>
    <t>ipl@iafrica.com</t>
  </si>
  <si>
    <t>sharlotte.pillay@ipsos.com</t>
  </si>
  <si>
    <t>irenemouz@gmail.com</t>
  </si>
  <si>
    <t>accounts.dm@ironmountain.co.za</t>
  </si>
  <si>
    <t>danel@irp.co.za</t>
  </si>
  <si>
    <t>jphannes@irvplumbers.com</t>
  </si>
  <si>
    <t>dopperman@unitransmotors.co.za</t>
  </si>
  <si>
    <t>andrewb@itinspired.co.za</t>
  </si>
  <si>
    <t>italpac@iafrica.co.za</t>
  </si>
  <si>
    <t>riaan@itirelengsa.co.za</t>
  </si>
  <si>
    <t>geoff@its-africa.co.za</t>
  </si>
  <si>
    <t>johan@itpumps.co.za</t>
  </si>
  <si>
    <t>jacky@itssa-bbs.co.za</t>
  </si>
  <si>
    <t>gail@ubbs.co.za</t>
  </si>
  <si>
    <t>kylisko@mweb.co.za</t>
  </si>
  <si>
    <t>info@jkservices.co.za</t>
  </si>
  <si>
    <t>thecarpetclinic1@gmail.com</t>
  </si>
  <si>
    <t>info@wernerspitbraai.co.za</t>
  </si>
  <si>
    <t>jaco@jachris.co.za</t>
  </si>
  <si>
    <t>CARYN@JACKBENIMBLE.CO.ZA</t>
  </si>
  <si>
    <t>gengulu@yahoo.com</t>
  </si>
  <si>
    <t>debtors@jdl.co.za</t>
  </si>
  <si>
    <t>accounts@jemimas.co.za</t>
  </si>
  <si>
    <t>sales@jamboimports.co.za</t>
  </si>
  <si>
    <t>siddall@icon.co.za</t>
  </si>
  <si>
    <t>raquel@sfmanagement.co.za</t>
  </si>
  <si>
    <t>sanjanie@japsongroup.co.za</t>
  </si>
  <si>
    <t>dcozyn@jassouthafrica.com</t>
  </si>
  <si>
    <t>kenan@javgro.co.za</t>
  </si>
  <si>
    <t>SALES@STUDIOAIDS.CO.ZA</t>
  </si>
  <si>
    <t>sales@jazeba.co.za</t>
  </si>
  <si>
    <t>lupa@ibound.co.za</t>
  </si>
  <si>
    <t>ACCOUNTS@JANDBENTERPRISES.CO.ZA</t>
  </si>
  <si>
    <t>jeremy@jelatech.co.za</t>
  </si>
  <si>
    <t>info@jemimas.co.za</t>
  </si>
  <si>
    <t>sunilrarajcoomar8@gmail.com</t>
  </si>
  <si>
    <t>kenny@spilldoctor.co.za</t>
  </si>
  <si>
    <t>SALES@MRPLATTERS.CO.ZA</t>
  </si>
  <si>
    <t>marina@aliceleroux.co.za</t>
  </si>
  <si>
    <t>melinda brummer</t>
  </si>
  <si>
    <t>warren.fielding@jhi.co.za</t>
  </si>
  <si>
    <t>selisha Pillay</t>
  </si>
  <si>
    <t>hayfields@postnet.co.za</t>
  </si>
  <si>
    <t>jla@scwireless.co.za</t>
  </si>
  <si>
    <t>kim@jlsclothing.co.za</t>
  </si>
  <si>
    <t>joconstruct@absamail.co.za</t>
  </si>
  <si>
    <t>info@joedavis.co.za</t>
  </si>
  <si>
    <t>erikas@joepublic.co.za</t>
  </si>
  <si>
    <t>SHARON@JOESOAPCC.CO.ZA</t>
  </si>
  <si>
    <t>admin@joeysspraypainters.co.za</t>
  </si>
  <si>
    <t>marina.vergelegen@vodamail.co.za</t>
  </si>
  <si>
    <t>jsa@mweb.co.za</t>
  </si>
  <si>
    <t>jbernath@mweb.co.za</t>
  </si>
  <si>
    <t>accounts@johngray.co.za</t>
  </si>
  <si>
    <t>indira@rentamaid.co.za</t>
  </si>
  <si>
    <t>climate@cps.co.za</t>
  </si>
  <si>
    <t>marisa.mokoena@jonathanball.co.za</t>
  </si>
  <si>
    <t>Sadhna.Ramdhin@jonsson.co.za</t>
  </si>
  <si>
    <t>elaine@jordanwines.com</t>
  </si>
  <si>
    <t>lina@jotta.co.za</t>
  </si>
  <si>
    <t>CORLIA@JOZIDIET.CO.ZA</t>
  </si>
  <si>
    <t>carinalotter@gmail.com</t>
  </si>
  <si>
    <t>vohane@gmail.com</t>
  </si>
  <si>
    <t>financedebtors@jse.co.za</t>
  </si>
  <si>
    <t>juantechsam@telkomsa.net</t>
  </si>
  <si>
    <t>superjuicedbn@telkomsa.net</t>
  </si>
  <si>
    <t>edb@edbevents.com</t>
  </si>
  <si>
    <t>stephen@jumboprojects.co.za</t>
  </si>
  <si>
    <t>chantell@justimagineconsulting.co.za</t>
  </si>
  <si>
    <t>ACCOUNTS@JUSTTEDDY.CO.ZA</t>
  </si>
  <si>
    <t>loudon@hotmail.co.za</t>
  </si>
  <si>
    <t>Ndollie@JUTA.CO.ZA</t>
  </si>
  <si>
    <t>renata@telkomsa.net</t>
  </si>
  <si>
    <t>debby@kmintsa.co.za</t>
  </si>
  <si>
    <t>cornejg@gmail.com</t>
  </si>
  <si>
    <t>shehaam@arcgraphics.co.za</t>
  </si>
  <si>
    <t>natwest@iafrica.com</t>
  </si>
  <si>
    <t>info@wholeearth.co.za</t>
  </si>
  <si>
    <t>ignatiuskg@gmail.com</t>
  </si>
  <si>
    <t>brent_bowden@kaltire.com</t>
  </si>
  <si>
    <t>bookings@kalaharilionsrest.co.za</t>
  </si>
  <si>
    <t>kent@kalex.co.za</t>
  </si>
  <si>
    <t>theuns.kaloes@gmail.com</t>
  </si>
  <si>
    <t>info@kalreo.co.za</t>
  </si>
  <si>
    <t>dbone@kameeldriftpty.co.za</t>
  </si>
  <si>
    <t>kammanasexports@gmail.com</t>
  </si>
  <si>
    <t>shaheen.abader@kantartns.com</t>
  </si>
  <si>
    <t>ronicas@ispartners.co.za</t>
  </si>
  <si>
    <t>leandrib@karanbeef.com</t>
  </si>
  <si>
    <t>quintin.lagrange@karcher.co.za</t>
  </si>
  <si>
    <t>kard@telkomsa.net</t>
  </si>
  <si>
    <t>accounts@karongwefurniture.co.za</t>
  </si>
  <si>
    <t>andrew@karoogold.co.za</t>
  </si>
  <si>
    <t>angela.wade@kla.co.za</t>
  </si>
  <si>
    <t>sales@kayroto.co.za</t>
  </si>
  <si>
    <t>Dave.M@kblabels.co.za</t>
  </si>
  <si>
    <t>liezel@kchem.co.za</t>
  </si>
  <si>
    <t>COLIN.HAMMOND@HOTMAIL.CO.ZA</t>
  </si>
  <si>
    <t>annal@gardenmorris.co.za</t>
  </si>
  <si>
    <t>ROBYN@QUANTICOST.CO.ZA</t>
  </si>
  <si>
    <t>donna.roux@kempston.co.za</t>
  </si>
  <si>
    <t>joey@kempston.co.za</t>
  </si>
  <si>
    <t>accounts@kemptonbrakeandclutch.co.za</t>
  </si>
  <si>
    <t>turnntendercentral@gmail.com</t>
  </si>
  <si>
    <t>alain@ksfmsa.co.za</t>
  </si>
  <si>
    <t>admin@spaccounting.co.za</t>
  </si>
  <si>
    <t>octavia.sithole@kcc.com</t>
  </si>
  <si>
    <t>haripersad7@gemail.com</t>
  </si>
  <si>
    <t>chantell@kindo.co.za</t>
  </si>
  <si>
    <t>jimmy@kch.co.za</t>
  </si>
  <si>
    <t>accounts@kingsmeatdeli.co.za</t>
  </si>
  <si>
    <t>samantha.ramjan@kwe.co.za</t>
  </si>
  <si>
    <t>ANSIE@KLARETECH.COM</t>
  </si>
  <si>
    <t>kleenkut@zsd.co.za</t>
  </si>
  <si>
    <t>kkmeat@kleinkaroo.com</t>
  </si>
  <si>
    <t>SUE@KLFCOMPUTING.CO.ZA</t>
  </si>
  <si>
    <t>sales@klingecorp.com</t>
  </si>
  <si>
    <t>hhoward@bwlog.com</t>
  </si>
  <si>
    <t>INFO@KLOMPCERAMICS.COM</t>
  </si>
  <si>
    <t>victor@klsaluminium.co.za</t>
  </si>
  <si>
    <t>info@citystay.co.za</t>
  </si>
  <si>
    <t>seedlings@wispernet.co.za</t>
  </si>
  <si>
    <t>debtors@emperorfoods.co.za</t>
  </si>
  <si>
    <t>mifin@webmail.co.za</t>
  </si>
  <si>
    <t>info@koldserve.co.za</t>
  </si>
  <si>
    <t>meyer@hilbert.co.za</t>
  </si>
  <si>
    <t>rene@kmdps.co.za</t>
  </si>
  <si>
    <t>sales@kopanong.co.za</t>
  </si>
  <si>
    <t>tony@enerjetic.co.za</t>
  </si>
  <si>
    <t>kriv.naidoo@gmail.com</t>
  </si>
  <si>
    <t>debtormgt@kroonchickens.co.za</t>
  </si>
  <si>
    <t>charlene@krostshelving.com</t>
  </si>
  <si>
    <t>NA</t>
  </si>
  <si>
    <t>MarieJKasongo@eaton.com</t>
  </si>
  <si>
    <t>info.kuhlekwethu@gmail.com</t>
  </si>
  <si>
    <t>SANDTONEVENTS@SLOW.CO.ZA</t>
  </si>
  <si>
    <t>kimone@klpg.co.za</t>
  </si>
  <si>
    <t>kuzofezekatrading@gmail.com</t>
  </si>
  <si>
    <t>portia.malabela@gmail.com</t>
  </si>
  <si>
    <t>slulekom@on.co.za</t>
  </si>
  <si>
    <t>res@kwamadala.co.za</t>
  </si>
  <si>
    <t>kassel@kwikspace.co.za</t>
  </si>
  <si>
    <t>wayne.roos@mmfs.co.za</t>
  </si>
  <si>
    <t>debtors@kmds.co.za</t>
  </si>
  <si>
    <t>infojhb2kytaindustries.com</t>
  </si>
  <si>
    <t>admin@landmpro.co.za</t>
  </si>
  <si>
    <t>ZA</t>
  </si>
  <si>
    <t>le1@mweb.co.za</t>
  </si>
  <si>
    <t>lisa@schoolads.co.za</t>
  </si>
  <si>
    <t>lmauto2@lantic.net</t>
  </si>
  <si>
    <t>clive@lpsafety.co.za</t>
  </si>
  <si>
    <t>admin@lagrangeinteriors.co.za</t>
  </si>
  <si>
    <t>icecream@mweb.co.za</t>
  </si>
  <si>
    <t>bookings@lavf.co.za</t>
  </si>
  <si>
    <t>admin@labcal.co.za</t>
  </si>
  <si>
    <t>grep@labchem.co.za</t>
  </si>
  <si>
    <t>wade@bplabelling.co.za</t>
  </si>
  <si>
    <t>productionec@labelpro.co.za</t>
  </si>
  <si>
    <t>sales@labex.co.za</t>
  </si>
  <si>
    <t>radhin@labotec.co.za</t>
  </si>
  <si>
    <t>llegodi@labournet.com</t>
  </si>
  <si>
    <t>admin@labourwise.co.za</t>
  </si>
  <si>
    <t>quality@labserve.net</t>
  </si>
  <si>
    <t>ADMIN@LACONCORDE.CO.ZA</t>
  </si>
  <si>
    <t>kholiwe.nkosi@lafargeholcim.com</t>
  </si>
  <si>
    <t>elizabeth.chindane@lancet.co.za</t>
  </si>
  <si>
    <t>ACCOUNTS@LANLINK.CO.ZA</t>
  </si>
  <si>
    <t>lucy@lar-ass.co.za</t>
  </si>
  <si>
    <t>messaging-service@post.xero.com</t>
  </si>
  <si>
    <t>justice.scheepers@lasec.com</t>
  </si>
  <si>
    <t>Latitudemarketing78@gmail.com</t>
  </si>
  <si>
    <t>laurieanninteriors@gmail.com</t>
  </si>
  <si>
    <t>info@lausannedairies.co.za</t>
  </si>
  <si>
    <t>mailbjanzen@absamail.co.za</t>
  </si>
  <si>
    <t>derrickmurphy@worldonline.co.za</t>
  </si>
  <si>
    <t>NIELRALL@LEADERSHIPDYNAMICS.CO.ZA</t>
  </si>
  <si>
    <t>glenda@learnability.co.za</t>
  </si>
  <si>
    <t>anneriket@learnfast.co.za</t>
  </si>
  <si>
    <t>reception@lema.co.za</t>
  </si>
  <si>
    <t>d.leone@leofoods.co.za</t>
  </si>
  <si>
    <t>info@slotow.co.za</t>
  </si>
  <si>
    <t>admin@leopardsandlace.co.za</t>
  </si>
  <si>
    <t>simoneb@elitetruck.co.za</t>
  </si>
  <si>
    <t>sales@letabapumps.co.za</t>
  </si>
  <si>
    <t>sibusisiwe.mkhize@lexisnexis.co</t>
  </si>
  <si>
    <t>accounts@lexsynergy.com</t>
  </si>
  <si>
    <t>fn@lmi.co.za</t>
  </si>
  <si>
    <t>marius.engelbrecht@lifehealthcare.co.za</t>
  </si>
  <si>
    <t>vriekert@vodamail.co.za</t>
  </si>
  <si>
    <t>rob@lifespacesa.co.za</t>
  </si>
  <si>
    <t>breezair@polka.co.za</t>
  </si>
  <si>
    <t>m.peete@lihleexecutives.co.za</t>
  </si>
  <si>
    <t>sales@lillies.co.za</t>
  </si>
  <si>
    <t>limastax@gmail.com</t>
  </si>
  <si>
    <t>aggie@linkall.co.za</t>
  </si>
  <si>
    <t>brenda.nethavhani@linde-mh.co.za</t>
  </si>
  <si>
    <t>accounts@linkmarketservices.co.za</t>
  </si>
  <si>
    <t>office@linspace.co.za</t>
  </si>
  <si>
    <t>KANDY.MANUAL@LINVAR.CO.ZA</t>
  </si>
  <si>
    <t>Debtors2@liquidconcepts.co.za</t>
  </si>
  <si>
    <t>Vanessa.Klein@liquidtelecom.co.za</t>
  </si>
  <si>
    <t>portia@liquitech.co.za</t>
  </si>
  <si>
    <t>admin@liquorontherun.co.za</t>
  </si>
  <si>
    <t>leigh-anne@liquorishink.co.za</t>
  </si>
  <si>
    <t>lisajaneatkinson@gmail.com</t>
  </si>
  <si>
    <t>lilimackie@gmail.com</t>
  </si>
  <si>
    <t>mbarnard@voltex.co.za</t>
  </si>
  <si>
    <t>monican@lithotech.co.za</t>
  </si>
  <si>
    <t>livelightstainedglass@gmail.com</t>
  </si>
  <si>
    <t>strandkombuis1@mweb.co.za</t>
  </si>
  <si>
    <t>assistantadmin@lmcexpress.co.za</t>
  </si>
  <si>
    <t>charmaine@lmcexpress.co.za</t>
  </si>
  <si>
    <t>load@new.co.za</t>
  </si>
  <si>
    <t>dalila@logicalprint.co.za</t>
  </si>
  <si>
    <t>logisticsmith@gmail.com</t>
  </si>
  <si>
    <t>marien@azalea.co.za</t>
  </si>
  <si>
    <t>silverspooncatering@telkomsa.net</t>
  </si>
  <si>
    <t>sharon.levey@tokengroup.co.za</t>
  </si>
  <si>
    <t>APlumb@LSC.co.za</t>
  </si>
  <si>
    <t>ltwelding@gmail.com</t>
  </si>
  <si>
    <t>amdin@lucernefresh.co.za</t>
  </si>
  <si>
    <t>jamack@lumoss.co.za</t>
  </si>
  <si>
    <t>tamlyn@tameca.co.za</t>
  </si>
  <si>
    <t>accounts@lutgesigns.com</t>
  </si>
  <si>
    <t>info@portelizabethphotographer.co.za</t>
  </si>
  <si>
    <t>admin@mlelectrical.co.za</t>
  </si>
  <si>
    <t>inspml@inspml.co.za</t>
  </si>
  <si>
    <t>tincupbb@icloud.com</t>
  </si>
  <si>
    <t>rmeyer@macbrothers.co.za</t>
  </si>
  <si>
    <t>aalbertyn@macadams.co.za</t>
  </si>
  <si>
    <t>info@mcallisters.co.za</t>
  </si>
  <si>
    <t>macpac@worldonline.co.za</t>
  </si>
  <si>
    <t>ADMIN@MACRITES.CO.ZA</t>
  </si>
  <si>
    <t>madeeastgate@gmail.com</t>
  </si>
  <si>
    <t>davcon@global.co.za</t>
  </si>
  <si>
    <t>debtors@magmasecurity.co.za</t>
  </si>
  <si>
    <t>icloete@magnistrucks.com</t>
  </si>
  <si>
    <t>gina@magos.co.za</t>
  </si>
  <si>
    <t>Anneline.Booysen@makro.co.za</t>
  </si>
  <si>
    <t>wallance@malincofood.co.za</t>
  </si>
  <si>
    <t>liza@mannahr.co.za</t>
  </si>
  <si>
    <t>theresas@mapstudio.co.za</t>
  </si>
  <si>
    <t>accounts@mapa.co.za</t>
  </si>
  <si>
    <t>mapangotrading@gmail.com</t>
  </si>
  <si>
    <t>demi@expressmeats.co.za</t>
  </si>
  <si>
    <t>marinda.vanvuuren@marel.co.za</t>
  </si>
  <si>
    <t>andrew@mre.co.za</t>
  </si>
  <si>
    <t>flaviacagnazzo@yahoo.com</t>
  </si>
  <si>
    <t>lynder@marins-sa.co.za</t>
  </si>
  <si>
    <t>mws1@telkomsa.net</t>
  </si>
  <si>
    <t>markbak@mweb.co.za</t>
  </si>
  <si>
    <t>admin@vivass.co.za</t>
  </si>
  <si>
    <t>nkululeko@humeint.com</t>
  </si>
  <si>
    <t>KershiaR@polead.co.za</t>
  </si>
  <si>
    <t>elize.vermaak@masana-csc.biz</t>
  </si>
  <si>
    <t>ashley@bugler.co.za</t>
  </si>
  <si>
    <t>sales@massamatic.com</t>
  </si>
  <si>
    <t>ursula@mlift.co.za</t>
  </si>
  <si>
    <t>kajeeirfaan@gmail.com</t>
  </si>
  <si>
    <t>sales@mastervent.co.za</t>
  </si>
  <si>
    <t>marvellousmatakanye@yahoo.com</t>
  </si>
  <si>
    <t>tanyaj@thinkprint.co.za</t>
  </si>
  <si>
    <t>debtors@mixtelematics.com</t>
  </si>
  <si>
    <t>mattech@iburst.co.za</t>
  </si>
  <si>
    <t>macis.ngo@gmail.com</t>
  </si>
  <si>
    <t>amandaa@mauricekerrigan.com</t>
  </si>
  <si>
    <t>jackkrawitz@vodamail.co.za</t>
  </si>
  <si>
    <t>esme@maxisecurity.co.za</t>
  </si>
  <si>
    <t>meghan@bothmasigns.co.za</t>
  </si>
  <si>
    <t>nadira@mayarch.co.za</t>
  </si>
  <si>
    <t>AMANDA@MFGB.CO.ZA</t>
  </si>
  <si>
    <t>lex@mayfairhotel.co.za</t>
  </si>
  <si>
    <t>accounts@continentaldeli.co.za</t>
  </si>
  <si>
    <t>george@maze.co.za</t>
  </si>
  <si>
    <t>AINSLEY.MOKOENA@FAMOUSBRANDS.CO.ZA</t>
  </si>
  <si>
    <t>jaeln@mbombela.gov.za</t>
  </si>
  <si>
    <t>nontle@mbvprojects.co.za</t>
  </si>
  <si>
    <t>debtors1@mcbeans.co.za</t>
  </si>
  <si>
    <t>brianb@mcmotor.co.za</t>
  </si>
  <si>
    <t>info@mccater.co.za</t>
  </si>
  <si>
    <t>johannie@sauceadvertising.co.za</t>
  </si>
  <si>
    <t>r.davies@mci.co.za</t>
  </si>
  <si>
    <t>meajam@webmail.co.za</t>
  </si>
  <si>
    <t>thabang@mediaworks.co.za</t>
  </si>
  <si>
    <t>admin@measueformeasure.co.za</t>
  </si>
  <si>
    <t>sean@mcipe.co.za</t>
  </si>
  <si>
    <t>accounts@expressmeats.co.za</t>
  </si>
  <si>
    <t>info@meatmatters.co.za</t>
  </si>
  <si>
    <t>meatsa766@gmail.com</t>
  </si>
  <si>
    <t>meatco@mweb.co.za</t>
  </si>
  <si>
    <t>service@meatpackit.co.za</t>
  </si>
  <si>
    <t>cherylread@mweb.co.za</t>
  </si>
  <si>
    <t>bianca.venter@beeld.com</t>
  </si>
  <si>
    <t>famousbrands.orders@mediashop.co.za</t>
  </si>
  <si>
    <t>info@mediamark.co.za</t>
  </si>
  <si>
    <t>eurika.bester@mediclinic.co.za</t>
  </si>
  <si>
    <t>ismail@bmfoodsjhb.co.za</t>
  </si>
  <si>
    <t>megasuperstore@telkomsa.net</t>
  </si>
  <si>
    <t>mkluyts@intekom.co.za</t>
  </si>
  <si>
    <t>megan@meganpower.co.za</t>
  </si>
  <si>
    <t>melissa@tashasown.co.za</t>
  </si>
  <si>
    <t>lavinianaw@melrosearch.co.za</t>
  </si>
  <si>
    <t>jade.cass@meltwater.com</t>
  </si>
  <si>
    <t>natalei@mandatemm.com</t>
  </si>
  <si>
    <t>menuboard.elaine@gmail.com</t>
  </si>
  <si>
    <t>maud.leso@external.merckgroup.com</t>
  </si>
  <si>
    <t>mergedesigns@tiscali.co.za</t>
  </si>
  <si>
    <t>construction@merten.co.za</t>
  </si>
  <si>
    <t>paulette@mervyngers.com</t>
  </si>
  <si>
    <t>aby.mdluli@metraclark.co.za</t>
  </si>
  <si>
    <t>virginia@metroeng.co.za</t>
  </si>
  <si>
    <t>info@metrosecurity.co.za</t>
  </si>
  <si>
    <t>astraeab@metrofile.co.za</t>
  </si>
  <si>
    <t>penford@agnet.co.za</t>
  </si>
  <si>
    <t>info@meze.co.za</t>
  </si>
  <si>
    <t>mgwenyaoumuhleprojects.co.za</t>
  </si>
  <si>
    <t>etienne.oconnell@radissonblu.com</t>
  </si>
  <si>
    <t>tarryn@michaelbarker.co.za</t>
  </si>
  <si>
    <t>michelle@michem.co.za</t>
  </si>
  <si>
    <t>debtor@microchem.co.za</t>
  </si>
  <si>
    <t>uted@microneng.co.za</t>
  </si>
  <si>
    <t>sales@microsep.co.za</t>
  </si>
  <si>
    <t>jps@scwireless.co.za</t>
  </si>
  <si>
    <t>craig@midlandspumps.co.za</t>
  </si>
  <si>
    <t>mpe@lantic.net</t>
  </si>
  <si>
    <t>inge@midrandtruck.co.za</t>
  </si>
  <si>
    <t>miligrade@telkomsa.net</t>
  </si>
  <si>
    <t>millerparklodge@gmail.com</t>
  </si>
  <si>
    <t>marina@millenniummeat.co.za</t>
  </si>
  <si>
    <t>riette@millys.co.za</t>
  </si>
  <si>
    <t>accounts@mimicengraving.co.za</t>
  </si>
  <si>
    <t>ACCOUNTS@MINEMA.CO.ZA</t>
  </si>
  <si>
    <t>debtors@minitprint.co.za</t>
  </si>
  <si>
    <t>tanya@mintpromotions.co.za</t>
  </si>
  <si>
    <t>accounts_mmpbok2@minutemanpress.com</t>
  </si>
  <si>
    <t>quotes@mmpnel.co.za</t>
  </si>
  <si>
    <t>admin@mmpmontaguegardens.co.za</t>
  </si>
  <si>
    <t>INFO@MISTERNAT.CO.ZA</t>
  </si>
  <si>
    <t>iris@mistro.co.za</t>
  </si>
  <si>
    <t>ADMIN@MIZOSERVE.CO.ZA</t>
  </si>
  <si>
    <t>pies4sale@mweb.co.za</t>
  </si>
  <si>
    <t>info@ouewerf.co.za</t>
  </si>
  <si>
    <t>mjchalaal@interkom.co.za</t>
  </si>
  <si>
    <t>admin@mkprojects.co.za</t>
  </si>
  <si>
    <t>admin@coetzertrust.bloem.co.za</t>
  </si>
  <si>
    <t>alarmaccounts@securityhouse.co.za</t>
  </si>
  <si>
    <t>robbie@worldsigns.co.za</t>
  </si>
  <si>
    <t>mini.catering@gmail.com</t>
  </si>
  <si>
    <t>edwena@mo-med.com</t>
  </si>
  <si>
    <t>wimpie@mobiclicks.co.za</t>
  </si>
  <si>
    <t>reception@modelgroup.co.za</t>
  </si>
  <si>
    <t>sales@modena.co.za</t>
  </si>
  <si>
    <t>sales@modernpackaging.net</t>
  </si>
  <si>
    <t>dddint@iafrica.com</t>
  </si>
  <si>
    <t>dorothy@mcagents.co.za</t>
  </si>
  <si>
    <t>INFO@HGMOLENAAR.COM</t>
  </si>
  <si>
    <t>waldo@compressedaireng.co.za</t>
  </si>
  <si>
    <t>joanh@moncon.co.za</t>
  </si>
  <si>
    <t>account@montfoods.co.za</t>
  </si>
  <si>
    <t>montis@mweb.co.za</t>
  </si>
  <si>
    <t>julie@moolmangroup.co.za</t>
  </si>
  <si>
    <t>clive@moretecheng.com</t>
  </si>
  <si>
    <t>HILDA@MORGANBEEF.CO.ZA</t>
  </si>
  <si>
    <t>notification@harvestapp.com</t>
  </si>
  <si>
    <t>officecpt@moropa.co.za</t>
  </si>
  <si>
    <t>accounts@9bar.biz</t>
  </si>
  <si>
    <t>info@morris.co.za</t>
  </si>
  <si>
    <t>info@dineplan.com</t>
  </si>
  <si>
    <t>whitfield@dineplan.com</t>
  </si>
  <si>
    <t>mas@motozonesa.co.za</t>
  </si>
  <si>
    <t>info@mountainvmanor.co.za</t>
  </si>
  <si>
    <t>mountainview@mighty.co.za</t>
  </si>
  <si>
    <t>SAM@MOVETECH.CO.ZA</t>
  </si>
  <si>
    <t>stacey.stanfield@movingtactics.co.za</t>
  </si>
  <si>
    <t>thandiwe.rabochene@mowanaproperties.co.za</t>
  </si>
  <si>
    <t>monicak@mpcsa.co.za</t>
  </si>
  <si>
    <t>RozR@mpc.co.za</t>
  </si>
  <si>
    <t>c-stry@mweb.co.za</t>
  </si>
  <si>
    <t>shaheeda.daya@mrd.com</t>
  </si>
  <si>
    <t>andrew.gravett@gmail.com</t>
  </si>
  <si>
    <t>sales@mrplastic.co.za</t>
  </si>
  <si>
    <t>sales@mrsteam.co.za</t>
  </si>
  <si>
    <t>mellapalman@gmail.com</t>
  </si>
  <si>
    <t>colin@mscagencies.co.za</t>
  </si>
  <si>
    <t>info@msdngroup.co.za</t>
  </si>
  <si>
    <t>vera@billiongroup.co.za</t>
  </si>
  <si>
    <t>Collette.Liebenthal@vimnmix.com</t>
  </si>
  <si>
    <t>orders@mudstudio.net</t>
  </si>
  <si>
    <t>e.mbhemingways@themugg.com</t>
  </si>
  <si>
    <t>gavin@multilite.co.za</t>
  </si>
  <si>
    <t>ruwayda.gaffoor@multisol.co.za</t>
  </si>
  <si>
    <t>multiphg@gmail.com</t>
  </si>
  <si>
    <t>accounts@multithene.co.za</t>
  </si>
  <si>
    <t>mungaleesdecor@gmail.com</t>
  </si>
  <si>
    <t>ozsheik@gmail.com</t>
  </si>
  <si>
    <t>ronel.muhnaz@telkomsa.net</t>
  </si>
  <si>
    <t>ilene@munkaprojects.co.za</t>
  </si>
  <si>
    <t>david@musicnow.co.za</t>
  </si>
  <si>
    <t>michelc@mustek.co.za</t>
  </si>
  <si>
    <t>Gadija.samsodien@foxp2.com</t>
  </si>
  <si>
    <t>munya.mazhande@omni4africa.com</t>
  </si>
  <si>
    <t>bnkuna@mvtrade.co.za</t>
  </si>
  <si>
    <t>theairportlodge@gmail.com</t>
  </si>
  <si>
    <t>wnoble@m-web.com</t>
  </si>
  <si>
    <t>accounts@mygas.co.za</t>
  </si>
  <si>
    <t>Prishnee.Patchappan@Famousbrands.co.za</t>
  </si>
  <si>
    <t>nkplumbers@gmail.com</t>
  </si>
  <si>
    <t>pesales@riverporttraining.org</t>
  </si>
  <si>
    <t>AMANDA@N1.CO.ZA</t>
  </si>
  <si>
    <t>goitsemang.mhlongo@za.nampak.com</t>
  </si>
  <si>
    <t>dennisw@vodamail.co.za</t>
  </si>
  <si>
    <t>FIONA@GIBAGORGE.CO.ZA</t>
  </si>
  <si>
    <t>accounts@tehbrandcollective.co.za</t>
  </si>
  <si>
    <t>dries@tiscal.co.za</t>
  </si>
  <si>
    <t>jaco@mweb.co.za</t>
  </si>
  <si>
    <t>accounts@nla.org.za</t>
  </si>
  <si>
    <t>hermione.martlow@chubb.co.za</t>
  </si>
  <si>
    <t>accounts@microsep.co.za</t>
  </si>
  <si>
    <t>gary@natwest.co.za</t>
  </si>
  <si>
    <t>ndc@isait.co.za</t>
  </si>
  <si>
    <t>brad@nebulair.co.za</t>
  </si>
  <si>
    <t>lourenza.crews@afgri.co.za</t>
  </si>
  <si>
    <t>OLIVERAD@NEDBANK.CO.ZA</t>
  </si>
  <si>
    <t>INFO@NEFERTITIDESIGNS.CO.ZA</t>
  </si>
  <si>
    <t>PATRICK@NEJAHMOGUL.CO.ZA</t>
  </si>
  <si>
    <t>accounts@nmbbusinesschamber.co.za</t>
  </si>
  <si>
    <t>customercare@mandelametro.gov.za</t>
  </si>
  <si>
    <t>receptionnst@smartstone.co.za</t>
  </si>
  <si>
    <t>flowers@flowermarket.co.za</t>
  </si>
  <si>
    <t>monja@neogroup.co.za</t>
  </si>
  <si>
    <t>niki@neodora.co.za</t>
  </si>
  <si>
    <t>signshop@telkomsa.net</t>
  </si>
  <si>
    <t>corporate@netflorist.co.za</t>
  </si>
  <si>
    <t>info@netconfig.co.za</t>
  </si>
  <si>
    <t>desire.erasmus@netzsch.com</t>
  </si>
  <si>
    <t>computrain@neweratraining.co.za</t>
  </si>
  <si>
    <t>michellem@golden-era.co.za</t>
  </si>
  <si>
    <t>preshni@newerastationers.co.za</t>
  </si>
  <si>
    <t xml:space="preserve"> roykie641@gmail.com</t>
  </si>
  <si>
    <t>accounts@newmediapub.co.za</t>
  </si>
  <si>
    <t>wunders@wunders.co.za</t>
  </si>
  <si>
    <t>newwayct@iafrica.com</t>
  </si>
  <si>
    <t>info@eetrite.com</t>
  </si>
  <si>
    <t>mariskap@newsclip.co.za</t>
  </si>
  <si>
    <t>info@nrgeneration.com</t>
  </si>
  <si>
    <t>sharene@nexusgroup.co.za</t>
  </si>
  <si>
    <t>bakneydine@gmail.com</t>
  </si>
  <si>
    <t>ngplett@mweb.co.za</t>
  </si>
  <si>
    <t>NICKY@CHARLESGREIG.CO.ZA</t>
  </si>
  <si>
    <t>matthews@wol.co.za</t>
  </si>
  <si>
    <t>info@nicolsmacaroons.co.za</t>
  </si>
  <si>
    <t>stian@altumlife.com</t>
  </si>
  <si>
    <t>nadeemj@nikitron.co.za</t>
  </si>
  <si>
    <t>lieszel@nimtec.co.za</t>
  </si>
  <si>
    <t>info@nioro.co.za</t>
  </si>
  <si>
    <t>carlack@vodamail.co.za</t>
  </si>
  <si>
    <t>admin@nkulusec.co.za</t>
  </si>
  <si>
    <t>info@nodoubtpi.co.za</t>
  </si>
  <si>
    <t>bernadette.cairncross@nordson.com</t>
  </si>
  <si>
    <t>service@ngf.co.za</t>
  </si>
  <si>
    <t>editor@lifeandstyle.org.za</t>
  </si>
  <si>
    <t>accounts@northernbolt.co.za</t>
  </si>
  <si>
    <t>meryl@northernlogistics.co.za</t>
  </si>
  <si>
    <t>nwt@polka.co.za</t>
  </si>
  <si>
    <t>joe@northplan.co.za</t>
  </si>
  <si>
    <t>elizabeth.liebenber@supergrp.com</t>
  </si>
  <si>
    <t>sue@sportoncourt.net</t>
  </si>
  <si>
    <t>info@nosa.co.za</t>
  </si>
  <si>
    <t>aia@nosa.co.za</t>
  </si>
  <si>
    <t>RUANV@MICROMEGA.CO.ZA</t>
  </si>
  <si>
    <t>Nick@1701.co.za</t>
  </si>
  <si>
    <t>ROD@NOVA.CO.ZA</t>
  </si>
  <si>
    <t>info@novoenergy.co.za</t>
  </si>
  <si>
    <t>nozihlecleaning@telkomsa.net</t>
  </si>
  <si>
    <t>tshepo@nudge.co.za</t>
  </si>
  <si>
    <t>meatsa786@gmail.com</t>
  </si>
  <si>
    <t>Natalie.vonGericke@famousbrands.co.za</t>
  </si>
  <si>
    <t>info@nyama-spitbraai.co.za</t>
  </si>
  <si>
    <t>m.vandermerwe@oberthur.com</t>
  </si>
  <si>
    <t>kagisho.kgomo@momentum.co.za</t>
  </si>
  <si>
    <t>sales@ocdmarketing.co.za</t>
  </si>
  <si>
    <t>robin@oceansigns.co.za</t>
  </si>
  <si>
    <t>kestell@oceansbesttrading.co.za</t>
  </si>
  <si>
    <t>siphokazi@theoddnumber.co.za</t>
  </si>
  <si>
    <t>ohusospec@gmail.com</t>
  </si>
  <si>
    <t>leonie2ohsisa.co.za</t>
  </si>
  <si>
    <t>info@omce.com</t>
  </si>
  <si>
    <t>darrenr@omegadigital.co.za</t>
  </si>
  <si>
    <t>info@omegaselection.co.za</t>
  </si>
  <si>
    <t>fastfoods@totalriver.co.za</t>
  </si>
  <si>
    <t>sales@omniblend.co.za</t>
  </si>
  <si>
    <t>OMNIAPANELBEATERS@TELKOMSAAAAA.NET</t>
  </si>
  <si>
    <t>info@oncallgroup.co.za</t>
  </si>
  <si>
    <t>andrew@ondemandonline.co.za</t>
  </si>
  <si>
    <t>adele.pretorius@onthedot.co.za</t>
  </si>
  <si>
    <t>roger@onedigitalmedia.com</t>
  </si>
  <si>
    <t>cityadmin@houseofjuice.co.za</t>
  </si>
  <si>
    <t>onesealkzn@telkomsa.net</t>
  </si>
  <si>
    <t>gert@onelicensing.com</t>
  </si>
  <si>
    <t>onque@webmail.co.za</t>
  </si>
  <si>
    <t>info@onsekhaya.co.za</t>
  </si>
  <si>
    <t>app.onsite@gmail.com</t>
  </si>
  <si>
    <t>VERONICA.MARROCANE@OLG.CO.ZA</t>
  </si>
  <si>
    <t>loret.alhadeff@opsi.co.za</t>
  </si>
  <si>
    <t>ACCOUNTS@OPTIMASOLUTIONS.CO.ZA</t>
  </si>
  <si>
    <t>sieraaj@opt-x.co.za</t>
  </si>
  <si>
    <t>orchint@global.co.za</t>
  </si>
  <si>
    <t>durban.debtors@oricoles.co.za</t>
  </si>
  <si>
    <t>SALE1@orizengroup.com</t>
  </si>
  <si>
    <t>accounts@orliguard.co.za</t>
  </si>
  <si>
    <t>carolr@ornicogroup.co.za</t>
  </si>
  <si>
    <t>dave@oryxgroup.co.za</t>
  </si>
  <si>
    <t>farrel@oshprop.co.za</t>
  </si>
  <si>
    <t>chanelle@oti-africa.co.za</t>
  </si>
  <si>
    <t>natalie@outforce.co.za</t>
  </si>
  <si>
    <t>riette@overmeergh.co.za</t>
  </si>
  <si>
    <t>ofsref@shisas.com</t>
  </si>
  <si>
    <t>chelsea@oxbowsa.co.za</t>
  </si>
  <si>
    <t>oxfordpb@telkomsa.net</t>
  </si>
  <si>
    <t>P Masha</t>
  </si>
  <si>
    <t>tracy@msnglnk.com</t>
  </si>
  <si>
    <t>loyiso@palateandco.co.za</t>
  </si>
  <si>
    <t>antondp@palfingerafrica.co.za</t>
  </si>
  <si>
    <t>palletseconds@telkomsa.net</t>
  </si>
  <si>
    <t>accounts@palletised.co.za</t>
  </si>
  <si>
    <t>palmerag@idsinternet.co.za</t>
  </si>
  <si>
    <t>sedick@palmo.co.za</t>
  </si>
  <si>
    <t>cbester@palogix.com</t>
  </si>
  <si>
    <t>famousbrands@pandatravel.co.za</t>
  </si>
  <si>
    <t>GUSTAVO@PAQUITOS.CO.ZA</t>
  </si>
  <si>
    <t>khethiwe.badi@westgate.co.za</t>
  </si>
  <si>
    <t>sales@4floors.co.za</t>
  </si>
  <si>
    <t>partyad@telkomsa.net</t>
  </si>
  <si>
    <t>info@partysolutions.co.za</t>
  </si>
  <si>
    <t>joyce@pathplastics.co.za</t>
  </si>
  <si>
    <t>digital@patontupper.co.za</t>
  </si>
  <si>
    <t>admin@pktrust.co.za</t>
  </si>
  <si>
    <t>mukwevhopaul@gmail.com</t>
  </si>
  <si>
    <t>debtors@paygate.co.za</t>
  </si>
  <si>
    <t>accounts@safetysignonline.co.za</t>
  </si>
  <si>
    <t>debtors@tightline.co.za</t>
  </si>
  <si>
    <t>manesh@pehydraulics.co.za</t>
  </si>
  <si>
    <t>contracts@pecsser.com</t>
  </si>
  <si>
    <t>pedaiahms@telkomsa.net</t>
  </si>
  <si>
    <t>info@peg.co.za</t>
  </si>
  <si>
    <t>Samantha@pelsoffice.co.za</t>
  </si>
  <si>
    <t>info@psacoaching.co.za</t>
  </si>
  <si>
    <t>liz@synergyaccounting.co.za</t>
  </si>
  <si>
    <t>eliasl@alcolin.co.za</t>
  </si>
  <si>
    <t>info@pesca.co.za</t>
  </si>
  <si>
    <t>sales@pescatech.co.za</t>
  </si>
  <si>
    <t>jeff@pjstuart.co.za</t>
  </si>
  <si>
    <t>rent@nevadagroup.co.za</t>
  </si>
  <si>
    <t>pms2@mweb.co.za</t>
  </si>
  <si>
    <t>rob@pfcengineering.co.za</t>
  </si>
  <si>
    <t>craig@phes.co.za</t>
  </si>
  <si>
    <t>sonia@phakisahldg.co.za</t>
  </si>
  <si>
    <t>greg@phangelagroup.co.za</t>
  </si>
  <si>
    <t>phedisa@gmail.com</t>
  </si>
  <si>
    <t>nic@phoenixfinefoods.co.za</t>
  </si>
  <si>
    <t>info@piab.co.za</t>
  </si>
  <si>
    <t>jayd@picasso.co.za</t>
  </si>
  <si>
    <t>fbizwapi@pnp.co.za</t>
  </si>
  <si>
    <t>ChrizelleFourie@pnp.co.za</t>
  </si>
  <si>
    <t>rehanna@busbyhouse.com</t>
  </si>
  <si>
    <t>enquireis@pienaarbros.co.za</t>
  </si>
  <si>
    <t>reinette@pbv.co.za</t>
  </si>
  <si>
    <t>functions@pietersburgclub.co.za</t>
  </si>
  <si>
    <t>debtors@builditptn.co.za</t>
  </si>
  <si>
    <t>febe@pinkdrive.co.za</t>
  </si>
  <si>
    <t>tanakam@pinnacleppe.com</t>
  </si>
  <si>
    <t>natalie@pioneerplastics.co.za</t>
  </si>
  <si>
    <t>admin@orghanic matters.co.za</t>
  </si>
  <si>
    <t>admin@piperfox.co.za</t>
  </si>
  <si>
    <t>isando@pirtek.co.za</t>
  </si>
  <si>
    <t>kci@yebo.co.za</t>
  </si>
  <si>
    <t>pjppiping@hotmail.com</t>
  </si>
  <si>
    <t>iti652@mweb.co.za</t>
  </si>
  <si>
    <t>jean@plasticover.co.za</t>
  </si>
  <si>
    <t>sandra@plasticideas.co.za</t>
  </si>
  <si>
    <t>duncan@plasticrebuilders.com</t>
  </si>
  <si>
    <t>infomg@plasticsforafrica.com</t>
  </si>
  <si>
    <t>sales@playoutdoor.co.za</t>
  </si>
  <si>
    <t>michael@plutuscommerce.com</t>
  </si>
  <si>
    <t>sandy@pminstrumentation.co.za</t>
  </si>
  <si>
    <t>pano.nicolaides@gmail.com</t>
  </si>
  <si>
    <t>dale@pmbpetroleum.co.za</t>
  </si>
  <si>
    <t>sufs7861@gmail.com</t>
  </si>
  <si>
    <t>adele@pmcwaterproofing.co.za</t>
  </si>
  <si>
    <t>marlene@pmdpackaging.co.za</t>
  </si>
  <si>
    <t>LINDA@POLKADOTPROMO.CO.ZA</t>
  </si>
  <si>
    <t>nigel@polymerengineering.co.za</t>
  </si>
  <si>
    <t>ponties@ponties.co.za</t>
  </si>
  <si>
    <t>nick@lkwjhb.co.za</t>
  </si>
  <si>
    <t>Justin@apopularbunch.co.za</t>
  </si>
  <si>
    <t>mp@poretech.co.za</t>
  </si>
  <si>
    <t>jenny.pscc@xsinet.co.za</t>
  </si>
  <si>
    <t>accounts@primolitos.com</t>
  </si>
  <si>
    <t>martina@posaidon.co.za</t>
  </si>
  <si>
    <t>loretta@positivepp.co.za</t>
  </si>
  <si>
    <t>adrienne@postmapostma.co.za</t>
  </si>
  <si>
    <t>info@pouchdynamics.co.za</t>
  </si>
  <si>
    <t>anton.claassens@conversationlab.com</t>
  </si>
  <si>
    <t>sandra.mayhew@pmt.co.za</t>
  </si>
  <si>
    <t>catherine@powertruckhire.co.za</t>
  </si>
  <si>
    <t>allen@powerbrand.co.za</t>
  </si>
  <si>
    <t>unathit@ppecb.com</t>
  </si>
  <si>
    <t>PRAKASH@PROPARTNERGROUP.COM</t>
  </si>
  <si>
    <t>info@praxis.co.za</t>
  </si>
  <si>
    <t>PATRIC@EVERLYTIC.COM</t>
  </si>
  <si>
    <t>sales6.ort@premierhotels.co.za</t>
  </si>
  <si>
    <t>jorgferreira@mweb.co.za</t>
  </si>
  <si>
    <t>tammy@pcleanservices.co.za</t>
  </si>
  <si>
    <t>linda@prestige-metering.co.za</t>
  </si>
  <si>
    <t>presmel@santa-lucia.co.za</t>
  </si>
  <si>
    <t>accounts@primecorp.co.za</t>
  </si>
  <si>
    <t>Sandrah@primeoutdoor.co.za</t>
  </si>
  <si>
    <t>stephina@printegration.co.za</t>
  </si>
  <si>
    <t>printflexjhb@telkomsa.net</t>
  </si>
  <si>
    <t>prizmct@iafrica.com</t>
  </si>
  <si>
    <t>proactivesecurity27@gmail.co.za</t>
  </si>
  <si>
    <t>proroof@mweb.co.za</t>
  </si>
  <si>
    <t>j.krothaus@probat.com</t>
  </si>
  <si>
    <t>info@procoretrading.co.za</t>
  </si>
  <si>
    <t>matt@procrit.co.za</t>
  </si>
  <si>
    <t>prosys@iafrica.com</t>
  </si>
  <si>
    <t>accounts@profectuscapital.co.za</t>
  </si>
  <si>
    <t>accounts@progifts.co.za</t>
  </si>
  <si>
    <t>finance@profrisk.co.za</t>
  </si>
  <si>
    <t>admin@pro-khaya.co.za</t>
  </si>
  <si>
    <t>promach@mweb.co.za</t>
  </si>
  <si>
    <t>melanie@pro-safe.co.za</t>
  </si>
  <si>
    <t>costa@prosong.co.za</t>
  </si>
  <si>
    <t>jesse@prosirius.co.za</t>
  </si>
  <si>
    <t>meeting1@phortambo.com</t>
  </si>
  <si>
    <t>mirna@proteatyres.co.za</t>
  </si>
  <si>
    <t>debtors@woodline.co.za</t>
  </si>
  <si>
    <t>cvstonemill@gmail.com</t>
  </si>
  <si>
    <t>pim.appel@provisur.com</t>
  </si>
  <si>
    <t>payrollm@profrisk.co.za</t>
  </si>
  <si>
    <t>accounts@ptrhydraulics.co.za</t>
  </si>
  <si>
    <t>martiew@pureau.co.za</t>
  </si>
  <si>
    <t>putscp@gmail.com</t>
  </si>
  <si>
    <t>pvbpta@mweb.co.za</t>
  </si>
  <si>
    <t>aliciad@pyrotec.co.za</t>
  </si>
  <si>
    <t>andrea.pietersen@saiglobal.com</t>
  </si>
  <si>
    <t>hnkani@qrent.co.za</t>
  </si>
  <si>
    <t>tanjahie@mweb.co.za</t>
  </si>
  <si>
    <t>qualipakjhb@mweb.co.za</t>
  </si>
  <si>
    <t>spares@qualitechs.co.za</t>
  </si>
  <si>
    <t>sue.allcock@quantumbiotech.co.za</t>
  </si>
  <si>
    <t>quantumsec@mweb.co.za</t>
  </si>
  <si>
    <t>quebeka.consulting@gmail.com</t>
  </si>
  <si>
    <t>queentek@51.co.za</t>
  </si>
  <si>
    <t>INFO@QUIVERTREE.CO.ZA</t>
  </si>
  <si>
    <t>febbie.chinyama@rs-components.com</t>
  </si>
  <si>
    <t>reg.lazenby@rtechtraining.co.za</t>
  </si>
  <si>
    <t>sgo@faerchplast.com</t>
  </si>
  <si>
    <t>michele@radchem.co.za</t>
  </si>
  <si>
    <t>bruce@radicalwaters.com</t>
  </si>
  <si>
    <t>rwave@mweb.co.za</t>
  </si>
  <si>
    <t>sales@rakts.com</t>
  </si>
  <si>
    <t>bev@randsafety.co.za</t>
  </si>
  <si>
    <t>rdt@mwebbiz.co.za</t>
  </si>
  <si>
    <t>khaya@berlinbeef.co.za</t>
  </si>
  <si>
    <t>REYNOLD@THEFRESHPRESS.CO.ZA</t>
  </si>
  <si>
    <t>VEG@RAENUTRITION.CO.ZA</t>
  </si>
  <si>
    <t>jjbeket@iafrica.com</t>
  </si>
  <si>
    <t>mking@za-nps.com</t>
  </si>
  <si>
    <t>marnique@reachforadream.org.za</t>
  </si>
  <si>
    <t>petunia@billiongroup.co.za</t>
  </si>
  <si>
    <t>harrietm@rebsons.co.za</t>
  </si>
  <si>
    <t>lucys@redalert.co.za</t>
  </si>
  <si>
    <t>lloyd@fathershousesa.org</t>
  </si>
  <si>
    <t>buks.maartens@za.redbull.com</t>
  </si>
  <si>
    <t>enquiries@redefine.co.za</t>
  </si>
  <si>
    <t>marlene@redfern.co.za</t>
  </si>
  <si>
    <t>redlandsfarms@gmail.com</t>
  </si>
  <si>
    <t>kumbala@gtlogistics.co.za</t>
  </si>
  <si>
    <t>daphne@refts.co.za</t>
  </si>
  <si>
    <t>ACCOUNTS@REGALMEATS.CO.ZA</t>
  </si>
  <si>
    <t>lebogang.letsienyane@regus.com</t>
  </si>
  <si>
    <t>reyana.sekano@rennieproperty.co.za</t>
  </si>
  <si>
    <t>chantel.bester@rentokil-initial.com</t>
  </si>
  <si>
    <t>service@repcal.co.za</t>
  </si>
  <si>
    <t>repmaeng@mweb.co.za</t>
  </si>
  <si>
    <t>accounts@wininganddining.co.za</t>
  </si>
  <si>
    <t>exhibitions@irenevillagemall.co.za</t>
  </si>
  <si>
    <t>Louis @rdm-consultants.com</t>
  </si>
  <si>
    <t>info@retauto.co.za</t>
  </si>
  <si>
    <t>info@revert.co.za</t>
  </si>
  <si>
    <t>luke@rhineruhr.net</t>
  </si>
  <si>
    <t>Gerbrandt.Rust@RFG.com</t>
  </si>
  <si>
    <t>aubre@purefoods.co.za</t>
  </si>
  <si>
    <t>reuben.jonkers@gmail.com</t>
  </si>
  <si>
    <t>riaanwstrydom@yahoo.com</t>
  </si>
  <si>
    <t>fadzai@rialtofoods.co.za</t>
  </si>
  <si>
    <t>petro@ribrage.co.za</t>
  </si>
  <si>
    <t>ric@ricgroup.net</t>
  </si>
  <si>
    <t>riblore2@talkomsa.net</t>
  </si>
  <si>
    <t>ricor@telkomsa.net</t>
  </si>
  <si>
    <t>debtors@riekstowing.co.za</t>
  </si>
  <si>
    <t>CRISTINA@RIGHTSMART.AE</t>
  </si>
  <si>
    <t>tvl@rigwell.com</t>
  </si>
  <si>
    <t>barend@shellultracity.co.za</t>
  </si>
  <si>
    <t>sera@rippers.co.za</t>
  </si>
  <si>
    <t>info@globaltraining.co.za</t>
  </si>
  <si>
    <t>bookings@riverbendguesthouse.co.za</t>
  </si>
  <si>
    <t>denise@rixsteam.co.za</t>
  </si>
  <si>
    <t>cnel@montblanc.com</t>
  </si>
  <si>
    <t>www.rmb.co.za</t>
  </si>
  <si>
    <t>info@rmdmeats.co.za</t>
  </si>
  <si>
    <t>patricia@roadswift.com</t>
  </si>
  <si>
    <t>anton.jardine@roanengineeringptyltd.com</t>
  </si>
  <si>
    <t>print@roberts.co.za</t>
  </si>
  <si>
    <t>robmsi@mweb.co.za</t>
  </si>
  <si>
    <t>mbachi@rock965fm.com</t>
  </si>
  <si>
    <t>DADAMS.ROCK@GMAIL.COM</t>
  </si>
  <si>
    <t>Diana@rocketcreative.co.za</t>
  </si>
  <si>
    <t>donovan@letabapumps.co.za</t>
  </si>
  <si>
    <t>szacharie@rollup.co.za</t>
  </si>
  <si>
    <t>xmasuku@mpact.co.za</t>
  </si>
  <si>
    <t>rolls4less@absamail.co.za</t>
  </si>
  <si>
    <t>clbrown8998@gmail.com</t>
  </si>
  <si>
    <t>val@urbanforest.co.za</t>
  </si>
  <si>
    <t>accounts@optimasolutions.co.za</t>
  </si>
  <si>
    <t>warren,storror@rossi.com</t>
  </si>
  <si>
    <t>walter@rossoumeat.co.za</t>
  </si>
  <si>
    <t>dorothyv@rotolabel.co.za</t>
  </si>
  <si>
    <t>NINA@AAAUTOSOUND.CO.ZA</t>
  </si>
  <si>
    <t>roxymnfrs@telkomsa.net</t>
  </si>
  <si>
    <t>reservations@rsah.co.za</t>
  </si>
  <si>
    <t>lorraine.jackson@jhb.rsmbd.co.za</t>
  </si>
  <si>
    <t>Bisetty@southey.co.za</t>
  </si>
  <si>
    <t xml:space="preserve">tammy@rushtrading.co.za </t>
  </si>
  <si>
    <t>corbett@ruvan.co.za</t>
  </si>
  <si>
    <t>lianao@bvchickens.co.za</t>
  </si>
  <si>
    <t>marlenem@snlabels.co.za</t>
  </si>
  <si>
    <t>admin@queenshotel.co.za</t>
  </si>
  <si>
    <t>accounts@sanha.org.za</t>
  </si>
  <si>
    <t>gert@saairbrake.co.za</t>
  </si>
  <si>
    <t>INFO@SACB.CO.ZA</t>
  </si>
  <si>
    <t>accounts@sadv.co.za</t>
  </si>
  <si>
    <t>admin@labourservices.co.za</t>
  </si>
  <si>
    <t>info@sampra.org.za</t>
  </si>
  <si>
    <t>jackie@sapower.co.za</t>
  </si>
  <si>
    <t>melissa@sabiocommunications.co.za</t>
  </si>
  <si>
    <t>wewegel@sabs.co.za</t>
  </si>
  <si>
    <t>sramjathan@broll.co.za</t>
  </si>
  <si>
    <t>SALES@SAFECOSAFETY.CO.ZA</t>
  </si>
  <si>
    <t>accounts@safepro.co.za</t>
  </si>
  <si>
    <t>orderspe@safetymate.co.za</t>
  </si>
  <si>
    <t>debtorsjhb@safetymate.co.</t>
  </si>
  <si>
    <t>info@sageerp.co.za</t>
  </si>
  <si>
    <t>caroline.zweers@sage.com</t>
  </si>
  <si>
    <t>jacques01vanzyl@gmail.com</t>
  </si>
  <si>
    <t>amanda@salute.co.za</t>
  </si>
  <si>
    <t>jon@sanrose.co.za</t>
  </si>
  <si>
    <t>sean@sapplogistics.co.za</t>
  </si>
  <si>
    <t>27606027411@vodamail.co.za</t>
  </si>
  <si>
    <t>NAEIM.NAIDOO@FAMOUSBRANDS.CO.ZA</t>
  </si>
  <si>
    <t>therusa.naidoo@sasfin.com</t>
  </si>
  <si>
    <t>eunice.macheng@pioneerfoods.co.za</t>
  </si>
  <si>
    <t>desire@sifi.co.za</t>
  </si>
  <si>
    <t>Sathro.holdings@gmail.com</t>
  </si>
  <si>
    <t>este@sauceadvertising.co.za</t>
  </si>
  <si>
    <t>scalemaster@global.co.za</t>
  </si>
  <si>
    <t>modern@global.co.za</t>
  </si>
  <si>
    <t>b.mumbeck@scaletec-ct.co.za</t>
  </si>
  <si>
    <t>amanda@imbizi.co.za</t>
  </si>
  <si>
    <t>alwyn@schmidhauser.co.za</t>
  </si>
  <si>
    <t>peter@scotech.net</t>
  </si>
  <si>
    <t>gail@scoopcommunications.co.za</t>
  </si>
  <si>
    <t>jhb@scoop.co.za</t>
  </si>
  <si>
    <t>scorpioindustrial@gmail.com</t>
  </si>
  <si>
    <t>alex.giokos@searepublic.org</t>
  </si>
  <si>
    <t>debtors@blaauwsgroup.co.za</t>
  </si>
  <si>
    <t>ACCOUNTS@SWCONTRACTS.CO.ZA</t>
  </si>
  <si>
    <t>sebedisana@telkomsa.net</t>
  </si>
  <si>
    <t>finance@ceeng.co.za</t>
  </si>
  <si>
    <t>tmgolombane@yahoo.com</t>
  </si>
  <si>
    <t>simone@caffluxe.com</t>
  </si>
  <si>
    <t>bertussecurifence@gmail.com</t>
  </si>
  <si>
    <t>accounta@dse-group.co.za</t>
  </si>
  <si>
    <t>ydockrat2sedgarssport.co.za</t>
  </si>
  <si>
    <t>Gershwin@seesa.co.za</t>
  </si>
  <si>
    <t>Simoner@selectech.co.za</t>
  </si>
  <si>
    <t>ssr@sensor.co.za</t>
  </si>
  <si>
    <t>septictanks@telkomsa.net</t>
  </si>
  <si>
    <t>Nadia@serco.co.za</t>
  </si>
  <si>
    <t>GARETHJ@DAISY-GP.CO.ZA</t>
  </si>
  <si>
    <t>barendiens@gmail.com</t>
  </si>
  <si>
    <t>melaniek@servest.co.za</t>
  </si>
  <si>
    <t>alf.servtech@gmail.com</t>
  </si>
  <si>
    <t>Tahera@servworx.co.za</t>
  </si>
  <si>
    <t>SHARADENE@SESPRO.CO.ZA</t>
  </si>
  <si>
    <t>sesivukile41@gmail.com</t>
  </si>
  <si>
    <t>dstrydom@sew.co.za</t>
  </si>
  <si>
    <t>marriam.nkopane@sgs.com</t>
  </si>
  <si>
    <t>accounts@shade-tique.co.za</t>
  </si>
  <si>
    <t>timann@shakeandstrain.co.za</t>
  </si>
  <si>
    <t>shane@shakinahprint.co.za</t>
  </si>
  <si>
    <t>shalomlodge1@gmail.com</t>
  </si>
  <si>
    <t>rodneytrubshaw@fastmail.fm</t>
  </si>
  <si>
    <t>sharin@shazannpromotions.co.za</t>
  </si>
  <si>
    <t>info@sclarkagencies.co.za</t>
  </si>
  <si>
    <t>andrew@ksmd.co.za</t>
  </si>
  <si>
    <t>Marcin.Konopka@shell.com</t>
  </si>
  <si>
    <t>kingfisher@mthatha.co.za</t>
  </si>
  <si>
    <t>george@shopstudio.co.za</t>
  </si>
  <si>
    <t>lennard@shopfit.co.za</t>
  </si>
  <si>
    <t>lgarendorff@shoprite.co.za</t>
  </si>
  <si>
    <t>UALFAAM@SHUMANI-INDUSTRIAL.CO.ZA</t>
  </si>
  <si>
    <t>steffen@signfacets.co.za</t>
  </si>
  <si>
    <t>shan@signimage.co.za</t>
  </si>
  <si>
    <t>RECPTION@SSDPI.CO.ZA</t>
  </si>
  <si>
    <t>info@sign-source.co.za</t>
  </si>
  <si>
    <t>GARRY@SPSTUDIO.CO.ZA</t>
  </si>
  <si>
    <t>admin@signaturesigns.co.za</t>
  </si>
  <si>
    <t>rekha@signcraft.co.za</t>
  </si>
  <si>
    <t>debiteure@produktemark.co.za</t>
  </si>
  <si>
    <t>admin@silkcreation.co.za</t>
  </si>
  <si>
    <t>info@skuworks.co.za</t>
  </si>
  <si>
    <t>peter.ducci@tilespace.co.za</t>
  </si>
  <si>
    <t>SALES3@SW2.CO.ZA</t>
  </si>
  <si>
    <t>dc@orient.co.za</t>
  </si>
  <si>
    <t>alexia@sinnamon.co.za</t>
  </si>
  <si>
    <t>c.concerpts@lantic.net</t>
  </si>
  <si>
    <t>sipho@sintoelec.co.za</t>
  </si>
  <si>
    <t>sipres11@gmail.com</t>
  </si>
  <si>
    <t>RonalG@sirfruit.co.za</t>
  </si>
  <si>
    <t>info@sirac.co.za</t>
  </si>
  <si>
    <t>kcv@iafrica.com</t>
  </si>
  <si>
    <t>info@sitintrend.co.za</t>
  </si>
  <si>
    <t>ryan@siyathanda.co.za</t>
  </si>
  <si>
    <t>kirk@oliver.co.za</t>
  </si>
  <si>
    <t>Johannes.Schoeman3@absa.co.za</t>
  </si>
  <si>
    <t>orders@skepstudio.co.za</t>
  </si>
  <si>
    <t>mail@skipwaste.co.za</t>
  </si>
  <si>
    <t>richard@secu-retail.co.za</t>
  </si>
  <si>
    <t>paul@skyagency.co.za</t>
  </si>
  <si>
    <t>info@smartvillage.co.za</t>
  </si>
  <si>
    <t>lrogers@smcpneumatics.co.za</t>
  </si>
  <si>
    <t>debtors@smollan.co.za</t>
  </si>
  <si>
    <t>wendy@bulksmsportal.com</t>
  </si>
  <si>
    <t>chantell@snapperdisplay.co.za</t>
  </si>
  <si>
    <t>markhowle@snomaster.co.za</t>
  </si>
  <si>
    <t>franbarn2@gmail.com</t>
  </si>
  <si>
    <t>salesadmin@solarbiotech.co.za</t>
  </si>
  <si>
    <t>info@solugrowth.com</t>
  </si>
  <si>
    <t>info@solutionstation.co.za</t>
  </si>
  <si>
    <t>TERRY@SONCHIME.CO.ZA</t>
  </si>
  <si>
    <t>kellyv@samsungvoice.co.za</t>
  </si>
  <si>
    <t>krenashneep@polead.co.za</t>
  </si>
  <si>
    <t>info@turnersconferences.com</t>
  </si>
  <si>
    <t>glagwin.frazenburg@sacapsa.com</t>
  </si>
  <si>
    <t>ayesha@sacsc.org.za</t>
  </si>
  <si>
    <t>gizelles@sampra.org.za</t>
  </si>
  <si>
    <t>elwinad@sanas.co.za</t>
  </si>
  <si>
    <t>LESEGO@STAYSOUTHPOINT.CO.ZA</t>
  </si>
  <si>
    <t>info@profinan.co.za</t>
  </si>
  <si>
    <t>latania@southernair.co.za</t>
  </si>
  <si>
    <t>admin@southernartceramics.com</t>
  </si>
  <si>
    <t>debbie@spartantruckhire.co.za</t>
  </si>
  <si>
    <t>sales@spazio.co.za</t>
  </si>
  <si>
    <t>sales@dispense.co.za</t>
  </si>
  <si>
    <t>hurlymeat@interkom.co.za</t>
  </si>
  <si>
    <t>simon@spectank.co.za</t>
  </si>
  <si>
    <t>debtors@speddick.co.za</t>
  </si>
  <si>
    <t>midrandspeedy@tiscal.co.za</t>
  </si>
  <si>
    <t>rod@spinmet.co.za</t>
  </si>
  <si>
    <t>tyrone@spinnercom.com</t>
  </si>
  <si>
    <t>(A.deNysschen@spoor.com</t>
  </si>
  <si>
    <t>linette@s4u.co.za</t>
  </si>
  <si>
    <t>sales@spotprint.co.za</t>
  </si>
  <si>
    <t>essc.ar2519@spx.com</t>
  </si>
  <si>
    <t>monique@incog.co.za</t>
  </si>
  <si>
    <t>admin@srhfire.co.za</t>
  </si>
  <si>
    <t>jan@dwnt.co.za</t>
  </si>
  <si>
    <t>accounts@srpship.co.za</t>
  </si>
  <si>
    <t>eltheav@ssgsa.co.za</t>
  </si>
  <si>
    <t>accounts@vervewater.co.za</t>
  </si>
  <si>
    <t>info@st-andrewshotel.co.za</t>
  </si>
  <si>
    <t>gillian.oshaughnessy@stmary.co.za</t>
  </si>
  <si>
    <t>michelle.quaker@standardbank.co.za</t>
  </si>
  <si>
    <t>nicci@starfx.co.za</t>
  </si>
  <si>
    <t>accounts@steamgeneration.co.za</t>
  </si>
  <si>
    <t>sdimensions@mweb.co.za</t>
  </si>
  <si>
    <t>viven@worldonlineco.za</t>
  </si>
  <si>
    <t>shalomjah@mweb.co.za</t>
  </si>
  <si>
    <t>im@pit-stop.co.za</t>
  </si>
  <si>
    <t>AccountsO@quickfoods.co.za</t>
  </si>
  <si>
    <t>mnqandi@telkomsa.net</t>
  </si>
  <si>
    <t>aletd@steiner.co.za</t>
  </si>
  <si>
    <t>accounts2@htatrain.co.za</t>
  </si>
  <si>
    <t>CHANTELLE@HAS.CO.ZA</t>
  </si>
  <si>
    <t>stmtrans@netactive.co.za</t>
  </si>
  <si>
    <t>susan@spectank.co.za</t>
  </si>
  <si>
    <t>jody@gascentre.co.za</t>
  </si>
  <si>
    <t>rentia@storageconcepts.co.za</t>
  </si>
  <si>
    <t>ers@storexsa.co.za</t>
  </si>
  <si>
    <t>duncan@stouf.com</t>
  </si>
  <si>
    <t>info@strate.co.za</t>
  </si>
  <si>
    <t>conradg@strategix.co.za</t>
  </si>
  <si>
    <t>stuart@tiscali.co.za</t>
  </si>
  <si>
    <t>christian@studiodolby.com</t>
  </si>
  <si>
    <t>SUFFOLKMEAT@WORLDONLINE.CO.ZA</t>
  </si>
  <si>
    <t>wmpon@mweb.co.za</t>
  </si>
  <si>
    <t>info@sumatran.co.za</t>
  </si>
  <si>
    <t>julias@summersincreation.co.za</t>
  </si>
  <si>
    <t>summitridge@telkomsa.net</t>
  </si>
  <si>
    <t>info@sunatasigns.co.za</t>
  </si>
  <si>
    <t>suncoast.contactus@tsogosun.com</t>
  </si>
  <si>
    <t>Kreason.Subroyan@tsogosun.com</t>
  </si>
  <si>
    <t>sunet@bcprojects.co.za</t>
  </si>
  <si>
    <t>info@sunola.co.za</t>
  </si>
  <si>
    <t>supaformance@iafrica.com</t>
  </si>
  <si>
    <t>sandra@gabrielsfoods.co.za</t>
  </si>
  <si>
    <t>sclean@iafrica.com</t>
  </si>
  <si>
    <t>bradley.arendse@supergrp.com</t>
  </si>
  <si>
    <t>gillian@superinc.co.za</t>
  </si>
  <si>
    <t>jillian.gounden@supersport.com</t>
  </si>
  <si>
    <t>QUINTON.HORNABROOK@FAMOUSBRANDS.CO.ZA</t>
  </si>
  <si>
    <t>julie@karenhaynes.co.za</t>
  </si>
  <si>
    <t>teresa@thecarbonreport.co.za</t>
  </si>
  <si>
    <t>info@sutherlandtransport.co.za</t>
  </si>
  <si>
    <t>nessa@durshopfitting.co.za</t>
  </si>
  <si>
    <t>ct@swarmdigital.co.za</t>
  </si>
  <si>
    <t>henry@sweetmammasoftware.co.za</t>
  </si>
  <si>
    <t>callie@swift-air.co.za</t>
  </si>
  <si>
    <t>swiftelecrical@absamail.co.za</t>
  </si>
  <si>
    <t>reception@swiftgroup.co.za</t>
  </si>
  <si>
    <t>finance@symphonia.ne</t>
  </si>
  <si>
    <t>howard@syncrony.com</t>
  </si>
  <si>
    <t>rinas@synerg300.co.za</t>
  </si>
  <si>
    <t>brennanf@synergit.co.za</t>
  </si>
  <si>
    <t>nikkip@synergerp.co.za</t>
  </si>
  <si>
    <t>r.vdwesthuizen@isotron.co.za</t>
  </si>
  <si>
    <t>derick@directautomation.co.za</t>
  </si>
  <si>
    <t>info@systpak.co.za</t>
  </si>
  <si>
    <t>tmeng@lantic.net</t>
  </si>
  <si>
    <t>melany@fildos.co.za</t>
  </si>
  <si>
    <t>info@sollykramersparkhurst.co.za</t>
  </si>
  <si>
    <t>nigel@batteryclinic.co.za</t>
  </si>
  <si>
    <t>isabel@uhs-spectank.co.za</t>
  </si>
  <si>
    <t>accounts@tabletopsfurniture.co.za</t>
  </si>
  <si>
    <t>admin.taigan@telkomsa.net</t>
  </si>
  <si>
    <t>chrisb@chboulle.co.za</t>
  </si>
  <si>
    <t>fanie@targetairfreight.co.za</t>
  </si>
  <si>
    <t>admin@tarucus.co.za</t>
  </si>
  <si>
    <t>travis@tpkprintingsolutions.co.za</t>
  </si>
  <si>
    <t>debtors@taybron.co.za</t>
  </si>
  <si>
    <t>tmark.taylor@gmail.com</t>
  </si>
  <si>
    <t>Angie@picasso.co.za</t>
  </si>
  <si>
    <t>tdcrates@telkomsa.net</t>
  </si>
  <si>
    <t>events@kopanonokeng.co.za</t>
  </si>
  <si>
    <t>anisha@teamcg.co.za</t>
  </si>
  <si>
    <t>sales@teamviewer.com</t>
  </si>
  <si>
    <t>admin@technielec.co.za</t>
  </si>
  <si>
    <t>charles@magnets4u.co.za</t>
  </si>
  <si>
    <t>devesh@tsi.co.za</t>
  </si>
  <si>
    <t>antoinette.jvrensburg@datarecovery.co.za</t>
  </si>
  <si>
    <t>bruno@tecprotrading.com</t>
  </si>
  <si>
    <t>orders@safetymate.co.za</t>
  </si>
  <si>
    <t>registerpin@telkom.co.za</t>
  </si>
  <si>
    <t>ingrid@tembulandgroup.co.za</t>
  </si>
  <si>
    <t>accounts@temsfreshmeat.co.za</t>
  </si>
  <si>
    <t>anita@tennantwc.co.za</t>
  </si>
  <si>
    <t>info@teraoka.co.za</t>
  </si>
  <si>
    <t>louise@terrawood.co.za</t>
  </si>
  <si>
    <t>tessa@tessagraham.com</t>
  </si>
  <si>
    <t>PGumede@testo.co.za</t>
  </si>
  <si>
    <t>info@thatsgelato.co.za</t>
  </si>
  <si>
    <t>ioanna@bellyacademy.com</t>
  </si>
  <si>
    <t>adrienne@greeneverything.co.za</t>
  </si>
  <si>
    <t>vitalsigns@telkomsa.net</t>
  </si>
  <si>
    <t>burrough@isat.co.za</t>
  </si>
  <si>
    <t>larry@thebusinesscode.com</t>
  </si>
  <si>
    <t>pieter@cavaleros.co.za</t>
  </si>
  <si>
    <t>kate@thechocolatetier.co.za</t>
  </si>
  <si>
    <t>martha@combustion.co.za</t>
  </si>
  <si>
    <t>kerin@drydencombustion.co.za</t>
  </si>
  <si>
    <t>accounts@friendsbakery.co.za</t>
  </si>
  <si>
    <t>banu@fruitspot.co.za</t>
  </si>
  <si>
    <t>dalene@greencartridge.co.za</t>
  </si>
  <si>
    <t>estimator1@inkspot.co.za</t>
  </si>
  <si>
    <t>equireddbn@hotelschool.co.za</t>
  </si>
  <si>
    <t>mbeastlondon@themugg.com</t>
  </si>
  <si>
    <t>linenco@worldonline.co.za</t>
  </si>
  <si>
    <t>laviniaw@melrosearch.co.za</t>
  </si>
  <si>
    <t>duffsteam@telkomsa.net</t>
  </si>
  <si>
    <t>georgette@telkomsa.net</t>
  </si>
  <si>
    <t>thepalmscradock@gmail.com</t>
  </si>
  <si>
    <t>LEONIE@KEE INGREDIENT.CO.ZA</t>
  </si>
  <si>
    <t>reserve@riversidehotel.co.za</t>
  </si>
  <si>
    <t>Avalon@thepromogroup.co.za</t>
  </si>
  <si>
    <t>sharksruby.co.za</t>
  </si>
  <si>
    <t>henk@thesigncompany.co.za</t>
  </si>
  <si>
    <t>service1@terminators.co.za</t>
  </si>
  <si>
    <t>theutilityman123@gmail.com</t>
  </si>
  <si>
    <t>info@thevenue.co.za</t>
  </si>
  <si>
    <t>watertankman@mymtnmail.co.za</t>
  </si>
  <si>
    <t>whitehouse@indepco.co.za</t>
  </si>
  <si>
    <t>monyab@workforce.co.za</t>
  </si>
  <si>
    <t>toni.zeeman@thermon.com</t>
  </si>
  <si>
    <t>quintin@thinktility.co.za</t>
  </si>
  <si>
    <t>michelle@thornleysav.co.za</t>
  </si>
  <si>
    <t>neil.bitsandpieces@gmail.com</t>
  </si>
  <si>
    <t>accounts@thrupps.co.za</t>
  </si>
  <si>
    <t>info@thymekitchen.co.za</t>
  </si>
  <si>
    <t>wangzyan@tomate-paste.com</t>
  </si>
  <si>
    <t>DEE@TIDYFILES.CO.ZA</t>
  </si>
  <si>
    <t>karin.scott@norcrossa.com</t>
  </si>
  <si>
    <t>kaitlin@nortic.co.za</t>
  </si>
  <si>
    <t>admin@timefreight.co.za</t>
  </si>
  <si>
    <t>sam.timekeeper@gmail.com</t>
  </si>
  <si>
    <t>ebrown@timetronics.co.za</t>
  </si>
  <si>
    <t>emosime@tinpac.co.za</t>
  </si>
  <si>
    <t>rehan@ttmwc.co.za</t>
  </si>
  <si>
    <t>accounts@supatreads.co.za</t>
  </si>
  <si>
    <t>tirisanoprinters@gmail.com</t>
  </si>
  <si>
    <t>GEORGEG@TISOBLACKSTAR.CO.ZA</t>
  </si>
  <si>
    <t>tlmangold@mweb.co.za</t>
  </si>
  <si>
    <t>info@designvision.co.za</t>
  </si>
  <si>
    <t>tlcfire@telkomsa.net</t>
  </si>
  <si>
    <t>Shakira.rajcoomar@tlcmarketing.com</t>
  </si>
  <si>
    <t>ciri.gargiulo.za@gmail.com</t>
  </si>
  <si>
    <t>thenjim@tlegacy.co.za</t>
  </si>
  <si>
    <t>tmssteel@netactive.co.za</t>
  </si>
  <si>
    <t>trisha@themediafactory.co.za</t>
  </si>
  <si>
    <t>darryn@themediashack.co.za</t>
  </si>
  <si>
    <t>dineo.modibedi@tnsglobal.com</t>
  </si>
  <si>
    <t>gladys.legoete@famousbrands.co.za</t>
  </si>
  <si>
    <t>memathimbi@gmail.com</t>
  </si>
  <si>
    <t>sales@toguna.co.za</t>
  </si>
  <si>
    <t>SOPHIE@TOHPR.COM</t>
  </si>
  <si>
    <t>accounts@toniglasscollection.co.za</t>
  </si>
  <si>
    <t>bpmilnerton@iburst.co.za</t>
  </si>
  <si>
    <t>orders@toniglasscollection.co.za</t>
  </si>
  <si>
    <t>info@cateringconcepts.co.za</t>
  </si>
  <si>
    <t>consultants3@outsourceretail.co.za</t>
  </si>
  <si>
    <t>vivian@totalmining.co.za</t>
  </si>
  <si>
    <t>hester.groenewald@total.co.za</t>
  </si>
  <si>
    <t>cbl@execnet.co.za</t>
  </si>
  <si>
    <t>bettym@sie.co.za</t>
  </si>
  <si>
    <t>corporate@tracker.co.za</t>
  </si>
  <si>
    <t>rossj@tracmatic.co.za</t>
  </si>
  <si>
    <t>marinda@digitalactivation.co.za</t>
  </si>
  <si>
    <t>trademarc@telkomsa.net</t>
  </si>
  <si>
    <t>anne-mariea@trainiac.com</t>
  </si>
  <si>
    <t>charmains@trainingforce.co.za</t>
  </si>
  <si>
    <t>plamen@transelectronics.co.za</t>
  </si>
  <si>
    <t>ntombi@transcend.co.za</t>
  </si>
  <si>
    <t>fieldservices@fstx.co.za</t>
  </si>
  <si>
    <t>sales@transking.co.za</t>
  </si>
  <si>
    <t>headoffice@transman.co.za</t>
  </si>
  <si>
    <t>chantelle.akers@transpaco.co.za</t>
  </si>
  <si>
    <t>alishea@mastercargo.co.za</t>
  </si>
  <si>
    <t>tvltrain@mweb.co.za</t>
  </si>
  <si>
    <t>thandid@travkor.co.za</t>
  </si>
  <si>
    <t>cookie@meistercs.co.za</t>
  </si>
  <si>
    <t>cornelia.swart@trentyre.co.za</t>
  </si>
  <si>
    <t>BRAD@TRIGGER-FISH.CO.ZA</t>
  </si>
  <si>
    <t>trim@netactive.co.za</t>
  </si>
  <si>
    <t>davemethven@h2o.co.za</t>
  </si>
  <si>
    <t>maria.pita@tramontina.net</t>
  </si>
  <si>
    <t>trinat@oelofsen.co.za</t>
  </si>
  <si>
    <t>accounts@triomf.co.za</t>
  </si>
  <si>
    <t>stevetrop@mweb.co.za</t>
  </si>
  <si>
    <t>fleetautoengineering@gmail.com</t>
  </si>
  <si>
    <t>info@truckdenmecca.co.za</t>
  </si>
  <si>
    <t>customerservice@truckunit.co.za</t>
  </si>
  <si>
    <t>info@trulynolen.co.za</t>
  </si>
  <si>
    <t>amyj@truterjones.com</t>
  </si>
  <si>
    <t>lauren@truth.co.za</t>
  </si>
  <si>
    <t>smartmeter@tshwane.gov.za</t>
  </si>
  <si>
    <t>rakesh@ttrstainless.co.za</t>
  </si>
  <si>
    <t>tulisa@tiscali.co.za</t>
  </si>
  <si>
    <t>roger@turnnslice.com</t>
  </si>
  <si>
    <t>admintnt@telkomsa.net</t>
  </si>
  <si>
    <t>reservations@turnberryhotel.co.za</t>
  </si>
  <si>
    <t>jolene@tki.co.za</t>
  </si>
  <si>
    <t>narishac@turrito.com</t>
  </si>
  <si>
    <t>LISA@TUSKERTRA.CO.ZA</t>
  </si>
  <si>
    <t>thembi@tutuka.com</t>
  </si>
  <si>
    <t>ndileka.nonose@za.tuv.com</t>
  </si>
  <si>
    <t>cindyn@tyres2.co.za</t>
  </si>
  <si>
    <t>emile@ultimatefiresa.co.za</t>
  </si>
  <si>
    <t>danie@upcsecuritu.co.za</t>
  </si>
  <si>
    <t>ultradots@gmail.com</t>
  </si>
  <si>
    <t>natasha@umfa.co.za</t>
  </si>
  <si>
    <t>customercare@umdm.gov.za</t>
  </si>
  <si>
    <t>naeim.naidoo@famousbrands.co.za</t>
  </si>
  <si>
    <t>unichains@mtnloaded.co.za</t>
  </si>
  <si>
    <t>info@unicape.co.za</t>
  </si>
  <si>
    <t>bev@uniformwarehouse.co.za</t>
  </si>
  <si>
    <t>mailto:admin@pktrust.co.za</t>
  </si>
  <si>
    <t>des.nel@unilever.com</t>
  </si>
  <si>
    <t>lynne@uos.co.za</t>
  </si>
  <si>
    <t>chrilen@telkomsa.net</t>
  </si>
  <si>
    <t>forklifts@universalequipment.co.za</t>
  </si>
  <si>
    <t>lientjie@universallabels.co.za</t>
  </si>
  <si>
    <t>capetown@ct.universal-storage.co.za</t>
  </si>
  <si>
    <t>unlimitedlivestock@gmail.com</t>
  </si>
  <si>
    <t>info@midrandconferencecentre.co.za</t>
  </si>
  <si>
    <t>vpeterson@ups.com</t>
  </si>
  <si>
    <t>accounts@nec-pabx.co.za</t>
  </si>
  <si>
    <t>exports@multymets.co.za</t>
  </si>
  <si>
    <t>louise@usspactech.co.za</t>
  </si>
  <si>
    <t>info@gspec.co.za</t>
  </si>
  <si>
    <t>lisaf@value.co.za</t>
  </si>
  <si>
    <t>chantelle@electrosyst.co.za</t>
  </si>
  <si>
    <t>frans@nandergraaf.co.za</t>
  </si>
  <si>
    <t>ladismith.depo@gmail.com</t>
  </si>
  <si>
    <t>CVN@WOODLANDSNET.CO.ZA</t>
  </si>
  <si>
    <t>ANDIRES@VANWETTENS.CO.ZA</t>
  </si>
  <si>
    <t>accounts@vansofficesupplies.co.za</t>
  </si>
  <si>
    <t>debonairsbaywest@gmail.com</t>
  </si>
  <si>
    <t>marnus@asem.tv</t>
  </si>
  <si>
    <t>Nicholus.tshitangoni@vast.network</t>
  </si>
  <si>
    <t>anita@vavasati.co.za</t>
  </si>
  <si>
    <t>val@vbnconsultants.com</t>
  </si>
  <si>
    <t>vdhbfn3@gmail.com</t>
  </si>
  <si>
    <t>sihle.cele@smaltech.co.za</t>
  </si>
  <si>
    <t>admin@callvellux.com</t>
  </si>
  <si>
    <t>info@ventrite.co.za</t>
  </si>
  <si>
    <t>venturas@global.co.za</t>
  </si>
  <si>
    <t>accounts@versuspaint.co.za</t>
  </si>
  <si>
    <t>accounts@summerstrandfuel.co.za</t>
  </si>
  <si>
    <t>sales@vibrantdirect.co.za</t>
  </si>
  <si>
    <t>doornkloof@mdwireless.co.za</t>
  </si>
  <si>
    <t>gilda@vicenda.co.za</t>
  </si>
  <si>
    <t>vikingtruck@gmail.com</t>
  </si>
  <si>
    <t>hilary.nelson@kempston.co.za</t>
  </si>
  <si>
    <t>WWW.VINITALIA.CO.ZA</t>
  </si>
  <si>
    <t>accounts@visionbelting.co.za</t>
  </si>
  <si>
    <t>vividair@mweb.co.za</t>
  </si>
  <si>
    <t>Nqobani.Hlomula@vcontractor.co.za</t>
  </si>
  <si>
    <t>pietman.schoeman@gmail.com</t>
  </si>
  <si>
    <t>johannahmokone11@gmail.com</t>
  </si>
  <si>
    <t>robyn@tredd.co.za</t>
  </si>
  <si>
    <t>dean@vue.ink</t>
  </si>
  <si>
    <t>svswvukanathi@gmail.com</t>
  </si>
  <si>
    <t>admin@vukelasec.co.za</t>
  </si>
  <si>
    <t>ZinhleD@vulcan.co.za</t>
  </si>
  <si>
    <t>charmaine@vuyaniafrica.co.za</t>
  </si>
  <si>
    <t>joyce.msindo@wconsulting.co.za</t>
  </si>
  <si>
    <t>wlcoachworks@lantic.net</t>
  </si>
  <si>
    <t>tatum@wakaberry.co.za</t>
  </si>
  <si>
    <t>mpillay@kzn.waltons.co.za</t>
  </si>
  <si>
    <t>bchetty@kzn.waltons.co.za</t>
  </si>
  <si>
    <t>sharleneh@amka.co.za</t>
  </si>
  <si>
    <t>admin@wasteworx.co.za</t>
  </si>
  <si>
    <t>csives@wasteman.co.za</t>
  </si>
  <si>
    <t>accounts@waterguru.co.za</t>
  </si>
  <si>
    <t>info@waterquest.co.za</t>
  </si>
  <si>
    <t>marianne@wmbpumps.co.za</t>
  </si>
  <si>
    <t>candy@wavepaper.co.za</t>
  </si>
  <si>
    <t>devilliersb@smollan.co.za</t>
  </si>
  <si>
    <t xml:space="preserve"> mwweplum@mweb.co.za</t>
  </si>
  <si>
    <t>info@wewashwindows.co.za</t>
  </si>
  <si>
    <t>accounts@webaware.co.za</t>
  </si>
  <si>
    <t>tersia.joubert@webberwentzel.com</t>
  </si>
  <si>
    <t>info@wecprojects.com</t>
  </si>
  <si>
    <t>info@weighcomm.co.za</t>
  </si>
  <si>
    <t>weishaupt@mweb.co.za</t>
  </si>
  <si>
    <t>info@weldhagen.co.za</t>
  </si>
  <si>
    <t>info@wesconafrica.co.za</t>
  </si>
  <si>
    <t>janwilkens@soft.co.za</t>
  </si>
  <si>
    <t>whs@westeringhigh.co.za</t>
  </si>
  <si>
    <t>cotter76@gmail.com</t>
  </si>
  <si>
    <t>ADMIN@WESTMEADLOCKSMITH.CO.ZA</t>
  </si>
  <si>
    <t>wheelman@heandshe.co.za</t>
  </si>
  <si>
    <t>gale@whipretail.co.za</t>
  </si>
  <si>
    <t>alecia@whipfire.co.za</t>
  </si>
  <si>
    <t>adelia@whistleblowing.co.za</t>
  </si>
  <si>
    <t>liz@wholesalesigns.co.za</t>
  </si>
  <si>
    <t>INFO@WIGROUP.CO.ZA</t>
  </si>
  <si>
    <t>ruan.v@wigroup.co.za</t>
  </si>
  <si>
    <t>ERIC.BOTES@WIKA.COM</t>
  </si>
  <si>
    <t>accounts@absoluteservices.co.za</t>
  </si>
  <si>
    <t>jess@wildpeacock.co.za</t>
  </si>
  <si>
    <t>carien.raath@za.wilmar-intl.com</t>
  </si>
  <si>
    <t>beachfront@mwebbiz.co.za</t>
  </si>
  <si>
    <t>donbla@mweb.co.za</t>
  </si>
  <si>
    <t>wimpywoodlands@netralink.com</t>
  </si>
  <si>
    <t>bookings@bokmakierie.net</t>
  </si>
  <si>
    <t>wizardcc@yahoo.com</t>
  </si>
  <si>
    <t>debtors@wpfarm.co.za</t>
  </si>
  <si>
    <t>wolffwholesalers@live.com</t>
  </si>
  <si>
    <t>sonja@woodlam-interzign.co.za</t>
  </si>
  <si>
    <t>juanita@workersweb.net</t>
  </si>
  <si>
    <t>elma@workstation.co.za</t>
  </si>
  <si>
    <t>brendad@workweardepot.co.za</t>
  </si>
  <si>
    <t>tnaidoo@worldnetlogistics.com</t>
  </si>
  <si>
    <t>info@wtspace.com</t>
  </si>
  <si>
    <t>j.duplessis@oberthur.com</t>
  </si>
  <si>
    <t>VENCIK@GLOBAL.CO.ZA</t>
  </si>
  <si>
    <t>cptorders@xls.co.za</t>
  </si>
  <si>
    <t>info@xds.co.za</t>
  </si>
  <si>
    <t>info@extraspace.co.za</t>
  </si>
  <si>
    <t>morne@xtprint.co.za</t>
  </si>
  <si>
    <t>schalk@yardstick.co.za</t>
  </si>
  <si>
    <t>YNETTE@WATERICON.CO.ZA</t>
  </si>
  <si>
    <t>a.arndt@yellotec.com</t>
  </si>
  <si>
    <t>ysighnscc@worldline.co.za</t>
  </si>
  <si>
    <t>abrie@yskoud.com</t>
  </si>
  <si>
    <t>sales@yumbi.com</t>
  </si>
  <si>
    <t>zamani.italy@gmail.com</t>
  </si>
  <si>
    <t>info@zeelandia.co.za</t>
  </si>
  <si>
    <t>pete@thorpauto.co.za</t>
  </si>
  <si>
    <t>admin@zenzeletruckbodies.co.za</t>
  </si>
  <si>
    <t>melissa@nashuageorge.co.za</t>
  </si>
  <si>
    <t>annelise.pelzer@za.zetes.com</t>
  </si>
  <si>
    <t>info@zeusalu.co.za</t>
  </si>
  <si>
    <t>mogale.ramalobela@zomato.com</t>
  </si>
  <si>
    <t>zolile4217@gmail.com</t>
  </si>
  <si>
    <t>debtors@zob.co.za</t>
  </si>
  <si>
    <t>zena@zwanda.co.za</t>
  </si>
  <si>
    <t>Email</t>
  </si>
  <si>
    <t>First Name</t>
  </si>
  <si>
    <t>Last Name</t>
  </si>
  <si>
    <t>Company Name (from Email)</t>
  </si>
  <si>
    <r>
      <t xml:space="preserve">Workings to be done in column F and G. </t>
    </r>
    <r>
      <rPr>
        <b/>
        <sz val="11"/>
        <color theme="1"/>
        <rFont val="Calibri"/>
        <family val="2"/>
        <scheme val="minor"/>
      </rPr>
      <t xml:space="preserve">Hints: See the Extra Notes on the ID Number interpretation </t>
    </r>
  </si>
  <si>
    <r>
      <t xml:space="preserve">Workings to be done in column E. </t>
    </r>
    <r>
      <rPr>
        <b/>
        <sz val="11"/>
        <color theme="1"/>
        <rFont val="Calibri"/>
        <family val="2"/>
        <scheme val="minor"/>
      </rPr>
      <t>Hints: See the Extra Notes on the ID Number interpretation</t>
    </r>
    <r>
      <rPr>
        <sz val="11"/>
        <color theme="1"/>
        <rFont val="Calibri"/>
        <family val="2"/>
        <scheme val="minor"/>
      </rPr>
      <t xml:space="preserve"> </t>
    </r>
  </si>
  <si>
    <t>ID Number interpretation:</t>
  </si>
  <si>
    <r>
      <t xml:space="preserve">Workings to be done in column Q. </t>
    </r>
    <r>
      <rPr>
        <b/>
        <sz val="11"/>
        <color theme="1"/>
        <rFont val="Calibri"/>
        <family val="2"/>
        <scheme val="minor"/>
      </rPr>
      <t>See the "Extra Notes" Tab to view how this metric is normaly determined</t>
    </r>
    <r>
      <rPr>
        <sz val="11"/>
        <color theme="1"/>
        <rFont val="Calibri"/>
        <family val="2"/>
        <scheme val="minor"/>
      </rPr>
      <t xml:space="preserve">, Marks will only be awarded if the formula is present </t>
    </r>
  </si>
  <si>
    <t>Determine the number of High, Elevated, Medium &amp; Low concern companies in the "Customer Summary" tab using the information provided in "Client Case" tab (no formulas, no marks)</t>
  </si>
  <si>
    <t>Determine the Total Debt Oustatanding held by High, Elevated, Medium &amp; Low concern companies in the "Customer Summary" tab using the information provided in "Client Case" tab (no formulas, no marks)</t>
  </si>
  <si>
    <t xml:space="preserve">Marks will only be awarded if the formula or logic is present </t>
  </si>
  <si>
    <t>Task 12</t>
  </si>
  <si>
    <t>Task 13</t>
  </si>
  <si>
    <t>Task 14</t>
  </si>
  <si>
    <t>GP</t>
  </si>
  <si>
    <t>EC</t>
  </si>
  <si>
    <t>WC</t>
  </si>
  <si>
    <t>NW</t>
  </si>
  <si>
    <t>KZN</t>
  </si>
  <si>
    <t>LP</t>
  </si>
  <si>
    <t>MP</t>
  </si>
  <si>
    <t>NC</t>
  </si>
  <si>
    <t>FS</t>
  </si>
  <si>
    <t>Cross Border</t>
  </si>
  <si>
    <t>High concern &amp; High delinquency probabilty</t>
  </si>
  <si>
    <t>Using  formulas separate the Account ID number from the Account Name in from the Customer Detail column</t>
  </si>
  <si>
    <t>Bonus</t>
  </si>
  <si>
    <t xml:space="preserve">What other valuable insights can you derive from the dataset contained in the "Client Case" tab? 
Please show your findings under the section labelled "Insights" in the "Customer Summary" tab. 
Insights can include but are not limited to the following Tables, Graphs, Visualisations &amp; Numerical Calculations </t>
  </si>
  <si>
    <t>oneoverone</t>
  </si>
  <si>
    <t>Additional Notes:</t>
  </si>
  <si>
    <t>CBB11124317</t>
  </si>
  <si>
    <t>CBB11385553</t>
  </si>
  <si>
    <t>CBB11473248</t>
  </si>
  <si>
    <t>CBB11662146</t>
  </si>
  <si>
    <t>CBB11662507</t>
  </si>
  <si>
    <t>CBB11665917</t>
  </si>
  <si>
    <t>CBB11715238</t>
  </si>
  <si>
    <t>CBB11717960</t>
  </si>
  <si>
    <t>CBB11719547</t>
  </si>
  <si>
    <t>CBB11784552</t>
  </si>
  <si>
    <t>CBB11798633</t>
  </si>
  <si>
    <t>CBB11847857</t>
  </si>
  <si>
    <t>CBB11867327</t>
  </si>
  <si>
    <t>CBB11927716</t>
  </si>
  <si>
    <t>CBB12457453</t>
  </si>
  <si>
    <t>CBB12516605</t>
  </si>
  <si>
    <t>CBB12516984</t>
  </si>
  <si>
    <t>CBB12651934</t>
  </si>
  <si>
    <t>CBB12776919</t>
  </si>
  <si>
    <t>CBB12894778</t>
  </si>
  <si>
    <t>CBB12918784</t>
  </si>
  <si>
    <t>CBB12921741</t>
  </si>
  <si>
    <t>CBB12932200</t>
  </si>
  <si>
    <t>CBB12957421</t>
  </si>
  <si>
    <t>CBB12996232</t>
  </si>
  <si>
    <t>CBB13152002</t>
  </si>
  <si>
    <t>CBB13283670</t>
  </si>
  <si>
    <t>CBB13284257</t>
  </si>
  <si>
    <t>CBB13327292</t>
  </si>
  <si>
    <t>CBB13442325</t>
  </si>
  <si>
    <t>CBB13478288</t>
  </si>
  <si>
    <t>CBB13558296</t>
  </si>
  <si>
    <t>CBB13733756</t>
  </si>
  <si>
    <t>CBB14125010</t>
  </si>
  <si>
    <t>CBB14668018</t>
  </si>
  <si>
    <t>CBB15178061</t>
  </si>
  <si>
    <t>CBB15196037</t>
  </si>
  <si>
    <t>CBB15263616</t>
  </si>
  <si>
    <t>CBB15298335</t>
  </si>
  <si>
    <t>CBB15696501</t>
  </si>
  <si>
    <t>CBB15697873</t>
  </si>
  <si>
    <t>CBB16339941</t>
  </si>
  <si>
    <t>CBB16529886</t>
  </si>
  <si>
    <t>CBB16614810</t>
  </si>
  <si>
    <t>CBB16656058</t>
  </si>
  <si>
    <t>CBB16928039</t>
  </si>
  <si>
    <t>CBB16972386</t>
  </si>
  <si>
    <t>CBB17133749</t>
  </si>
  <si>
    <t>CBB17249585</t>
  </si>
  <si>
    <t>CBB17367013</t>
  </si>
  <si>
    <t>CBB17437692</t>
  </si>
  <si>
    <t>CBB17442712</t>
  </si>
  <si>
    <t>CBB17516294</t>
  </si>
  <si>
    <t>CBB17558862</t>
  </si>
  <si>
    <t>CBB17731928</t>
  </si>
  <si>
    <t>CBB17983446</t>
  </si>
  <si>
    <t>CBB18318203</t>
  </si>
  <si>
    <t>CBB18649714</t>
  </si>
  <si>
    <t>CBB18883371</t>
  </si>
  <si>
    <t>CBB19736320</t>
  </si>
  <si>
    <t>CBB19849191</t>
  </si>
  <si>
    <t>CBB19996593</t>
  </si>
  <si>
    <t>CBB21711814</t>
  </si>
  <si>
    <t>CBB21727325</t>
  </si>
  <si>
    <t>CBB22599496</t>
  </si>
  <si>
    <t>CBB22714406</t>
  </si>
  <si>
    <t>CBB22752842</t>
  </si>
  <si>
    <t>CBB23155200</t>
  </si>
  <si>
    <t>CBB23321710</t>
  </si>
  <si>
    <t>CBB23435039</t>
  </si>
  <si>
    <t>CBB24581791</t>
  </si>
  <si>
    <t>CBB24759170</t>
  </si>
  <si>
    <t>CBB25157796</t>
  </si>
  <si>
    <t>CBB27167173</t>
  </si>
  <si>
    <t>CBB27796911</t>
  </si>
  <si>
    <t>CBB27897521</t>
  </si>
  <si>
    <t>CBB28316751</t>
  </si>
  <si>
    <t>CBB28377906</t>
  </si>
  <si>
    <t>CBB28885803</t>
  </si>
  <si>
    <t>CBB29895842</t>
  </si>
  <si>
    <t>CBB32199291</t>
  </si>
  <si>
    <t>CBB32386888</t>
  </si>
  <si>
    <t>CBB33542309</t>
  </si>
  <si>
    <t>CBB33646307</t>
  </si>
  <si>
    <t>CBB33764387</t>
  </si>
  <si>
    <t>CBB33961670</t>
  </si>
  <si>
    <t>CBB34672507</t>
  </si>
  <si>
    <t>CBB35211423</t>
  </si>
  <si>
    <t>CBB35382068</t>
  </si>
  <si>
    <t>CBB35814413</t>
  </si>
  <si>
    <t>CBB36756811</t>
  </si>
  <si>
    <t>CBB36813331</t>
  </si>
  <si>
    <t>CBB36996777</t>
  </si>
  <si>
    <t>CBB37431547</t>
  </si>
  <si>
    <t>CBB37532456</t>
  </si>
  <si>
    <t>CBB37868421</t>
  </si>
  <si>
    <t>CBB38111843</t>
  </si>
  <si>
    <t>CBB38113453</t>
  </si>
  <si>
    <t>CBB38155676</t>
  </si>
  <si>
    <t>CBB41549255</t>
  </si>
  <si>
    <t>CBB42417294</t>
  </si>
  <si>
    <t>CBB42446524</t>
  </si>
  <si>
    <t>CBB42453437</t>
  </si>
  <si>
    <t>CBB42586784</t>
  </si>
  <si>
    <t>CBB44574318</t>
  </si>
  <si>
    <t>CBB45442875</t>
  </si>
  <si>
    <t>CBB45944154</t>
  </si>
  <si>
    <t>CBB45956814</t>
  </si>
  <si>
    <t>CBB46649221</t>
  </si>
  <si>
    <t>CBB46735433</t>
  </si>
  <si>
    <t>CBB46891238</t>
  </si>
  <si>
    <t>CBB47233993</t>
  </si>
  <si>
    <t>CBB47662003</t>
  </si>
  <si>
    <t>CBB47712909</t>
  </si>
  <si>
    <t>CBB48858415</t>
  </si>
  <si>
    <t>CBB49297478</t>
  </si>
  <si>
    <t>CBB51167524</t>
  </si>
  <si>
    <t>CBB51523952</t>
  </si>
  <si>
    <t>CBB51838367</t>
  </si>
  <si>
    <t>CBB53171675</t>
  </si>
  <si>
    <t>CBB54641399</t>
  </si>
  <si>
    <t>CBB54782611</t>
  </si>
  <si>
    <t>CBB54945866</t>
  </si>
  <si>
    <t>CBB55273771</t>
  </si>
  <si>
    <t>CBB55313167</t>
  </si>
  <si>
    <t>CBB55744322</t>
  </si>
  <si>
    <t>CBB55773667</t>
  </si>
  <si>
    <t>CBB55887543</t>
  </si>
  <si>
    <t>CBB57528245</t>
  </si>
  <si>
    <t>CBB57776117</t>
  </si>
  <si>
    <t>CBB57988916</t>
  </si>
  <si>
    <t>CBB58156535</t>
  </si>
  <si>
    <t>CBB58846418</t>
  </si>
  <si>
    <t>CBB59952361</t>
  </si>
  <si>
    <t>CBB61388252</t>
  </si>
  <si>
    <t>CBB62736910</t>
  </si>
  <si>
    <t>CBB63181117</t>
  </si>
  <si>
    <t>CBB83877570</t>
  </si>
  <si>
    <t>CBB84232389</t>
  </si>
  <si>
    <t>CBB84275683</t>
  </si>
  <si>
    <t>CBB85365391</t>
  </si>
  <si>
    <t>CBB86319323</t>
  </si>
  <si>
    <t>CBB86542883</t>
  </si>
  <si>
    <t>CBB86651653</t>
  </si>
  <si>
    <t>CBB86729255</t>
  </si>
  <si>
    <t>CBB88416295</t>
  </si>
  <si>
    <t>CBB94311033</t>
  </si>
  <si>
    <t>CBB94559891</t>
  </si>
  <si>
    <t>CBB95942534</t>
  </si>
  <si>
    <t>CBB96152932</t>
  </si>
  <si>
    <t>CBB97866226</t>
  </si>
  <si>
    <t>CBB97931656</t>
  </si>
  <si>
    <t>CBB98462627</t>
  </si>
  <si>
    <t>CBB99353938</t>
  </si>
  <si>
    <t>CBB99549777</t>
  </si>
  <si>
    <t>CBB99579545</t>
  </si>
  <si>
    <t>CBBB1447098</t>
  </si>
  <si>
    <t>CBBB2363257</t>
  </si>
  <si>
    <t>CBBB2722304</t>
  </si>
  <si>
    <t>CBBB2795897</t>
  </si>
  <si>
    <t>CBBB2897686</t>
  </si>
  <si>
    <t>CBBB3842915</t>
  </si>
  <si>
    <t>CBBB4333218</t>
  </si>
  <si>
    <t>CBBB4345292</t>
  </si>
  <si>
    <t>CBBB5737818</t>
  </si>
  <si>
    <t>CBBB6342119</t>
  </si>
  <si>
    <t>CBBB6654785</t>
  </si>
  <si>
    <t>CBBB7266068</t>
  </si>
  <si>
    <t>CBBB7937689</t>
  </si>
  <si>
    <t>CBBB7967014</t>
  </si>
  <si>
    <t>CBBB9865671</t>
  </si>
  <si>
    <t>CBBC1622770</t>
  </si>
  <si>
    <t>CBBC2259385</t>
  </si>
  <si>
    <t>CBBC2931103</t>
  </si>
  <si>
    <t>CBBC3341262</t>
  </si>
  <si>
    <t>CBBC4424158</t>
  </si>
  <si>
    <t>CBBC6412909</t>
  </si>
  <si>
    <t>CBBC7281943</t>
  </si>
  <si>
    <t>CBBC7765631</t>
  </si>
  <si>
    <t>CBBC8919381</t>
  </si>
  <si>
    <t>CBBC9549561</t>
  </si>
  <si>
    <t>CBBD1181317</t>
  </si>
  <si>
    <t>CBBD1215887</t>
  </si>
  <si>
    <t>CBBD1724231</t>
  </si>
  <si>
    <t>CBBD2463714</t>
  </si>
  <si>
    <t>CBBD3617930</t>
  </si>
  <si>
    <t>CBBD4883725</t>
  </si>
  <si>
    <t>CBBD5132995</t>
  </si>
  <si>
    <t>CBBD5289017</t>
  </si>
  <si>
    <t>CBBD8259505</t>
  </si>
  <si>
    <t>CBBD9165085</t>
  </si>
  <si>
    <t>CBBD9589960</t>
  </si>
  <si>
    <t>CBBF1718376</t>
  </si>
  <si>
    <t>CBBF3175713</t>
  </si>
  <si>
    <t>CBBF5617903</t>
  </si>
  <si>
    <t>CBBF7744034</t>
  </si>
  <si>
    <t>CBBF7995085</t>
  </si>
  <si>
    <t>CBBF8145743</t>
  </si>
  <si>
    <t>CBBF8854509</t>
  </si>
  <si>
    <t>CBBF9644526</t>
  </si>
  <si>
    <t>CBBG1735343</t>
  </si>
  <si>
    <t>CBBG1845610</t>
  </si>
  <si>
    <t>CBBG2195119</t>
  </si>
  <si>
    <t>CBBG2337087</t>
  </si>
  <si>
    <t>CBBG3625258</t>
  </si>
  <si>
    <t>CBBG3764162</t>
  </si>
  <si>
    <t>CBBG4385740</t>
  </si>
  <si>
    <t>CBBG5536200</t>
  </si>
  <si>
    <t>CBBG6136564</t>
  </si>
  <si>
    <t>CBBG6789607</t>
  </si>
  <si>
    <t>CBBG6851386</t>
  </si>
  <si>
    <t>CBBG7853694</t>
  </si>
  <si>
    <t>CBBH2781920</t>
  </si>
  <si>
    <t>CBBH3543209</t>
  </si>
  <si>
    <t>CBBH4678335</t>
  </si>
  <si>
    <t>CBBH4788841</t>
  </si>
  <si>
    <t>CBBH4811856</t>
  </si>
  <si>
    <t>CBBH7447563</t>
  </si>
  <si>
    <t>CBBH8814027</t>
  </si>
  <si>
    <t>CBBH8996485</t>
  </si>
  <si>
    <t>CBBJ1462462</t>
  </si>
  <si>
    <t>CBBJ6297395</t>
  </si>
  <si>
    <t>CBBJ6559641</t>
  </si>
  <si>
    <t>CBBJ8217527</t>
  </si>
  <si>
    <t>CBBK1533811</t>
  </si>
  <si>
    <t>CBBK2362691</t>
  </si>
  <si>
    <t>CBBK2611268</t>
  </si>
  <si>
    <t>CBBK4136210</t>
  </si>
  <si>
    <t>CBBK4478749</t>
  </si>
  <si>
    <t>CBBK5133680</t>
  </si>
  <si>
    <t>CBBK7184205</t>
  </si>
  <si>
    <t>CBBK9538525</t>
  </si>
  <si>
    <t>CBBL1986173</t>
  </si>
  <si>
    <t>CBBL4287856</t>
  </si>
  <si>
    <t>CBBM1912997</t>
  </si>
  <si>
    <t>CBBM4182997</t>
  </si>
  <si>
    <t>CBBM4659072</t>
  </si>
  <si>
    <t>CBBM7698193</t>
  </si>
  <si>
    <t>CBBM8381710</t>
  </si>
  <si>
    <t>CBBM8591720</t>
  </si>
  <si>
    <t>CBBM9138500</t>
  </si>
  <si>
    <t>CBBM9283255</t>
  </si>
  <si>
    <t>CBBN1291311</t>
  </si>
  <si>
    <t>CBBN1635813</t>
  </si>
  <si>
    <t>CBBN3876462</t>
  </si>
  <si>
    <t>CBBN3991596</t>
  </si>
  <si>
    <t>CBBN4623134</t>
  </si>
  <si>
    <t>CBBN5271575</t>
  </si>
  <si>
    <t>CBBN5327080</t>
  </si>
  <si>
    <t>CBBN6122521</t>
  </si>
  <si>
    <t>CBBN6614198</t>
  </si>
  <si>
    <t>CBBN8792957</t>
  </si>
  <si>
    <t>CBBN9295047</t>
  </si>
  <si>
    <t>CBBN9421114</t>
  </si>
  <si>
    <t>CBBP1143683</t>
  </si>
  <si>
    <t>CBBP1831934</t>
  </si>
  <si>
    <t>CBBP1899888</t>
  </si>
  <si>
    <t>CBBP2115276</t>
  </si>
  <si>
    <t>CBBP2337825</t>
  </si>
  <si>
    <t>CBBP3141197</t>
  </si>
  <si>
    <t>CBBP3362006</t>
  </si>
  <si>
    <t>CBBP6368026</t>
  </si>
  <si>
    <t>CBBP6457462</t>
  </si>
  <si>
    <t>CBBP6748240</t>
  </si>
  <si>
    <t>CBBP6859026</t>
  </si>
  <si>
    <t>CBBP7317948</t>
  </si>
  <si>
    <t>CBBP8499952</t>
  </si>
  <si>
    <t>CBBQ1117667</t>
  </si>
  <si>
    <t>CBBQ4786234</t>
  </si>
  <si>
    <t>CBBQ4816649</t>
  </si>
  <si>
    <t>CBBQ4819133</t>
  </si>
  <si>
    <t>CBBQ6931828</t>
  </si>
  <si>
    <t>CBBQ6942592</t>
  </si>
  <si>
    <t>CBBQ7377095</t>
  </si>
  <si>
    <t>CBBQ8158452</t>
  </si>
  <si>
    <t>CBBQ9265321</t>
  </si>
  <si>
    <t>CBBQ9361625</t>
  </si>
  <si>
    <t>CBBR1232651</t>
  </si>
  <si>
    <t>CBBR1969881</t>
  </si>
  <si>
    <t>CBBR4229574</t>
  </si>
  <si>
    <t>CBBR4999770</t>
  </si>
  <si>
    <t>CBBR6989500</t>
  </si>
  <si>
    <t>CBBR7752196</t>
  </si>
  <si>
    <t>CBBR7947835</t>
  </si>
  <si>
    <t>CBBR8183945</t>
  </si>
  <si>
    <t>CBBR8346697</t>
  </si>
  <si>
    <t>CBBR9739100</t>
  </si>
  <si>
    <t>CBBS1265368</t>
  </si>
  <si>
    <t>CBBS2324745</t>
  </si>
  <si>
    <t>CBBS2378112</t>
  </si>
  <si>
    <t>CBBS2699051</t>
  </si>
  <si>
    <t>CBBS2761581</t>
  </si>
  <si>
    <t>CBBS3385666</t>
  </si>
  <si>
    <t>CBBS3696000</t>
  </si>
  <si>
    <t>CBBS4751136</t>
  </si>
  <si>
    <t>CBBS4891036</t>
  </si>
  <si>
    <t>CBBS5981208</t>
  </si>
  <si>
    <t>CBBS7611599</t>
  </si>
  <si>
    <t>CBBS7713821</t>
  </si>
  <si>
    <t>CBBS9996507</t>
  </si>
  <si>
    <t>CBBT1429118</t>
  </si>
  <si>
    <t>CBBT3228105</t>
  </si>
  <si>
    <t>CBBT3262769</t>
  </si>
  <si>
    <t>CBBT3467386</t>
  </si>
  <si>
    <t>CBBT3674586</t>
  </si>
  <si>
    <t>CBBT3767523</t>
  </si>
  <si>
    <t>CBBT4669815</t>
  </si>
  <si>
    <t>CBBT4699818</t>
  </si>
  <si>
    <t>CBBT5271944</t>
  </si>
  <si>
    <t>CBBT5963462</t>
  </si>
  <si>
    <t>CBBT5992545</t>
  </si>
  <si>
    <t>CBBT7587614</t>
  </si>
  <si>
    <t>CBBT9156205</t>
  </si>
  <si>
    <t>CBBV6221263</t>
  </si>
  <si>
    <t>CBBV7287157</t>
  </si>
  <si>
    <t>CBBV7937181</t>
  </si>
  <si>
    <t>CBBV8242635</t>
  </si>
  <si>
    <t>CBBV8614540</t>
  </si>
  <si>
    <t>CBBV8889285</t>
  </si>
  <si>
    <t>CBBV9676905</t>
  </si>
  <si>
    <t>CBBW1575112</t>
  </si>
  <si>
    <t>CBBW1745068</t>
  </si>
  <si>
    <t>CBBW1793188</t>
  </si>
  <si>
    <t>CBBW2857595</t>
  </si>
  <si>
    <t>CBBW2975090</t>
  </si>
  <si>
    <t>CBBW2988096</t>
  </si>
  <si>
    <t>CBBW3158782</t>
  </si>
  <si>
    <t>CBBW3195435</t>
  </si>
  <si>
    <t>CBBW3285093</t>
  </si>
  <si>
    <t>CBBW3295740</t>
  </si>
  <si>
    <t>CBBW3364095</t>
  </si>
  <si>
    <t>CBBW3574507</t>
  </si>
  <si>
    <t>CBBW3658397</t>
  </si>
  <si>
    <t>CBBW3714184</t>
  </si>
  <si>
    <t>CBBW3743520</t>
  </si>
  <si>
    <t>CBBW3795310</t>
  </si>
  <si>
    <t>CBBW3852492</t>
  </si>
  <si>
    <t>CBBW3855373</t>
  </si>
  <si>
    <t>CBBW3956237</t>
  </si>
  <si>
    <t>CBBW3961488</t>
  </si>
  <si>
    <t>CBBW4136444</t>
  </si>
  <si>
    <t>CBBW4157116</t>
  </si>
  <si>
    <t>CBBW4287624</t>
  </si>
  <si>
    <t>CBBW4333868</t>
  </si>
  <si>
    <t>CBBW4427605</t>
  </si>
  <si>
    <t>CBBW4561224</t>
  </si>
  <si>
    <t>CBBW4635433</t>
  </si>
  <si>
    <t>CBBW4678719</t>
  </si>
  <si>
    <t>CBBW4726631</t>
  </si>
  <si>
    <t>CBBW4781575</t>
  </si>
  <si>
    <t>CBBW4799196</t>
  </si>
  <si>
    <t>CBBW4851862</t>
  </si>
  <si>
    <t>CBBW4954577</t>
  </si>
  <si>
    <t>CBBW5465027</t>
  </si>
  <si>
    <t>CBBW5635230</t>
  </si>
  <si>
    <t>CBBW6266212</t>
  </si>
  <si>
    <t>CBBW6425030</t>
  </si>
  <si>
    <t>CBBW6434279</t>
  </si>
  <si>
    <t>CBBW6663712</t>
  </si>
  <si>
    <t>CBBW6666237</t>
  </si>
  <si>
    <t>CBBW6776201</t>
  </si>
  <si>
    <t>CBBW6853760</t>
  </si>
  <si>
    <t>CBBW6923748</t>
  </si>
  <si>
    <t>CBBW6942601</t>
  </si>
  <si>
    <t>CBBW7415408</t>
  </si>
  <si>
    <t>CBBW7456128</t>
  </si>
  <si>
    <t>CBBW7473849</t>
  </si>
  <si>
    <t>CBBW7598848</t>
  </si>
  <si>
    <t>CBBW7827492</t>
  </si>
  <si>
    <t>CBBW7827912</t>
  </si>
  <si>
    <t>CBBW8413494</t>
  </si>
  <si>
    <t>CBBW8528614</t>
  </si>
  <si>
    <t>CBBW8578602</t>
  </si>
  <si>
    <t>CBBW8647245</t>
  </si>
  <si>
    <t>CBBW8929016</t>
  </si>
  <si>
    <t>CBBW8967726</t>
  </si>
  <si>
    <t>CBBW9236472</t>
  </si>
  <si>
    <t>CBBW9631994</t>
  </si>
  <si>
    <t>CBBW9729091</t>
  </si>
  <si>
    <t>CBBW9845960</t>
  </si>
  <si>
    <t>CBBW9861631</t>
  </si>
  <si>
    <t>CBBW9958732</t>
  </si>
  <si>
    <t>CBBX1139580</t>
  </si>
  <si>
    <t>CBBX1159462</t>
  </si>
  <si>
    <t>CBBX1336863</t>
  </si>
  <si>
    <t>CBBX1369646</t>
  </si>
  <si>
    <t>CBBX1431198</t>
  </si>
  <si>
    <t>CBBX1511939</t>
  </si>
  <si>
    <t>CBBX1519919</t>
  </si>
  <si>
    <t>CBBX1881050</t>
  </si>
  <si>
    <t>CBBX1972414</t>
  </si>
  <si>
    <t>CBBX2133965</t>
  </si>
  <si>
    <t>CBBX2142536</t>
  </si>
  <si>
    <t>CBBX2229985</t>
  </si>
  <si>
    <t>CBBX2392237</t>
  </si>
  <si>
    <t>CBBX2411646</t>
  </si>
  <si>
    <t>CBBX2559559</t>
  </si>
  <si>
    <t>CBBX2561371</t>
  </si>
  <si>
    <t>CBBX2774680</t>
  </si>
  <si>
    <t>CBBX2775269</t>
  </si>
  <si>
    <t>CBBX2784215</t>
  </si>
  <si>
    <t>CBBX2876047</t>
  </si>
  <si>
    <t>CBBX2937322</t>
  </si>
  <si>
    <t>CBBX2972696</t>
  </si>
  <si>
    <t>CBBX3135092</t>
  </si>
  <si>
    <t>CBBX3145158</t>
  </si>
  <si>
    <t>CBBX3238808</t>
  </si>
  <si>
    <t>CBBX3312437</t>
  </si>
  <si>
    <t>CBBX3471633</t>
  </si>
  <si>
    <t>CBBX3748799</t>
  </si>
  <si>
    <t>CBBX3897601</t>
  </si>
  <si>
    <t>CBBX4124518</t>
  </si>
  <si>
    <t>CBBX4192035</t>
  </si>
  <si>
    <t>CBBX4317290</t>
  </si>
  <si>
    <t>CBBX4323320</t>
  </si>
  <si>
    <t>CBBX4393203</t>
  </si>
  <si>
    <t>CBBX4451891</t>
  </si>
  <si>
    <t>CBBX4454495</t>
  </si>
  <si>
    <t>CBBX4529151</t>
  </si>
  <si>
    <t>CBBX4572992</t>
  </si>
  <si>
    <t>CBBX4611322</t>
  </si>
  <si>
    <t>CBBX4643909</t>
  </si>
  <si>
    <t>CBBX4684123</t>
  </si>
  <si>
    <t>CBBX4763539</t>
  </si>
  <si>
    <t>CBBX4793419</t>
  </si>
  <si>
    <t>CBBX5724795</t>
  </si>
  <si>
    <t>CBBX6238984</t>
  </si>
  <si>
    <t>CBBX6259568</t>
  </si>
  <si>
    <t>CBBX6346794</t>
  </si>
  <si>
    <t>CBBX6374213</t>
  </si>
  <si>
    <t>CBBX6528517</t>
  </si>
  <si>
    <t>CBBX6714989</t>
  </si>
  <si>
    <t>CBBX6784561</t>
  </si>
  <si>
    <t>CBBX6915051</t>
  </si>
  <si>
    <t>CBBX7161836</t>
  </si>
  <si>
    <t>CBBX7183317</t>
  </si>
  <si>
    <t>CBBX7316442</t>
  </si>
  <si>
    <t>CBBX7726905</t>
  </si>
  <si>
    <t>CBBX7753141</t>
  </si>
  <si>
    <t>CBBX7759633</t>
  </si>
  <si>
    <t>CBBX7782416</t>
  </si>
  <si>
    <t>CBBX7791843</t>
  </si>
  <si>
    <t>CBBX8113730</t>
  </si>
  <si>
    <t>CBBX8274528</t>
  </si>
  <si>
    <t>CBBX8596128</t>
  </si>
  <si>
    <t>CBBX8669051</t>
  </si>
  <si>
    <t>CBBX8716731</t>
  </si>
  <si>
    <t>CBBX8852832</t>
  </si>
  <si>
    <t>CBBX9232444</t>
  </si>
  <si>
    <t>CBBX9257750</t>
  </si>
  <si>
    <t>CBBX9472457</t>
  </si>
  <si>
    <t>CBBX9682395</t>
  </si>
  <si>
    <t>CBBX9784566</t>
  </si>
  <si>
    <t>CBBX9795865</t>
  </si>
  <si>
    <t>CBBX9823098</t>
  </si>
  <si>
    <t>CBBY1271523</t>
  </si>
  <si>
    <t>CBBY1358428</t>
  </si>
  <si>
    <t>CBBY1443090</t>
  </si>
  <si>
    <t>CBBY1527992</t>
  </si>
  <si>
    <t>CBBY1594474</t>
  </si>
  <si>
    <t>CBBY1673561</t>
  </si>
  <si>
    <t>CBBY1797181</t>
  </si>
  <si>
    <t>CBBY1916611</t>
  </si>
  <si>
    <t>CBBY2535994</t>
  </si>
  <si>
    <t>CBBY2784312</t>
  </si>
  <si>
    <t>CBBY2915674</t>
  </si>
  <si>
    <t>CBBY3374837</t>
  </si>
  <si>
    <t>CBBY3427228</t>
  </si>
  <si>
    <t>CBBY3444488</t>
  </si>
  <si>
    <t>CBBY3448444</t>
  </si>
  <si>
    <t>CBBY3726869</t>
  </si>
  <si>
    <t>CBBY3866415</t>
  </si>
  <si>
    <t>CBBY3936464</t>
  </si>
  <si>
    <t>CBBY3982442</t>
  </si>
  <si>
    <t>CBBY4228125</t>
  </si>
  <si>
    <t>CBBY4538816</t>
  </si>
  <si>
    <t>CBBY4788385</t>
  </si>
  <si>
    <t>CBBY6228011</t>
  </si>
  <si>
    <t>CBBY6351408</t>
  </si>
  <si>
    <t>CBBY7155075</t>
  </si>
  <si>
    <t>CBBY9744570</t>
  </si>
  <si>
    <t>CBBZ1349488</t>
  </si>
  <si>
    <t>CBBZ1566435</t>
  </si>
  <si>
    <t>CBBZ1833999</t>
  </si>
  <si>
    <t>CBBZ2321600</t>
  </si>
  <si>
    <t>CBBZ2412270</t>
  </si>
  <si>
    <t>CBBZ3239092</t>
  </si>
  <si>
    <t>CBBZ3758833</t>
  </si>
  <si>
    <t>CBBZ4346778</t>
  </si>
  <si>
    <t>CBBZ4348118</t>
  </si>
  <si>
    <t>CBBZ4421380</t>
  </si>
  <si>
    <t>CBBZ5329192</t>
  </si>
  <si>
    <t>CBBZ6275155</t>
  </si>
  <si>
    <t>CBBZ6412756</t>
  </si>
  <si>
    <t>CBBZ6479470</t>
  </si>
  <si>
    <t>CBBZ6519150</t>
  </si>
  <si>
    <t>CBBZ7191155</t>
  </si>
  <si>
    <t>CBBZ7622381</t>
  </si>
  <si>
    <t>CBBZ7647928</t>
  </si>
  <si>
    <t>CBBZ9396875</t>
  </si>
  <si>
    <t>CBBZ9464132</t>
  </si>
  <si>
    <t>CBC01168866</t>
  </si>
  <si>
    <t>CBC01567275</t>
  </si>
  <si>
    <t>CBC01752544</t>
  </si>
  <si>
    <t>CBC02467028</t>
  </si>
  <si>
    <t>CBC02615141</t>
  </si>
  <si>
    <t>CBC02625300</t>
  </si>
  <si>
    <t>CBC02712000</t>
  </si>
  <si>
    <t>CBC03582756</t>
  </si>
  <si>
    <t>CBC04278678</t>
  </si>
  <si>
    <t>CBC04832339</t>
  </si>
  <si>
    <t>CBC05366321</t>
  </si>
  <si>
    <t>CBC05581389</t>
  </si>
  <si>
    <t>CBC06881902</t>
  </si>
  <si>
    <t>CBC07235725</t>
  </si>
  <si>
    <t>CBC08142202</t>
  </si>
  <si>
    <t>CBC08585081</t>
  </si>
  <si>
    <t>CBC09886903</t>
  </si>
  <si>
    <t>CBC11282043</t>
  </si>
  <si>
    <t>CBC11727222</t>
  </si>
  <si>
    <t>CBC12122222</t>
  </si>
  <si>
    <t>CBC14854255</t>
  </si>
  <si>
    <t>CBC15126421</t>
  </si>
  <si>
    <t>CBC15857585</t>
  </si>
  <si>
    <t>CBC16597406</t>
  </si>
  <si>
    <t>CBC17181357</t>
  </si>
  <si>
    <t>CBC17962222</t>
  </si>
  <si>
    <t>CBC18346471</t>
  </si>
  <si>
    <t>CBC18862642</t>
  </si>
  <si>
    <t>CBC22519774</t>
  </si>
  <si>
    <t>CBC22674553</t>
  </si>
  <si>
    <t>CBC23465893</t>
  </si>
  <si>
    <t>CBC23477700</t>
  </si>
  <si>
    <t>CBC23994226</t>
  </si>
  <si>
    <t>CBC24161719</t>
  </si>
  <si>
    <t>CBC24557523</t>
  </si>
  <si>
    <t>CBC25369176</t>
  </si>
  <si>
    <t>CBC25645770</t>
  </si>
  <si>
    <t>CBC26727056</t>
  </si>
  <si>
    <t>CBC26828985</t>
  </si>
  <si>
    <t>CBC37689837</t>
  </si>
  <si>
    <t>CBC43554890</t>
  </si>
  <si>
    <t>CBC45611942</t>
  </si>
  <si>
    <t>CBC46256493</t>
  </si>
  <si>
    <t>CBC47526750</t>
  </si>
  <si>
    <t>CBC48971367</t>
  </si>
  <si>
    <t>CBC51716231</t>
  </si>
  <si>
    <t>CBC52136765</t>
  </si>
  <si>
    <t>CBC52387447</t>
  </si>
  <si>
    <t>CBC53352945</t>
  </si>
  <si>
    <t>CBC55175781</t>
  </si>
  <si>
    <t>CBC55381426</t>
  </si>
  <si>
    <t>CBC55914714</t>
  </si>
  <si>
    <t>CBC58358628</t>
  </si>
  <si>
    <t>CBC59463749</t>
  </si>
  <si>
    <t>CBC61462693</t>
  </si>
  <si>
    <t>CBC61646063</t>
  </si>
  <si>
    <t>CBC61917868</t>
  </si>
  <si>
    <t>CBC63138325</t>
  </si>
  <si>
    <t>CBC63834623</t>
  </si>
  <si>
    <t>CBC64211682</t>
  </si>
  <si>
    <t>CBC64359998</t>
  </si>
  <si>
    <t>CBC64817136</t>
  </si>
  <si>
    <t>CBC65138503</t>
  </si>
  <si>
    <t>CBC66247531</t>
  </si>
  <si>
    <t>CBC67277971</t>
  </si>
  <si>
    <t>CBC68919183</t>
  </si>
  <si>
    <t>CBC71199991</t>
  </si>
  <si>
    <t>CBC71493394</t>
  </si>
  <si>
    <t>CBC71575035</t>
  </si>
  <si>
    <t>CBC71712526</t>
  </si>
  <si>
    <t>CBC71964043</t>
  </si>
  <si>
    <t>CBC71987233</t>
  </si>
  <si>
    <t>CBC72564441</t>
  </si>
  <si>
    <t>CBC72643455</t>
  </si>
  <si>
    <t>CBC73155162</t>
  </si>
  <si>
    <t>CBC73327295</t>
  </si>
  <si>
    <t>CBC73449949</t>
  </si>
  <si>
    <t>CBC74397809</t>
  </si>
  <si>
    <t>CBC76367558</t>
  </si>
  <si>
    <t>CBC76464034</t>
  </si>
  <si>
    <t>CBC76539808</t>
  </si>
  <si>
    <t>CBC77488250</t>
  </si>
  <si>
    <t>CBC78131119</t>
  </si>
  <si>
    <t>CBC78225229</t>
  </si>
  <si>
    <t>CBC78867808</t>
  </si>
  <si>
    <t>CBC79378981</t>
  </si>
  <si>
    <t>CBC79746209</t>
  </si>
  <si>
    <t>CBC81363080</t>
  </si>
  <si>
    <t>CBC81664658</t>
  </si>
  <si>
    <t>CBC82667850</t>
  </si>
  <si>
    <t>CBC83126237</t>
  </si>
  <si>
    <t>CBC84497376</t>
  </si>
  <si>
    <t>CBC86216592</t>
  </si>
  <si>
    <t>CBC87974590</t>
  </si>
  <si>
    <t>CBC88853642</t>
  </si>
  <si>
    <t>CBC92648587</t>
  </si>
  <si>
    <t>CBC92855348</t>
  </si>
  <si>
    <t>CBC93644773</t>
  </si>
  <si>
    <t>CBC93698702</t>
  </si>
  <si>
    <t>CBC96713505</t>
  </si>
  <si>
    <t>CBC97838942</t>
  </si>
  <si>
    <t>CBC98473493</t>
  </si>
  <si>
    <t>CBC98535051</t>
  </si>
  <si>
    <t>CBC99478938</t>
  </si>
  <si>
    <t>CBCB1161067</t>
  </si>
  <si>
    <t>CBCB1436859</t>
  </si>
  <si>
    <t>CBCB4567765</t>
  </si>
  <si>
    <t>CBCB6273022</t>
  </si>
  <si>
    <t>CBCB7524663</t>
  </si>
  <si>
    <t>CBCB7758719</t>
  </si>
  <si>
    <t>CBCB8919491</t>
  </si>
  <si>
    <t>CBCC2296679</t>
  </si>
  <si>
    <t>CBCC2383925</t>
  </si>
  <si>
    <t>CBCC2415913</t>
  </si>
  <si>
    <t>CBCC3377138</t>
  </si>
  <si>
    <t>CBCC4151818</t>
  </si>
  <si>
    <t>CBCC8324473</t>
  </si>
  <si>
    <t>CBCC8948119</t>
  </si>
  <si>
    <t>CBCC9733765</t>
  </si>
  <si>
    <t>CBCD1774767</t>
  </si>
  <si>
    <t>CBCD7753796</t>
  </si>
  <si>
    <t>CBCD8174329</t>
  </si>
  <si>
    <t>CBCD8975827</t>
  </si>
  <si>
    <t>CBCD9564740</t>
  </si>
  <si>
    <t>CBCF5428157</t>
  </si>
  <si>
    <t>CBCF5826129</t>
  </si>
  <si>
    <t>CBCF5881334</t>
  </si>
  <si>
    <t>CBCF7873089</t>
  </si>
  <si>
    <t>CBCF8916598</t>
  </si>
  <si>
    <t>CBCG2466203</t>
  </si>
  <si>
    <t>CBCG4435577</t>
  </si>
  <si>
    <t>CBCG4657920</t>
  </si>
  <si>
    <t>CBCG5149437</t>
  </si>
  <si>
    <t>CBCG5451083</t>
  </si>
  <si>
    <t>CBCG7495761</t>
  </si>
  <si>
    <t>CBCG8115079</t>
  </si>
  <si>
    <t>CBCG8179372</t>
  </si>
  <si>
    <t>CBCG8577124</t>
  </si>
  <si>
    <t>CBCH1453027</t>
  </si>
  <si>
    <t>CBCH1844615</t>
  </si>
  <si>
    <t>CBCH3573425</t>
  </si>
  <si>
    <t>CBCH4135381</t>
  </si>
  <si>
    <t>CBCH6329517</t>
  </si>
  <si>
    <t>CBCH7253703</t>
  </si>
  <si>
    <t>CBCH7869147</t>
  </si>
  <si>
    <t>CBCJ1821902</t>
  </si>
  <si>
    <t>CBCJ3256800</t>
  </si>
  <si>
    <t>CBCJ5851419</t>
  </si>
  <si>
    <t>CBCJ7691456</t>
  </si>
  <si>
    <t>CBCJ7776807</t>
  </si>
  <si>
    <t>CBCJ7912397</t>
  </si>
  <si>
    <t>CBCJ8612970</t>
  </si>
  <si>
    <t>CBCJ8915846</t>
  </si>
  <si>
    <t>CBCK2627533</t>
  </si>
  <si>
    <t>CBCK2916912</t>
  </si>
  <si>
    <t>CBCK7976717</t>
  </si>
  <si>
    <t>CBCK9221033</t>
  </si>
  <si>
    <t>CBCK9621331</t>
  </si>
  <si>
    <t>CBCL1516804</t>
  </si>
  <si>
    <t>CBCL1581297</t>
  </si>
  <si>
    <t>CBCL2582696</t>
  </si>
  <si>
    <t>CBCL2623107</t>
  </si>
  <si>
    <t>CBCL2834089</t>
  </si>
  <si>
    <t>CBCL3343436</t>
  </si>
  <si>
    <t>CBCL5835148</t>
  </si>
  <si>
    <t>CBCL7214993</t>
  </si>
  <si>
    <t>CBCL7319099</t>
  </si>
  <si>
    <t>CBCL7932171</t>
  </si>
  <si>
    <t>CBCM1451537</t>
  </si>
  <si>
    <t>CBCM1929651</t>
  </si>
  <si>
    <t>CBCM4787004</t>
  </si>
  <si>
    <t>CBCM7635482</t>
  </si>
  <si>
    <t>CBCM8376158</t>
  </si>
  <si>
    <t>CBCM9226536</t>
  </si>
  <si>
    <t>CBCM9491275</t>
  </si>
  <si>
    <t>CBCM9913213</t>
  </si>
  <si>
    <t>CBCN1443942</t>
  </si>
  <si>
    <t>CBCN4171385</t>
  </si>
  <si>
    <t>CBCN4523538</t>
  </si>
  <si>
    <t>CBCN4965675</t>
  </si>
  <si>
    <t>CBCN5512950</t>
  </si>
  <si>
    <t>CBCN6891543</t>
  </si>
  <si>
    <t>CBCN8641321</t>
  </si>
  <si>
    <t>CBCP4379180</t>
  </si>
  <si>
    <t>CBCP4691769</t>
  </si>
  <si>
    <t>CBCP5995330</t>
  </si>
  <si>
    <t>CBCP6191422</t>
  </si>
  <si>
    <t>CBCP7681693</t>
  </si>
  <si>
    <t>CBCP7866349</t>
  </si>
  <si>
    <t>CBCQ1518996</t>
  </si>
  <si>
    <t>CBCQ2994045</t>
  </si>
  <si>
    <t>CBCQ3417582</t>
  </si>
  <si>
    <t>CBCQ4477611</t>
  </si>
  <si>
    <t>CBCQ6917747</t>
  </si>
  <si>
    <t>CBCQ8331430</t>
  </si>
  <si>
    <t>CBCQ8559353</t>
  </si>
  <si>
    <t>CBCQ8975917</t>
  </si>
  <si>
    <t>CBCQ9519810</t>
  </si>
  <si>
    <t>CBCR1252828</t>
  </si>
  <si>
    <t>CBCR1491490</t>
  </si>
  <si>
    <t>CBCR3322088</t>
  </si>
  <si>
    <t>CBCR3786985</t>
  </si>
  <si>
    <t>CBCR4752603</t>
  </si>
  <si>
    <t>CBCR5379193</t>
  </si>
  <si>
    <t>CBCR5393955</t>
  </si>
  <si>
    <t>CBCR6246290</t>
  </si>
  <si>
    <t>CBCR6294551</t>
  </si>
  <si>
    <t>CBCR6338626</t>
  </si>
  <si>
    <t>CBCR6375393</t>
  </si>
  <si>
    <t>CBCR6392560</t>
  </si>
  <si>
    <t>CBCR6599996</t>
  </si>
  <si>
    <t>CBCR6627410</t>
  </si>
  <si>
    <t>CBCR6736526</t>
  </si>
  <si>
    <t>CBCR6737602</t>
  </si>
  <si>
    <t>CBCR6791974</t>
  </si>
  <si>
    <t>CBCR6795263</t>
  </si>
  <si>
    <t>CBCR6852891</t>
  </si>
  <si>
    <t>CBCR7621339</t>
  </si>
  <si>
    <t>CBCR7648107</t>
  </si>
  <si>
    <t>CBCR7761149</t>
  </si>
  <si>
    <t>CBCR7856943</t>
  </si>
  <si>
    <t>CBCR7884855</t>
  </si>
  <si>
    <t>CBCR7893330</t>
  </si>
  <si>
    <t>CBCR8128550</t>
  </si>
  <si>
    <t>CBCR8212250</t>
  </si>
  <si>
    <t>CBCR8261793</t>
  </si>
  <si>
    <t>CBCR8445311</t>
  </si>
  <si>
    <t>CBCR8633312</t>
  </si>
  <si>
    <t>CBCR8987794</t>
  </si>
  <si>
    <t>CBCR9187406</t>
  </si>
  <si>
    <t>CBCR9242744</t>
  </si>
  <si>
    <t>CBCR9247078</t>
  </si>
  <si>
    <t>CBCR9599983</t>
  </si>
  <si>
    <t>CBCR9722143</t>
  </si>
  <si>
    <t>CBCS1255244</t>
  </si>
  <si>
    <t>CBCS1519431</t>
  </si>
  <si>
    <t>CBCS1625069</t>
  </si>
  <si>
    <t>CBCS1657823</t>
  </si>
  <si>
    <t>CBCS1851586</t>
  </si>
  <si>
    <t>CBCS1988955</t>
  </si>
  <si>
    <t>CBCS2137070</t>
  </si>
  <si>
    <t>CBCS2353821</t>
  </si>
  <si>
    <t>CBCS2764363</t>
  </si>
  <si>
    <t>CBCS2799375</t>
  </si>
  <si>
    <t>CBCS2832038</t>
  </si>
  <si>
    <t>CBCS2862985</t>
  </si>
  <si>
    <t>CBCS3355801</t>
  </si>
  <si>
    <t>CBCS3547483</t>
  </si>
  <si>
    <t>CBCS3979619</t>
  </si>
  <si>
    <t>CBCS4255765</t>
  </si>
  <si>
    <t>CBCS4269155</t>
  </si>
  <si>
    <t>CBCS4449650</t>
  </si>
  <si>
    <t>CBCS4473360</t>
  </si>
  <si>
    <t>CBCS4862394</t>
  </si>
  <si>
    <t>CBCS4882599</t>
  </si>
  <si>
    <t>CBCS5132839</t>
  </si>
  <si>
    <t>CBCS5169442</t>
  </si>
  <si>
    <t>CBCS5312597</t>
  </si>
  <si>
    <t>CBCS5375819</t>
  </si>
  <si>
    <t>CBCS5455380</t>
  </si>
  <si>
    <t>CBCS5512475</t>
  </si>
  <si>
    <t>CBCS5512650</t>
  </si>
  <si>
    <t>CBCS5536499</t>
  </si>
  <si>
    <t>CBCS5614597</t>
  </si>
  <si>
    <t>CBCS5735208</t>
  </si>
  <si>
    <t>CBCS5859446</t>
  </si>
  <si>
    <t>CBCS5995464</t>
  </si>
  <si>
    <t>CBCS6174829</t>
  </si>
  <si>
    <t>CBCS6627750</t>
  </si>
  <si>
    <t>CBCS6634252</t>
  </si>
  <si>
    <t>CBCS6657012</t>
  </si>
  <si>
    <t>CBCS6686230</t>
  </si>
  <si>
    <t>CBCS6747647</t>
  </si>
  <si>
    <t>CBCS6846972</t>
  </si>
  <si>
    <t>CBCS6891522</t>
  </si>
  <si>
    <t>CBCS6941254</t>
  </si>
  <si>
    <t>CBCS6945751</t>
  </si>
  <si>
    <t>CBCS6975290</t>
  </si>
  <si>
    <t>CBCS7158859</t>
  </si>
  <si>
    <t>CBCS7281593</t>
  </si>
  <si>
    <t>CBCS7315946</t>
  </si>
  <si>
    <t>CBCS7448689</t>
  </si>
  <si>
    <t>CBCS7536865</t>
  </si>
  <si>
    <t>CBCS7936038</t>
  </si>
  <si>
    <t>CBCS7943388</t>
  </si>
  <si>
    <t>CBCS8616396</t>
  </si>
  <si>
    <t>CBCS8732889</t>
  </si>
  <si>
    <t>CBCS8827016</t>
  </si>
  <si>
    <t>CBCS8837113</t>
  </si>
  <si>
    <t>CBCS8978449</t>
  </si>
  <si>
    <t>CBCS9113422</t>
  </si>
  <si>
    <t>CBCS9118755</t>
  </si>
  <si>
    <t>CBCS9184394</t>
  </si>
  <si>
    <t>CBCS9186933</t>
  </si>
  <si>
    <t>CBCS9228347</t>
  </si>
  <si>
    <t>CBCS9253718</t>
  </si>
  <si>
    <t>CBCS9296764</t>
  </si>
  <si>
    <t>CBCS9384655</t>
  </si>
  <si>
    <t>CBCS9428976</t>
  </si>
  <si>
    <t>CBCS9442612</t>
  </si>
  <si>
    <t>CBCS9726105</t>
  </si>
  <si>
    <t>CBCS9738030</t>
  </si>
  <si>
    <t>CBCS9761408</t>
  </si>
  <si>
    <t>CBCS9994084</t>
  </si>
  <si>
    <t>CBCT1161155</t>
  </si>
  <si>
    <t>CBCT1219080</t>
  </si>
  <si>
    <t>CBCT1246230</t>
  </si>
  <si>
    <t>CBCT1359438</t>
  </si>
  <si>
    <t>CBCT1412654</t>
  </si>
  <si>
    <t>CBCT1415588</t>
  </si>
  <si>
    <t>CBCT1485896</t>
  </si>
  <si>
    <t>CBCT1718742</t>
  </si>
  <si>
    <t>CBCT1989304</t>
  </si>
  <si>
    <t>CBCT2314266</t>
  </si>
  <si>
    <t>CBCT2454880</t>
  </si>
  <si>
    <t>CBCT2639802</t>
  </si>
  <si>
    <t>CBCT2682622</t>
  </si>
  <si>
    <t>CBCT3432390</t>
  </si>
  <si>
    <t>CBCT3515515</t>
  </si>
  <si>
    <t>CBCT3536306</t>
  </si>
  <si>
    <t>CBCT3564857</t>
  </si>
  <si>
    <t>CBCT3618533</t>
  </si>
  <si>
    <t>CBCT3719259</t>
  </si>
  <si>
    <t>CBCT3821352</t>
  </si>
  <si>
    <t>CBCT4394282</t>
  </si>
  <si>
    <t>CBCT4452803</t>
  </si>
  <si>
    <t>CBCT4459032</t>
  </si>
  <si>
    <t>CBCT4661476</t>
  </si>
  <si>
    <t>CBCT4663492</t>
  </si>
  <si>
    <t>CBCT4865589</t>
  </si>
  <si>
    <t>CBCT4936945</t>
  </si>
  <si>
    <t>CBCT5264400</t>
  </si>
  <si>
    <t>CBCT5449003</t>
  </si>
  <si>
    <t>CBCT5473919</t>
  </si>
  <si>
    <t>CBCT5795237</t>
  </si>
  <si>
    <t>CBCT5876383</t>
  </si>
  <si>
    <t>CBCT5912230</t>
  </si>
  <si>
    <t>CBCT6398218</t>
  </si>
  <si>
    <t>CBCT6592160</t>
  </si>
  <si>
    <t>CBCT6614713</t>
  </si>
  <si>
    <t>CBCT7238479</t>
  </si>
  <si>
    <t>CBCT7439654</t>
  </si>
  <si>
    <t>CBCT8341553</t>
  </si>
  <si>
    <t>CBCT8486870</t>
  </si>
  <si>
    <t>CBCT8626694</t>
  </si>
  <si>
    <t>CBCT9798646</t>
  </si>
  <si>
    <t>CBCV1432142</t>
  </si>
  <si>
    <t>CBCV1448659</t>
  </si>
  <si>
    <t>CBCV2116494</t>
  </si>
  <si>
    <t>CBCV2449138</t>
  </si>
  <si>
    <t>CBCV2482378</t>
  </si>
  <si>
    <t>CBCV2568257</t>
  </si>
  <si>
    <t>CBCV2767805</t>
  </si>
  <si>
    <t>CBCV3357083</t>
  </si>
  <si>
    <t>CBCV3577789</t>
  </si>
  <si>
    <t>CBCV4156031</t>
  </si>
  <si>
    <t>CBCV4359226</t>
  </si>
  <si>
    <t>CBCV4789471</t>
  </si>
  <si>
    <t>CBCV5414827</t>
  </si>
  <si>
    <t>CBCV5547533</t>
  </si>
  <si>
    <t>CBCV5892458</t>
  </si>
  <si>
    <t>CBCV6817620</t>
  </si>
  <si>
    <t>CBCV6951566</t>
  </si>
  <si>
    <t>CBCV7582207</t>
  </si>
  <si>
    <t>CBCV7859041</t>
  </si>
  <si>
    <t>CBCV8194713</t>
  </si>
  <si>
    <t>CBCV8847935</t>
  </si>
  <si>
    <t>CBCV9312268</t>
  </si>
  <si>
    <t>CBCV9691760</t>
  </si>
  <si>
    <t>CBCW1685964</t>
  </si>
  <si>
    <t>CBCW2325293</t>
  </si>
  <si>
    <t>CBCW2545110</t>
  </si>
  <si>
    <t>CBCW2624903</t>
  </si>
  <si>
    <t>CBCW3367440</t>
  </si>
  <si>
    <t>CBCW3511765</t>
  </si>
  <si>
    <t>CBCW3838742</t>
  </si>
  <si>
    <t>CBCW3844233</t>
  </si>
  <si>
    <t>CBCW4177685</t>
  </si>
  <si>
    <t>CBCW4258968</t>
  </si>
  <si>
    <t>CBCW4496656</t>
  </si>
  <si>
    <t>CBCW4614492</t>
  </si>
  <si>
    <t>CBCW4769113</t>
  </si>
  <si>
    <t>CBCW4874213</t>
  </si>
  <si>
    <t>CBCW5317926</t>
  </si>
  <si>
    <t>CBCW5613490</t>
  </si>
  <si>
    <t>CBCW5977760</t>
  </si>
  <si>
    <t>CBCW6923847</t>
  </si>
  <si>
    <t>CBCW7416052</t>
  </si>
  <si>
    <t>CBCW7556929</t>
  </si>
  <si>
    <t>CBCW8196045</t>
  </si>
  <si>
    <t>CBCW8332441</t>
  </si>
  <si>
    <t>CBCW8524970</t>
  </si>
  <si>
    <t>CBCW8994223</t>
  </si>
  <si>
    <t>CBCW9518718</t>
  </si>
  <si>
    <t>CBCW9578850</t>
  </si>
  <si>
    <t>CBCW9582866</t>
  </si>
  <si>
    <t>CBCW9925971</t>
  </si>
  <si>
    <t>CBCX1917151</t>
  </si>
  <si>
    <t>CBCX3179370</t>
  </si>
  <si>
    <t>CBCX3184117</t>
  </si>
  <si>
    <t>CBCX3287513</t>
  </si>
  <si>
    <t>CBCX3562872</t>
  </si>
  <si>
    <t>CBCX3649037</t>
  </si>
  <si>
    <t>CBCX3674190</t>
  </si>
  <si>
    <t>CBCX4975069</t>
  </si>
  <si>
    <t>CBCX5531076</t>
  </si>
  <si>
    <t>CBCX6769895</t>
  </si>
  <si>
    <t>CBCX7549695</t>
  </si>
  <si>
    <t>CBCX7688019</t>
  </si>
  <si>
    <t>CBCX7893115</t>
  </si>
  <si>
    <t>CBCX7991378</t>
  </si>
  <si>
    <t>CBCX8133958</t>
  </si>
  <si>
    <t>CBCX8227756</t>
  </si>
  <si>
    <t>CBCX8292712</t>
  </si>
  <si>
    <t>CBCX8462219</t>
  </si>
  <si>
    <t>CBCX8846913</t>
  </si>
  <si>
    <t>CBCX9551357</t>
  </si>
  <si>
    <t>CBCX9822145</t>
  </si>
  <si>
    <t>CBCX9897539</t>
  </si>
  <si>
    <t>CBCY2291698</t>
  </si>
  <si>
    <t>CBCY2396324</t>
  </si>
  <si>
    <t>CBCY2889435</t>
  </si>
  <si>
    <t>CBCY4226764</t>
  </si>
  <si>
    <t>CBCY4847811</t>
  </si>
  <si>
    <t>CBCY4998901</t>
  </si>
  <si>
    <t>CBCY5437782</t>
  </si>
  <si>
    <t>CBCY5568271</t>
  </si>
  <si>
    <t>CBCY5935289</t>
  </si>
  <si>
    <t>CBCY6513969</t>
  </si>
  <si>
    <t>CBCY6827145</t>
  </si>
  <si>
    <t>CBCY7135096</t>
  </si>
  <si>
    <t>CBCY7437595</t>
  </si>
  <si>
    <t>CBCY8393316</t>
  </si>
  <si>
    <t>CBCY8451531</t>
  </si>
  <si>
    <t>CBCY8713012</t>
  </si>
  <si>
    <t>CBCY9337691</t>
  </si>
  <si>
    <t>CBCY9478533</t>
  </si>
  <si>
    <t>CBCZ7726396</t>
  </si>
  <si>
    <t>CBCZ9559991</t>
  </si>
  <si>
    <t>CBD04353793</t>
  </si>
  <si>
    <t>CBD06286285</t>
  </si>
  <si>
    <t>CBD06569819</t>
  </si>
  <si>
    <t>CBD07278137</t>
  </si>
  <si>
    <t>CBD07387845</t>
  </si>
  <si>
    <t>CBD07513948</t>
  </si>
  <si>
    <t>CBD07588317</t>
  </si>
  <si>
    <t>CBD07715151</t>
  </si>
  <si>
    <t>CBD08656262</t>
  </si>
  <si>
    <t>CBD08971169</t>
  </si>
  <si>
    <t>CBD09151797</t>
  </si>
  <si>
    <t>CBD09679535</t>
  </si>
  <si>
    <t>CBD11444100</t>
  </si>
  <si>
    <t>CBD12937585</t>
  </si>
  <si>
    <t>CBD13495649</t>
  </si>
  <si>
    <t>CBD14222713</t>
  </si>
  <si>
    <t>CBD15627885</t>
  </si>
  <si>
    <t>CBD16121211</t>
  </si>
  <si>
    <t>CBD17599656</t>
  </si>
  <si>
    <t>CBD17654261</t>
  </si>
  <si>
    <t>CBD18348389</t>
  </si>
  <si>
    <t>CBD18357540</t>
  </si>
  <si>
    <t>CBD18579002</t>
  </si>
  <si>
    <t>CBD19327151</t>
  </si>
  <si>
    <t>CBD19353173</t>
  </si>
  <si>
    <t>CBD19649772</t>
  </si>
  <si>
    <t>CBD21816497</t>
  </si>
  <si>
    <t>CBD21955175</t>
  </si>
  <si>
    <t>CBD22129986</t>
  </si>
  <si>
    <t>CBD22387652</t>
  </si>
  <si>
    <t>CBD22726456</t>
  </si>
  <si>
    <t>CBD23178626</t>
  </si>
  <si>
    <t>CBD24415391</t>
  </si>
  <si>
    <t>CBD24787933</t>
  </si>
  <si>
    <t>CBD26121662</t>
  </si>
  <si>
    <t>CBD26181939</t>
  </si>
  <si>
    <t>CBD26853922</t>
  </si>
  <si>
    <t>CBD27465090</t>
  </si>
  <si>
    <t>CBD27925801</t>
  </si>
  <si>
    <t>CBD29132832</t>
  </si>
  <si>
    <t>CBD29272512</t>
  </si>
  <si>
    <t>CBD29827499</t>
  </si>
  <si>
    <t>CBD29836426</t>
  </si>
  <si>
    <t>CBD31931302</t>
  </si>
  <si>
    <t>CBD32185890</t>
  </si>
  <si>
    <t>CBD32445635</t>
  </si>
  <si>
    <t>CBD32499066</t>
  </si>
  <si>
    <t>CBD32726455</t>
  </si>
  <si>
    <t>CBD32785891</t>
  </si>
  <si>
    <t>CBD33137913</t>
  </si>
  <si>
    <t>CBD33945355</t>
  </si>
  <si>
    <t>CBD34497857</t>
  </si>
  <si>
    <t>CBD35362298</t>
  </si>
  <si>
    <t>CBD35644859</t>
  </si>
  <si>
    <t>CBD41752120</t>
  </si>
  <si>
    <t>CBD41972652</t>
  </si>
  <si>
    <t>CBD42173876</t>
  </si>
  <si>
    <t>CBD42698565</t>
  </si>
  <si>
    <t>CBD43872637</t>
  </si>
  <si>
    <t>CBD44376196</t>
  </si>
  <si>
    <t>CBD44425275</t>
  </si>
  <si>
    <t>CBD45824991</t>
  </si>
  <si>
    <t>CBD45887920</t>
  </si>
  <si>
    <t>CBD46439056</t>
  </si>
  <si>
    <t>CBD46725924</t>
  </si>
  <si>
    <t>CBD46839356</t>
  </si>
  <si>
    <t>CBD47128031</t>
  </si>
  <si>
    <t>CBD47186464</t>
  </si>
  <si>
    <t>CBD47283066</t>
  </si>
  <si>
    <t>CBD47297756</t>
  </si>
  <si>
    <t>CBD47832494</t>
  </si>
  <si>
    <t>CBD48145522</t>
  </si>
  <si>
    <t>CBD48994410</t>
  </si>
  <si>
    <t>CBD49545671</t>
  </si>
  <si>
    <t>CBD49799044</t>
  </si>
  <si>
    <t>CBD49839964</t>
  </si>
  <si>
    <t>CBD51348722</t>
  </si>
  <si>
    <t>CBD52136393</t>
  </si>
  <si>
    <t>CBD53432916</t>
  </si>
  <si>
    <t>CBD54897502</t>
  </si>
  <si>
    <t>CBD56467371</t>
  </si>
  <si>
    <t>CBD57727121</t>
  </si>
  <si>
    <t>CBD58893885</t>
  </si>
  <si>
    <t>CBD59497215</t>
  </si>
  <si>
    <t>CBD61693752</t>
  </si>
  <si>
    <t>CBD62239363</t>
  </si>
  <si>
    <t>CBD63271688</t>
  </si>
  <si>
    <t>CBD64288626</t>
  </si>
  <si>
    <t>CBD65329960</t>
  </si>
  <si>
    <t>CBD66744860</t>
  </si>
  <si>
    <t>CBD66757733</t>
  </si>
  <si>
    <t>CBD66813931</t>
  </si>
  <si>
    <t>CBD67165571</t>
  </si>
  <si>
    <t>CBD67434913</t>
  </si>
  <si>
    <t>CBD69154949</t>
  </si>
  <si>
    <t>CBD73628146</t>
  </si>
  <si>
    <t>CBD73667290</t>
  </si>
  <si>
    <t>CBD73872088</t>
  </si>
  <si>
    <t>CBD76218096</t>
  </si>
  <si>
    <t>CBD76484492</t>
  </si>
  <si>
    <t>CBD77642585</t>
  </si>
  <si>
    <t>CBD78313464</t>
  </si>
  <si>
    <t>CBD78471476</t>
  </si>
  <si>
    <t>CBD78493303</t>
  </si>
  <si>
    <t>CBD82784736</t>
  </si>
  <si>
    <t>CBD82927600</t>
  </si>
  <si>
    <t>CBD83368883</t>
  </si>
  <si>
    <t>CBD84141825</t>
  </si>
  <si>
    <t>CBD86941655</t>
  </si>
  <si>
    <t>CBD88199723</t>
  </si>
  <si>
    <t>CBD89574506</t>
  </si>
  <si>
    <t>CBD91431572</t>
  </si>
  <si>
    <t>CBD94126080</t>
  </si>
  <si>
    <t>CBD97978712</t>
  </si>
  <si>
    <t>CBD99993079</t>
  </si>
  <si>
    <t>CBDB1541834</t>
  </si>
  <si>
    <t>CBDB2455567</t>
  </si>
  <si>
    <t>CBDB3871809</t>
  </si>
  <si>
    <t>CBDB7164114</t>
  </si>
  <si>
    <t>CBDB8655029</t>
  </si>
  <si>
    <t>CBDB9865866</t>
  </si>
  <si>
    <t>CBDC3744022</t>
  </si>
  <si>
    <t>CBDC4292775</t>
  </si>
  <si>
    <t>CBDC4519168</t>
  </si>
  <si>
    <t>CBDC4626893</t>
  </si>
  <si>
    <t>CBDC4667139</t>
  </si>
  <si>
    <t>CBDC6383482</t>
  </si>
  <si>
    <t>CBDC6518888</t>
  </si>
  <si>
    <t>CBDC8166652</t>
  </si>
  <si>
    <t>CBDC8193650</t>
  </si>
  <si>
    <t>CBDC8578153</t>
  </si>
  <si>
    <t>CBDC9532945</t>
  </si>
  <si>
    <t>CBDD1343862</t>
  </si>
  <si>
    <t>CBDD2742381</t>
  </si>
  <si>
    <t>CBDD3349149</t>
  </si>
  <si>
    <t>CBDD3639767</t>
  </si>
  <si>
    <t>CBDD3643089</t>
  </si>
  <si>
    <t>CBDD3693632</t>
  </si>
  <si>
    <t>CBDD4116095</t>
  </si>
  <si>
    <t>CBDD4573916</t>
  </si>
  <si>
    <t>CBDD4854938</t>
  </si>
  <si>
    <t>CBDD5188941</t>
  </si>
  <si>
    <t>CBDD8623673</t>
  </si>
  <si>
    <t>CBDD8947090</t>
  </si>
  <si>
    <t>CBDD9641854</t>
  </si>
  <si>
    <t>CBDF2249630</t>
  </si>
  <si>
    <t>CBDF2455096</t>
  </si>
  <si>
    <t>CBDF2654977</t>
  </si>
  <si>
    <t>CBDF8277073</t>
  </si>
  <si>
    <t>CBDF8547772</t>
  </si>
  <si>
    <t>CBDF8711209</t>
  </si>
  <si>
    <t>CBDF8736751</t>
  </si>
  <si>
    <t>CBDF8944583</t>
  </si>
  <si>
    <t>CBDF9313281</t>
  </si>
  <si>
    <t>CBDF9442195</t>
  </si>
  <si>
    <t>CBDF9443100</t>
  </si>
  <si>
    <t>CBDG1456250</t>
  </si>
  <si>
    <t>CBDG1481359</t>
  </si>
  <si>
    <t>CBDG1647730</t>
  </si>
  <si>
    <t>CBDG2571742</t>
  </si>
  <si>
    <t>CBDG2781686</t>
  </si>
  <si>
    <t>CBDG4155009</t>
  </si>
  <si>
    <t>CBDG5546171</t>
  </si>
  <si>
    <t>CBDG5994749</t>
  </si>
  <si>
    <t>CBDG6223035</t>
  </si>
  <si>
    <t>CBDG6515095</t>
  </si>
  <si>
    <t>CBDG8486792</t>
  </si>
  <si>
    <t>CBDG9861883</t>
  </si>
  <si>
    <t>CBDH1622184</t>
  </si>
  <si>
    <t>CBDH2148574</t>
  </si>
  <si>
    <t>CBDH2872595</t>
  </si>
  <si>
    <t>CBDH2874857</t>
  </si>
  <si>
    <t>CBDH3274453</t>
  </si>
  <si>
    <t>CBDH6481210</t>
  </si>
  <si>
    <t>CBDH8233099</t>
  </si>
  <si>
    <t>CBDH9182375</t>
  </si>
  <si>
    <t>CBDJ1474805</t>
  </si>
  <si>
    <t>CBDJ1488937</t>
  </si>
  <si>
    <t>CBDJ1745230</t>
  </si>
  <si>
    <t>CBDJ1844228</t>
  </si>
  <si>
    <t>CBDJ2118163</t>
  </si>
  <si>
    <t>CBDJ2655231</t>
  </si>
  <si>
    <t>CBDJ3271825</t>
  </si>
  <si>
    <t>CBDJ3964503</t>
  </si>
  <si>
    <t>CBDJ4863530</t>
  </si>
  <si>
    <t>CBDJ5867776</t>
  </si>
  <si>
    <t>CBDJ5956865</t>
  </si>
  <si>
    <t>CBDJ6212003</t>
  </si>
  <si>
    <t>CBDJ6611465</t>
  </si>
  <si>
    <t>CBDJ7267609</t>
  </si>
  <si>
    <t>CBDJ8787481</t>
  </si>
  <si>
    <t>CBDK1688271</t>
  </si>
  <si>
    <t>CBDK3732381</t>
  </si>
  <si>
    <t>CBDK4222637</t>
  </si>
  <si>
    <t>CBDK4852154</t>
  </si>
  <si>
    <t>CBDK7525781</t>
  </si>
  <si>
    <t>CBDK8147898</t>
  </si>
  <si>
    <t>CBDK9956202</t>
  </si>
  <si>
    <t>CBDL1558810</t>
  </si>
  <si>
    <t>CBDL2136359</t>
  </si>
  <si>
    <t>CBDL3119002</t>
  </si>
  <si>
    <t>CBDL4377814</t>
  </si>
  <si>
    <t>CBDL6119625</t>
  </si>
  <si>
    <t>CBDL7176316</t>
  </si>
  <si>
    <t>CBDL7443069</t>
  </si>
  <si>
    <t>CBDL7757883</t>
  </si>
  <si>
    <t>CBDM1626286</t>
  </si>
  <si>
    <t>CBDM1939788</t>
  </si>
  <si>
    <t>CBDM2544404</t>
  </si>
  <si>
    <t>CBDM2656423</t>
  </si>
  <si>
    <t>CBDM5849262</t>
  </si>
  <si>
    <t>CBDM6242928</t>
  </si>
  <si>
    <t>CBDM6384618</t>
  </si>
  <si>
    <t>CBDM6392970</t>
  </si>
  <si>
    <t>CBDM6482934</t>
  </si>
  <si>
    <t>CBDM6524967</t>
  </si>
  <si>
    <t>CBDM6591745</t>
  </si>
  <si>
    <t>CBDM6675068</t>
  </si>
  <si>
    <t>CBDM6813241</t>
  </si>
  <si>
    <t>CBDM6837716</t>
  </si>
  <si>
    <t>CBDM6842274</t>
  </si>
  <si>
    <t>CBDM6897077</t>
  </si>
  <si>
    <t>CBDM6948562</t>
  </si>
  <si>
    <t>CBDM6977569</t>
  </si>
  <si>
    <t>CBDM6996584</t>
  </si>
  <si>
    <t>CBDM7114292</t>
  </si>
  <si>
    <t>CBDM7551824</t>
  </si>
  <si>
    <t>CBDM7554164</t>
  </si>
  <si>
    <t>CBDM7673672</t>
  </si>
  <si>
    <t>CBDM7739659</t>
  </si>
  <si>
    <t>CBDM7746210</t>
  </si>
  <si>
    <t>CBDM7764977</t>
  </si>
  <si>
    <t>CBDM7848479</t>
  </si>
  <si>
    <t>CBDM7851006</t>
  </si>
  <si>
    <t>CBDM7856995</t>
  </si>
  <si>
    <t>CBDM7896368</t>
  </si>
  <si>
    <t>CBDM8196184</t>
  </si>
  <si>
    <t>CBDM8234258</t>
  </si>
  <si>
    <t>CBDM8267419</t>
  </si>
  <si>
    <t>CBDM8278000</t>
  </si>
  <si>
    <t>CBDM8445571</t>
  </si>
  <si>
    <t>CBDM8464728</t>
  </si>
  <si>
    <t>CBDM8469286</t>
  </si>
  <si>
    <t>CBDM8541729</t>
  </si>
  <si>
    <t>CBDM9327150</t>
  </si>
  <si>
    <t>CBDM9327664</t>
  </si>
  <si>
    <t>CBDM9358271</t>
  </si>
  <si>
    <t>CBDM9586180</t>
  </si>
  <si>
    <t>CBDM9594630</t>
  </si>
  <si>
    <t>CBDM9689403</t>
  </si>
  <si>
    <t>CBDM9722549</t>
  </si>
  <si>
    <t>CBDM9784088</t>
  </si>
  <si>
    <t>CBDM9839522</t>
  </si>
  <si>
    <t>CBDN1235581</t>
  </si>
  <si>
    <t>CBDN1285891</t>
  </si>
  <si>
    <t>CBDN1387512</t>
  </si>
  <si>
    <t>CBDN1449536</t>
  </si>
  <si>
    <t>CBDN1669215</t>
  </si>
  <si>
    <t>CBDN1669769</t>
  </si>
  <si>
    <t>CBDN1759650</t>
  </si>
  <si>
    <t>CBDN1893999</t>
  </si>
  <si>
    <t>CBDN2161131</t>
  </si>
  <si>
    <t>CBDN2272578</t>
  </si>
  <si>
    <t>CBDN2355591</t>
  </si>
  <si>
    <t>CBDN2358967</t>
  </si>
  <si>
    <t>CBDN2361699</t>
  </si>
  <si>
    <t>CBDN2492164</t>
  </si>
  <si>
    <t>CBDN2625609</t>
  </si>
  <si>
    <t>CBDN2636403</t>
  </si>
  <si>
    <t>CBDN2762192</t>
  </si>
  <si>
    <t>CBDN2764367</t>
  </si>
  <si>
    <t>CBDN2789339</t>
  </si>
  <si>
    <t>CBDN2823477</t>
  </si>
  <si>
    <t>CBDN2922893</t>
  </si>
  <si>
    <t>CBDN2968504</t>
  </si>
  <si>
    <t>CBDN3325220</t>
  </si>
  <si>
    <t>CBDN3364844</t>
  </si>
  <si>
    <t>CBDN3432393</t>
  </si>
  <si>
    <t>CBDN3666997</t>
  </si>
  <si>
    <t>CBDN3676925</t>
  </si>
  <si>
    <t>CBDN3715384</t>
  </si>
  <si>
    <t>CBDN4111327</t>
  </si>
  <si>
    <t>CBDN4138914</t>
  </si>
  <si>
    <t>CBDN4145428</t>
  </si>
  <si>
    <t>CBDN4177431</t>
  </si>
  <si>
    <t>CBDN4299585</t>
  </si>
  <si>
    <t>CBDN4328662</t>
  </si>
  <si>
    <t>CBDN4462066</t>
  </si>
  <si>
    <t>CBDN4674782</t>
  </si>
  <si>
    <t>CBDN4689380</t>
  </si>
  <si>
    <t>CBDN4719776</t>
  </si>
  <si>
    <t>CBDN4729806</t>
  </si>
  <si>
    <t>CBDN4923471</t>
  </si>
  <si>
    <t>CBDN4985089</t>
  </si>
  <si>
    <t>CBDN5121641</t>
  </si>
  <si>
    <t>CBDN5162215</t>
  </si>
  <si>
    <t>CBDN5316966</t>
  </si>
  <si>
    <t>CBDN5513446</t>
  </si>
  <si>
    <t>CBDN5618880</t>
  </si>
  <si>
    <t>CBDN5834696</t>
  </si>
  <si>
    <t>CBDN5866389</t>
  </si>
  <si>
    <t>CBDN5885140</t>
  </si>
  <si>
    <t>CBDN5893454</t>
  </si>
  <si>
    <t>CBDN5893943</t>
  </si>
  <si>
    <t>CBDN5977216</t>
  </si>
  <si>
    <t>CBDN6215880</t>
  </si>
  <si>
    <t>CBDN6232897</t>
  </si>
  <si>
    <t>CBDN6369719</t>
  </si>
  <si>
    <t>CBDN6444939</t>
  </si>
  <si>
    <t>CBDN6455903</t>
  </si>
  <si>
    <t>CBDN6483093</t>
  </si>
  <si>
    <t>CBDN6536484</t>
  </si>
  <si>
    <t>CBDN6719123</t>
  </si>
  <si>
    <t>CBDN6724112</t>
  </si>
  <si>
    <t>CBDN6739612</t>
  </si>
  <si>
    <t>CBDN6815564</t>
  </si>
  <si>
    <t>CBDN6941177</t>
  </si>
  <si>
    <t>CBDN6948830</t>
  </si>
  <si>
    <t>CBDN7174576</t>
  </si>
  <si>
    <t>CBDN7217311</t>
  </si>
  <si>
    <t>CBDN7317898</t>
  </si>
  <si>
    <t>CBDN7483350</t>
  </si>
  <si>
    <t>CBDN7486623</t>
  </si>
  <si>
    <t>CBDN7548726</t>
  </si>
  <si>
    <t>CBDN7646747</t>
  </si>
  <si>
    <t>CBDN7756657</t>
  </si>
  <si>
    <t>CBDN8328572</t>
  </si>
  <si>
    <t>CBDN8416547</t>
  </si>
  <si>
    <t>CBDN8555275</t>
  </si>
  <si>
    <t>CBDN8625341</t>
  </si>
  <si>
    <t>CBDN8661638</t>
  </si>
  <si>
    <t>CBDN8841124</t>
  </si>
  <si>
    <t>CBDN8848202</t>
  </si>
  <si>
    <t>CBDN8919076</t>
  </si>
  <si>
    <t>CBDN8959068</t>
  </si>
  <si>
    <t>CBDN9128174</t>
  </si>
  <si>
    <t>CBDN9142592</t>
  </si>
  <si>
    <t>CBDN9329287</t>
  </si>
  <si>
    <t>CBDP1351427</t>
  </si>
  <si>
    <t>CBDP1727581</t>
  </si>
  <si>
    <t>CBDP1756115</t>
  </si>
  <si>
    <t>CBDP3518313</t>
  </si>
  <si>
    <t>CBDP4769434</t>
  </si>
  <si>
    <t>CBDP7265892</t>
  </si>
  <si>
    <t>CBDP7567653</t>
  </si>
  <si>
    <t>CBDP7893661</t>
  </si>
  <si>
    <t>CBDP8763757</t>
  </si>
  <si>
    <t>CBDP9167003</t>
  </si>
  <si>
    <t>CBDQ1673014</t>
  </si>
  <si>
    <t>CBDQ2166394</t>
  </si>
  <si>
    <t>CBDQ2471715</t>
  </si>
  <si>
    <t>CBDQ2922161</t>
  </si>
  <si>
    <t>CBDQ5123034</t>
  </si>
  <si>
    <t>CBDQ5126304</t>
  </si>
  <si>
    <t>CBDQ5642194</t>
  </si>
  <si>
    <t>CBDQ8435990</t>
  </si>
  <si>
    <t>CBDQ8884611</t>
  </si>
  <si>
    <t>CBDQ9474065</t>
  </si>
  <si>
    <t>CBDQ9493766</t>
  </si>
  <si>
    <t>CBDQ9524765</t>
  </si>
  <si>
    <t>CBDR3236449</t>
  </si>
  <si>
    <t>CBDR4239093</t>
  </si>
  <si>
    <t>CBDR6485584</t>
  </si>
  <si>
    <t>CBDR7416001</t>
  </si>
  <si>
    <t>CBDR8322476</t>
  </si>
  <si>
    <t>CBDS1888975</t>
  </si>
  <si>
    <t>CBDS3664290</t>
  </si>
  <si>
    <t>CBDS9723221</t>
  </si>
  <si>
    <t>CBDS9844371</t>
  </si>
  <si>
    <t>CBDT3783365</t>
  </si>
  <si>
    <t>CBDT5832281</t>
  </si>
  <si>
    <t>CBDT5926265</t>
  </si>
  <si>
    <t>CBDT8583976</t>
  </si>
  <si>
    <t>CBDT9928932</t>
  </si>
  <si>
    <t>CBDV4671038</t>
  </si>
  <si>
    <t>CBDV9996185</t>
  </si>
  <si>
    <t>CBDW2747430</t>
  </si>
  <si>
    <t>CBDW3696771</t>
  </si>
  <si>
    <t>CBDW3734639</t>
  </si>
  <si>
    <t>CBDW6758909</t>
  </si>
  <si>
    <t>CBDW8863244</t>
  </si>
  <si>
    <t>CBDW9268536</t>
  </si>
  <si>
    <t>CBDW9848692</t>
  </si>
  <si>
    <t>CBDX1917048</t>
  </si>
  <si>
    <t>CBDX3729574</t>
  </si>
  <si>
    <t>CBDX5119320</t>
  </si>
  <si>
    <t>CBDX5844920</t>
  </si>
  <si>
    <t>CBDX7299787</t>
  </si>
  <si>
    <t>CBDX7664673</t>
  </si>
  <si>
    <t>CBFG6723908</t>
  </si>
  <si>
    <t>CBFG6813693</t>
  </si>
  <si>
    <t>CBFG8112235</t>
  </si>
  <si>
    <t>CBFG8359392</t>
  </si>
  <si>
    <t>CBFG8665073</t>
  </si>
  <si>
    <t>CBFG8716599</t>
  </si>
  <si>
    <t>CBFH1863462</t>
  </si>
  <si>
    <t>CBFH3889631</t>
  </si>
  <si>
    <t>CBFH5765755</t>
  </si>
  <si>
    <t>CBFH5832122</t>
  </si>
  <si>
    <t>CBFH6316093</t>
  </si>
  <si>
    <t>CBFH8121896</t>
  </si>
  <si>
    <t>CBFH8552875</t>
  </si>
  <si>
    <t>CBFH8793243</t>
  </si>
  <si>
    <t>CBFH9446551</t>
  </si>
  <si>
    <t>CBFH9675034</t>
  </si>
  <si>
    <t>CBFJ1434242</t>
  </si>
  <si>
    <t>CBFJ1456795</t>
  </si>
  <si>
    <t>CBFJ2291883</t>
  </si>
  <si>
    <t>CBFJ4263322</t>
  </si>
  <si>
    <t>CBFJ4619826</t>
  </si>
  <si>
    <t>CBFJ5913122</t>
  </si>
  <si>
    <t>CBFJ7159623</t>
  </si>
  <si>
    <t>CBFJ7394872</t>
  </si>
  <si>
    <t>CBFK1546839</t>
  </si>
  <si>
    <t>CBFK2344595</t>
  </si>
  <si>
    <t>CBFK3718551</t>
  </si>
  <si>
    <t>CBFK4553981</t>
  </si>
  <si>
    <t>CBFK6134282</t>
  </si>
  <si>
    <t>CBFK6813238</t>
  </si>
  <si>
    <t>CBFK7156857</t>
  </si>
  <si>
    <t>CBFK9616278</t>
  </si>
  <si>
    <t>CBFL1986526</t>
  </si>
  <si>
    <t>CBFL2932204</t>
  </si>
  <si>
    <t>CBFL5112579</t>
  </si>
  <si>
    <t>CBFL5781115</t>
  </si>
  <si>
    <t>CBFL6938846</t>
  </si>
  <si>
    <t>CBFL8185140</t>
  </si>
  <si>
    <t>CBFM1326500</t>
  </si>
  <si>
    <t>CBFM1839801</t>
  </si>
  <si>
    <t>CBFM2528878</t>
  </si>
  <si>
    <t>CBFM2548613</t>
  </si>
  <si>
    <t>CBFQ1688911</t>
  </si>
  <si>
    <t>CBFQ3582797</t>
  </si>
  <si>
    <t>CBFQ3715198</t>
  </si>
  <si>
    <t>CBFQ3991611</t>
  </si>
  <si>
    <t>CBFQ4683247</t>
  </si>
  <si>
    <t>CBFQ5279136</t>
  </si>
  <si>
    <t>CBFQ6938277</t>
  </si>
  <si>
    <t>CBFQ7338449</t>
  </si>
  <si>
    <t>CBFR3612386</t>
  </si>
  <si>
    <t>CBFR3847930</t>
  </si>
  <si>
    <t>CBFR4982821</t>
  </si>
  <si>
    <t>CBFR5435664</t>
  </si>
  <si>
    <t>CBFR5659480</t>
  </si>
  <si>
    <t>CBFR7624337</t>
  </si>
  <si>
    <t>CBFR8738227</t>
  </si>
  <si>
    <t>CBFS1535040</t>
  </si>
  <si>
    <t>CBFS5322551</t>
  </si>
  <si>
    <t>CBFS7641710</t>
  </si>
  <si>
    <t>CBFS8369037</t>
  </si>
  <si>
    <t>CBFS8424942</t>
  </si>
  <si>
    <t>CBFS9599780</t>
  </si>
  <si>
    <t>CBFS9919315</t>
  </si>
  <si>
    <t>CBFT3742843</t>
  </si>
  <si>
    <t>CBFT3974052</t>
  </si>
  <si>
    <t>CBFT4158846</t>
  </si>
  <si>
    <t>CBFX8664329</t>
  </si>
  <si>
    <t>CBFX8833114</t>
  </si>
  <si>
    <t>CBFX9115289</t>
  </si>
  <si>
    <t>CBFX9667781</t>
  </si>
  <si>
    <t>CBFY7143009</t>
  </si>
  <si>
    <t>CBG32623181</t>
  </si>
  <si>
    <t>CBH66615458</t>
  </si>
  <si>
    <t>CBH66655542</t>
  </si>
  <si>
    <t>CBH68694301</t>
  </si>
  <si>
    <t>CBH73232341</t>
  </si>
  <si>
    <t>CBH76238606</t>
  </si>
  <si>
    <t>CBH81123282</t>
  </si>
  <si>
    <t>CBH81522648</t>
  </si>
  <si>
    <t>CBH82187729</t>
  </si>
  <si>
    <t>CBH89114378</t>
  </si>
  <si>
    <t>CBH89964982</t>
  </si>
  <si>
    <t>CBHQ6637101</t>
  </si>
  <si>
    <t>CBHQ7697063</t>
  </si>
  <si>
    <t>CBHR1315401</t>
  </si>
  <si>
    <t>CBHT9472597</t>
  </si>
  <si>
    <t>CBHV1113953</t>
  </si>
  <si>
    <t>CBHV5179269</t>
  </si>
  <si>
    <t>CBHV7252772</t>
  </si>
  <si>
    <t>CBHV8238846</t>
  </si>
  <si>
    <t>CBHV8469026</t>
  </si>
  <si>
    <t>CBHV8622064</t>
  </si>
  <si>
    <t>CBHV8628509</t>
  </si>
  <si>
    <t>CBHW1621438</t>
  </si>
  <si>
    <t>CBJ05144437</t>
  </si>
  <si>
    <t>CBJ41162050</t>
  </si>
  <si>
    <t>CBJ43585233</t>
  </si>
  <si>
    <t>CBJ45834510</t>
  </si>
  <si>
    <t>CBJ47175124</t>
  </si>
  <si>
    <t>CBJ52162976</t>
  </si>
  <si>
    <t>CBJ52553141</t>
  </si>
  <si>
    <t>CBJ54683500</t>
  </si>
  <si>
    <t>CBJL9592628</t>
  </si>
  <si>
    <t>CBJM1722905</t>
  </si>
  <si>
    <t>CBJM2967230</t>
  </si>
  <si>
    <t>CBJM3376694</t>
  </si>
  <si>
    <t>CBJM9855249</t>
  </si>
  <si>
    <t>CBK75111842</t>
  </si>
  <si>
    <t>CBK75463248</t>
  </si>
  <si>
    <t>CBK77748417</t>
  </si>
  <si>
    <t>CBK81547785</t>
  </si>
  <si>
    <t>CBK83947078</t>
  </si>
  <si>
    <t>CBK87268732</t>
  </si>
  <si>
    <t>CBK98992310</t>
  </si>
  <si>
    <t>CBKB2381786</t>
  </si>
  <si>
    <t>CBKB6121529</t>
  </si>
  <si>
    <t>CBKJ8571427</t>
  </si>
  <si>
    <t>CBKK1728307</t>
  </si>
  <si>
    <t>CBKL3397681</t>
  </si>
  <si>
    <t>CBKL4511210</t>
  </si>
  <si>
    <t>CBKL8269113</t>
  </si>
  <si>
    <t>CBKN7419679</t>
  </si>
  <si>
    <t>CBKP8858609</t>
  </si>
  <si>
    <t>DBB11114218</t>
  </si>
  <si>
    <t>DBB11137732</t>
  </si>
  <si>
    <t>Industry</t>
  </si>
  <si>
    <t>Construction &amp; Engineering</t>
  </si>
  <si>
    <t>Professional, Scientific &amp; Technical Activities</t>
  </si>
  <si>
    <t>Mining, Metals &amp; Energy</t>
  </si>
  <si>
    <t>Business Services</t>
  </si>
  <si>
    <t>Real Estate</t>
  </si>
  <si>
    <t>Community, Social &amp; Personal Services</t>
  </si>
  <si>
    <t>Other Activities</t>
  </si>
  <si>
    <t>Agriculture, Hunting Forestry &amp; Fishing</t>
  </si>
  <si>
    <t>Travel, Hospitality &amp; Entertainment</t>
  </si>
  <si>
    <t>Utilities</t>
  </si>
  <si>
    <t>Manufacturing</t>
  </si>
  <si>
    <t>Transportation &amp; Storage</t>
  </si>
  <si>
    <t>Education</t>
  </si>
  <si>
    <t>Wholesale &amp; Retail Trade</t>
  </si>
  <si>
    <t>Telecommunications, Media &amp; Technology</t>
  </si>
  <si>
    <t>Financial Services</t>
  </si>
  <si>
    <t>AnnualTurnoverZAR</t>
  </si>
  <si>
    <t>BBBEELevel</t>
  </si>
  <si>
    <t>0,0</t>
  </si>
  <si>
    <t>785k</t>
  </si>
  <si>
    <t>85k</t>
  </si>
  <si>
    <t>2.34mn</t>
  </si>
  <si>
    <t>1.4bn</t>
  </si>
  <si>
    <t>EXPIRED</t>
  </si>
  <si>
    <t>1. If you had to categorize the size of the companies between Small, Medium &amp; Large, which data points (from Client Case Tab) would you use and why? Provide a minimum of 3</t>
  </si>
  <si>
    <t>2. How would you deal with missing data within a given dataset?</t>
  </si>
  <si>
    <t>Date</t>
  </si>
  <si>
    <t>Date (actual)</t>
  </si>
  <si>
    <t xml:space="preserve">Identify the Gender from the ID Number &amp; Indicate "Male" or "Female"  </t>
  </si>
  <si>
    <t xml:space="preserve">Create a DATE OF BIRTH column for ID Number (Format: dd/mm/yyyy) </t>
  </si>
  <si>
    <t xml:space="preserve">Separate the company name, where possible from the Email </t>
  </si>
  <si>
    <t>Useful forumals: IF, LEFT, RIGHT, MID, LEN, TEXT, COUNTIF, SUMIF</t>
  </si>
  <si>
    <t>Convert values in Date column to actual date format</t>
  </si>
  <si>
    <t>Using the "Text to Columns" feature separate the Account ID number from the Customer Details</t>
  </si>
  <si>
    <t xml:space="preserve">Workings to be done in columns F &amp; G, Marks will only be awarded if the formula is present </t>
  </si>
  <si>
    <t xml:space="preserve">Workings to be done in column K &amp; L, Marks will only be awarded if the formula is present </t>
  </si>
  <si>
    <t xml:space="preserve">Workings to be done in column M, N &amp; O, Marks will only be awarded if the formula is present </t>
  </si>
  <si>
    <r>
      <t xml:space="preserve">Task 15: </t>
    </r>
    <r>
      <rPr>
        <b/>
        <i/>
        <u/>
        <sz val="11"/>
        <color theme="1"/>
        <rFont val="Calibri"/>
        <family val="2"/>
        <scheme val="minor"/>
      </rPr>
      <t>Insights</t>
    </r>
  </si>
  <si>
    <t>Account ID (Using Formulas)</t>
  </si>
  <si>
    <t>Account Name (Using Formulas)</t>
  </si>
  <si>
    <t>Elevated concern &amp; located in WC &amp; KZN</t>
  </si>
  <si>
    <t>Date of Commencement</t>
  </si>
  <si>
    <t>3. Calculate the Age of each Company</t>
  </si>
  <si>
    <t>Nox ID (that link to Client Case)</t>
  </si>
  <si>
    <t>Determine the Number of Customers &amp; Total Debt Outstanding in the "Customer Summary" tab for the following conditions (no formulas, no marks):
- High concern &amp; High delinquency
- Elevated concern &amp; located in WC &amp; KZN
- Low concern &amp; Business Status is "In Business"
Using the information provided in the "Client Case" tab</t>
  </si>
  <si>
    <t>Region</t>
  </si>
  <si>
    <t>Calculate the Debt over Credit Limit in the "Monthly Ageing" tab</t>
  </si>
  <si>
    <t>The first highlighted row is an example of the desired output</t>
  </si>
  <si>
    <t>Using the VLOOKUP function, append the information from the "Customer Master" tab to the Customer Name &amp; Registration Columns in the "Monthly Ageing" tab</t>
  </si>
  <si>
    <t>Using the a combination functions, append the information from the "Customer Master" tab to the VAT Number, Payment Terms &amp; Credit Limit columns in the "Monthly Ageing" tab</t>
  </si>
  <si>
    <r>
      <t xml:space="preserve">Workings to be done in column P. </t>
    </r>
    <r>
      <rPr>
        <b/>
        <sz val="11"/>
        <color theme="1"/>
        <rFont val="Calibri"/>
        <family val="2"/>
        <scheme val="minor"/>
      </rPr>
      <t>See the "Extra Notes" Tab to view how this metric is normally determined</t>
    </r>
    <r>
      <rPr>
        <sz val="11"/>
        <color theme="1"/>
        <rFont val="Calibri"/>
        <family val="2"/>
        <scheme val="minor"/>
      </rPr>
      <t xml:space="preserve">, Marks will only be awarded if the formula is present </t>
    </r>
  </si>
  <si>
    <r>
      <t xml:space="preserve">Workings to be done in column R. </t>
    </r>
    <r>
      <rPr>
        <b/>
        <sz val="11"/>
        <color theme="1"/>
        <rFont val="Calibri"/>
        <family val="2"/>
        <scheme val="minor"/>
      </rPr>
      <t>See the "Extra Notes" Tab to view how this metric is normally determined</t>
    </r>
    <r>
      <rPr>
        <sz val="11"/>
        <color theme="1"/>
        <rFont val="Calibri"/>
        <family val="2"/>
        <scheme val="minor"/>
      </rPr>
      <t xml:space="preserve">, Marks will only be awarded if the formula is present </t>
    </r>
  </si>
  <si>
    <t>Calculate the Past due in the "Monthly Ageing" tab</t>
  </si>
  <si>
    <t>Workings to be done in column H.</t>
  </si>
  <si>
    <t>Delinquency</t>
  </si>
  <si>
    <t>Low</t>
  </si>
  <si>
    <t>Medium</t>
  </si>
  <si>
    <t>Elevated</t>
  </si>
  <si>
    <t>High</t>
  </si>
  <si>
    <t>Total Debt</t>
  </si>
  <si>
    <t>Notes:</t>
  </si>
  <si>
    <t>A lot of company's do not have a date of inception which could affect the accuracy of predictions and impacts of variables in a possible regression</t>
  </si>
  <si>
    <t>A multiple regression can be run on the data but extensive data cleaning will have to be run because of errenous data and incosistency in the data entry process.</t>
  </si>
  <si>
    <t>Risk</t>
  </si>
  <si>
    <t>Needs</t>
  </si>
  <si>
    <t xml:space="preserve">I would categorize them by comapany annual turnover and number of employees. </t>
  </si>
  <si>
    <t>I would look for it in the company database and ask my superior for clarity if I cannot resolve the issue.Else I would contact the clients and ask them for the missing or erroneous data.</t>
  </si>
  <si>
    <t>The Total debts column has a lot of currency errors which show a lack of consistency in the data entry process</t>
  </si>
  <si>
    <t>Another column for Total debts overdue and amounts that have exceeded credit limits can be done to see which regions are more likely to default on payments.</t>
  </si>
  <si>
    <t>A simple regression can also be done using Amounts over credit limits as Y variable and Age of the company as X variable to look at the impact of company age on a company's likeliness to exceed their credit limit or Miss payments.</t>
  </si>
  <si>
    <t>Debt over credit limit</t>
  </si>
  <si>
    <t>Total over credit limit</t>
  </si>
  <si>
    <t>Date of commencement</t>
  </si>
  <si>
    <t>Id</t>
  </si>
  <si>
    <t>Age of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</si>
</sst>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 #,##0.00_-;\-* #,##0.00_-;_-* &quot;-&quot;??_-;_-@_-"/>
    <numFmt numFmtId="165" formatCode="&quot;R&quot;#,##0"/>
    <numFmt numFmtId="166" formatCode="_-* #,##0_-;\-* #,##0_-;_-* &quot;-&quot;??_-;_-@_-"/>
    <numFmt numFmtId="167" formatCode="&quot;R&quot;#,###"/>
    <numFmt numFmtId="168" formatCode="m/d/yyyy;@"/>
    <numFmt numFmtId="170" formatCode="dd/mm/yyyy;@"/>
  </numFmts>
  <fonts count="16" x14ac:knownFonts="1">
    <font>
      <sz val="11"/>
      <color theme="1"/>
      <name val="Calibri"/>
      <family val="2"/>
      <scheme val="minor"/>
    </font>
    <font>
      <b/>
      <sz val="11"/>
      <color theme="1"/>
      <name val="Calibri"/>
      <family val="2"/>
      <scheme val="minor"/>
    </font>
    <font>
      <sz val="8"/>
      <name val="Calibri"/>
      <family val="2"/>
      <scheme val="minor"/>
    </font>
    <font>
      <sz val="11"/>
      <color theme="0"/>
      <name val="Calibri"/>
      <family val="2"/>
      <scheme val="minor"/>
    </font>
    <font>
      <i/>
      <sz val="11"/>
      <color theme="1"/>
      <name val="Calibri"/>
      <family val="2"/>
      <scheme val="minor"/>
    </font>
    <font>
      <b/>
      <i/>
      <sz val="11"/>
      <color theme="1"/>
      <name val="Calibri"/>
      <family val="2"/>
      <scheme val="minor"/>
    </font>
    <font>
      <sz val="10"/>
      <color theme="1"/>
      <name val="Calibri"/>
      <family val="2"/>
      <scheme val="minor"/>
    </font>
    <font>
      <sz val="11"/>
      <color theme="1"/>
      <name val="Calibri"/>
      <family val="2"/>
      <scheme val="minor"/>
    </font>
    <font>
      <sz val="11"/>
      <name val="Calibri"/>
      <family val="2"/>
    </font>
    <font>
      <u/>
      <sz val="11"/>
      <color theme="10"/>
      <name val="Calibri"/>
      <family val="2"/>
      <scheme val="minor"/>
    </font>
    <font>
      <sz val="11"/>
      <color indexed="8"/>
      <name val="Calibri"/>
      <family val="2"/>
    </font>
    <font>
      <b/>
      <u/>
      <sz val="11"/>
      <color theme="1"/>
      <name val="Calibri"/>
      <family val="2"/>
      <scheme val="minor"/>
    </font>
    <font>
      <b/>
      <i/>
      <u/>
      <sz val="11"/>
      <color theme="1"/>
      <name val="Calibri"/>
      <family val="2"/>
      <scheme val="minor"/>
    </font>
    <font>
      <i/>
      <sz val="10"/>
      <color theme="1"/>
      <name val="Calibri"/>
      <family val="2"/>
      <scheme val="minor"/>
    </font>
    <font>
      <sz val="11"/>
      <color rgb="FFFF0000"/>
      <name val="Calibri"/>
      <family val="2"/>
      <scheme val="minor"/>
    </font>
    <font>
      <sz val="14"/>
      <color theme="1"/>
      <name val="Calibri"/>
      <family val="2"/>
      <scheme val="minor"/>
    </font>
  </fonts>
  <fills count="18">
    <fill>
      <patternFill patternType="none"/>
    </fill>
    <fill>
      <patternFill patternType="gray125"/>
    </fill>
    <fill>
      <patternFill patternType="solid">
        <fgColor theme="5" tint="0.79998168889431442"/>
        <bgColor indexed="64"/>
      </patternFill>
    </fill>
    <fill>
      <patternFill patternType="solid">
        <fgColor theme="7" tint="0.39997558519241921"/>
        <bgColor indexed="64"/>
      </patternFill>
    </fill>
    <fill>
      <patternFill patternType="solid">
        <fgColor rgb="FFFF3300"/>
        <bgColor indexed="64"/>
      </patternFill>
    </fill>
    <fill>
      <patternFill patternType="solid">
        <fgColor theme="0" tint="-0.49998474074526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1" tint="0.34998626667073579"/>
        <bgColor indexed="64"/>
      </patternFill>
    </fill>
    <fill>
      <patternFill patternType="solid">
        <fgColor rgb="FF00B0F0"/>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rgb="FF99CCFF"/>
        <bgColor indexed="64"/>
      </patternFill>
    </fill>
    <fill>
      <patternFill patternType="solid">
        <fgColor rgb="FF7030A0"/>
        <bgColor indexed="64"/>
      </patternFill>
    </fill>
    <fill>
      <patternFill patternType="solid">
        <fgColor theme="3" tint="0.79998168889431442"/>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7" fillId="0" borderId="0"/>
    <xf numFmtId="0" fontId="8" fillId="0" borderId="0"/>
    <xf numFmtId="0" fontId="9" fillId="0" borderId="0" applyNumberFormat="0" applyFill="0" applyBorder="0" applyAlignment="0" applyProtection="0"/>
    <xf numFmtId="164" fontId="7" fillId="0" borderId="0" applyFont="0" applyFill="0" applyBorder="0" applyAlignment="0" applyProtection="0"/>
  </cellStyleXfs>
  <cellXfs count="77">
    <xf numFmtId="0" fontId="0" fillId="0" borderId="0" xfId="0"/>
    <xf numFmtId="0" fontId="0" fillId="0" borderId="1" xfId="0" applyBorder="1"/>
    <xf numFmtId="0" fontId="0" fillId="0" borderId="1" xfId="0" applyBorder="1" applyAlignment="1">
      <alignment horizontal="left" vertical="center" wrapText="1"/>
    </xf>
    <xf numFmtId="165" fontId="0" fillId="0" borderId="0" xfId="0" applyNumberFormat="1"/>
    <xf numFmtId="1" fontId="0" fillId="0" borderId="0" xfId="0" applyNumberFormat="1"/>
    <xf numFmtId="0" fontId="0" fillId="0" borderId="1" xfId="0" applyBorder="1" applyAlignment="1">
      <alignment horizontal="center"/>
    </xf>
    <xf numFmtId="165" fontId="0" fillId="0" borderId="1" xfId="0" applyNumberFormat="1" applyBorder="1" applyAlignment="1">
      <alignment horizontal="right"/>
    </xf>
    <xf numFmtId="165" fontId="0" fillId="0" borderId="1" xfId="0" applyNumberFormat="1" applyBorder="1"/>
    <xf numFmtId="0" fontId="0" fillId="4" borderId="0" xfId="0" applyFill="1"/>
    <xf numFmtId="0" fontId="3" fillId="4" borderId="0" xfId="0" applyFont="1" applyFill="1"/>
    <xf numFmtId="0" fontId="5" fillId="5" borderId="1" xfId="0" applyFont="1" applyFill="1" applyBorder="1"/>
    <xf numFmtId="0" fontId="1" fillId="0" borderId="1" xfId="0" applyFont="1" applyBorder="1" applyAlignment="1">
      <alignment horizontal="left" vertical="center"/>
    </xf>
    <xf numFmtId="0" fontId="1" fillId="0" borderId="6" xfId="0" applyFont="1" applyBorder="1" applyAlignment="1">
      <alignment horizontal="center" vertical="center" wrapText="1"/>
    </xf>
    <xf numFmtId="0" fontId="1" fillId="0" borderId="6" xfId="0" applyFont="1" applyBorder="1" applyAlignment="1">
      <alignment horizontal="left" vertical="center"/>
    </xf>
    <xf numFmtId="0" fontId="1" fillId="0" borderId="0" xfId="0" applyFont="1" applyAlignment="1">
      <alignment horizontal="left" vertical="center"/>
    </xf>
    <xf numFmtId="0" fontId="1" fillId="0" borderId="8" xfId="0" applyFont="1" applyBorder="1" applyAlignment="1">
      <alignment horizontal="center" vertical="center" wrapText="1"/>
    </xf>
    <xf numFmtId="0" fontId="5" fillId="5" borderId="1" xfId="0" applyFont="1" applyFill="1" applyBorder="1" applyAlignment="1">
      <alignment horizontal="center"/>
    </xf>
    <xf numFmtId="0" fontId="0" fillId="0" borderId="1" xfId="0" applyBorder="1" applyAlignment="1">
      <alignment horizontal="center" vertical="center"/>
    </xf>
    <xf numFmtId="0" fontId="4" fillId="2" borderId="1" xfId="0" applyFont="1" applyFill="1" applyBorder="1" applyAlignment="1">
      <alignment vertical="center"/>
    </xf>
    <xf numFmtId="0" fontId="4" fillId="3" borderId="1" xfId="0" applyFont="1" applyFill="1" applyBorder="1" applyAlignment="1">
      <alignment vertical="center"/>
    </xf>
    <xf numFmtId="0" fontId="6" fillId="6" borderId="3" xfId="0" applyFont="1" applyFill="1" applyBorder="1" applyAlignment="1">
      <alignment horizontal="center" vertical="center" wrapText="1"/>
    </xf>
    <xf numFmtId="0" fontId="0" fillId="7" borderId="7" xfId="0" applyFill="1" applyBorder="1"/>
    <xf numFmtId="0" fontId="0" fillId="7" borderId="9" xfId="0" applyFill="1" applyBorder="1"/>
    <xf numFmtId="0" fontId="0" fillId="7" borderId="5" xfId="0" applyFill="1" applyBorder="1"/>
    <xf numFmtId="0" fontId="0" fillId="7" borderId="9" xfId="0" applyFill="1" applyBorder="1" applyAlignment="1">
      <alignment vertical="center"/>
    </xf>
    <xf numFmtId="0" fontId="0" fillId="7" borderId="4" xfId="0" applyFill="1" applyBorder="1" applyAlignment="1">
      <alignment vertical="top"/>
    </xf>
    <xf numFmtId="0" fontId="0" fillId="7" borderId="2" xfId="0" applyFill="1" applyBorder="1" applyAlignment="1">
      <alignment vertical="center"/>
    </xf>
    <xf numFmtId="0" fontId="7" fillId="0" borderId="0" xfId="1"/>
    <xf numFmtId="0" fontId="7" fillId="8" borderId="0" xfId="1" applyFill="1"/>
    <xf numFmtId="0" fontId="7" fillId="9" borderId="0" xfId="1" applyFill="1"/>
    <xf numFmtId="0" fontId="0" fillId="0" borderId="1" xfId="0" applyBorder="1" applyAlignment="1">
      <alignment wrapText="1"/>
    </xf>
    <xf numFmtId="0" fontId="4" fillId="10" borderId="1" xfId="0" applyFont="1" applyFill="1" applyBorder="1"/>
    <xf numFmtId="0" fontId="4" fillId="11" borderId="1" xfId="0" applyFont="1" applyFill="1" applyBorder="1" applyAlignment="1">
      <alignment vertical="center"/>
    </xf>
    <xf numFmtId="0" fontId="0" fillId="0" borderId="1" xfId="0" applyBorder="1" applyAlignment="1">
      <alignment vertical="top"/>
    </xf>
    <xf numFmtId="0" fontId="0" fillId="0" borderId="1" xfId="0" applyBorder="1" applyAlignment="1">
      <alignment vertical="top" wrapText="1"/>
    </xf>
    <xf numFmtId="0" fontId="0" fillId="12" borderId="0" xfId="0" applyFill="1"/>
    <xf numFmtId="0" fontId="0" fillId="13" borderId="0" xfId="0" applyFill="1"/>
    <xf numFmtId="0" fontId="0" fillId="14" borderId="0" xfId="0" applyFill="1"/>
    <xf numFmtId="0" fontId="9" fillId="0" borderId="0" xfId="3"/>
    <xf numFmtId="0" fontId="0" fillId="0" borderId="0" xfId="0" applyAlignment="1">
      <alignment horizontal="center"/>
    </xf>
    <xf numFmtId="165" fontId="0" fillId="0" borderId="0" xfId="0" applyNumberFormat="1" applyAlignment="1">
      <alignment horizontal="right"/>
    </xf>
    <xf numFmtId="0" fontId="1" fillId="0" borderId="0" xfId="0" applyFont="1"/>
    <xf numFmtId="0" fontId="10" fillId="0" borderId="0" xfId="0" applyFont="1"/>
    <xf numFmtId="0" fontId="11" fillId="0" borderId="0" xfId="0" applyFont="1"/>
    <xf numFmtId="0" fontId="11" fillId="12" borderId="0" xfId="0" applyFont="1" applyFill="1"/>
    <xf numFmtId="0" fontId="11" fillId="13" borderId="0" xfId="0" applyFont="1" applyFill="1"/>
    <xf numFmtId="0" fontId="11" fillId="14" borderId="0" xfId="0" applyFont="1" applyFill="1"/>
    <xf numFmtId="0" fontId="4" fillId="11" borderId="0" xfId="0" applyFont="1" applyFill="1" applyAlignment="1">
      <alignment vertical="center"/>
    </xf>
    <xf numFmtId="0" fontId="4" fillId="11" borderId="0" xfId="0" applyFont="1" applyFill="1" applyAlignment="1">
      <alignment horizontal="center" vertical="center"/>
    </xf>
    <xf numFmtId="1" fontId="7" fillId="0" borderId="0" xfId="1" applyNumberFormat="1"/>
    <xf numFmtId="0" fontId="7" fillId="15" borderId="0" xfId="1" applyFill="1"/>
    <xf numFmtId="14" fontId="0" fillId="0" borderId="0" xfId="0" applyNumberFormat="1"/>
    <xf numFmtId="166" fontId="0" fillId="0" borderId="0" xfId="4" applyNumberFormat="1" applyFont="1"/>
    <xf numFmtId="0" fontId="13" fillId="0" borderId="0" xfId="0" applyFont="1"/>
    <xf numFmtId="0" fontId="1" fillId="0" borderId="1" xfId="0" applyFont="1" applyBorder="1" applyAlignment="1">
      <alignment horizontal="center" vertical="center"/>
    </xf>
    <xf numFmtId="0" fontId="14" fillId="16" borderId="10" xfId="0" applyFont="1" applyFill="1" applyBorder="1"/>
    <xf numFmtId="0" fontId="14" fillId="16" borderId="11" xfId="0" applyFont="1" applyFill="1" applyBorder="1"/>
    <xf numFmtId="0" fontId="14" fillId="16" borderId="12" xfId="0" applyFont="1" applyFill="1" applyBorder="1"/>
    <xf numFmtId="0" fontId="0" fillId="17" borderId="0" xfId="0" applyFill="1"/>
    <xf numFmtId="14" fontId="0" fillId="17" borderId="0" xfId="0" applyNumberFormat="1" applyFill="1"/>
    <xf numFmtId="0" fontId="0" fillId="17" borderId="0" xfId="0" applyFill="1" applyAlignment="1">
      <alignment horizontal="left" vertical="top"/>
    </xf>
    <xf numFmtId="0" fontId="0" fillId="0" borderId="0" xfId="0" applyAlignment="1">
      <alignment horizontal="left" vertical="top"/>
    </xf>
    <xf numFmtId="167" fontId="0" fillId="0" borderId="0" xfId="0" applyNumberFormat="1"/>
    <xf numFmtId="168" fontId="0" fillId="0" borderId="0" xfId="0" applyNumberFormat="1"/>
    <xf numFmtId="0" fontId="0" fillId="0" borderId="0" xfId="0" applyNumberFormat="1"/>
    <xf numFmtId="0" fontId="0" fillId="0" borderId="0" xfId="0" applyAlignment="1">
      <alignment horizontal="left"/>
    </xf>
    <xf numFmtId="0" fontId="0" fillId="0" borderId="0" xfId="0" applyAlignment="1">
      <alignment horizontal="left" indent="1"/>
    </xf>
    <xf numFmtId="0" fontId="15" fillId="0" borderId="0" xfId="0" applyFont="1"/>
    <xf numFmtId="2" fontId="0" fillId="0" borderId="0" xfId="0" applyNumberFormat="1"/>
    <xf numFmtId="0" fontId="0" fillId="0" borderId="0" xfId="1" applyFont="1"/>
    <xf numFmtId="0" fontId="6" fillId="6" borderId="4"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6" fillId="6" borderId="9" xfId="0" applyFont="1" applyFill="1" applyBorder="1" applyAlignment="1">
      <alignment horizontal="center" vertical="center" wrapText="1"/>
    </xf>
    <xf numFmtId="0" fontId="4" fillId="11" borderId="0" xfId="0" applyFont="1" applyFill="1" applyAlignment="1">
      <alignment horizontal="center" vertical="center"/>
    </xf>
    <xf numFmtId="170" fontId="7" fillId="0" borderId="0" xfId="1" applyNumberFormat="1"/>
    <xf numFmtId="170" fontId="7" fillId="0" borderId="0" xfId="1" applyNumberFormat="1" applyAlignment="1">
      <alignment horizontal="left"/>
    </xf>
    <xf numFmtId="170" fontId="0" fillId="0" borderId="0" xfId="0" applyNumberFormat="1"/>
  </cellXfs>
  <cellStyles count="5">
    <cellStyle name="Comma 2" xfId="4"/>
    <cellStyle name="Hyperlink" xfId="3" builtinId="8"/>
    <cellStyle name="Normal" xfId="0" builtinId="0"/>
    <cellStyle name="Normal 2" xfId="1"/>
    <cellStyle name="Normal 3" xfId="2"/>
  </cellStyles>
  <dxfs count="0"/>
  <tableStyles count="0" defaultTableStyle="TableStyleMedium2" defaultPivotStyle="PivotStyleLight16"/>
  <colors>
    <mruColors>
      <color rgb="FF99CCFF"/>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19</xdr:row>
      <xdr:rowOff>15240</xdr:rowOff>
    </xdr:from>
    <xdr:to>
      <xdr:col>4</xdr:col>
      <xdr:colOff>98145</xdr:colOff>
      <xdr:row>46</xdr:row>
      <xdr:rowOff>45720</xdr:rowOff>
    </xdr:to>
    <xdr:pic>
      <xdr:nvPicPr>
        <xdr:cNvPr id="2" name="Picture 1" descr="Decoding your South African ID number">
          <a:extLst>
            <a:ext uri="{FF2B5EF4-FFF2-40B4-BE49-F238E27FC236}">
              <a16:creationId xmlns="" xmlns:a16="http://schemas.microsoft.com/office/drawing/2014/main" id="{6F0CAC36-8DB3-459B-A3F5-A9B032126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489960"/>
          <a:ext cx="4670145" cy="49682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E16"/>
  <sheetViews>
    <sheetView topLeftCell="A5" workbookViewId="0"/>
  </sheetViews>
  <sheetFormatPr defaultRowHeight="14.4" x14ac:dyDescent="0.3"/>
  <cols>
    <col min="1" max="1" width="11.33203125" bestFit="1" customWidth="1"/>
    <col min="2" max="2" width="17.5546875" bestFit="1" customWidth="1"/>
    <col min="3" max="3" width="80.6640625" bestFit="1" customWidth="1"/>
    <col min="4" max="4" width="84.109375" bestFit="1" customWidth="1"/>
  </cols>
  <sheetData>
    <row r="1" spans="1:5" x14ac:dyDescent="0.3">
      <c r="A1" s="10" t="s">
        <v>1050</v>
      </c>
      <c r="B1" s="16" t="s">
        <v>0</v>
      </c>
      <c r="C1" s="10" t="s">
        <v>1</v>
      </c>
      <c r="D1" s="10" t="s">
        <v>2</v>
      </c>
      <c r="E1" s="10" t="s">
        <v>3</v>
      </c>
    </row>
    <row r="2" spans="1:5" x14ac:dyDescent="0.3">
      <c r="A2" s="17">
        <v>1</v>
      </c>
      <c r="B2" s="18" t="s">
        <v>1054</v>
      </c>
      <c r="C2" s="2" t="s">
        <v>16340</v>
      </c>
      <c r="D2" s="2" t="s">
        <v>16354</v>
      </c>
      <c r="E2" s="17">
        <v>3</v>
      </c>
    </row>
    <row r="3" spans="1:5" ht="28.8" x14ac:dyDescent="0.3">
      <c r="A3" s="17">
        <v>2</v>
      </c>
      <c r="B3" s="18" t="s">
        <v>1054</v>
      </c>
      <c r="C3" s="2" t="s">
        <v>14846</v>
      </c>
      <c r="D3" s="2" t="s">
        <v>16341</v>
      </c>
      <c r="E3" s="17">
        <v>5</v>
      </c>
    </row>
    <row r="4" spans="1:5" x14ac:dyDescent="0.3">
      <c r="A4" s="17">
        <v>3</v>
      </c>
      <c r="B4" s="18" t="s">
        <v>1054</v>
      </c>
      <c r="C4" s="2" t="s">
        <v>16339</v>
      </c>
      <c r="D4" s="1" t="s">
        <v>12709</v>
      </c>
      <c r="E4" s="17">
        <v>3</v>
      </c>
    </row>
    <row r="5" spans="1:5" ht="28.8" x14ac:dyDescent="0.3">
      <c r="A5" s="17">
        <v>4</v>
      </c>
      <c r="B5" s="19" t="s">
        <v>1055</v>
      </c>
      <c r="C5" s="2" t="s">
        <v>16355</v>
      </c>
      <c r="D5" s="33" t="s">
        <v>16342</v>
      </c>
      <c r="E5" s="17">
        <v>5</v>
      </c>
    </row>
    <row r="6" spans="1:5" ht="28.8" x14ac:dyDescent="0.3">
      <c r="A6" s="17">
        <v>5</v>
      </c>
      <c r="B6" s="19" t="s">
        <v>1055</v>
      </c>
      <c r="C6" s="2" t="s">
        <v>16356</v>
      </c>
      <c r="D6" s="33" t="s">
        <v>16343</v>
      </c>
      <c r="E6" s="17">
        <v>7</v>
      </c>
    </row>
    <row r="7" spans="1:5" ht="28.8" x14ac:dyDescent="0.3">
      <c r="A7" s="17">
        <v>6</v>
      </c>
      <c r="B7" s="19" t="s">
        <v>1055</v>
      </c>
      <c r="C7" s="2" t="s">
        <v>1030</v>
      </c>
      <c r="D7" s="30" t="s">
        <v>16357</v>
      </c>
      <c r="E7" s="17">
        <v>5</v>
      </c>
    </row>
    <row r="8" spans="1:5" ht="28.8" x14ac:dyDescent="0.3">
      <c r="A8" s="17">
        <v>7</v>
      </c>
      <c r="B8" s="19" t="s">
        <v>1055</v>
      </c>
      <c r="C8" s="2" t="s">
        <v>16353</v>
      </c>
      <c r="D8" s="30" t="s">
        <v>14828</v>
      </c>
      <c r="E8" s="17">
        <v>5</v>
      </c>
    </row>
    <row r="9" spans="1:5" ht="28.8" x14ac:dyDescent="0.3">
      <c r="A9" s="17">
        <v>8</v>
      </c>
      <c r="B9" s="19" t="s">
        <v>1055</v>
      </c>
      <c r="C9" s="2" t="s">
        <v>16359</v>
      </c>
      <c r="D9" s="30" t="s">
        <v>16358</v>
      </c>
      <c r="E9" s="17">
        <v>15</v>
      </c>
    </row>
    <row r="10" spans="1:5" x14ac:dyDescent="0.3">
      <c r="A10" s="17">
        <v>9</v>
      </c>
      <c r="B10" s="31" t="s">
        <v>12708</v>
      </c>
      <c r="C10" s="30" t="s">
        <v>16335</v>
      </c>
      <c r="D10" s="1" t="s">
        <v>14825</v>
      </c>
      <c r="E10" s="17">
        <v>10</v>
      </c>
    </row>
    <row r="11" spans="1:5" x14ac:dyDescent="0.3">
      <c r="A11" s="17">
        <v>10</v>
      </c>
      <c r="B11" s="31" t="s">
        <v>12708</v>
      </c>
      <c r="C11" s="30" t="s">
        <v>16336</v>
      </c>
      <c r="D11" s="1" t="s">
        <v>14826</v>
      </c>
      <c r="E11" s="17">
        <v>10</v>
      </c>
    </row>
    <row r="12" spans="1:5" x14ac:dyDescent="0.3">
      <c r="A12" s="17">
        <v>11</v>
      </c>
      <c r="B12" s="31" t="s">
        <v>12708</v>
      </c>
      <c r="C12" s="30" t="s">
        <v>16337</v>
      </c>
      <c r="D12" s="1" t="s">
        <v>16360</v>
      </c>
      <c r="E12" s="17">
        <v>10</v>
      </c>
    </row>
    <row r="13" spans="1:5" ht="28.8" x14ac:dyDescent="0.3">
      <c r="A13" s="17">
        <v>12</v>
      </c>
      <c r="B13" s="32" t="s">
        <v>12704</v>
      </c>
      <c r="C13" s="2" t="s">
        <v>14829</v>
      </c>
      <c r="D13" s="2" t="s">
        <v>14831</v>
      </c>
      <c r="E13" s="17">
        <v>15</v>
      </c>
    </row>
    <row r="14" spans="1:5" ht="43.2" x14ac:dyDescent="0.3">
      <c r="A14" s="17">
        <v>13</v>
      </c>
      <c r="B14" s="32" t="s">
        <v>12704</v>
      </c>
      <c r="C14" s="2" t="s">
        <v>14830</v>
      </c>
      <c r="D14" s="2" t="s">
        <v>14831</v>
      </c>
      <c r="E14" s="17">
        <v>15</v>
      </c>
    </row>
    <row r="15" spans="1:5" ht="86.4" x14ac:dyDescent="0.3">
      <c r="A15" s="17">
        <v>14</v>
      </c>
      <c r="B15" s="32" t="s">
        <v>12704</v>
      </c>
      <c r="C15" s="2" t="s">
        <v>16351</v>
      </c>
      <c r="D15" s="2" t="s">
        <v>14831</v>
      </c>
      <c r="E15" s="17">
        <v>20</v>
      </c>
    </row>
    <row r="16" spans="1:5" ht="86.4" x14ac:dyDescent="0.3">
      <c r="A16" s="17">
        <v>15</v>
      </c>
      <c r="B16" s="32" t="s">
        <v>12704</v>
      </c>
      <c r="C16" s="34" t="s">
        <v>14848</v>
      </c>
      <c r="D16" s="2" t="s">
        <v>14831</v>
      </c>
      <c r="E16" s="17" t="s">
        <v>14847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M23"/>
  <sheetViews>
    <sheetView showGridLines="0" workbookViewId="0">
      <selection activeCell="H21" sqref="H21"/>
    </sheetView>
  </sheetViews>
  <sheetFormatPr defaultRowHeight="14.4" x14ac:dyDescent="0.3"/>
  <cols>
    <col min="2" max="2" width="20.88671875" bestFit="1" customWidth="1"/>
    <col min="3" max="3" width="18.44140625" bestFit="1" customWidth="1"/>
    <col min="4" max="4" width="18.44140625" customWidth="1"/>
    <col min="5" max="5" width="10.88671875" bestFit="1" customWidth="1"/>
    <col min="6" max="6" width="11.109375" bestFit="1" customWidth="1"/>
    <col min="7" max="8" width="10.109375" bestFit="1" customWidth="1"/>
    <col min="9" max="9" width="16.33203125" bestFit="1" customWidth="1"/>
    <col min="11" max="11" width="19.33203125" bestFit="1" customWidth="1"/>
    <col min="12" max="12" width="8.109375" bestFit="1" customWidth="1"/>
    <col min="13" max="13" width="13.5546875" bestFit="1" customWidth="1"/>
  </cols>
  <sheetData>
    <row r="1" spans="1:13" x14ac:dyDescent="0.3">
      <c r="A1" s="44" t="s">
        <v>1031</v>
      </c>
      <c r="B1" s="35"/>
    </row>
    <row r="2" spans="1:13" x14ac:dyDescent="0.3">
      <c r="A2" t="s">
        <v>1045</v>
      </c>
      <c r="H2" s="55" t="s">
        <v>16338</v>
      </c>
      <c r="I2" s="56"/>
      <c r="J2" s="56"/>
      <c r="K2" s="56"/>
      <c r="L2" s="57"/>
    </row>
    <row r="4" spans="1:13" x14ac:dyDescent="0.3">
      <c r="A4" s="45" t="s">
        <v>1044</v>
      </c>
      <c r="B4" s="36"/>
    </row>
    <row r="5" spans="1:13" x14ac:dyDescent="0.3">
      <c r="A5" t="s">
        <v>1046</v>
      </c>
    </row>
    <row r="7" spans="1:13" x14ac:dyDescent="0.3">
      <c r="A7" s="46" t="s">
        <v>12705</v>
      </c>
      <c r="B7" s="37"/>
    </row>
    <row r="8" spans="1:13" x14ac:dyDescent="0.3">
      <c r="A8" t="s">
        <v>1047</v>
      </c>
    </row>
    <row r="11" spans="1:13" x14ac:dyDescent="0.3">
      <c r="A11" s="41" t="s">
        <v>1049</v>
      </c>
    </row>
    <row r="12" spans="1:13" x14ac:dyDescent="0.3">
      <c r="A12" s="1" t="s">
        <v>1032</v>
      </c>
      <c r="B12" s="1" t="s">
        <v>548</v>
      </c>
      <c r="C12" s="1" t="s">
        <v>1033</v>
      </c>
      <c r="D12" s="1" t="s">
        <v>1027</v>
      </c>
      <c r="E12" s="1" t="s">
        <v>1015</v>
      </c>
      <c r="F12" s="1" t="s">
        <v>1034</v>
      </c>
      <c r="G12" s="1" t="s">
        <v>1035</v>
      </c>
      <c r="H12" s="1" t="s">
        <v>1036</v>
      </c>
      <c r="I12" s="1" t="s">
        <v>1037</v>
      </c>
      <c r="K12" s="35" t="s">
        <v>1038</v>
      </c>
      <c r="L12" s="36" t="s">
        <v>1039</v>
      </c>
      <c r="M12" s="37" t="s">
        <v>12706</v>
      </c>
    </row>
    <row r="13" spans="1:13" x14ac:dyDescent="0.3">
      <c r="A13" s="1">
        <v>1</v>
      </c>
      <c r="B13" s="1" t="s">
        <v>1042</v>
      </c>
      <c r="C13" s="5">
        <v>30</v>
      </c>
      <c r="D13" s="6">
        <v>25000</v>
      </c>
      <c r="E13" s="7">
        <v>25151</v>
      </c>
      <c r="F13" s="7">
        <v>0</v>
      </c>
      <c r="G13" s="7">
        <v>2157</v>
      </c>
      <c r="H13" s="7">
        <v>8741</v>
      </c>
      <c r="I13" s="7">
        <v>1002</v>
      </c>
      <c r="K13" s="7">
        <v>37051</v>
      </c>
      <c r="L13" s="7">
        <f>SUM(G13:I13)</f>
        <v>11900</v>
      </c>
      <c r="M13" s="7">
        <v>12051</v>
      </c>
    </row>
    <row r="14" spans="1:13" x14ac:dyDescent="0.3">
      <c r="A14" s="1">
        <v>2</v>
      </c>
      <c r="B14" s="1" t="s">
        <v>1040</v>
      </c>
      <c r="C14" s="5">
        <v>60</v>
      </c>
      <c r="D14" s="6">
        <v>150000</v>
      </c>
      <c r="E14" s="7">
        <v>650</v>
      </c>
      <c r="F14" s="7">
        <v>15518</v>
      </c>
      <c r="G14" s="7">
        <v>12000</v>
      </c>
      <c r="H14" s="7">
        <v>0</v>
      </c>
      <c r="I14" s="7">
        <v>8756</v>
      </c>
      <c r="K14" s="7">
        <v>229406</v>
      </c>
      <c r="L14" s="7">
        <f>SUM(H14:I14)</f>
        <v>8756</v>
      </c>
      <c r="M14" s="7">
        <v>79406</v>
      </c>
    </row>
    <row r="15" spans="1:13" x14ac:dyDescent="0.3">
      <c r="A15" s="1">
        <v>3</v>
      </c>
      <c r="B15" s="1" t="s">
        <v>1041</v>
      </c>
      <c r="C15" s="5">
        <v>90</v>
      </c>
      <c r="D15" s="6">
        <v>125000</v>
      </c>
      <c r="E15" s="7">
        <v>5465</v>
      </c>
      <c r="F15" s="7">
        <v>6782</v>
      </c>
      <c r="G15" s="7">
        <v>2372</v>
      </c>
      <c r="H15" s="7">
        <v>56465</v>
      </c>
      <c r="I15" s="7">
        <v>754</v>
      </c>
      <c r="K15" s="7">
        <v>71838</v>
      </c>
      <c r="L15" s="7">
        <f>SUM(I15)</f>
        <v>754</v>
      </c>
      <c r="M15" s="7">
        <v>0</v>
      </c>
    </row>
    <row r="16" spans="1:13" x14ac:dyDescent="0.3">
      <c r="A16" s="1">
        <v>4</v>
      </c>
      <c r="B16" s="1" t="s">
        <v>1043</v>
      </c>
      <c r="C16" s="5">
        <v>30</v>
      </c>
      <c r="D16" s="6">
        <v>15000</v>
      </c>
      <c r="E16" s="7">
        <v>774</v>
      </c>
      <c r="F16" s="7">
        <v>0</v>
      </c>
      <c r="G16" s="7">
        <v>0</v>
      </c>
      <c r="H16" s="7">
        <v>0</v>
      </c>
      <c r="I16" s="7">
        <v>250</v>
      </c>
      <c r="K16" s="7">
        <v>1024</v>
      </c>
      <c r="L16" s="7">
        <f>SUM(G16:I16)</f>
        <v>250</v>
      </c>
      <c r="M16" s="7">
        <v>0</v>
      </c>
    </row>
    <row r="17" spans="1:13" x14ac:dyDescent="0.3">
      <c r="A17" s="1">
        <v>5</v>
      </c>
      <c r="B17" s="1" t="s">
        <v>1048</v>
      </c>
      <c r="C17" s="5">
        <v>30</v>
      </c>
      <c r="D17" s="6">
        <v>0</v>
      </c>
      <c r="E17" s="7">
        <v>1200</v>
      </c>
      <c r="F17" s="7">
        <v>1200</v>
      </c>
      <c r="G17" s="7">
        <v>0</v>
      </c>
      <c r="H17" s="7">
        <v>0</v>
      </c>
      <c r="I17" s="7">
        <v>0</v>
      </c>
      <c r="K17" s="7">
        <f>2400</f>
        <v>2400</v>
      </c>
      <c r="L17" s="7">
        <f>SUM(E17:I17)</f>
        <v>2400</v>
      </c>
      <c r="M17" s="7">
        <v>2400</v>
      </c>
    </row>
    <row r="18" spans="1:13" x14ac:dyDescent="0.3">
      <c r="C18" s="39"/>
      <c r="D18" s="40"/>
      <c r="E18" s="3"/>
      <c r="F18" s="3"/>
      <c r="G18" s="3"/>
      <c r="H18" s="3"/>
      <c r="I18" s="3"/>
      <c r="K18" s="3"/>
      <c r="L18" s="3"/>
      <c r="M18" s="3"/>
    </row>
    <row r="19" spans="1:13" x14ac:dyDescent="0.3">
      <c r="A19" s="43" t="s">
        <v>14827</v>
      </c>
      <c r="B19" s="43"/>
    </row>
    <row r="20" spans="1:13" x14ac:dyDescent="0.3">
      <c r="H20" s="42"/>
    </row>
    <row r="21" spans="1:13" x14ac:dyDescent="0.3">
      <c r="A21" s="38"/>
      <c r="H21" s="42"/>
    </row>
    <row r="22" spans="1:13" x14ac:dyDescent="0.3">
      <c r="A22" s="38"/>
    </row>
    <row r="23" spans="1:13" x14ac:dyDescent="0.3">
      <c r="A23" s="38"/>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J271"/>
  <sheetViews>
    <sheetView tabSelected="1" topLeftCell="E1" workbookViewId="0">
      <selection activeCell="E8" sqref="E8"/>
    </sheetView>
  </sheetViews>
  <sheetFormatPr defaultRowHeight="14.4" x14ac:dyDescent="0.3"/>
  <cols>
    <col min="1" max="1" width="72.44140625" bestFit="1" customWidth="1"/>
    <col min="2" max="2" width="10.88671875" bestFit="1" customWidth="1"/>
    <col min="3" max="3" width="10.88671875" customWidth="1"/>
    <col min="4" max="4" width="18.21875" bestFit="1" customWidth="1"/>
    <col min="5" max="5" width="67.21875" customWidth="1"/>
    <col min="6" max="6" width="20.44140625" customWidth="1"/>
    <col min="7" max="7" width="67.21875" customWidth="1"/>
    <col min="8" max="8" width="25.5546875" bestFit="1" customWidth="1"/>
    <col min="10" max="10" width="14.6640625" bestFit="1" customWidth="1"/>
  </cols>
  <sheetData>
    <row r="1" spans="1:10" ht="25.8" customHeight="1" thickBot="1" x14ac:dyDescent="0.35">
      <c r="A1" s="26" t="s">
        <v>1056</v>
      </c>
      <c r="B1" s="21"/>
      <c r="D1" s="70" t="s">
        <v>1051</v>
      </c>
      <c r="E1" s="71"/>
      <c r="F1" s="70" t="s">
        <v>1052</v>
      </c>
      <c r="G1" s="71"/>
      <c r="H1" s="20" t="s">
        <v>1053</v>
      </c>
      <c r="J1" s="50"/>
    </row>
    <row r="2" spans="1:10" ht="28.8" x14ac:dyDescent="0.3">
      <c r="A2" s="11" t="s">
        <v>5</v>
      </c>
      <c r="B2" s="54" t="s">
        <v>16333</v>
      </c>
      <c r="C2" s="14"/>
      <c r="D2" s="15" t="s">
        <v>545</v>
      </c>
      <c r="E2" s="12" t="s">
        <v>546</v>
      </c>
      <c r="F2" s="12" t="s">
        <v>16345</v>
      </c>
      <c r="G2" s="12" t="s">
        <v>16346</v>
      </c>
      <c r="H2" s="12" t="s">
        <v>16334</v>
      </c>
      <c r="J2" s="27" t="s">
        <v>14850</v>
      </c>
    </row>
    <row r="3" spans="1:10" x14ac:dyDescent="0.3">
      <c r="A3" t="s">
        <v>275</v>
      </c>
      <c r="B3" s="4">
        <v>43992</v>
      </c>
      <c r="C3" s="4"/>
      <c r="D3" s="58">
        <v>6154</v>
      </c>
      <c r="E3" s="58" t="s">
        <v>6</v>
      </c>
      <c r="F3" s="60">
        <v>6154</v>
      </c>
      <c r="G3" s="58" t="s">
        <v>6</v>
      </c>
      <c r="H3" s="59">
        <v>43992</v>
      </c>
    </row>
    <row r="4" spans="1:10" x14ac:dyDescent="0.3">
      <c r="A4" t="s">
        <v>276</v>
      </c>
      <c r="B4" s="4">
        <v>43224</v>
      </c>
      <c r="C4" s="4"/>
      <c r="D4">
        <v>9431</v>
      </c>
      <c r="E4" t="s">
        <v>7</v>
      </c>
      <c r="F4" s="61" t="str">
        <f>LEFT(A4,4)</f>
        <v>9431</v>
      </c>
      <c r="G4" t="str">
        <f>RIGHT(A4,LEN(A4)-FIND("-",A4))</f>
        <v>AON SOUTH AFRICA</v>
      </c>
      <c r="H4" s="51">
        <v>43224</v>
      </c>
    </row>
    <row r="5" spans="1:10" x14ac:dyDescent="0.3">
      <c r="A5" t="s">
        <v>277</v>
      </c>
      <c r="B5" s="4">
        <v>43287</v>
      </c>
      <c r="C5" s="4"/>
      <c r="D5">
        <v>2106</v>
      </c>
      <c r="E5" t="s">
        <v>8</v>
      </c>
      <c r="F5" s="61" t="str">
        <f t="shared" ref="F5:F68" si="0">LEFT(A5,4)</f>
        <v>2106</v>
      </c>
      <c r="G5" t="str">
        <f>RIGHT(A5,LEN(A5)-FIND("-",A5))</f>
        <v>CONDE NAST INDEPENDENT MAGAZINES</v>
      </c>
      <c r="H5" s="51">
        <v>43287</v>
      </c>
    </row>
    <row r="6" spans="1:10" x14ac:dyDescent="0.3">
      <c r="A6" t="s">
        <v>278</v>
      </c>
      <c r="B6" s="4">
        <v>44071</v>
      </c>
      <c r="C6" s="4"/>
      <c r="D6">
        <v>6900</v>
      </c>
      <c r="E6" t="s">
        <v>9</v>
      </c>
      <c r="F6" s="61" t="str">
        <f t="shared" si="0"/>
        <v>6900</v>
      </c>
      <c r="G6" t="str">
        <f t="shared" ref="G6:G69" si="1">RIGHT(A6,LEN(A6)-FIND("-",A6))</f>
        <v>LINACRE INVESTMENTS</v>
      </c>
      <c r="H6" s="51">
        <v>44071</v>
      </c>
    </row>
    <row r="7" spans="1:10" x14ac:dyDescent="0.3">
      <c r="A7" t="s">
        <v>279</v>
      </c>
      <c r="B7" s="4">
        <v>43309</v>
      </c>
      <c r="C7" s="4"/>
      <c r="D7">
        <v>7176</v>
      </c>
      <c r="E7" t="s">
        <v>10</v>
      </c>
      <c r="F7" s="61" t="str">
        <f t="shared" si="0"/>
        <v>7176</v>
      </c>
      <c r="G7" t="str">
        <f t="shared" si="1"/>
        <v>AFRICA CUP OF NATIONS 2013 LOCAL ORGANISING COMMITTEE SOUTH AFRICA</v>
      </c>
      <c r="H7" s="51">
        <v>43309</v>
      </c>
    </row>
    <row r="8" spans="1:10" x14ac:dyDescent="0.3">
      <c r="A8" t="s">
        <v>280</v>
      </c>
      <c r="B8" s="4">
        <v>43513</v>
      </c>
      <c r="C8" s="4"/>
      <c r="D8">
        <v>1921</v>
      </c>
      <c r="E8" t="s">
        <v>11</v>
      </c>
      <c r="F8" s="61" t="str">
        <f t="shared" si="0"/>
        <v>1921</v>
      </c>
      <c r="G8" t="str">
        <f t="shared" si="1"/>
        <v>KUMO MINING AND INDUSTRIAL SUPPLIES</v>
      </c>
      <c r="H8" s="51">
        <v>43513</v>
      </c>
    </row>
    <row r="9" spans="1:10" x14ac:dyDescent="0.3">
      <c r="A9" t="s">
        <v>281</v>
      </c>
      <c r="B9" s="4">
        <v>43528</v>
      </c>
      <c r="C9" s="4"/>
      <c r="D9">
        <v>5749</v>
      </c>
      <c r="E9" t="s">
        <v>12</v>
      </c>
      <c r="F9" s="61" t="str">
        <f t="shared" si="0"/>
        <v>5749</v>
      </c>
      <c r="G9" t="str">
        <f t="shared" si="1"/>
        <v>TELKOM SA</v>
      </c>
      <c r="H9" s="51">
        <v>43528</v>
      </c>
    </row>
    <row r="10" spans="1:10" x14ac:dyDescent="0.3">
      <c r="A10" t="s">
        <v>282</v>
      </c>
      <c r="B10" s="4">
        <v>43368</v>
      </c>
      <c r="C10" s="4"/>
      <c r="D10">
        <v>9004</v>
      </c>
      <c r="E10" t="s">
        <v>13</v>
      </c>
      <c r="F10" s="61" t="str">
        <f t="shared" si="0"/>
        <v>9004</v>
      </c>
      <c r="G10" t="str">
        <f t="shared" si="1"/>
        <v>BUSINESS CONNEXION</v>
      </c>
      <c r="H10" s="51">
        <v>43368</v>
      </c>
    </row>
    <row r="11" spans="1:10" x14ac:dyDescent="0.3">
      <c r="A11" t="s">
        <v>283</v>
      </c>
      <c r="B11" s="4">
        <v>43868</v>
      </c>
      <c r="C11" s="4"/>
      <c r="D11">
        <v>4280</v>
      </c>
      <c r="E11" t="s">
        <v>14</v>
      </c>
      <c r="F11" s="61" t="str">
        <f t="shared" si="0"/>
        <v>4280</v>
      </c>
      <c r="G11" t="str">
        <f t="shared" si="1"/>
        <v>THE SPAR GROUP</v>
      </c>
      <c r="H11" s="51">
        <v>43868</v>
      </c>
    </row>
    <row r="12" spans="1:10" x14ac:dyDescent="0.3">
      <c r="A12" t="s">
        <v>284</v>
      </c>
      <c r="B12" s="4">
        <v>43827</v>
      </c>
      <c r="C12" s="4"/>
      <c r="D12">
        <v>7516</v>
      </c>
      <c r="E12" t="s">
        <v>15</v>
      </c>
      <c r="F12" s="61" t="str">
        <f t="shared" si="0"/>
        <v>7516</v>
      </c>
      <c r="G12" t="str">
        <f t="shared" si="1"/>
        <v>MAXWELD AND BRAZE</v>
      </c>
      <c r="H12" s="51">
        <v>43827</v>
      </c>
    </row>
    <row r="13" spans="1:10" x14ac:dyDescent="0.3">
      <c r="A13" t="s">
        <v>285</v>
      </c>
      <c r="B13" s="4">
        <v>43685</v>
      </c>
      <c r="C13" s="4"/>
      <c r="D13">
        <v>5119</v>
      </c>
      <c r="E13" t="s">
        <v>16</v>
      </c>
      <c r="F13" s="61" t="str">
        <f t="shared" si="0"/>
        <v>5119</v>
      </c>
      <c r="G13" t="str">
        <f t="shared" si="1"/>
        <v>ENCHA CAPITAL</v>
      </c>
      <c r="H13" s="51">
        <v>43685</v>
      </c>
    </row>
    <row r="14" spans="1:10" x14ac:dyDescent="0.3">
      <c r="A14" t="s">
        <v>286</v>
      </c>
      <c r="B14" s="4">
        <v>43745</v>
      </c>
      <c r="C14" s="4"/>
      <c r="D14">
        <v>3399</v>
      </c>
      <c r="E14" t="s">
        <v>17</v>
      </c>
      <c r="F14" s="61" t="str">
        <f t="shared" si="0"/>
        <v>3399</v>
      </c>
      <c r="G14" t="str">
        <f t="shared" si="1"/>
        <v>DUIKER MINING</v>
      </c>
      <c r="H14" s="51">
        <v>43745</v>
      </c>
    </row>
    <row r="15" spans="1:10" x14ac:dyDescent="0.3">
      <c r="A15" t="s">
        <v>287</v>
      </c>
      <c r="B15" s="4">
        <v>44310</v>
      </c>
      <c r="C15" s="4"/>
      <c r="D15">
        <v>1912</v>
      </c>
      <c r="E15" t="s">
        <v>18</v>
      </c>
      <c r="F15" s="61" t="str">
        <f t="shared" si="0"/>
        <v>1912</v>
      </c>
      <c r="G15" t="str">
        <f t="shared" si="1"/>
        <v>SOUTH AFRICAN NATIONAL BLOOD SERVICE</v>
      </c>
      <c r="H15" s="51">
        <v>44310</v>
      </c>
    </row>
    <row r="16" spans="1:10" x14ac:dyDescent="0.3">
      <c r="A16" t="s">
        <v>288</v>
      </c>
      <c r="B16" s="4">
        <v>43998</v>
      </c>
      <c r="C16" s="4"/>
      <c r="D16">
        <v>5863</v>
      </c>
      <c r="E16" t="s">
        <v>19</v>
      </c>
      <c r="F16" s="61" t="str">
        <f t="shared" si="0"/>
        <v>5863</v>
      </c>
      <c r="G16" t="str">
        <f t="shared" si="1"/>
        <v>RHO-GRIQUA MINING</v>
      </c>
      <c r="H16" s="51">
        <v>43998</v>
      </c>
    </row>
    <row r="17" spans="1:8" x14ac:dyDescent="0.3">
      <c r="A17" t="s">
        <v>289</v>
      </c>
      <c r="B17" s="4">
        <v>44108</v>
      </c>
      <c r="C17" s="4"/>
      <c r="D17">
        <v>1146</v>
      </c>
      <c r="E17" t="s">
        <v>20</v>
      </c>
      <c r="F17" s="61" t="str">
        <f t="shared" si="0"/>
        <v>1146</v>
      </c>
      <c r="G17" t="str">
        <f t="shared" si="1"/>
        <v>GARDNER DENVER LIMITED (INCORPORATED IN ENGLAND)</v>
      </c>
      <c r="H17" s="51">
        <v>44108</v>
      </c>
    </row>
    <row r="18" spans="1:8" x14ac:dyDescent="0.3">
      <c r="A18" t="s">
        <v>290</v>
      </c>
      <c r="B18" s="4">
        <v>43574</v>
      </c>
      <c r="C18" s="4"/>
      <c r="D18">
        <v>2118</v>
      </c>
      <c r="E18" t="s">
        <v>21</v>
      </c>
      <c r="F18" s="61" t="str">
        <f t="shared" si="0"/>
        <v>2118</v>
      </c>
      <c r="G18" t="str">
        <f t="shared" si="1"/>
        <v>ELSHADAYI TRADING</v>
      </c>
      <c r="H18" s="51">
        <v>43574</v>
      </c>
    </row>
    <row r="19" spans="1:8" x14ac:dyDescent="0.3">
      <c r="A19" t="s">
        <v>291</v>
      </c>
      <c r="B19" s="4">
        <v>43997</v>
      </c>
      <c r="C19" s="4"/>
      <c r="D19">
        <v>6196</v>
      </c>
      <c r="E19" t="s">
        <v>22</v>
      </c>
      <c r="F19" s="61" t="str">
        <f t="shared" si="0"/>
        <v>6196</v>
      </c>
      <c r="G19" t="str">
        <f t="shared" si="1"/>
        <v>PATRICIA PROPERTIES</v>
      </c>
      <c r="H19" s="51">
        <v>43997</v>
      </c>
    </row>
    <row r="20" spans="1:8" x14ac:dyDescent="0.3">
      <c r="A20" t="s">
        <v>292</v>
      </c>
      <c r="B20" s="4">
        <v>43826</v>
      </c>
      <c r="C20" s="4"/>
      <c r="D20">
        <v>6697</v>
      </c>
      <c r="E20" t="s">
        <v>23</v>
      </c>
      <c r="F20" s="61" t="str">
        <f t="shared" si="0"/>
        <v>6697</v>
      </c>
      <c r="G20" t="str">
        <f t="shared" si="1"/>
        <v>SETHEO ENGINEERING</v>
      </c>
      <c r="H20" s="51">
        <v>43826</v>
      </c>
    </row>
    <row r="21" spans="1:8" x14ac:dyDescent="0.3">
      <c r="A21" t="s">
        <v>293</v>
      </c>
      <c r="B21" s="4">
        <v>43152</v>
      </c>
      <c r="C21" s="4"/>
      <c r="D21">
        <v>7870</v>
      </c>
      <c r="E21" t="s">
        <v>24</v>
      </c>
      <c r="F21" s="61" t="str">
        <f t="shared" si="0"/>
        <v>7870</v>
      </c>
      <c r="G21" t="str">
        <f t="shared" si="1"/>
        <v>MORVEST GROUP</v>
      </c>
      <c r="H21" s="51">
        <v>43152</v>
      </c>
    </row>
    <row r="22" spans="1:8" x14ac:dyDescent="0.3">
      <c r="A22" t="s">
        <v>294</v>
      </c>
      <c r="B22" s="4">
        <v>44353</v>
      </c>
      <c r="C22" s="4"/>
      <c r="D22">
        <v>5947</v>
      </c>
      <c r="E22" t="s">
        <v>25</v>
      </c>
      <c r="F22" s="61" t="str">
        <f t="shared" si="0"/>
        <v>5947</v>
      </c>
      <c r="G22" t="str">
        <f t="shared" si="1"/>
        <v>LANDELAHNI LEADERSHIP DEVELOPMENT</v>
      </c>
      <c r="H22" s="51">
        <v>44353</v>
      </c>
    </row>
    <row r="23" spans="1:8" x14ac:dyDescent="0.3">
      <c r="A23" t="s">
        <v>295</v>
      </c>
      <c r="B23" s="4">
        <v>43295</v>
      </c>
      <c r="C23" s="4"/>
      <c r="D23">
        <v>9520</v>
      </c>
      <c r="E23" t="s">
        <v>26</v>
      </c>
      <c r="F23" s="61" t="str">
        <f t="shared" si="0"/>
        <v>9520</v>
      </c>
      <c r="G23" t="str">
        <f t="shared" si="1"/>
        <v>HARDINGS PROPRIETARY PRODUCTS</v>
      </c>
      <c r="H23" s="51">
        <v>43295</v>
      </c>
    </row>
    <row r="24" spans="1:8" x14ac:dyDescent="0.3">
      <c r="A24" t="s">
        <v>296</v>
      </c>
      <c r="B24" s="4">
        <v>44417</v>
      </c>
      <c r="C24" s="4"/>
      <c r="D24">
        <v>9674</v>
      </c>
      <c r="E24" t="s">
        <v>27</v>
      </c>
      <c r="F24" s="61" t="str">
        <f t="shared" si="0"/>
        <v>9674</v>
      </c>
      <c r="G24" t="str">
        <f t="shared" si="1"/>
        <v>KWEZI INVESTMENTS</v>
      </c>
      <c r="H24" s="51">
        <v>44417</v>
      </c>
    </row>
    <row r="25" spans="1:8" x14ac:dyDescent="0.3">
      <c r="A25" t="s">
        <v>297</v>
      </c>
      <c r="B25" s="4">
        <v>44453</v>
      </c>
      <c r="C25" s="4"/>
      <c r="D25">
        <v>3080</v>
      </c>
      <c r="E25" t="s">
        <v>28</v>
      </c>
      <c r="F25" s="61" t="str">
        <f t="shared" si="0"/>
        <v>3080</v>
      </c>
      <c r="G25" t="str">
        <f t="shared" si="1"/>
        <v>HLANGANYELA TYRE</v>
      </c>
      <c r="H25" s="51">
        <v>44453</v>
      </c>
    </row>
    <row r="26" spans="1:8" x14ac:dyDescent="0.3">
      <c r="A26" t="s">
        <v>298</v>
      </c>
      <c r="B26" s="4">
        <v>43845</v>
      </c>
      <c r="C26" s="4"/>
      <c r="D26">
        <v>4831</v>
      </c>
      <c r="E26" t="s">
        <v>29</v>
      </c>
      <c r="F26" s="61" t="str">
        <f t="shared" si="0"/>
        <v>4831</v>
      </c>
      <c r="G26" t="str">
        <f t="shared" si="1"/>
        <v>LANDELAHNI BUSINESS LEADERS</v>
      </c>
      <c r="H26" s="51">
        <v>43845</v>
      </c>
    </row>
    <row r="27" spans="1:8" x14ac:dyDescent="0.3">
      <c r="A27" t="s">
        <v>299</v>
      </c>
      <c r="B27" s="4">
        <v>44247</v>
      </c>
      <c r="C27" s="4"/>
      <c r="D27">
        <v>7218</v>
      </c>
      <c r="E27" t="s">
        <v>30</v>
      </c>
      <c r="F27" s="61" t="str">
        <f t="shared" si="0"/>
        <v>7218</v>
      </c>
      <c r="G27" t="str">
        <f t="shared" si="1"/>
        <v>LANDELAHNI GRADUATE AND BURSARY SERVICES</v>
      </c>
      <c r="H27" s="51">
        <v>44247</v>
      </c>
    </row>
    <row r="28" spans="1:8" x14ac:dyDescent="0.3">
      <c r="A28" t="s">
        <v>300</v>
      </c>
      <c r="B28" s="4">
        <v>43846</v>
      </c>
      <c r="C28" s="4"/>
      <c r="D28">
        <v>4934</v>
      </c>
      <c r="E28" t="s">
        <v>31</v>
      </c>
      <c r="F28" s="61" t="str">
        <f t="shared" si="0"/>
        <v>4934</v>
      </c>
      <c r="G28" t="str">
        <f t="shared" si="1"/>
        <v>MAREMILA</v>
      </c>
      <c r="H28" s="51">
        <v>43846</v>
      </c>
    </row>
    <row r="29" spans="1:8" x14ac:dyDescent="0.3">
      <c r="A29" t="s">
        <v>301</v>
      </c>
      <c r="B29" s="4">
        <v>43817</v>
      </c>
      <c r="C29" s="4"/>
      <c r="D29">
        <v>7746</v>
      </c>
      <c r="E29" t="s">
        <v>32</v>
      </c>
      <c r="F29" s="61" t="str">
        <f t="shared" si="0"/>
        <v>7746</v>
      </c>
      <c r="G29" t="str">
        <f t="shared" si="1"/>
        <v>THE HOLLARD INSURANCE COMPANY</v>
      </c>
      <c r="H29" s="51">
        <v>43817</v>
      </c>
    </row>
    <row r="30" spans="1:8" x14ac:dyDescent="0.3">
      <c r="A30" t="s">
        <v>302</v>
      </c>
      <c r="B30" s="4">
        <v>44472</v>
      </c>
      <c r="C30" s="4"/>
      <c r="D30">
        <v>8622</v>
      </c>
      <c r="E30" t="s">
        <v>33</v>
      </c>
      <c r="F30" s="61" t="str">
        <f t="shared" si="0"/>
        <v>8622</v>
      </c>
      <c r="G30" t="str">
        <f t="shared" si="1"/>
        <v>LANDELAHNI MANAGEMENT SERVICES</v>
      </c>
      <c r="H30" s="51">
        <v>44472</v>
      </c>
    </row>
    <row r="31" spans="1:8" x14ac:dyDescent="0.3">
      <c r="A31" t="s">
        <v>303</v>
      </c>
      <c r="B31" s="4">
        <v>43599</v>
      </c>
      <c r="C31" s="4"/>
      <c r="D31">
        <v>9555</v>
      </c>
      <c r="E31" t="s">
        <v>34</v>
      </c>
      <c r="F31" s="61" t="str">
        <f t="shared" si="0"/>
        <v>9555</v>
      </c>
      <c r="G31" t="str">
        <f t="shared" si="1"/>
        <v>ALLIED ELEVATOR COMPANY</v>
      </c>
      <c r="H31" s="51">
        <v>43599</v>
      </c>
    </row>
    <row r="32" spans="1:8" x14ac:dyDescent="0.3">
      <c r="A32" t="s">
        <v>304</v>
      </c>
      <c r="B32" s="4">
        <v>44465</v>
      </c>
      <c r="C32" s="4"/>
      <c r="D32">
        <v>4039</v>
      </c>
      <c r="E32" t="s">
        <v>35</v>
      </c>
      <c r="F32" s="61" t="str">
        <f t="shared" si="0"/>
        <v>4039</v>
      </c>
      <c r="G32" t="str">
        <f t="shared" si="1"/>
        <v>ALTOTYPE</v>
      </c>
      <c r="H32" s="51">
        <v>44465</v>
      </c>
    </row>
    <row r="33" spans="1:8" x14ac:dyDescent="0.3">
      <c r="A33" t="s">
        <v>305</v>
      </c>
      <c r="B33" s="4">
        <v>44263</v>
      </c>
      <c r="C33" s="4"/>
      <c r="D33">
        <v>9571</v>
      </c>
      <c r="E33" t="s">
        <v>36</v>
      </c>
      <c r="F33" s="61" t="str">
        <f t="shared" si="0"/>
        <v>9571</v>
      </c>
      <c r="G33" t="str">
        <f t="shared" si="1"/>
        <v>SOUTH AFRICAN-NETHERLANDS CHAMBER OF COMMERCE</v>
      </c>
      <c r="H33" s="51">
        <v>44263</v>
      </c>
    </row>
    <row r="34" spans="1:8" x14ac:dyDescent="0.3">
      <c r="A34" t="s">
        <v>306</v>
      </c>
      <c r="B34" s="4">
        <v>43873</v>
      </c>
      <c r="C34" s="4"/>
      <c r="D34">
        <v>4608</v>
      </c>
      <c r="E34" t="s">
        <v>37</v>
      </c>
      <c r="F34" s="61" t="str">
        <f t="shared" si="0"/>
        <v>4608</v>
      </c>
      <c r="G34" t="str">
        <f t="shared" si="1"/>
        <v>CRADLE HEALTH SPA</v>
      </c>
      <c r="H34" s="51">
        <v>43873</v>
      </c>
    </row>
    <row r="35" spans="1:8" x14ac:dyDescent="0.3">
      <c r="A35" t="s">
        <v>307</v>
      </c>
      <c r="B35" s="4">
        <v>44387</v>
      </c>
      <c r="C35" s="4"/>
      <c r="D35">
        <v>4259</v>
      </c>
      <c r="E35" t="s">
        <v>38</v>
      </c>
      <c r="F35" s="61" t="str">
        <f t="shared" si="0"/>
        <v>4259</v>
      </c>
      <c r="G35" t="str">
        <f t="shared" si="1"/>
        <v>FIRSTRAND BANK</v>
      </c>
      <c r="H35" s="51">
        <v>44387</v>
      </c>
    </row>
    <row r="36" spans="1:8" x14ac:dyDescent="0.3">
      <c r="A36" t="s">
        <v>308</v>
      </c>
      <c r="B36" s="4">
        <v>43671</v>
      </c>
      <c r="C36" s="4"/>
      <c r="D36">
        <v>8592</v>
      </c>
      <c r="E36" t="s">
        <v>39</v>
      </c>
      <c r="F36" s="61" t="str">
        <f t="shared" si="0"/>
        <v>8592</v>
      </c>
      <c r="G36" t="str">
        <f t="shared" si="1"/>
        <v>CENTREMARK ROADMARKING</v>
      </c>
      <c r="H36" s="51">
        <v>43671</v>
      </c>
    </row>
    <row r="37" spans="1:8" x14ac:dyDescent="0.3">
      <c r="A37" t="s">
        <v>309</v>
      </c>
      <c r="B37" s="4">
        <v>44056</v>
      </c>
      <c r="C37" s="4"/>
      <c r="D37">
        <v>1390</v>
      </c>
      <c r="E37" t="s">
        <v>40</v>
      </c>
      <c r="F37" s="61" t="str">
        <f t="shared" si="0"/>
        <v>1390</v>
      </c>
      <c r="G37" t="str">
        <f t="shared" si="1"/>
        <v>KUMBA IRON ORE</v>
      </c>
      <c r="H37" s="51">
        <v>44056</v>
      </c>
    </row>
    <row r="38" spans="1:8" x14ac:dyDescent="0.3">
      <c r="A38" t="s">
        <v>310</v>
      </c>
      <c r="B38" s="4">
        <v>43946</v>
      </c>
      <c r="C38" s="4"/>
      <c r="D38">
        <v>6755</v>
      </c>
      <c r="E38" t="s">
        <v>41</v>
      </c>
      <c r="F38" s="61" t="str">
        <f t="shared" si="0"/>
        <v>6755</v>
      </c>
      <c r="G38" t="str">
        <f t="shared" si="1"/>
        <v>AFRICAPACITY ELECTROWEB</v>
      </c>
      <c r="H38" s="51">
        <v>43946</v>
      </c>
    </row>
    <row r="39" spans="1:8" x14ac:dyDescent="0.3">
      <c r="A39" t="s">
        <v>311</v>
      </c>
      <c r="B39" s="4">
        <v>43887</v>
      </c>
      <c r="C39" s="4"/>
      <c r="D39">
        <v>6550</v>
      </c>
      <c r="E39" t="s">
        <v>42</v>
      </c>
      <c r="F39" s="61" t="str">
        <f t="shared" si="0"/>
        <v>6550</v>
      </c>
      <c r="G39" t="str">
        <f t="shared" si="1"/>
        <v>BUSINESS PARTNERS</v>
      </c>
      <c r="H39" s="51">
        <v>43887</v>
      </c>
    </row>
    <row r="40" spans="1:8" x14ac:dyDescent="0.3">
      <c r="A40" t="s">
        <v>312</v>
      </c>
      <c r="B40" s="4">
        <v>43203</v>
      </c>
      <c r="C40" s="4"/>
      <c r="D40">
        <v>2775</v>
      </c>
      <c r="E40" t="s">
        <v>43</v>
      </c>
      <c r="F40" s="61" t="str">
        <f t="shared" si="0"/>
        <v>2775</v>
      </c>
      <c r="G40" t="str">
        <f t="shared" si="1"/>
        <v>CALULO INVESTMENTS</v>
      </c>
      <c r="H40" s="51">
        <v>43203</v>
      </c>
    </row>
    <row r="41" spans="1:8" x14ac:dyDescent="0.3">
      <c r="A41" t="s">
        <v>313</v>
      </c>
      <c r="B41" s="4">
        <v>43135</v>
      </c>
      <c r="C41" s="4"/>
      <c r="D41">
        <v>9567</v>
      </c>
      <c r="E41" t="s">
        <v>44</v>
      </c>
      <c r="F41" s="61" t="str">
        <f t="shared" si="0"/>
        <v>9567</v>
      </c>
      <c r="G41" t="str">
        <f t="shared" si="1"/>
        <v>NATIONAL SECURITY AND FIRE</v>
      </c>
      <c r="H41" s="51">
        <v>43135</v>
      </c>
    </row>
    <row r="42" spans="1:8" x14ac:dyDescent="0.3">
      <c r="A42" t="s">
        <v>314</v>
      </c>
      <c r="B42" s="4">
        <v>43696</v>
      </c>
      <c r="C42" s="4"/>
      <c r="D42">
        <v>4633</v>
      </c>
      <c r="E42" t="s">
        <v>45</v>
      </c>
      <c r="F42" s="61" t="str">
        <f t="shared" si="0"/>
        <v>4633</v>
      </c>
      <c r="G42" t="str">
        <f t="shared" si="1"/>
        <v>NASIDIMA INVESTMENT HOLDINGS</v>
      </c>
      <c r="H42" s="51">
        <v>43696</v>
      </c>
    </row>
    <row r="43" spans="1:8" x14ac:dyDescent="0.3">
      <c r="A43" t="s">
        <v>315</v>
      </c>
      <c r="B43" s="4">
        <v>43607</v>
      </c>
      <c r="C43" s="4"/>
      <c r="D43">
        <v>5800</v>
      </c>
      <c r="E43" t="s">
        <v>46</v>
      </c>
      <c r="F43" s="61" t="str">
        <f t="shared" si="0"/>
        <v>5800</v>
      </c>
      <c r="G43" t="str">
        <f t="shared" si="1"/>
        <v>IQ BUSINESS</v>
      </c>
      <c r="H43" s="51">
        <v>43607</v>
      </c>
    </row>
    <row r="44" spans="1:8" x14ac:dyDescent="0.3">
      <c r="A44" t="s">
        <v>316</v>
      </c>
      <c r="B44" s="4">
        <v>44289</v>
      </c>
      <c r="C44" s="4"/>
      <c r="D44">
        <v>9809</v>
      </c>
      <c r="E44" t="s">
        <v>47</v>
      </c>
      <c r="F44" s="61" t="str">
        <f t="shared" si="0"/>
        <v>9809</v>
      </c>
      <c r="G44" t="str">
        <f t="shared" si="1"/>
        <v>THE STANDARD BANK OF SOUTH AFRICA</v>
      </c>
      <c r="H44" s="51">
        <v>44289</v>
      </c>
    </row>
    <row r="45" spans="1:8" x14ac:dyDescent="0.3">
      <c r="A45" t="s">
        <v>317</v>
      </c>
      <c r="B45" s="4">
        <v>43455</v>
      </c>
      <c r="C45" s="4"/>
      <c r="D45">
        <v>8309</v>
      </c>
      <c r="E45" t="s">
        <v>48</v>
      </c>
      <c r="F45" s="61" t="str">
        <f t="shared" si="0"/>
        <v>8309</v>
      </c>
      <c r="G45" t="str">
        <f t="shared" si="1"/>
        <v>IKUSASA RAIL (SA)</v>
      </c>
      <c r="H45" s="51">
        <v>43455</v>
      </c>
    </row>
    <row r="46" spans="1:8" x14ac:dyDescent="0.3">
      <c r="A46" t="s">
        <v>318</v>
      </c>
      <c r="B46" s="4">
        <v>43139</v>
      </c>
      <c r="C46" s="4"/>
      <c r="D46">
        <v>7824</v>
      </c>
      <c r="E46" t="s">
        <v>49</v>
      </c>
      <c r="F46" s="61" t="str">
        <f t="shared" si="0"/>
        <v>7824</v>
      </c>
      <c r="G46" t="str">
        <f t="shared" si="1"/>
        <v>ABSA BANK</v>
      </c>
      <c r="H46" s="51">
        <v>43139</v>
      </c>
    </row>
    <row r="47" spans="1:8" x14ac:dyDescent="0.3">
      <c r="A47" t="s">
        <v>319</v>
      </c>
      <c r="B47" s="4">
        <v>43295</v>
      </c>
      <c r="C47" s="4"/>
      <c r="D47">
        <v>2398</v>
      </c>
      <c r="E47" t="s">
        <v>50</v>
      </c>
      <c r="F47" s="61" t="str">
        <f t="shared" si="0"/>
        <v>2398</v>
      </c>
      <c r="G47" t="str">
        <f t="shared" si="1"/>
        <v>CRIMSON ROSE INVESTMENTS</v>
      </c>
      <c r="H47" s="51">
        <v>43295</v>
      </c>
    </row>
    <row r="48" spans="1:8" x14ac:dyDescent="0.3">
      <c r="A48" t="s">
        <v>320</v>
      </c>
      <c r="B48" s="4">
        <v>43761</v>
      </c>
      <c r="C48" s="4"/>
      <c r="D48">
        <v>1824</v>
      </c>
      <c r="E48" t="s">
        <v>51</v>
      </c>
      <c r="F48" s="61" t="str">
        <f t="shared" si="0"/>
        <v>1824</v>
      </c>
      <c r="G48" t="str">
        <f t="shared" si="1"/>
        <v>ADVATIME</v>
      </c>
      <c r="H48" s="51">
        <v>43761</v>
      </c>
    </row>
    <row r="49" spans="1:8" x14ac:dyDescent="0.3">
      <c r="A49" t="s">
        <v>321</v>
      </c>
      <c r="B49" s="4">
        <v>44488</v>
      </c>
      <c r="C49" s="4"/>
      <c r="D49">
        <v>3495</v>
      </c>
      <c r="E49" t="s">
        <v>52</v>
      </c>
      <c r="F49" s="61" t="str">
        <f t="shared" si="0"/>
        <v>3495</v>
      </c>
      <c r="G49" t="str">
        <f t="shared" si="1"/>
        <v>SEED ENGINE</v>
      </c>
      <c r="H49" s="51">
        <v>44488</v>
      </c>
    </row>
    <row r="50" spans="1:8" x14ac:dyDescent="0.3">
      <c r="A50" t="s">
        <v>322</v>
      </c>
      <c r="B50" s="4">
        <v>43866</v>
      </c>
      <c r="C50" s="4"/>
      <c r="D50">
        <v>3581</v>
      </c>
      <c r="E50" t="s">
        <v>53</v>
      </c>
      <c r="F50" s="61" t="str">
        <f t="shared" si="0"/>
        <v>3581</v>
      </c>
      <c r="G50" t="str">
        <f t="shared" si="1"/>
        <v>CROWN WORLDWIDE MOVERS</v>
      </c>
      <c r="H50" s="51">
        <v>43866</v>
      </c>
    </row>
    <row r="51" spans="1:8" x14ac:dyDescent="0.3">
      <c r="A51" t="s">
        <v>323</v>
      </c>
      <c r="B51" s="4">
        <v>44501</v>
      </c>
      <c r="C51" s="4"/>
      <c r="D51">
        <v>2780</v>
      </c>
      <c r="E51" t="s">
        <v>54</v>
      </c>
      <c r="F51" s="61" t="str">
        <f t="shared" si="0"/>
        <v>2780</v>
      </c>
      <c r="G51" t="str">
        <f t="shared" si="1"/>
        <v>NEDBANK</v>
      </c>
      <c r="H51" s="51">
        <v>44501</v>
      </c>
    </row>
    <row r="52" spans="1:8" x14ac:dyDescent="0.3">
      <c r="A52" t="s">
        <v>324</v>
      </c>
      <c r="B52" s="4">
        <v>44036</v>
      </c>
      <c r="C52" s="4"/>
      <c r="D52">
        <v>6470</v>
      </c>
      <c r="E52" t="s">
        <v>55</v>
      </c>
      <c r="F52" s="61" t="str">
        <f t="shared" si="0"/>
        <v>6470</v>
      </c>
      <c r="G52" t="str">
        <f t="shared" si="1"/>
        <v>OGILVY SOUTH AFRICA</v>
      </c>
      <c r="H52" s="51">
        <v>44036</v>
      </c>
    </row>
    <row r="53" spans="1:8" x14ac:dyDescent="0.3">
      <c r="A53" t="s">
        <v>325</v>
      </c>
      <c r="B53" s="4">
        <v>43694</v>
      </c>
      <c r="C53" s="4"/>
      <c r="D53">
        <v>8602</v>
      </c>
      <c r="E53" t="s">
        <v>56</v>
      </c>
      <c r="F53" s="61" t="str">
        <f t="shared" si="0"/>
        <v>8602</v>
      </c>
      <c r="G53" t="str">
        <f t="shared" si="1"/>
        <v>LWAZI CAPITAL 101</v>
      </c>
      <c r="H53" s="51">
        <v>43694</v>
      </c>
    </row>
    <row r="54" spans="1:8" x14ac:dyDescent="0.3">
      <c r="A54" t="s">
        <v>326</v>
      </c>
      <c r="B54" s="4">
        <v>44508</v>
      </c>
      <c r="C54" s="4"/>
      <c r="D54">
        <v>7343</v>
      </c>
      <c r="E54" t="s">
        <v>57</v>
      </c>
      <c r="F54" s="61" t="str">
        <f t="shared" si="0"/>
        <v>7343</v>
      </c>
      <c r="G54" t="str">
        <f t="shared" si="1"/>
        <v>SUNFIELD HOME (FORTUNA)</v>
      </c>
      <c r="H54" s="51">
        <v>44508</v>
      </c>
    </row>
    <row r="55" spans="1:8" x14ac:dyDescent="0.3">
      <c r="A55" t="s">
        <v>327</v>
      </c>
      <c r="B55" s="4">
        <v>43573</v>
      </c>
      <c r="C55" s="4"/>
      <c r="D55">
        <v>2524</v>
      </c>
      <c r="E55" t="s">
        <v>58</v>
      </c>
      <c r="F55" s="61" t="str">
        <f t="shared" si="0"/>
        <v>2524</v>
      </c>
      <c r="G55" t="str">
        <f t="shared" si="1"/>
        <v>COCA-COLA FORTUNE</v>
      </c>
      <c r="H55" s="51">
        <v>43573</v>
      </c>
    </row>
    <row r="56" spans="1:8" x14ac:dyDescent="0.3">
      <c r="A56" t="s">
        <v>328</v>
      </c>
      <c r="B56" s="4">
        <v>44235</v>
      </c>
      <c r="C56" s="4"/>
      <c r="D56">
        <v>5800</v>
      </c>
      <c r="E56" t="s">
        <v>59</v>
      </c>
      <c r="F56" s="61" t="str">
        <f t="shared" si="0"/>
        <v>5800</v>
      </c>
      <c r="G56" t="str">
        <f t="shared" si="1"/>
        <v>DELF SAND</v>
      </c>
      <c r="H56" s="51">
        <v>44235</v>
      </c>
    </row>
    <row r="57" spans="1:8" x14ac:dyDescent="0.3">
      <c r="A57" t="s">
        <v>329</v>
      </c>
      <c r="B57" s="4">
        <v>44170</v>
      </c>
      <c r="C57" s="4"/>
      <c r="D57">
        <v>6490</v>
      </c>
      <c r="E57" t="s">
        <v>60</v>
      </c>
      <c r="F57" s="61" t="str">
        <f t="shared" si="0"/>
        <v>6490</v>
      </c>
      <c r="G57" t="str">
        <f t="shared" si="1"/>
        <v>AFRIMAT DEMANENG</v>
      </c>
      <c r="H57" s="51">
        <v>44170</v>
      </c>
    </row>
    <row r="58" spans="1:8" x14ac:dyDescent="0.3">
      <c r="A58" t="s">
        <v>330</v>
      </c>
      <c r="B58" s="4">
        <v>44117</v>
      </c>
      <c r="C58" s="4"/>
      <c r="D58">
        <v>3011</v>
      </c>
      <c r="E58" t="s">
        <v>61</v>
      </c>
      <c r="F58" s="61" t="str">
        <f t="shared" si="0"/>
        <v>3011</v>
      </c>
      <c r="G58" t="str">
        <f t="shared" si="1"/>
        <v>DICKINSON ANCHOR SYSTEMS</v>
      </c>
      <c r="H58" s="51">
        <v>44117</v>
      </c>
    </row>
    <row r="59" spans="1:8" x14ac:dyDescent="0.3">
      <c r="A59" t="s">
        <v>331</v>
      </c>
      <c r="B59" s="4">
        <v>44048</v>
      </c>
      <c r="C59" s="4"/>
      <c r="D59">
        <v>7121</v>
      </c>
      <c r="E59" t="s">
        <v>62</v>
      </c>
      <c r="F59" s="61" t="str">
        <f t="shared" si="0"/>
        <v>7121</v>
      </c>
      <c r="G59" t="str">
        <f t="shared" si="1"/>
        <v>MCCARTHY TOYOTA</v>
      </c>
      <c r="H59" s="51">
        <v>44048</v>
      </c>
    </row>
    <row r="60" spans="1:8" x14ac:dyDescent="0.3">
      <c r="A60" t="s">
        <v>332</v>
      </c>
      <c r="B60" s="4">
        <v>43413</v>
      </c>
      <c r="C60" s="4"/>
      <c r="D60">
        <v>2680</v>
      </c>
      <c r="E60" t="s">
        <v>63</v>
      </c>
      <c r="F60" s="61" t="str">
        <f t="shared" si="0"/>
        <v>2680</v>
      </c>
      <c r="G60" t="str">
        <f t="shared" si="1"/>
        <v>DIRO IRON ORE</v>
      </c>
      <c r="H60" s="51">
        <v>43413</v>
      </c>
    </row>
    <row r="61" spans="1:8" x14ac:dyDescent="0.3">
      <c r="A61" t="s">
        <v>333</v>
      </c>
      <c r="B61" s="4">
        <v>43135</v>
      </c>
      <c r="C61" s="4"/>
      <c r="D61">
        <v>2317</v>
      </c>
      <c r="E61" t="s">
        <v>64</v>
      </c>
      <c r="F61" s="61" t="str">
        <f t="shared" si="0"/>
        <v>2317</v>
      </c>
      <c r="G61" t="str">
        <f t="shared" si="1"/>
        <v>ETOSHA TRANSPORT</v>
      </c>
      <c r="H61" s="51">
        <v>43135</v>
      </c>
    </row>
    <row r="62" spans="1:8" x14ac:dyDescent="0.3">
      <c r="A62" t="s">
        <v>334</v>
      </c>
      <c r="B62" s="4">
        <v>44278</v>
      </c>
      <c r="C62" s="4"/>
      <c r="D62">
        <v>9955</v>
      </c>
      <c r="E62" t="s">
        <v>65</v>
      </c>
      <c r="F62" s="61" t="str">
        <f t="shared" si="0"/>
        <v>9955</v>
      </c>
      <c r="G62" t="str">
        <f t="shared" si="1"/>
        <v>NATIONAL NETWORK TRANSPORT</v>
      </c>
      <c r="H62" s="51">
        <v>44278</v>
      </c>
    </row>
    <row r="63" spans="1:8" x14ac:dyDescent="0.3">
      <c r="A63" t="s">
        <v>335</v>
      </c>
      <c r="B63" s="4">
        <v>44464</v>
      </c>
      <c r="C63" s="4"/>
      <c r="D63">
        <v>7842</v>
      </c>
      <c r="E63" t="s">
        <v>66</v>
      </c>
      <c r="F63" s="61" t="str">
        <f t="shared" si="0"/>
        <v>7842</v>
      </c>
      <c r="G63" t="str">
        <f t="shared" si="1"/>
        <v>NEW CENTURY TRANSPORT</v>
      </c>
      <c r="H63" s="51">
        <v>44464</v>
      </c>
    </row>
    <row r="64" spans="1:8" x14ac:dyDescent="0.3">
      <c r="A64" t="s">
        <v>336</v>
      </c>
      <c r="B64" s="4">
        <v>44325</v>
      </c>
      <c r="C64" s="4"/>
      <c r="D64">
        <v>1881</v>
      </c>
      <c r="E64" t="s">
        <v>67</v>
      </c>
      <c r="F64" s="61" t="str">
        <f t="shared" si="0"/>
        <v>1881</v>
      </c>
      <c r="G64" t="str">
        <f t="shared" si="1"/>
        <v>TIP TRANS HOLDINGS</v>
      </c>
      <c r="H64" s="51">
        <v>44325</v>
      </c>
    </row>
    <row r="65" spans="1:8" x14ac:dyDescent="0.3">
      <c r="A65" t="s">
        <v>337</v>
      </c>
      <c r="B65" s="4">
        <v>43332</v>
      </c>
      <c r="C65" s="4"/>
      <c r="D65">
        <v>5569</v>
      </c>
      <c r="E65" t="s">
        <v>68</v>
      </c>
      <c r="F65" s="61" t="str">
        <f t="shared" si="0"/>
        <v>5569</v>
      </c>
      <c r="G65" t="str">
        <f t="shared" si="1"/>
        <v>MCCARTHY</v>
      </c>
      <c r="H65" s="51">
        <v>43332</v>
      </c>
    </row>
    <row r="66" spans="1:8" x14ac:dyDescent="0.3">
      <c r="A66" t="s">
        <v>338</v>
      </c>
      <c r="B66" s="4">
        <v>43897</v>
      </c>
      <c r="C66" s="4"/>
      <c r="D66">
        <v>5771</v>
      </c>
      <c r="E66" t="s">
        <v>69</v>
      </c>
      <c r="F66" s="61" t="str">
        <f t="shared" si="0"/>
        <v>5771</v>
      </c>
      <c r="G66" t="str">
        <f t="shared" si="1"/>
        <v>GRAVITAS CONSULTING SERVICES</v>
      </c>
      <c r="H66" s="51">
        <v>43897</v>
      </c>
    </row>
    <row r="67" spans="1:8" x14ac:dyDescent="0.3">
      <c r="A67" t="s">
        <v>339</v>
      </c>
      <c r="B67" s="4">
        <v>43537</v>
      </c>
      <c r="C67" s="4"/>
      <c r="D67">
        <v>3325</v>
      </c>
      <c r="E67" t="s">
        <v>70</v>
      </c>
      <c r="F67" s="61" t="str">
        <f t="shared" si="0"/>
        <v>3325</v>
      </c>
      <c r="G67" t="str">
        <f t="shared" si="1"/>
        <v>IMPERIAL LOGISTICS SOUTH AFRICA GROUP</v>
      </c>
      <c r="H67" s="51">
        <v>43537</v>
      </c>
    </row>
    <row r="68" spans="1:8" x14ac:dyDescent="0.3">
      <c r="A68" t="s">
        <v>340</v>
      </c>
      <c r="B68" s="4">
        <v>43514</v>
      </c>
      <c r="C68" s="4"/>
      <c r="D68">
        <v>9002</v>
      </c>
      <c r="E68" t="s">
        <v>71</v>
      </c>
      <c r="F68" s="61" t="str">
        <f t="shared" si="0"/>
        <v>9002</v>
      </c>
      <c r="G68" t="str">
        <f t="shared" si="1"/>
        <v>KROMME RIVER MOUTH SHARE BLOCK</v>
      </c>
      <c r="H68" s="51">
        <v>43514</v>
      </c>
    </row>
    <row r="69" spans="1:8" x14ac:dyDescent="0.3">
      <c r="A69" t="s">
        <v>341</v>
      </c>
      <c r="B69" s="4">
        <v>44120</v>
      </c>
      <c r="C69" s="4"/>
      <c r="D69">
        <v>3378</v>
      </c>
      <c r="E69" t="s">
        <v>72</v>
      </c>
      <c r="F69" s="61" t="str">
        <f t="shared" ref="F69:F132" si="2">LEFT(A69,4)</f>
        <v>3378</v>
      </c>
      <c r="G69" t="str">
        <f t="shared" si="1"/>
        <v>EQSTRA NH EQUIPMENT</v>
      </c>
      <c r="H69" s="51">
        <v>44120</v>
      </c>
    </row>
    <row r="70" spans="1:8" x14ac:dyDescent="0.3">
      <c r="A70" t="s">
        <v>342</v>
      </c>
      <c r="B70" s="4">
        <v>43300</v>
      </c>
      <c r="C70" s="4"/>
      <c r="D70">
        <v>7693</v>
      </c>
      <c r="E70" t="s">
        <v>73</v>
      </c>
      <c r="F70" s="61" t="str">
        <f t="shared" si="2"/>
        <v>7693</v>
      </c>
      <c r="G70" t="str">
        <f t="shared" ref="G70:G133" si="3">RIGHT(A70,LEN(A70)-FIND("-",A70))</f>
        <v>EAGLESTONE CAPITAL ADVISORY</v>
      </c>
      <c r="H70" s="51">
        <v>43300</v>
      </c>
    </row>
    <row r="71" spans="1:8" x14ac:dyDescent="0.3">
      <c r="A71" t="s">
        <v>343</v>
      </c>
      <c r="B71" s="4">
        <v>44321</v>
      </c>
      <c r="C71" s="4"/>
      <c r="D71">
        <v>6845</v>
      </c>
      <c r="E71" t="s">
        <v>74</v>
      </c>
      <c r="F71" s="61" t="str">
        <f t="shared" si="2"/>
        <v>6845</v>
      </c>
      <c r="G71" t="str">
        <f t="shared" si="3"/>
        <v>CHLOROVECT</v>
      </c>
      <c r="H71" s="51">
        <v>44321</v>
      </c>
    </row>
    <row r="72" spans="1:8" x14ac:dyDescent="0.3">
      <c r="A72" t="s">
        <v>344</v>
      </c>
      <c r="B72" s="4">
        <v>43855</v>
      </c>
      <c r="C72" s="4"/>
      <c r="D72">
        <v>4208</v>
      </c>
      <c r="E72" t="s">
        <v>75</v>
      </c>
      <c r="F72" s="61" t="str">
        <f t="shared" si="2"/>
        <v>4208</v>
      </c>
      <c r="G72" t="str">
        <f t="shared" si="3"/>
        <v>W G WEARNE</v>
      </c>
      <c r="H72" s="51">
        <v>43855</v>
      </c>
    </row>
    <row r="73" spans="1:8" x14ac:dyDescent="0.3">
      <c r="A73" t="s">
        <v>345</v>
      </c>
      <c r="B73" s="4">
        <v>44522</v>
      </c>
      <c r="C73" s="4"/>
      <c r="D73">
        <v>2037</v>
      </c>
      <c r="E73" t="s">
        <v>76</v>
      </c>
      <c r="F73" s="61" t="str">
        <f t="shared" si="2"/>
        <v>2037</v>
      </c>
      <c r="G73" t="str">
        <f t="shared" si="3"/>
        <v>GIDANI</v>
      </c>
      <c r="H73" s="51">
        <v>44522</v>
      </c>
    </row>
    <row r="74" spans="1:8" x14ac:dyDescent="0.3">
      <c r="A74" t="s">
        <v>346</v>
      </c>
      <c r="B74" s="4">
        <v>44392</v>
      </c>
      <c r="C74" s="4"/>
      <c r="D74">
        <v>1496</v>
      </c>
      <c r="E74" t="s">
        <v>77</v>
      </c>
      <c r="F74" s="61" t="str">
        <f t="shared" si="2"/>
        <v>1496</v>
      </c>
      <c r="G74" t="str">
        <f t="shared" si="3"/>
        <v>AIR SUPREME</v>
      </c>
      <c r="H74" s="51">
        <v>44392</v>
      </c>
    </row>
    <row r="75" spans="1:8" x14ac:dyDescent="0.3">
      <c r="A75" t="s">
        <v>347</v>
      </c>
      <c r="B75" s="4">
        <v>43278</v>
      </c>
      <c r="C75" s="4"/>
      <c r="D75">
        <v>7291</v>
      </c>
      <c r="E75" t="s">
        <v>78</v>
      </c>
      <c r="F75" s="61" t="str">
        <f t="shared" si="2"/>
        <v>7291</v>
      </c>
      <c r="G75" t="str">
        <f t="shared" si="3"/>
        <v>FREETEL CAPITAL</v>
      </c>
      <c r="H75" s="51">
        <v>43278</v>
      </c>
    </row>
    <row r="76" spans="1:8" x14ac:dyDescent="0.3">
      <c r="A76" t="s">
        <v>348</v>
      </c>
      <c r="B76" s="4">
        <v>44209</v>
      </c>
      <c r="C76" s="4"/>
      <c r="D76">
        <v>2734</v>
      </c>
      <c r="E76" t="s">
        <v>79</v>
      </c>
      <c r="F76" s="61" t="str">
        <f t="shared" si="2"/>
        <v>2734</v>
      </c>
      <c r="G76" t="str">
        <f t="shared" si="3"/>
        <v>ESKOM ROTEK INDUSTRIES</v>
      </c>
      <c r="H76" s="51">
        <v>44209</v>
      </c>
    </row>
    <row r="77" spans="1:8" x14ac:dyDescent="0.3">
      <c r="A77" t="s">
        <v>349</v>
      </c>
      <c r="B77" s="4">
        <v>43194</v>
      </c>
      <c r="C77" s="4"/>
      <c r="D77">
        <v>1648</v>
      </c>
      <c r="E77" t="s">
        <v>80</v>
      </c>
      <c r="F77" s="61" t="str">
        <f t="shared" si="2"/>
        <v>1648</v>
      </c>
      <c r="G77" t="str">
        <f t="shared" si="3"/>
        <v>MEGA GROUP WESTERN CAPE</v>
      </c>
      <c r="H77" s="51">
        <v>43194</v>
      </c>
    </row>
    <row r="78" spans="1:8" x14ac:dyDescent="0.3">
      <c r="A78" t="s">
        <v>350</v>
      </c>
      <c r="B78" s="4">
        <v>44108</v>
      </c>
      <c r="C78" s="4"/>
      <c r="D78">
        <v>1636</v>
      </c>
      <c r="E78" t="s">
        <v>81</v>
      </c>
      <c r="F78" s="61" t="str">
        <f t="shared" si="2"/>
        <v>1636</v>
      </c>
      <c r="G78" t="str">
        <f t="shared" si="3"/>
        <v>TOKISO DISPUTE SETTLEMENT</v>
      </c>
      <c r="H78" s="51">
        <v>44108</v>
      </c>
    </row>
    <row r="79" spans="1:8" x14ac:dyDescent="0.3">
      <c r="A79" t="s">
        <v>351</v>
      </c>
      <c r="B79" s="4">
        <v>43466</v>
      </c>
      <c r="C79" s="4"/>
      <c r="D79">
        <v>9344</v>
      </c>
      <c r="E79" t="s">
        <v>82</v>
      </c>
      <c r="F79" s="61" t="str">
        <f t="shared" si="2"/>
        <v>9344</v>
      </c>
      <c r="G79" t="str">
        <f t="shared" si="3"/>
        <v>LAFARGE INDUSTRIES SOUTH AFRICA</v>
      </c>
      <c r="H79" s="51">
        <v>43466</v>
      </c>
    </row>
    <row r="80" spans="1:8" x14ac:dyDescent="0.3">
      <c r="A80" t="s">
        <v>352</v>
      </c>
      <c r="B80" s="4">
        <v>43883</v>
      </c>
      <c r="C80" s="4"/>
      <c r="D80">
        <v>9583</v>
      </c>
      <c r="E80" t="s">
        <v>83</v>
      </c>
      <c r="F80" s="61" t="str">
        <f t="shared" si="2"/>
        <v>9583</v>
      </c>
      <c r="G80" t="str">
        <f t="shared" si="3"/>
        <v>TOTAL SOUTH AFRICA</v>
      </c>
      <c r="H80" s="51">
        <v>43883</v>
      </c>
    </row>
    <row r="81" spans="1:8" x14ac:dyDescent="0.3">
      <c r="A81" t="s">
        <v>353</v>
      </c>
      <c r="B81" s="4">
        <v>43294</v>
      </c>
      <c r="C81" s="4"/>
      <c r="D81">
        <v>3070</v>
      </c>
      <c r="E81" t="s">
        <v>84</v>
      </c>
      <c r="F81" s="61" t="str">
        <f t="shared" si="2"/>
        <v>3070</v>
      </c>
      <c r="G81" t="str">
        <f t="shared" si="3"/>
        <v>DIGISTICS</v>
      </c>
      <c r="H81" s="51">
        <v>43294</v>
      </c>
    </row>
    <row r="82" spans="1:8" x14ac:dyDescent="0.3">
      <c r="A82" t="s">
        <v>354</v>
      </c>
      <c r="B82" s="4">
        <v>43363</v>
      </c>
      <c r="C82" s="4"/>
      <c r="D82">
        <v>9536</v>
      </c>
      <c r="E82" t="s">
        <v>85</v>
      </c>
      <c r="F82" s="61" t="str">
        <f t="shared" si="2"/>
        <v>9536</v>
      </c>
      <c r="G82" t="str">
        <f t="shared" si="3"/>
        <v>SAMANCOR CHROME</v>
      </c>
      <c r="H82" s="51">
        <v>43363</v>
      </c>
    </row>
    <row r="83" spans="1:8" x14ac:dyDescent="0.3">
      <c r="A83" t="s">
        <v>355</v>
      </c>
      <c r="B83" s="4">
        <v>44130</v>
      </c>
      <c r="C83" s="4"/>
      <c r="D83">
        <v>1302</v>
      </c>
      <c r="E83" t="s">
        <v>86</v>
      </c>
      <c r="F83" s="61" t="str">
        <f t="shared" si="2"/>
        <v>1302</v>
      </c>
      <c r="G83" t="str">
        <f t="shared" si="3"/>
        <v>PHOLA COACHES</v>
      </c>
      <c r="H83" s="51">
        <v>44130</v>
      </c>
    </row>
    <row r="84" spans="1:8" x14ac:dyDescent="0.3">
      <c r="A84" t="s">
        <v>356</v>
      </c>
      <c r="B84" s="4">
        <v>44099</v>
      </c>
      <c r="C84" s="4"/>
      <c r="D84">
        <v>1384</v>
      </c>
      <c r="E84" t="s">
        <v>87</v>
      </c>
      <c r="F84" s="61" t="str">
        <f t="shared" si="2"/>
        <v>1384</v>
      </c>
      <c r="G84" t="str">
        <f t="shared" si="3"/>
        <v>SG COAL</v>
      </c>
      <c r="H84" s="51">
        <v>44099</v>
      </c>
    </row>
    <row r="85" spans="1:8" x14ac:dyDescent="0.3">
      <c r="A85" t="s">
        <v>357</v>
      </c>
      <c r="B85" s="4">
        <v>44536</v>
      </c>
      <c r="C85" s="4"/>
      <c r="D85">
        <v>9071</v>
      </c>
      <c r="E85" t="s">
        <v>88</v>
      </c>
      <c r="F85" s="61" t="str">
        <f t="shared" si="2"/>
        <v>9071</v>
      </c>
      <c r="G85" t="str">
        <f t="shared" si="3"/>
        <v>SUPER GROUP TRADING</v>
      </c>
      <c r="H85" s="51">
        <v>44536</v>
      </c>
    </row>
    <row r="86" spans="1:8" x14ac:dyDescent="0.3">
      <c r="A86" t="s">
        <v>358</v>
      </c>
      <c r="B86" s="4">
        <v>44154</v>
      </c>
      <c r="C86" s="4"/>
      <c r="D86">
        <v>3437</v>
      </c>
      <c r="E86" t="s">
        <v>89</v>
      </c>
      <c r="F86" s="61" t="str">
        <f t="shared" si="2"/>
        <v>3437</v>
      </c>
      <c r="G86" t="str">
        <f t="shared" si="3"/>
        <v>HOLGOUN INVESTMENT HOLDINGS</v>
      </c>
      <c r="H86" s="51">
        <v>44154</v>
      </c>
    </row>
    <row r="87" spans="1:8" x14ac:dyDescent="0.3">
      <c r="A87" t="s">
        <v>359</v>
      </c>
      <c r="B87" s="4">
        <v>44166</v>
      </c>
      <c r="C87" s="4"/>
      <c r="D87">
        <v>5861</v>
      </c>
      <c r="E87" t="s">
        <v>90</v>
      </c>
      <c r="F87" s="61" t="str">
        <f t="shared" si="2"/>
        <v>5861</v>
      </c>
      <c r="G87" t="str">
        <f t="shared" si="3"/>
        <v>SANSQUIRE</v>
      </c>
      <c r="H87" s="51">
        <v>44166</v>
      </c>
    </row>
    <row r="88" spans="1:8" x14ac:dyDescent="0.3">
      <c r="A88" t="s">
        <v>360</v>
      </c>
      <c r="B88" s="4">
        <v>43635</v>
      </c>
      <c r="C88" s="4"/>
      <c r="D88">
        <v>4838</v>
      </c>
      <c r="E88" t="s">
        <v>91</v>
      </c>
      <c r="F88" s="61" t="str">
        <f t="shared" si="2"/>
        <v>4838</v>
      </c>
      <c r="G88" t="str">
        <f t="shared" si="3"/>
        <v>MDM TECHNICAL AFRICA</v>
      </c>
      <c r="H88" s="51">
        <v>43635</v>
      </c>
    </row>
    <row r="89" spans="1:8" x14ac:dyDescent="0.3">
      <c r="A89" t="s">
        <v>361</v>
      </c>
      <c r="B89" s="4">
        <v>44121</v>
      </c>
      <c r="C89" s="4"/>
      <c r="D89">
        <v>9290</v>
      </c>
      <c r="E89" t="s">
        <v>92</v>
      </c>
      <c r="F89" s="61" t="str">
        <f t="shared" si="2"/>
        <v>9290</v>
      </c>
      <c r="G89" t="str">
        <f t="shared" si="3"/>
        <v>HASGRAN INVESTMENTS</v>
      </c>
      <c r="H89" s="51">
        <v>44121</v>
      </c>
    </row>
    <row r="90" spans="1:8" x14ac:dyDescent="0.3">
      <c r="A90" t="s">
        <v>362</v>
      </c>
      <c r="B90" s="4">
        <v>43746</v>
      </c>
      <c r="C90" s="4"/>
      <c r="D90">
        <v>8934</v>
      </c>
      <c r="E90" t="s">
        <v>93</v>
      </c>
      <c r="F90" s="61" t="str">
        <f t="shared" si="2"/>
        <v>8934</v>
      </c>
      <c r="G90" t="str">
        <f t="shared" si="3"/>
        <v>CPCLE MANUFACTURING</v>
      </c>
      <c r="H90" s="51">
        <v>43746</v>
      </c>
    </row>
    <row r="91" spans="1:8" x14ac:dyDescent="0.3">
      <c r="A91" t="s">
        <v>363</v>
      </c>
      <c r="B91" s="4">
        <v>44333</v>
      </c>
      <c r="C91" s="4"/>
      <c r="D91">
        <v>9666</v>
      </c>
      <c r="E91" t="s">
        <v>94</v>
      </c>
      <c r="F91" s="61" t="str">
        <f t="shared" si="2"/>
        <v>9666</v>
      </c>
      <c r="G91" t="str">
        <f t="shared" si="3"/>
        <v>LARGOVERT</v>
      </c>
      <c r="H91" s="51">
        <v>44333</v>
      </c>
    </row>
    <row r="92" spans="1:8" x14ac:dyDescent="0.3">
      <c r="A92" t="s">
        <v>364</v>
      </c>
      <c r="B92" s="4">
        <v>43274</v>
      </c>
      <c r="C92" s="4"/>
      <c r="D92">
        <v>1021</v>
      </c>
      <c r="E92" t="s">
        <v>95</v>
      </c>
      <c r="F92" s="61" t="str">
        <f t="shared" si="2"/>
        <v>1021</v>
      </c>
      <c r="G92" t="str">
        <f t="shared" si="3"/>
        <v>MKHWANAZI MALHERBE (M2) INVESTMENTS</v>
      </c>
      <c r="H92" s="51">
        <v>43274</v>
      </c>
    </row>
    <row r="93" spans="1:8" x14ac:dyDescent="0.3">
      <c r="A93" t="s">
        <v>365</v>
      </c>
      <c r="B93" s="4">
        <v>44219</v>
      </c>
      <c r="C93" s="4"/>
      <c r="D93">
        <v>3630</v>
      </c>
      <c r="E93" t="s">
        <v>96</v>
      </c>
      <c r="F93" s="61" t="str">
        <f t="shared" si="2"/>
        <v>3630</v>
      </c>
      <c r="G93" t="str">
        <f t="shared" si="3"/>
        <v>E M C ENGINEERING</v>
      </c>
      <c r="H93" s="51">
        <v>44219</v>
      </c>
    </row>
    <row r="94" spans="1:8" x14ac:dyDescent="0.3">
      <c r="A94" t="s">
        <v>366</v>
      </c>
      <c r="B94" s="4">
        <v>43410</v>
      </c>
      <c r="C94" s="4"/>
      <c r="D94">
        <v>4564</v>
      </c>
      <c r="E94" t="s">
        <v>97</v>
      </c>
      <c r="F94" s="61" t="str">
        <f t="shared" si="2"/>
        <v>4564</v>
      </c>
      <c r="G94" t="str">
        <f t="shared" si="3"/>
        <v>MORNING TIDE INVESTMENTS 319</v>
      </c>
      <c r="H94" s="51">
        <v>43410</v>
      </c>
    </row>
    <row r="95" spans="1:8" x14ac:dyDescent="0.3">
      <c r="A95" t="s">
        <v>367</v>
      </c>
      <c r="B95" s="4">
        <v>43505</v>
      </c>
      <c r="C95" s="4"/>
      <c r="D95">
        <v>6910</v>
      </c>
      <c r="E95" t="s">
        <v>98</v>
      </c>
      <c r="F95" s="61" t="str">
        <f t="shared" si="2"/>
        <v>6910</v>
      </c>
      <c r="G95" t="str">
        <f t="shared" si="3"/>
        <v>CONSTRUCTION SECTOR CHARTER COUNCIL</v>
      </c>
      <c r="H95" s="51">
        <v>43505</v>
      </c>
    </row>
    <row r="96" spans="1:8" x14ac:dyDescent="0.3">
      <c r="A96" t="s">
        <v>368</v>
      </c>
      <c r="B96" s="4">
        <v>43966</v>
      </c>
      <c r="C96" s="4"/>
      <c r="D96">
        <v>1868</v>
      </c>
      <c r="E96" t="s">
        <v>99</v>
      </c>
      <c r="F96" s="61" t="str">
        <f t="shared" si="2"/>
        <v>1868</v>
      </c>
      <c r="G96" t="str">
        <f t="shared" si="3"/>
        <v>MOBILE TELEPHONE NETWORKS</v>
      </c>
      <c r="H96" s="51">
        <v>43966</v>
      </c>
    </row>
    <row r="97" spans="1:8" x14ac:dyDescent="0.3">
      <c r="A97" t="s">
        <v>369</v>
      </c>
      <c r="B97" s="4">
        <v>44209</v>
      </c>
      <c r="C97" s="4"/>
      <c r="D97">
        <v>1995</v>
      </c>
      <c r="E97" t="s">
        <v>100</v>
      </c>
      <c r="F97" s="61" t="str">
        <f t="shared" si="2"/>
        <v>1995</v>
      </c>
      <c r="G97" t="str">
        <f t="shared" si="3"/>
        <v>SOUTH RAND MOTOR LAB</v>
      </c>
      <c r="H97" s="51">
        <v>44209</v>
      </c>
    </row>
    <row r="98" spans="1:8" x14ac:dyDescent="0.3">
      <c r="A98" t="s">
        <v>370</v>
      </c>
      <c r="B98" s="4">
        <v>44319</v>
      </c>
      <c r="C98" s="4"/>
      <c r="D98">
        <v>3335</v>
      </c>
      <c r="E98" t="s">
        <v>101</v>
      </c>
      <c r="F98" s="61" t="str">
        <f t="shared" si="2"/>
        <v>3335</v>
      </c>
      <c r="G98" t="str">
        <f t="shared" si="3"/>
        <v>BASIL READ</v>
      </c>
      <c r="H98" s="51">
        <v>44319</v>
      </c>
    </row>
    <row r="99" spans="1:8" x14ac:dyDescent="0.3">
      <c r="A99" t="s">
        <v>371</v>
      </c>
      <c r="B99" s="4">
        <v>44515</v>
      </c>
      <c r="C99" s="4"/>
      <c r="D99">
        <v>4778</v>
      </c>
      <c r="E99" t="s">
        <v>102</v>
      </c>
      <c r="F99" s="61" t="str">
        <f t="shared" si="2"/>
        <v>4778</v>
      </c>
      <c r="G99" t="str">
        <f t="shared" si="3"/>
        <v>GROWTHPOINT MANAGEMENT SERVICES</v>
      </c>
      <c r="H99" s="51">
        <v>44515</v>
      </c>
    </row>
    <row r="100" spans="1:8" x14ac:dyDescent="0.3">
      <c r="A100" t="s">
        <v>372</v>
      </c>
      <c r="B100" s="4">
        <v>43902</v>
      </c>
      <c r="C100" s="4"/>
      <c r="D100">
        <v>4003</v>
      </c>
      <c r="E100" t="s">
        <v>103</v>
      </c>
      <c r="F100" s="61" t="str">
        <f t="shared" si="2"/>
        <v>4003</v>
      </c>
      <c r="G100" t="str">
        <f t="shared" si="3"/>
        <v>HYPROP INVESTMENTS</v>
      </c>
      <c r="H100" s="51">
        <v>43902</v>
      </c>
    </row>
    <row r="101" spans="1:8" x14ac:dyDescent="0.3">
      <c r="A101" t="s">
        <v>373</v>
      </c>
      <c r="B101" s="4">
        <v>43114</v>
      </c>
      <c r="C101" s="4"/>
      <c r="D101">
        <v>1286</v>
      </c>
      <c r="E101" t="s">
        <v>104</v>
      </c>
      <c r="F101" s="61" t="str">
        <f t="shared" si="2"/>
        <v>1286</v>
      </c>
      <c r="G101" t="str">
        <f t="shared" si="3"/>
        <v>BOMBELA CONCESSION COMPANY (RF)</v>
      </c>
      <c r="H101" s="51">
        <v>43114</v>
      </c>
    </row>
    <row r="102" spans="1:8" x14ac:dyDescent="0.3">
      <c r="A102" t="s">
        <v>374</v>
      </c>
      <c r="B102" s="4">
        <v>44080</v>
      </c>
      <c r="C102" s="4"/>
      <c r="D102">
        <v>9055</v>
      </c>
      <c r="E102" t="s">
        <v>105</v>
      </c>
      <c r="F102" s="61" t="str">
        <f t="shared" si="2"/>
        <v>9055</v>
      </c>
      <c r="G102" t="str">
        <f t="shared" si="3"/>
        <v>TASTE HOLDINGS</v>
      </c>
      <c r="H102" s="51">
        <v>44080</v>
      </c>
    </row>
    <row r="103" spans="1:8" x14ac:dyDescent="0.3">
      <c r="A103" t="s">
        <v>375</v>
      </c>
      <c r="B103" s="4">
        <v>43357</v>
      </c>
      <c r="C103" s="4"/>
      <c r="D103">
        <v>2515</v>
      </c>
      <c r="E103" t="s">
        <v>106</v>
      </c>
      <c r="F103" s="61" t="str">
        <f t="shared" si="2"/>
        <v>2515</v>
      </c>
      <c r="G103" t="str">
        <f t="shared" si="3"/>
        <v>VITAL DISTRIBUTION SOLUTIONS</v>
      </c>
      <c r="H103" s="51">
        <v>43357</v>
      </c>
    </row>
    <row r="104" spans="1:8" x14ac:dyDescent="0.3">
      <c r="A104" t="s">
        <v>376</v>
      </c>
      <c r="B104" s="4">
        <v>44158</v>
      </c>
      <c r="C104" s="4"/>
      <c r="D104">
        <v>3915</v>
      </c>
      <c r="E104" t="s">
        <v>107</v>
      </c>
      <c r="F104" s="61" t="str">
        <f t="shared" si="2"/>
        <v>3915</v>
      </c>
      <c r="G104" t="str">
        <f t="shared" si="3"/>
        <v>CRESTA MOTOR LAB</v>
      </c>
      <c r="H104" s="51">
        <v>44158</v>
      </c>
    </row>
    <row r="105" spans="1:8" x14ac:dyDescent="0.3">
      <c r="A105" t="s">
        <v>377</v>
      </c>
      <c r="B105" s="4">
        <v>43446</v>
      </c>
      <c r="C105" s="4"/>
      <c r="D105">
        <v>2065</v>
      </c>
      <c r="E105" t="s">
        <v>108</v>
      </c>
      <c r="F105" s="61" t="str">
        <f t="shared" si="2"/>
        <v>2065</v>
      </c>
      <c r="G105" t="str">
        <f t="shared" si="3"/>
        <v>SOUTHERN PALACE GROUP OF COMPANIES</v>
      </c>
      <c r="H105" s="51">
        <v>43446</v>
      </c>
    </row>
    <row r="106" spans="1:8" x14ac:dyDescent="0.3">
      <c r="A106" t="s">
        <v>378</v>
      </c>
      <c r="B106" s="4">
        <v>43601</v>
      </c>
      <c r="C106" s="4"/>
      <c r="D106">
        <v>2421</v>
      </c>
      <c r="E106" t="s">
        <v>109</v>
      </c>
      <c r="F106" s="61" t="str">
        <f t="shared" si="2"/>
        <v>2421</v>
      </c>
      <c r="G106" t="str">
        <f t="shared" si="3"/>
        <v>DARIOCODE ENGINEERING PARTNERS GROUP</v>
      </c>
      <c r="H106" s="51">
        <v>43601</v>
      </c>
    </row>
    <row r="107" spans="1:8" x14ac:dyDescent="0.3">
      <c r="A107" t="s">
        <v>379</v>
      </c>
      <c r="B107" s="4">
        <v>43943</v>
      </c>
      <c r="C107" s="4"/>
      <c r="D107">
        <v>2296</v>
      </c>
      <c r="E107" t="s">
        <v>110</v>
      </c>
      <c r="F107" s="61" t="str">
        <f t="shared" si="2"/>
        <v>2296</v>
      </c>
      <c r="G107" t="str">
        <f t="shared" si="3"/>
        <v>MMI HOLDINGS</v>
      </c>
      <c r="H107" s="51">
        <v>43943</v>
      </c>
    </row>
    <row r="108" spans="1:8" x14ac:dyDescent="0.3">
      <c r="A108" t="s">
        <v>380</v>
      </c>
      <c r="B108" s="4">
        <v>44185</v>
      </c>
      <c r="C108" s="4"/>
      <c r="D108">
        <v>2817</v>
      </c>
      <c r="E108" t="s">
        <v>111</v>
      </c>
      <c r="F108" s="61" t="str">
        <f t="shared" si="2"/>
        <v>2817</v>
      </c>
      <c r="G108" t="str">
        <f t="shared" si="3"/>
        <v>VIZIRAMA 148</v>
      </c>
      <c r="H108" s="51">
        <v>44185</v>
      </c>
    </row>
    <row r="109" spans="1:8" x14ac:dyDescent="0.3">
      <c r="A109" t="s">
        <v>381</v>
      </c>
      <c r="B109" s="4">
        <v>43870</v>
      </c>
      <c r="C109" s="4"/>
      <c r="D109">
        <v>8750</v>
      </c>
      <c r="E109" t="s">
        <v>112</v>
      </c>
      <c r="F109" s="61" t="str">
        <f t="shared" si="2"/>
        <v>8750</v>
      </c>
      <c r="G109" t="str">
        <f t="shared" si="3"/>
        <v>SALESTALK 144</v>
      </c>
      <c r="H109" s="51">
        <v>43870</v>
      </c>
    </row>
    <row r="110" spans="1:8" x14ac:dyDescent="0.3">
      <c r="A110" t="s">
        <v>382</v>
      </c>
      <c r="B110" s="4">
        <v>44322</v>
      </c>
      <c r="C110" s="4"/>
      <c r="D110">
        <v>7848</v>
      </c>
      <c r="E110" t="s">
        <v>113</v>
      </c>
      <c r="F110" s="61" t="str">
        <f t="shared" si="2"/>
        <v>7848</v>
      </c>
      <c r="G110" t="str">
        <f t="shared" si="3"/>
        <v>PARETO</v>
      </c>
      <c r="H110" s="51">
        <v>44322</v>
      </c>
    </row>
    <row r="111" spans="1:8" x14ac:dyDescent="0.3">
      <c r="A111" t="s">
        <v>383</v>
      </c>
      <c r="B111" s="4">
        <v>43735</v>
      </c>
      <c r="C111" s="4"/>
      <c r="D111">
        <v>2658</v>
      </c>
      <c r="E111" t="s">
        <v>114</v>
      </c>
      <c r="F111" s="61" t="str">
        <f t="shared" si="2"/>
        <v>2658</v>
      </c>
      <c r="G111" t="str">
        <f t="shared" si="3"/>
        <v>AVENG AFRICA</v>
      </c>
      <c r="H111" s="51">
        <v>43735</v>
      </c>
    </row>
    <row r="112" spans="1:8" x14ac:dyDescent="0.3">
      <c r="A112" t="s">
        <v>384</v>
      </c>
      <c r="B112" s="4">
        <v>43911</v>
      </c>
      <c r="C112" s="4"/>
      <c r="D112">
        <v>6005</v>
      </c>
      <c r="E112" t="s">
        <v>115</v>
      </c>
      <c r="F112" s="61" t="str">
        <f t="shared" si="2"/>
        <v>6005</v>
      </c>
      <c r="G112" t="str">
        <f t="shared" si="3"/>
        <v>JUSTALIGNMENT SERVICES</v>
      </c>
      <c r="H112" s="51">
        <v>43911</v>
      </c>
    </row>
    <row r="113" spans="1:8" x14ac:dyDescent="0.3">
      <c r="A113" t="s">
        <v>385</v>
      </c>
      <c r="B113" s="4">
        <v>44459</v>
      </c>
      <c r="C113" s="4"/>
      <c r="D113">
        <v>7848</v>
      </c>
      <c r="E113" t="s">
        <v>116</v>
      </c>
      <c r="F113" s="61" t="str">
        <f t="shared" si="2"/>
        <v>7848</v>
      </c>
      <c r="G113" t="str">
        <f t="shared" si="3"/>
        <v>TRIPLE TRUST ORGANISATION</v>
      </c>
      <c r="H113" s="51">
        <v>44459</v>
      </c>
    </row>
    <row r="114" spans="1:8" x14ac:dyDescent="0.3">
      <c r="A114" t="s">
        <v>386</v>
      </c>
      <c r="B114" s="4">
        <v>43458</v>
      </c>
      <c r="C114" s="4"/>
      <c r="D114">
        <v>8321</v>
      </c>
      <c r="E114" t="s">
        <v>117</v>
      </c>
      <c r="F114" s="61" t="str">
        <f t="shared" si="2"/>
        <v>8321</v>
      </c>
      <c r="G114" t="str">
        <f t="shared" si="3"/>
        <v>AFRICA SPORTS HOLDING</v>
      </c>
      <c r="H114" s="51">
        <v>43458</v>
      </c>
    </row>
    <row r="115" spans="1:8" x14ac:dyDescent="0.3">
      <c r="A115" t="s">
        <v>387</v>
      </c>
      <c r="B115" s="4">
        <v>44457</v>
      </c>
      <c r="C115" s="4"/>
      <c r="D115">
        <v>7669</v>
      </c>
      <c r="E115" t="s">
        <v>118</v>
      </c>
      <c r="F115" s="61" t="str">
        <f t="shared" si="2"/>
        <v>7669</v>
      </c>
      <c r="G115" t="str">
        <f t="shared" si="3"/>
        <v>ARCELORMITTAL SOUTH AFRICA</v>
      </c>
      <c r="H115" s="51">
        <v>44457</v>
      </c>
    </row>
    <row r="116" spans="1:8" x14ac:dyDescent="0.3">
      <c r="A116" t="s">
        <v>388</v>
      </c>
      <c r="B116" s="4">
        <v>43304</v>
      </c>
      <c r="C116" s="4"/>
      <c r="D116">
        <v>6070</v>
      </c>
      <c r="E116" t="s">
        <v>119</v>
      </c>
      <c r="F116" s="61" t="str">
        <f t="shared" si="2"/>
        <v>6070</v>
      </c>
      <c r="G116" t="str">
        <f t="shared" si="3"/>
        <v>VUNENE MINING</v>
      </c>
      <c r="H116" s="51">
        <v>43304</v>
      </c>
    </row>
    <row r="117" spans="1:8" x14ac:dyDescent="0.3">
      <c r="A117" t="s">
        <v>389</v>
      </c>
      <c r="B117" s="4">
        <v>44068</v>
      </c>
      <c r="C117" s="4"/>
      <c r="D117">
        <v>9096</v>
      </c>
      <c r="E117" t="s">
        <v>120</v>
      </c>
      <c r="F117" s="61" t="str">
        <f t="shared" si="2"/>
        <v>9096</v>
      </c>
      <c r="G117" t="str">
        <f t="shared" si="3"/>
        <v>MOTUS CORPORATION</v>
      </c>
      <c r="H117" s="51">
        <v>44068</v>
      </c>
    </row>
    <row r="118" spans="1:8" x14ac:dyDescent="0.3">
      <c r="A118" t="s">
        <v>390</v>
      </c>
      <c r="B118" s="4">
        <v>44359</v>
      </c>
      <c r="C118" s="4"/>
      <c r="D118">
        <v>7689</v>
      </c>
      <c r="E118" t="s">
        <v>121</v>
      </c>
      <c r="F118" s="61" t="str">
        <f t="shared" si="2"/>
        <v>7689</v>
      </c>
      <c r="G118" t="str">
        <f t="shared" si="3"/>
        <v>DIRECT ENGINEERING CO</v>
      </c>
      <c r="H118" s="51">
        <v>44359</v>
      </c>
    </row>
    <row r="119" spans="1:8" x14ac:dyDescent="0.3">
      <c r="A119" t="s">
        <v>391</v>
      </c>
      <c r="B119" s="4">
        <v>44412</v>
      </c>
      <c r="C119" s="4"/>
      <c r="D119">
        <v>4350</v>
      </c>
      <c r="E119" t="s">
        <v>122</v>
      </c>
      <c r="F119" s="61" t="str">
        <f t="shared" si="2"/>
        <v>4350</v>
      </c>
      <c r="G119" t="str">
        <f t="shared" si="3"/>
        <v>PHOENIX DISTRIBUTION</v>
      </c>
      <c r="H119" s="51">
        <v>44412</v>
      </c>
    </row>
    <row r="120" spans="1:8" x14ac:dyDescent="0.3">
      <c r="A120" t="s">
        <v>392</v>
      </c>
      <c r="B120" s="4">
        <v>43271</v>
      </c>
      <c r="C120" s="4"/>
      <c r="D120">
        <v>6616</v>
      </c>
      <c r="E120" t="s">
        <v>123</v>
      </c>
      <c r="F120" s="61" t="str">
        <f t="shared" si="2"/>
        <v>6616</v>
      </c>
      <c r="G120" t="str">
        <f t="shared" si="3"/>
        <v>HYUNDAI AUTOMOTIVE SOUTH AFRICA</v>
      </c>
      <c r="H120" s="51">
        <v>43271</v>
      </c>
    </row>
    <row r="121" spans="1:8" x14ac:dyDescent="0.3">
      <c r="A121" t="s">
        <v>393</v>
      </c>
      <c r="B121" s="4">
        <v>44541</v>
      </c>
      <c r="C121" s="4"/>
      <c r="D121">
        <v>7034</v>
      </c>
      <c r="E121" t="s">
        <v>124</v>
      </c>
      <c r="F121" s="61" t="str">
        <f t="shared" si="2"/>
        <v>7034</v>
      </c>
      <c r="G121" t="str">
        <f t="shared" si="3"/>
        <v>AMPUCORP</v>
      </c>
      <c r="H121" s="51">
        <v>44541</v>
      </c>
    </row>
    <row r="122" spans="1:8" x14ac:dyDescent="0.3">
      <c r="A122" t="s">
        <v>394</v>
      </c>
      <c r="B122" s="4">
        <v>44023</v>
      </c>
      <c r="C122" s="4"/>
      <c r="D122">
        <v>7907</v>
      </c>
      <c r="E122" t="s">
        <v>125</v>
      </c>
      <c r="F122" s="61" t="str">
        <f t="shared" si="2"/>
        <v>7907</v>
      </c>
      <c r="G122" t="str">
        <f t="shared" si="3"/>
        <v>COIN AVIATION SECURITY</v>
      </c>
      <c r="H122" s="51">
        <v>44023</v>
      </c>
    </row>
    <row r="123" spans="1:8" x14ac:dyDescent="0.3">
      <c r="A123" t="s">
        <v>395</v>
      </c>
      <c r="B123" s="4">
        <v>44052</v>
      </c>
      <c r="C123" s="4"/>
      <c r="D123">
        <v>5718</v>
      </c>
      <c r="E123" t="s">
        <v>126</v>
      </c>
      <c r="F123" s="61" t="str">
        <f t="shared" si="2"/>
        <v>5718</v>
      </c>
      <c r="G123" t="str">
        <f t="shared" si="3"/>
        <v>KIA MOTORS SOUTH AFRICA</v>
      </c>
      <c r="H123" s="51">
        <v>44052</v>
      </c>
    </row>
    <row r="124" spans="1:8" x14ac:dyDescent="0.3">
      <c r="A124" t="s">
        <v>396</v>
      </c>
      <c r="B124" s="4">
        <v>43979</v>
      </c>
      <c r="C124" s="4"/>
      <c r="D124">
        <v>7071</v>
      </c>
      <c r="E124" t="s">
        <v>127</v>
      </c>
      <c r="F124" s="61" t="str">
        <f t="shared" si="2"/>
        <v>7071</v>
      </c>
      <c r="G124" t="str">
        <f t="shared" si="3"/>
        <v>LESOSHA TRADING ENTERPRISE</v>
      </c>
      <c r="H124" s="51">
        <v>43979</v>
      </c>
    </row>
    <row r="125" spans="1:8" x14ac:dyDescent="0.3">
      <c r="A125" t="s">
        <v>397</v>
      </c>
      <c r="B125" s="4">
        <v>43786</v>
      </c>
      <c r="C125" s="4"/>
      <c r="D125">
        <v>3957</v>
      </c>
      <c r="E125" t="s">
        <v>128</v>
      </c>
      <c r="F125" s="61" t="str">
        <f t="shared" si="2"/>
        <v>3957</v>
      </c>
      <c r="G125" t="str">
        <f t="shared" si="3"/>
        <v>IMPERIAL GROUP</v>
      </c>
      <c r="H125" s="51">
        <v>43786</v>
      </c>
    </row>
    <row r="126" spans="1:8" x14ac:dyDescent="0.3">
      <c r="A126" t="s">
        <v>398</v>
      </c>
      <c r="B126" s="4">
        <v>43431</v>
      </c>
      <c r="C126" s="4"/>
      <c r="D126">
        <v>2458</v>
      </c>
      <c r="E126" t="s">
        <v>129</v>
      </c>
      <c r="F126" s="61" t="str">
        <f t="shared" si="2"/>
        <v>2458</v>
      </c>
      <c r="G126" t="str">
        <f t="shared" si="3"/>
        <v>CHARIS FOODS</v>
      </c>
      <c r="H126" s="51">
        <v>43431</v>
      </c>
    </row>
    <row r="127" spans="1:8" x14ac:dyDescent="0.3">
      <c r="A127" t="s">
        <v>399</v>
      </c>
      <c r="B127" s="4">
        <v>44536</v>
      </c>
      <c r="C127" s="4"/>
      <c r="D127">
        <v>9123</v>
      </c>
      <c r="E127" t="s">
        <v>130</v>
      </c>
      <c r="F127" s="61" t="str">
        <f t="shared" si="2"/>
        <v>9123</v>
      </c>
      <c r="G127" t="str">
        <f t="shared" si="3"/>
        <v>BIDVEST SERVICES</v>
      </c>
      <c r="H127" s="51">
        <v>44536</v>
      </c>
    </row>
    <row r="128" spans="1:8" x14ac:dyDescent="0.3">
      <c r="A128" t="s">
        <v>400</v>
      </c>
      <c r="B128" s="4">
        <v>43321</v>
      </c>
      <c r="C128" s="4"/>
      <c r="D128">
        <v>2933</v>
      </c>
      <c r="E128" t="s">
        <v>131</v>
      </c>
      <c r="F128" s="61" t="str">
        <f t="shared" si="2"/>
        <v>2933</v>
      </c>
      <c r="G128" t="str">
        <f t="shared" si="3"/>
        <v>ISLAND HOUSE TRADING 147</v>
      </c>
      <c r="H128" s="51">
        <v>43321</v>
      </c>
    </row>
    <row r="129" spans="1:8" x14ac:dyDescent="0.3">
      <c r="A129" t="s">
        <v>401</v>
      </c>
      <c r="B129" s="4">
        <v>43926</v>
      </c>
      <c r="C129" s="4"/>
      <c r="D129">
        <v>7107</v>
      </c>
      <c r="E129" t="s">
        <v>132</v>
      </c>
      <c r="F129" s="61" t="str">
        <f t="shared" si="2"/>
        <v>7107</v>
      </c>
      <c r="G129" t="str">
        <f t="shared" si="3"/>
        <v>THE TABLE RESTAURANT</v>
      </c>
      <c r="H129" s="51">
        <v>43926</v>
      </c>
    </row>
    <row r="130" spans="1:8" x14ac:dyDescent="0.3">
      <c r="A130" t="s">
        <v>402</v>
      </c>
      <c r="B130" s="4">
        <v>43328</v>
      </c>
      <c r="C130" s="4"/>
      <c r="D130">
        <v>3759</v>
      </c>
      <c r="E130" t="s">
        <v>133</v>
      </c>
      <c r="F130" s="61" t="str">
        <f t="shared" si="2"/>
        <v>3759</v>
      </c>
      <c r="G130" t="str">
        <f t="shared" si="3"/>
        <v>GADLEX</v>
      </c>
      <c r="H130" s="51">
        <v>43328</v>
      </c>
    </row>
    <row r="131" spans="1:8" x14ac:dyDescent="0.3">
      <c r="A131" t="s">
        <v>403</v>
      </c>
      <c r="B131" s="4">
        <v>44201</v>
      </c>
      <c r="C131" s="4"/>
      <c r="D131">
        <v>2365</v>
      </c>
      <c r="E131" t="s">
        <v>134</v>
      </c>
      <c r="F131" s="61" t="str">
        <f t="shared" si="2"/>
        <v>2365</v>
      </c>
      <c r="G131" t="str">
        <f t="shared" si="3"/>
        <v>S B V SERVICES</v>
      </c>
      <c r="H131" s="51">
        <v>44201</v>
      </c>
    </row>
    <row r="132" spans="1:8" x14ac:dyDescent="0.3">
      <c r="A132" t="s">
        <v>404</v>
      </c>
      <c r="B132" s="4">
        <v>43851</v>
      </c>
      <c r="C132" s="4"/>
      <c r="D132">
        <v>1153</v>
      </c>
      <c r="E132" t="s">
        <v>135</v>
      </c>
      <c r="F132" s="61" t="str">
        <f t="shared" si="2"/>
        <v>1153</v>
      </c>
      <c r="G132" t="str">
        <f t="shared" si="3"/>
        <v>GIJIMA HOLDINGS</v>
      </c>
      <c r="H132" s="51">
        <v>43851</v>
      </c>
    </row>
    <row r="133" spans="1:8" x14ac:dyDescent="0.3">
      <c r="A133" t="s">
        <v>405</v>
      </c>
      <c r="B133" s="4">
        <v>43363</v>
      </c>
      <c r="C133" s="4"/>
      <c r="D133">
        <v>1831</v>
      </c>
      <c r="E133" t="s">
        <v>136</v>
      </c>
      <c r="F133" s="61" t="str">
        <f t="shared" ref="F133:F171" si="4">LEFT(A133,4)</f>
        <v>1831</v>
      </c>
      <c r="G133" t="str">
        <f t="shared" si="3"/>
        <v>KWEZI GROUP</v>
      </c>
      <c r="H133" s="51">
        <v>43363</v>
      </c>
    </row>
    <row r="134" spans="1:8" x14ac:dyDescent="0.3">
      <c r="A134" t="s">
        <v>406</v>
      </c>
      <c r="B134" s="4">
        <v>44431</v>
      </c>
      <c r="C134" s="4"/>
      <c r="D134">
        <v>2800</v>
      </c>
      <c r="E134" t="s">
        <v>137</v>
      </c>
      <c r="F134" s="61" t="str">
        <f t="shared" si="4"/>
        <v>2800</v>
      </c>
      <c r="G134" t="str">
        <f t="shared" ref="G134:G197" si="5">RIGHT(A134,LEN(A134)-FIND("-",A134))</f>
        <v>PROTECH KHUTHELE HOLDINGS</v>
      </c>
      <c r="H134" s="51">
        <v>44431</v>
      </c>
    </row>
    <row r="135" spans="1:8" x14ac:dyDescent="0.3">
      <c r="A135" t="s">
        <v>407</v>
      </c>
      <c r="B135" s="4">
        <v>43287</v>
      </c>
      <c r="C135" s="4"/>
      <c r="D135">
        <v>6510</v>
      </c>
      <c r="E135" t="s">
        <v>138</v>
      </c>
      <c r="F135" s="61" t="str">
        <f t="shared" si="4"/>
        <v>6510</v>
      </c>
      <c r="G135" t="str">
        <f t="shared" si="5"/>
        <v>BROOKFIELD INVESTMENTS 315</v>
      </c>
      <c r="H135" s="51">
        <v>43287</v>
      </c>
    </row>
    <row r="136" spans="1:8" x14ac:dyDescent="0.3">
      <c r="A136" t="s">
        <v>408</v>
      </c>
      <c r="B136" s="4">
        <v>43282</v>
      </c>
      <c r="C136" s="4"/>
      <c r="D136">
        <v>9653</v>
      </c>
      <c r="E136" t="s">
        <v>139</v>
      </c>
      <c r="F136" s="61" t="str">
        <f t="shared" si="4"/>
        <v>9653</v>
      </c>
      <c r="G136" t="str">
        <f t="shared" si="5"/>
        <v>ENABLE MEDIA</v>
      </c>
      <c r="H136" s="51">
        <v>43282</v>
      </c>
    </row>
    <row r="137" spans="1:8" x14ac:dyDescent="0.3">
      <c r="A137" t="s">
        <v>409</v>
      </c>
      <c r="B137" s="4">
        <v>44217</v>
      </c>
      <c r="C137" s="4"/>
      <c r="D137">
        <v>5490</v>
      </c>
      <c r="E137" t="s">
        <v>140</v>
      </c>
      <c r="F137" s="61" t="str">
        <f t="shared" si="4"/>
        <v>5490</v>
      </c>
      <c r="G137" t="str">
        <f t="shared" si="5"/>
        <v>CONNECT CHANNEL</v>
      </c>
      <c r="H137" s="51">
        <v>44217</v>
      </c>
    </row>
    <row r="138" spans="1:8" x14ac:dyDescent="0.3">
      <c r="A138" t="s">
        <v>410</v>
      </c>
      <c r="B138" s="4">
        <v>43724</v>
      </c>
      <c r="C138" s="4"/>
      <c r="D138">
        <v>4870</v>
      </c>
      <c r="E138" t="s">
        <v>141</v>
      </c>
      <c r="F138" s="61" t="str">
        <f t="shared" si="4"/>
        <v>4870</v>
      </c>
      <c r="G138" t="str">
        <f t="shared" si="5"/>
        <v>WELBEDACHT WINES</v>
      </c>
      <c r="H138" s="51">
        <v>43724</v>
      </c>
    </row>
    <row r="139" spans="1:8" x14ac:dyDescent="0.3">
      <c r="A139" t="s">
        <v>411</v>
      </c>
      <c r="B139" s="4">
        <v>44070</v>
      </c>
      <c r="C139" s="4"/>
      <c r="D139">
        <v>9364</v>
      </c>
      <c r="E139" t="s">
        <v>142</v>
      </c>
      <c r="F139" s="61" t="str">
        <f t="shared" si="4"/>
        <v>9364</v>
      </c>
      <c r="G139" t="str">
        <f t="shared" si="5"/>
        <v>OUTSURANCE INSURANCE COMPANY</v>
      </c>
      <c r="H139" s="51">
        <v>44070</v>
      </c>
    </row>
    <row r="140" spans="1:8" x14ac:dyDescent="0.3">
      <c r="A140" t="s">
        <v>412</v>
      </c>
      <c r="B140" s="4">
        <v>43550</v>
      </c>
      <c r="C140" s="4"/>
      <c r="D140">
        <v>2831</v>
      </c>
      <c r="E140" t="s">
        <v>143</v>
      </c>
      <c r="F140" s="61" t="str">
        <f t="shared" si="4"/>
        <v>2831</v>
      </c>
      <c r="G140" t="str">
        <f t="shared" si="5"/>
        <v>SWIFTDEALS THIRTY ONE</v>
      </c>
      <c r="H140" s="51">
        <v>43550</v>
      </c>
    </row>
    <row r="141" spans="1:8" x14ac:dyDescent="0.3">
      <c r="A141" t="s">
        <v>413</v>
      </c>
      <c r="B141" s="4">
        <v>43777</v>
      </c>
      <c r="C141" s="4"/>
      <c r="D141">
        <v>9590</v>
      </c>
      <c r="E141" t="s">
        <v>144</v>
      </c>
      <c r="F141" s="61" t="str">
        <f t="shared" si="4"/>
        <v>9590</v>
      </c>
      <c r="G141" t="str">
        <f t="shared" si="5"/>
        <v>MEYERSDAL NATURE ESTATE HOMEOWNERS ASSOCIATION</v>
      </c>
      <c r="H141" s="51">
        <v>43777</v>
      </c>
    </row>
    <row r="142" spans="1:8" x14ac:dyDescent="0.3">
      <c r="A142" t="s">
        <v>414</v>
      </c>
      <c r="B142" s="4">
        <v>44311</v>
      </c>
      <c r="C142" s="4"/>
      <c r="D142">
        <v>9409</v>
      </c>
      <c r="E142" t="s">
        <v>145</v>
      </c>
      <c r="F142" s="61" t="str">
        <f t="shared" si="4"/>
        <v>9409</v>
      </c>
      <c r="G142" t="str">
        <f t="shared" si="5"/>
        <v>BIDVEST PROTEA COIN</v>
      </c>
      <c r="H142" s="51">
        <v>44311</v>
      </c>
    </row>
    <row r="143" spans="1:8" x14ac:dyDescent="0.3">
      <c r="A143" t="s">
        <v>415</v>
      </c>
      <c r="B143" s="4">
        <v>43537</v>
      </c>
      <c r="C143" s="4"/>
      <c r="D143">
        <v>5245</v>
      </c>
      <c r="E143" t="s">
        <v>146</v>
      </c>
      <c r="F143" s="61" t="str">
        <f t="shared" si="4"/>
        <v>5245</v>
      </c>
      <c r="G143" t="str">
        <f t="shared" si="5"/>
        <v>HARDY?S OFFICE FURNITURE</v>
      </c>
      <c r="H143" s="51">
        <v>43537</v>
      </c>
    </row>
    <row r="144" spans="1:8" x14ac:dyDescent="0.3">
      <c r="A144" t="s">
        <v>416</v>
      </c>
      <c r="B144" s="4">
        <v>43255</v>
      </c>
      <c r="C144" s="4"/>
      <c r="D144">
        <v>5829</v>
      </c>
      <c r="E144" t="s">
        <v>147</v>
      </c>
      <c r="F144" s="61" t="str">
        <f t="shared" si="4"/>
        <v>5829</v>
      </c>
      <c r="G144" t="str">
        <f t="shared" si="5"/>
        <v>MAMA MIMIS</v>
      </c>
      <c r="H144" s="51">
        <v>43255</v>
      </c>
    </row>
    <row r="145" spans="1:8" x14ac:dyDescent="0.3">
      <c r="A145" t="s">
        <v>417</v>
      </c>
      <c r="B145" s="4">
        <v>44186</v>
      </c>
      <c r="C145" s="4"/>
      <c r="D145">
        <v>7778</v>
      </c>
      <c r="E145" t="s">
        <v>148</v>
      </c>
      <c r="F145" s="61" t="str">
        <f t="shared" si="4"/>
        <v>7778</v>
      </c>
      <c r="G145" t="str">
        <f t="shared" si="5"/>
        <v>MAYIBUYE GROUP</v>
      </c>
      <c r="H145" s="51">
        <v>44186</v>
      </c>
    </row>
    <row r="146" spans="1:8" x14ac:dyDescent="0.3">
      <c r="A146" t="s">
        <v>418</v>
      </c>
      <c r="B146" s="4">
        <v>44367</v>
      </c>
      <c r="C146" s="4"/>
      <c r="D146">
        <v>9450</v>
      </c>
      <c r="E146" t="s">
        <v>149</v>
      </c>
      <c r="F146" s="61" t="str">
        <f t="shared" si="4"/>
        <v>9450</v>
      </c>
      <c r="G146" t="str">
        <f t="shared" si="5"/>
        <v>MOTSENG SELMEC</v>
      </c>
      <c r="H146" s="51">
        <v>44367</v>
      </c>
    </row>
    <row r="147" spans="1:8" x14ac:dyDescent="0.3">
      <c r="A147" t="s">
        <v>419</v>
      </c>
      <c r="B147" s="4">
        <v>43401</v>
      </c>
      <c r="C147" s="4"/>
      <c r="D147">
        <v>3584</v>
      </c>
      <c r="E147" t="s">
        <v>150</v>
      </c>
      <c r="F147" s="61" t="str">
        <f t="shared" si="4"/>
        <v>3584</v>
      </c>
      <c r="G147" t="str">
        <f t="shared" si="5"/>
        <v>PRIMORIS PROPVEST 25</v>
      </c>
      <c r="H147" s="51">
        <v>43401</v>
      </c>
    </row>
    <row r="148" spans="1:8" x14ac:dyDescent="0.3">
      <c r="A148" t="s">
        <v>420</v>
      </c>
      <c r="B148" s="4">
        <v>43328</v>
      </c>
      <c r="C148" s="4"/>
      <c r="D148">
        <v>4646</v>
      </c>
      <c r="E148" t="s">
        <v>151</v>
      </c>
      <c r="F148" s="61" t="str">
        <f t="shared" si="4"/>
        <v>4646</v>
      </c>
      <c r="G148" t="str">
        <f t="shared" si="5"/>
        <v>MADMEAD BREWING</v>
      </c>
      <c r="H148" s="51">
        <v>43328</v>
      </c>
    </row>
    <row r="149" spans="1:8" x14ac:dyDescent="0.3">
      <c r="A149" t="s">
        <v>421</v>
      </c>
      <c r="B149" s="4">
        <v>44401</v>
      </c>
      <c r="C149" s="4"/>
      <c r="D149">
        <v>7011</v>
      </c>
      <c r="E149" t="s">
        <v>152</v>
      </c>
      <c r="F149" s="61" t="str">
        <f t="shared" si="4"/>
        <v>7011</v>
      </c>
      <c r="G149" t="str">
        <f t="shared" si="5"/>
        <v>VODACOM</v>
      </c>
      <c r="H149" s="51">
        <v>44401</v>
      </c>
    </row>
    <row r="150" spans="1:8" x14ac:dyDescent="0.3">
      <c r="A150" t="s">
        <v>422</v>
      </c>
      <c r="B150" s="4">
        <v>44416</v>
      </c>
      <c r="C150" s="4"/>
      <c r="D150">
        <v>4722</v>
      </c>
      <c r="E150" t="s">
        <v>153</v>
      </c>
      <c r="F150" s="61" t="str">
        <f t="shared" si="4"/>
        <v>4722</v>
      </c>
      <c r="G150" t="str">
        <f t="shared" si="5"/>
        <v>MOTSENG INVESTMENT HOLDINGS</v>
      </c>
      <c r="H150" s="51">
        <v>44416</v>
      </c>
    </row>
    <row r="151" spans="1:8" x14ac:dyDescent="0.3">
      <c r="A151" t="s">
        <v>423</v>
      </c>
      <c r="B151" s="4">
        <v>44253</v>
      </c>
      <c r="C151" s="4"/>
      <c r="D151">
        <v>7433</v>
      </c>
      <c r="E151" t="s">
        <v>154</v>
      </c>
      <c r="F151" s="61" t="str">
        <f t="shared" si="4"/>
        <v>7433</v>
      </c>
      <c r="G151" t="str">
        <f t="shared" si="5"/>
        <v>ST AUGUSTINE COLLEGE OF SOUTH AFRICA</v>
      </c>
      <c r="H151" s="51">
        <v>44253</v>
      </c>
    </row>
    <row r="152" spans="1:8" x14ac:dyDescent="0.3">
      <c r="A152" t="s">
        <v>424</v>
      </c>
      <c r="B152" s="4">
        <v>43831</v>
      </c>
      <c r="C152" s="4"/>
      <c r="D152">
        <v>3312</v>
      </c>
      <c r="E152" t="s">
        <v>155</v>
      </c>
      <c r="F152" s="61" t="str">
        <f t="shared" si="4"/>
        <v>3312</v>
      </c>
      <c r="G152" t="str">
        <f t="shared" si="5"/>
        <v>CAPENSIS INVESTMENTS 512</v>
      </c>
      <c r="H152" s="51">
        <v>43831</v>
      </c>
    </row>
    <row r="153" spans="1:8" x14ac:dyDescent="0.3">
      <c r="A153" t="s">
        <v>425</v>
      </c>
      <c r="B153" s="4">
        <v>43962</v>
      </c>
      <c r="C153" s="4"/>
      <c r="D153">
        <v>6233</v>
      </c>
      <c r="E153" t="s">
        <v>156</v>
      </c>
      <c r="F153" s="61" t="str">
        <f t="shared" si="4"/>
        <v>6233</v>
      </c>
      <c r="G153" t="str">
        <f t="shared" si="5"/>
        <v>SUN INTERNATIONAL</v>
      </c>
      <c r="H153" s="51">
        <v>43962</v>
      </c>
    </row>
    <row r="154" spans="1:8" x14ac:dyDescent="0.3">
      <c r="A154" t="s">
        <v>426</v>
      </c>
      <c r="B154" s="4">
        <v>43377</v>
      </c>
      <c r="C154" s="4"/>
      <c r="D154">
        <v>1217</v>
      </c>
      <c r="E154" t="s">
        <v>157</v>
      </c>
      <c r="F154" s="61" t="str">
        <f t="shared" si="4"/>
        <v>1217</v>
      </c>
      <c r="G154" t="str">
        <f t="shared" si="5"/>
        <v>POWERHOUSE UTILITIES</v>
      </c>
      <c r="H154" s="51">
        <v>43377</v>
      </c>
    </row>
    <row r="155" spans="1:8" x14ac:dyDescent="0.3">
      <c r="A155" t="s">
        <v>427</v>
      </c>
      <c r="B155" s="4">
        <v>43369</v>
      </c>
      <c r="C155" s="4"/>
      <c r="D155">
        <v>8165</v>
      </c>
      <c r="E155" t="s">
        <v>158</v>
      </c>
      <c r="F155" s="61" t="str">
        <f t="shared" si="4"/>
        <v>8165</v>
      </c>
      <c r="G155" t="str">
        <f t="shared" si="5"/>
        <v>TECHNET SYSTEMS S A</v>
      </c>
      <c r="H155" s="51">
        <v>43369</v>
      </c>
    </row>
    <row r="156" spans="1:8" x14ac:dyDescent="0.3">
      <c r="A156" t="s">
        <v>428</v>
      </c>
      <c r="B156" s="4">
        <v>44361</v>
      </c>
      <c r="C156" s="4"/>
      <c r="D156">
        <v>6448</v>
      </c>
      <c r="E156" t="s">
        <v>159</v>
      </c>
      <c r="F156" s="61" t="str">
        <f t="shared" si="4"/>
        <v>6448</v>
      </c>
      <c r="G156" t="str">
        <f t="shared" si="5"/>
        <v>MEHLEKETO RESOURCING</v>
      </c>
      <c r="H156" s="51">
        <v>44361</v>
      </c>
    </row>
    <row r="157" spans="1:8" x14ac:dyDescent="0.3">
      <c r="A157" t="s">
        <v>429</v>
      </c>
      <c r="B157" s="4">
        <v>44260</v>
      </c>
      <c r="C157" s="4"/>
      <c r="D157">
        <v>7213</v>
      </c>
      <c r="E157" t="s">
        <v>160</v>
      </c>
      <c r="F157" s="61" t="str">
        <f t="shared" si="4"/>
        <v>7213</v>
      </c>
      <c r="G157" t="str">
        <f t="shared" si="5"/>
        <v>ELMIR BRICKS</v>
      </c>
      <c r="H157" s="51">
        <v>44260</v>
      </c>
    </row>
    <row r="158" spans="1:8" x14ac:dyDescent="0.3">
      <c r="A158" t="s">
        <v>430</v>
      </c>
      <c r="B158" s="4">
        <v>43173</v>
      </c>
      <c r="C158" s="4"/>
      <c r="D158">
        <v>2695</v>
      </c>
      <c r="E158" t="s">
        <v>161</v>
      </c>
      <c r="F158" s="61" t="str">
        <f t="shared" si="4"/>
        <v>2695</v>
      </c>
      <c r="G158" t="str">
        <f t="shared" si="5"/>
        <v>CALLGUARD SECURITY SERVICES</v>
      </c>
      <c r="H158" s="51">
        <v>43173</v>
      </c>
    </row>
    <row r="159" spans="1:8" x14ac:dyDescent="0.3">
      <c r="A159" t="s">
        <v>431</v>
      </c>
      <c r="B159" s="4">
        <v>44148</v>
      </c>
      <c r="C159" s="4"/>
      <c r="D159">
        <v>2402</v>
      </c>
      <c r="E159" t="s">
        <v>162</v>
      </c>
      <c r="F159" s="61" t="str">
        <f t="shared" si="4"/>
        <v>2402</v>
      </c>
      <c r="G159" t="str">
        <f t="shared" si="5"/>
        <v>EOH ABANTU</v>
      </c>
      <c r="H159" s="51">
        <v>44148</v>
      </c>
    </row>
    <row r="160" spans="1:8" x14ac:dyDescent="0.3">
      <c r="A160" t="s">
        <v>432</v>
      </c>
      <c r="B160" s="4">
        <v>43390</v>
      </c>
      <c r="C160" s="4"/>
      <c r="D160">
        <v>9317</v>
      </c>
      <c r="E160" t="s">
        <v>163</v>
      </c>
      <c r="F160" s="61" t="str">
        <f t="shared" si="4"/>
        <v>9317</v>
      </c>
      <c r="G160" t="str">
        <f t="shared" si="5"/>
        <v>CODI MARINE SERVICES</v>
      </c>
      <c r="H160" s="51">
        <v>43390</v>
      </c>
    </row>
    <row r="161" spans="1:8" x14ac:dyDescent="0.3">
      <c r="A161" t="s">
        <v>433</v>
      </c>
      <c r="B161" s="4">
        <v>44173</v>
      </c>
      <c r="C161" s="4"/>
      <c r="D161">
        <v>4899</v>
      </c>
      <c r="E161" t="s">
        <v>164</v>
      </c>
      <c r="F161" s="61" t="str">
        <f t="shared" si="4"/>
        <v>4899</v>
      </c>
      <c r="G161" t="str">
        <f t="shared" si="5"/>
        <v>UNIFLAIR SOUTH AFRICA</v>
      </c>
      <c r="H161" s="51">
        <v>44173</v>
      </c>
    </row>
    <row r="162" spans="1:8" x14ac:dyDescent="0.3">
      <c r="A162" t="s">
        <v>434</v>
      </c>
      <c r="B162" s="4">
        <v>44181</v>
      </c>
      <c r="C162" s="4"/>
      <c r="D162">
        <v>7667</v>
      </c>
      <c r="E162" t="s">
        <v>165</v>
      </c>
      <c r="F162" s="61" t="str">
        <f t="shared" si="4"/>
        <v>7667</v>
      </c>
      <c r="G162" t="str">
        <f t="shared" si="5"/>
        <v>BLACK INFORMATION TECHNOLOGY EMPOWERMENT COMPANY</v>
      </c>
      <c r="H162" s="51">
        <v>44181</v>
      </c>
    </row>
    <row r="163" spans="1:8" x14ac:dyDescent="0.3">
      <c r="A163" t="s">
        <v>435</v>
      </c>
      <c r="B163" s="4">
        <v>44391</v>
      </c>
      <c r="C163" s="4"/>
      <c r="D163">
        <v>6130</v>
      </c>
      <c r="E163" t="s">
        <v>166</v>
      </c>
      <c r="F163" s="61" t="str">
        <f t="shared" si="4"/>
        <v>6130</v>
      </c>
      <c r="G163" t="str">
        <f t="shared" si="5"/>
        <v>BONGANIS'BUSISO BUSINESS ENTERPRISE</v>
      </c>
      <c r="H163" s="51">
        <v>44391</v>
      </c>
    </row>
    <row r="164" spans="1:8" x14ac:dyDescent="0.3">
      <c r="A164" t="s">
        <v>436</v>
      </c>
      <c r="B164" s="4">
        <v>43197</v>
      </c>
      <c r="C164" s="4"/>
      <c r="D164">
        <v>2456</v>
      </c>
      <c r="E164" t="s">
        <v>167</v>
      </c>
      <c r="F164" s="61" t="str">
        <f t="shared" si="4"/>
        <v>2456</v>
      </c>
      <c r="G164" t="str">
        <f t="shared" si="5"/>
        <v>AECOM SA</v>
      </c>
      <c r="H164" s="51">
        <v>43197</v>
      </c>
    </row>
    <row r="165" spans="1:8" x14ac:dyDescent="0.3">
      <c r="A165" t="s">
        <v>437</v>
      </c>
      <c r="B165" s="4">
        <v>43815</v>
      </c>
      <c r="C165" s="4"/>
      <c r="D165">
        <v>3058</v>
      </c>
      <c r="E165" t="s">
        <v>168</v>
      </c>
      <c r="F165" s="61" t="str">
        <f t="shared" si="4"/>
        <v>3058</v>
      </c>
      <c r="G165" t="str">
        <f t="shared" si="5"/>
        <v>SUID-AFRIKAANSE POSKANTOOR</v>
      </c>
      <c r="H165" s="51">
        <v>43815</v>
      </c>
    </row>
    <row r="166" spans="1:8" x14ac:dyDescent="0.3">
      <c r="A166" t="s">
        <v>438</v>
      </c>
      <c r="B166" s="4">
        <v>43552</v>
      </c>
      <c r="C166" s="4"/>
      <c r="D166">
        <v>6050</v>
      </c>
      <c r="E166" t="s">
        <v>169</v>
      </c>
      <c r="F166" s="61" t="str">
        <f t="shared" si="4"/>
        <v>6050</v>
      </c>
      <c r="G166" t="str">
        <f t="shared" si="5"/>
        <v>ROODE HEUWEL SAND</v>
      </c>
      <c r="H166" s="51">
        <v>43552</v>
      </c>
    </row>
    <row r="167" spans="1:8" x14ac:dyDescent="0.3">
      <c r="A167" t="s">
        <v>439</v>
      </c>
      <c r="B167" s="4">
        <v>43976</v>
      </c>
      <c r="C167" s="4"/>
      <c r="D167">
        <v>8663</v>
      </c>
      <c r="E167" t="s">
        <v>170</v>
      </c>
      <c r="F167" s="61" t="str">
        <f t="shared" si="4"/>
        <v>8663</v>
      </c>
      <c r="G167" t="str">
        <f t="shared" si="5"/>
        <v>BARLOWORLD EQUIPMENT</v>
      </c>
      <c r="H167" s="51">
        <v>43976</v>
      </c>
    </row>
    <row r="168" spans="1:8" x14ac:dyDescent="0.3">
      <c r="A168" t="s">
        <v>440</v>
      </c>
      <c r="B168" s="4">
        <v>43394</v>
      </c>
      <c r="C168" s="4"/>
      <c r="D168">
        <v>3357</v>
      </c>
      <c r="E168" t="s">
        <v>171</v>
      </c>
      <c r="F168" s="61" t="str">
        <f t="shared" si="4"/>
        <v>3357</v>
      </c>
      <c r="G168" t="str">
        <f t="shared" si="5"/>
        <v>LESEDI CULTURAL VILLAGE</v>
      </c>
      <c r="H168" s="51">
        <v>43394</v>
      </c>
    </row>
    <row r="169" spans="1:8" x14ac:dyDescent="0.3">
      <c r="A169" t="s">
        <v>441</v>
      </c>
      <c r="B169" s="4">
        <v>43844</v>
      </c>
      <c r="C169" s="4"/>
      <c r="D169">
        <v>3561</v>
      </c>
      <c r="E169" t="s">
        <v>172</v>
      </c>
      <c r="F169" s="61" t="str">
        <f t="shared" si="4"/>
        <v>3561</v>
      </c>
      <c r="G169" t="str">
        <f t="shared" si="5"/>
        <v>NEW AFRICA INVESTMENTS (RF)</v>
      </c>
      <c r="H169" s="51">
        <v>43844</v>
      </c>
    </row>
    <row r="170" spans="1:8" x14ac:dyDescent="0.3">
      <c r="A170" t="s">
        <v>442</v>
      </c>
      <c r="B170" s="4">
        <v>44148</v>
      </c>
      <c r="C170" s="4"/>
      <c r="D170">
        <v>7461</v>
      </c>
      <c r="E170" t="s">
        <v>173</v>
      </c>
      <c r="F170" s="61" t="str">
        <f t="shared" si="4"/>
        <v>7461</v>
      </c>
      <c r="G170" t="str">
        <f t="shared" si="5"/>
        <v>STELLR SOUTH AFRICA</v>
      </c>
      <c r="H170" s="51">
        <v>44148</v>
      </c>
    </row>
    <row r="171" spans="1:8" x14ac:dyDescent="0.3">
      <c r="A171" t="s">
        <v>443</v>
      </c>
      <c r="B171" s="4">
        <v>43816</v>
      </c>
      <c r="C171" s="4"/>
      <c r="D171">
        <v>4875</v>
      </c>
      <c r="E171" t="s">
        <v>174</v>
      </c>
      <c r="F171" s="61" t="str">
        <f t="shared" si="4"/>
        <v>4875</v>
      </c>
      <c r="G171" t="str">
        <f t="shared" si="5"/>
        <v>NAMBITI TECHNOLOGIES - LIMPOPO</v>
      </c>
      <c r="H171" s="51">
        <v>43816</v>
      </c>
    </row>
    <row r="172" spans="1:8" x14ac:dyDescent="0.3">
      <c r="A172" t="s">
        <v>444</v>
      </c>
      <c r="B172" s="4">
        <v>44557</v>
      </c>
      <c r="C172" s="4"/>
      <c r="D172">
        <v>5436</v>
      </c>
      <c r="E172" t="s">
        <v>175</v>
      </c>
      <c r="F172" s="61" t="str">
        <f>LEFT(A172,4)</f>
        <v>5436</v>
      </c>
      <c r="G172" t="str">
        <f t="shared" si="5"/>
        <v>PEERMONT GLOBAL MANAGEMENT (KZN)</v>
      </c>
      <c r="H172" s="51">
        <v>44557</v>
      </c>
    </row>
    <row r="173" spans="1:8" x14ac:dyDescent="0.3">
      <c r="A173" t="s">
        <v>445</v>
      </c>
      <c r="B173" s="4">
        <v>43269</v>
      </c>
      <c r="C173" s="4"/>
      <c r="D173">
        <v>2172</v>
      </c>
      <c r="E173" t="s">
        <v>176</v>
      </c>
      <c r="F173" s="61" t="str">
        <f t="shared" ref="F173:F236" si="6">LEFT(A173,4)</f>
        <v>2172</v>
      </c>
      <c r="G173" t="str">
        <f t="shared" si="5"/>
        <v>LION OF AFRICA INSURANCE COMPANY</v>
      </c>
      <c r="H173" s="51">
        <v>43269</v>
      </c>
    </row>
    <row r="174" spans="1:8" x14ac:dyDescent="0.3">
      <c r="A174" t="s">
        <v>446</v>
      </c>
      <c r="B174" s="4">
        <v>44150</v>
      </c>
      <c r="C174" s="4"/>
      <c r="D174">
        <v>5798</v>
      </c>
      <c r="E174" t="s">
        <v>177</v>
      </c>
      <c r="F174" s="61" t="str">
        <f t="shared" si="6"/>
        <v>5798</v>
      </c>
      <c r="G174" t="str">
        <f t="shared" si="5"/>
        <v>BARLOWORLD SOUTH AFRICA</v>
      </c>
      <c r="H174" s="51">
        <v>44150</v>
      </c>
    </row>
    <row r="175" spans="1:8" x14ac:dyDescent="0.3">
      <c r="A175" t="s">
        <v>447</v>
      </c>
      <c r="B175" s="4">
        <v>43590</v>
      </c>
      <c r="C175" s="4"/>
      <c r="D175">
        <v>3466</v>
      </c>
      <c r="E175" t="s">
        <v>178</v>
      </c>
      <c r="F175" s="61" t="str">
        <f t="shared" si="6"/>
        <v>3466</v>
      </c>
      <c r="G175" t="str">
        <f t="shared" si="5"/>
        <v>FIDELITY SECURITY GROUP</v>
      </c>
      <c r="H175" s="51">
        <v>43590</v>
      </c>
    </row>
    <row r="176" spans="1:8" x14ac:dyDescent="0.3">
      <c r="A176" t="s">
        <v>448</v>
      </c>
      <c r="B176" s="4">
        <v>44062</v>
      </c>
      <c r="C176" s="4"/>
      <c r="D176">
        <v>5342</v>
      </c>
      <c r="E176" t="s">
        <v>179</v>
      </c>
      <c r="F176" s="61" t="str">
        <f t="shared" si="6"/>
        <v>5342</v>
      </c>
      <c r="G176" t="str">
        <f t="shared" si="5"/>
        <v>FIDELITY ADT</v>
      </c>
      <c r="H176" s="51">
        <v>44062</v>
      </c>
    </row>
    <row r="177" spans="1:8" x14ac:dyDescent="0.3">
      <c r="A177" t="s">
        <v>449</v>
      </c>
      <c r="B177" s="4">
        <v>44495</v>
      </c>
      <c r="C177" s="4"/>
      <c r="D177">
        <v>1092</v>
      </c>
      <c r="E177" t="s">
        <v>180</v>
      </c>
      <c r="F177" s="61" t="str">
        <f t="shared" si="6"/>
        <v>1092</v>
      </c>
      <c r="G177" t="str">
        <f t="shared" si="5"/>
        <v>TRANTER HOLDINGS</v>
      </c>
      <c r="H177" s="51">
        <v>44495</v>
      </c>
    </row>
    <row r="178" spans="1:8" x14ac:dyDescent="0.3">
      <c r="A178" t="s">
        <v>450</v>
      </c>
      <c r="B178" s="4">
        <v>43409</v>
      </c>
      <c r="C178" s="4"/>
      <c r="D178">
        <v>9572</v>
      </c>
      <c r="E178" t="s">
        <v>181</v>
      </c>
      <c r="F178" s="61" t="str">
        <f t="shared" si="6"/>
        <v>9572</v>
      </c>
      <c r="G178" t="str">
        <f t="shared" si="5"/>
        <v>FIDELITY SECURITY SERVICES</v>
      </c>
      <c r="H178" s="51">
        <v>43409</v>
      </c>
    </row>
    <row r="179" spans="1:8" x14ac:dyDescent="0.3">
      <c r="A179" t="s">
        <v>451</v>
      </c>
      <c r="B179" s="4">
        <v>44201</v>
      </c>
      <c r="C179" s="4"/>
      <c r="D179">
        <v>3342</v>
      </c>
      <c r="E179" t="s">
        <v>182</v>
      </c>
      <c r="F179" s="61" t="str">
        <f t="shared" si="6"/>
        <v>3342</v>
      </c>
      <c r="G179" t="str">
        <f t="shared" si="5"/>
        <v>SANLAM LIFE INSURANCE</v>
      </c>
      <c r="H179" s="51">
        <v>44201</v>
      </c>
    </row>
    <row r="180" spans="1:8" x14ac:dyDescent="0.3">
      <c r="A180" t="s">
        <v>452</v>
      </c>
      <c r="B180" s="4">
        <v>43126</v>
      </c>
      <c r="C180" s="4"/>
      <c r="D180">
        <v>4294</v>
      </c>
      <c r="E180" t="s">
        <v>183</v>
      </c>
      <c r="F180" s="61" t="str">
        <f t="shared" si="6"/>
        <v>4294</v>
      </c>
      <c r="G180" t="str">
        <f t="shared" si="5"/>
        <v>NKOMAZI FUEL</v>
      </c>
      <c r="H180" s="51">
        <v>43126</v>
      </c>
    </row>
    <row r="181" spans="1:8" x14ac:dyDescent="0.3">
      <c r="A181" t="s">
        <v>453</v>
      </c>
      <c r="B181" s="4">
        <v>43503</v>
      </c>
      <c r="C181" s="4"/>
      <c r="D181">
        <v>3194</v>
      </c>
      <c r="E181" t="s">
        <v>184</v>
      </c>
      <c r="F181" s="61" t="str">
        <f t="shared" si="6"/>
        <v>3194</v>
      </c>
      <c r="G181" t="str">
        <f t="shared" si="5"/>
        <v>EXXARO COAL MPUMALANGA</v>
      </c>
      <c r="H181" s="51">
        <v>43503</v>
      </c>
    </row>
    <row r="182" spans="1:8" x14ac:dyDescent="0.3">
      <c r="A182" t="s">
        <v>454</v>
      </c>
      <c r="B182" s="4">
        <v>44093</v>
      </c>
      <c r="C182" s="4"/>
      <c r="D182">
        <v>4908</v>
      </c>
      <c r="E182" t="s">
        <v>185</v>
      </c>
      <c r="F182" s="61" t="str">
        <f t="shared" si="6"/>
        <v>4908</v>
      </c>
      <c r="G182" t="str">
        <f t="shared" si="5"/>
        <v>BUSCOR</v>
      </c>
      <c r="H182" s="51">
        <v>44093</v>
      </c>
    </row>
    <row r="183" spans="1:8" x14ac:dyDescent="0.3">
      <c r="A183" t="s">
        <v>455</v>
      </c>
      <c r="B183" s="4">
        <v>44244</v>
      </c>
      <c r="C183" s="4"/>
      <c r="D183">
        <v>8169</v>
      </c>
      <c r="E183" t="s">
        <v>186</v>
      </c>
      <c r="F183" s="61" t="str">
        <f t="shared" si="6"/>
        <v>8169</v>
      </c>
      <c r="G183" t="str">
        <f t="shared" si="5"/>
        <v>GROUP 4 FALCK</v>
      </c>
      <c r="H183" s="51">
        <v>44244</v>
      </c>
    </row>
    <row r="184" spans="1:8" x14ac:dyDescent="0.3">
      <c r="A184" t="s">
        <v>456</v>
      </c>
      <c r="B184" s="4">
        <v>44269</v>
      </c>
      <c r="C184" s="4"/>
      <c r="D184">
        <v>8310</v>
      </c>
      <c r="E184" t="s">
        <v>187</v>
      </c>
      <c r="F184" s="61" t="str">
        <f t="shared" si="6"/>
        <v>8310</v>
      </c>
      <c r="G184" t="str">
        <f t="shared" si="5"/>
        <v>GUBEVU SECURITY GROUP GAUTENG</v>
      </c>
      <c r="H184" s="51">
        <v>44269</v>
      </c>
    </row>
    <row r="185" spans="1:8" x14ac:dyDescent="0.3">
      <c r="A185" t="s">
        <v>457</v>
      </c>
      <c r="B185" s="4">
        <v>43592</v>
      </c>
      <c r="C185" s="4"/>
      <c r="D185">
        <v>9155</v>
      </c>
      <c r="E185" t="s">
        <v>188</v>
      </c>
      <c r="F185" s="61" t="str">
        <f t="shared" si="6"/>
        <v>9155</v>
      </c>
      <c r="G185" t="str">
        <f t="shared" si="5"/>
        <v>GRAY SECURITY SERVICES (SA)</v>
      </c>
      <c r="H185" s="51">
        <v>43592</v>
      </c>
    </row>
    <row r="186" spans="1:8" x14ac:dyDescent="0.3">
      <c r="A186" t="s">
        <v>458</v>
      </c>
      <c r="B186" s="4">
        <v>43264</v>
      </c>
      <c r="C186" s="4"/>
      <c r="D186">
        <v>7076</v>
      </c>
      <c r="E186" t="s">
        <v>189</v>
      </c>
      <c r="F186" s="61" t="str">
        <f t="shared" si="6"/>
        <v>7076</v>
      </c>
      <c r="G186" t="str">
        <f t="shared" si="5"/>
        <v>ROVANES FINANCIAL MANAGEMENT SERVICES</v>
      </c>
      <c r="H186" s="51">
        <v>43264</v>
      </c>
    </row>
    <row r="187" spans="1:8" x14ac:dyDescent="0.3">
      <c r="A187" t="s">
        <v>459</v>
      </c>
      <c r="B187" s="4">
        <v>43710</v>
      </c>
      <c r="C187" s="4"/>
      <c r="D187">
        <v>9085</v>
      </c>
      <c r="E187" t="s">
        <v>190</v>
      </c>
      <c r="F187" s="61" t="str">
        <f t="shared" si="6"/>
        <v>9085</v>
      </c>
      <c r="G187" t="str">
        <f t="shared" si="5"/>
        <v>CEDARWOOD OFFICE PARK</v>
      </c>
      <c r="H187" s="51">
        <v>43710</v>
      </c>
    </row>
    <row r="188" spans="1:8" x14ac:dyDescent="0.3">
      <c r="A188" t="s">
        <v>460</v>
      </c>
      <c r="B188" s="4">
        <v>43714</v>
      </c>
      <c r="C188" s="4"/>
      <c r="D188">
        <v>8395</v>
      </c>
      <c r="E188" t="s">
        <v>191</v>
      </c>
      <c r="F188" s="61" t="str">
        <f t="shared" si="6"/>
        <v>8395</v>
      </c>
      <c r="G188" t="str">
        <f t="shared" si="5"/>
        <v>NATIONAL SOCIETY OF BLACK ENGINEERS OF SA</v>
      </c>
      <c r="H188" s="51">
        <v>43714</v>
      </c>
    </row>
    <row r="189" spans="1:8" x14ac:dyDescent="0.3">
      <c r="A189" t="s">
        <v>461</v>
      </c>
      <c r="B189" s="4">
        <v>43965</v>
      </c>
      <c r="C189" s="4"/>
      <c r="D189">
        <v>7454</v>
      </c>
      <c r="E189" t="s">
        <v>192</v>
      </c>
      <c r="F189" s="61" t="str">
        <f t="shared" si="6"/>
        <v>7454</v>
      </c>
      <c r="G189" t="str">
        <f t="shared" si="5"/>
        <v>PACKTRONIC</v>
      </c>
      <c r="H189" s="51">
        <v>43965</v>
      </c>
    </row>
    <row r="190" spans="1:8" x14ac:dyDescent="0.3">
      <c r="A190" t="s">
        <v>462</v>
      </c>
      <c r="B190" s="4">
        <v>44052</v>
      </c>
      <c r="C190" s="4"/>
      <c r="D190">
        <v>5210</v>
      </c>
      <c r="E190" t="s">
        <v>193</v>
      </c>
      <c r="F190" s="61" t="str">
        <f t="shared" si="6"/>
        <v>5210</v>
      </c>
      <c r="G190" t="str">
        <f t="shared" si="5"/>
        <v>KISS OF HOPE TRADING</v>
      </c>
      <c r="H190" s="51">
        <v>44052</v>
      </c>
    </row>
    <row r="191" spans="1:8" x14ac:dyDescent="0.3">
      <c r="A191" t="s">
        <v>463</v>
      </c>
      <c r="B191" s="4">
        <v>44307</v>
      </c>
      <c r="C191" s="4"/>
      <c r="D191">
        <v>8678</v>
      </c>
      <c r="E191" t="s">
        <v>194</v>
      </c>
      <c r="F191" s="61" t="str">
        <f t="shared" si="6"/>
        <v>8678</v>
      </c>
      <c r="G191" t="str">
        <f t="shared" si="5"/>
        <v>MTN GROUP</v>
      </c>
      <c r="H191" s="51">
        <v>44307</v>
      </c>
    </row>
    <row r="192" spans="1:8" x14ac:dyDescent="0.3">
      <c r="A192" t="s">
        <v>464</v>
      </c>
      <c r="B192" s="4">
        <v>44372</v>
      </c>
      <c r="C192" s="4"/>
      <c r="D192">
        <v>4774</v>
      </c>
      <c r="E192" t="s">
        <v>195</v>
      </c>
      <c r="F192" s="61" t="str">
        <f t="shared" si="6"/>
        <v>4774</v>
      </c>
      <c r="G192" t="str">
        <f t="shared" si="5"/>
        <v>ARROWHEAD PROPERTIES</v>
      </c>
      <c r="H192" s="51">
        <v>44372</v>
      </c>
    </row>
    <row r="193" spans="1:8" x14ac:dyDescent="0.3">
      <c r="A193" t="s">
        <v>465</v>
      </c>
      <c r="B193" s="4">
        <v>44419</v>
      </c>
      <c r="C193" s="4"/>
      <c r="D193">
        <v>1133</v>
      </c>
      <c r="E193" t="s">
        <v>196</v>
      </c>
      <c r="F193" s="61" t="str">
        <f t="shared" si="6"/>
        <v>1133</v>
      </c>
      <c r="G193" t="str">
        <f t="shared" si="5"/>
        <v>TYRE CORPORATION RUSTENBURG SITE MANAGEMENT</v>
      </c>
      <c r="H193" s="51">
        <v>44419</v>
      </c>
    </row>
    <row r="194" spans="1:8" x14ac:dyDescent="0.3">
      <c r="A194" t="s">
        <v>466</v>
      </c>
      <c r="B194" s="4">
        <v>44051</v>
      </c>
      <c r="C194" s="4"/>
      <c r="D194">
        <v>9420</v>
      </c>
      <c r="E194" t="s">
        <v>197</v>
      </c>
      <c r="F194" s="61" t="str">
        <f t="shared" si="6"/>
        <v>9420</v>
      </c>
      <c r="G194" t="str">
        <f t="shared" si="5"/>
        <v>ICTGLOBE TECHNOLOGY E-NCUBATOR</v>
      </c>
      <c r="H194" s="51">
        <v>44051</v>
      </c>
    </row>
    <row r="195" spans="1:8" x14ac:dyDescent="0.3">
      <c r="A195" t="s">
        <v>467</v>
      </c>
      <c r="B195" s="4">
        <v>44014</v>
      </c>
      <c r="C195" s="4"/>
      <c r="D195">
        <v>7204</v>
      </c>
      <c r="E195" t="s">
        <v>198</v>
      </c>
      <c r="F195" s="61" t="str">
        <f t="shared" si="6"/>
        <v>7204</v>
      </c>
      <c r="G195" t="str">
        <f t="shared" si="5"/>
        <v>G I S GLOBAL IMAGE</v>
      </c>
      <c r="H195" s="51">
        <v>44014</v>
      </c>
    </row>
    <row r="196" spans="1:8" x14ac:dyDescent="0.3">
      <c r="A196" t="s">
        <v>468</v>
      </c>
      <c r="B196" s="4">
        <v>43135</v>
      </c>
      <c r="C196" s="4"/>
      <c r="D196">
        <v>9909</v>
      </c>
      <c r="E196" t="s">
        <v>199</v>
      </c>
      <c r="F196" s="61" t="str">
        <f t="shared" si="6"/>
        <v>9909</v>
      </c>
      <c r="G196" t="str">
        <f t="shared" si="5"/>
        <v>INFLOW WATER MANAGEMENT</v>
      </c>
      <c r="H196" s="51">
        <v>43135</v>
      </c>
    </row>
    <row r="197" spans="1:8" x14ac:dyDescent="0.3">
      <c r="A197" t="s">
        <v>469</v>
      </c>
      <c r="B197" s="4">
        <v>43241</v>
      </c>
      <c r="C197" s="4"/>
      <c r="D197">
        <v>4414</v>
      </c>
      <c r="E197" t="s">
        <v>200</v>
      </c>
      <c r="F197" s="61" t="str">
        <f t="shared" si="6"/>
        <v>4414</v>
      </c>
      <c r="G197" t="str">
        <f t="shared" si="5"/>
        <v>STEDONE CIVILS</v>
      </c>
      <c r="H197" s="51">
        <v>43241</v>
      </c>
    </row>
    <row r="198" spans="1:8" x14ac:dyDescent="0.3">
      <c r="A198" t="s">
        <v>470</v>
      </c>
      <c r="B198" s="4">
        <v>43882</v>
      </c>
      <c r="C198" s="4"/>
      <c r="D198">
        <v>8571</v>
      </c>
      <c r="E198" t="s">
        <v>201</v>
      </c>
      <c r="F198" s="61" t="str">
        <f t="shared" si="6"/>
        <v>8571</v>
      </c>
      <c r="G198" t="str">
        <f t="shared" ref="G198:G261" si="7">RIGHT(A198,LEN(A198)-FIND("-",A198))</f>
        <v>STRATEGY HOUSE</v>
      </c>
      <c r="H198" s="51">
        <v>43882</v>
      </c>
    </row>
    <row r="199" spans="1:8" x14ac:dyDescent="0.3">
      <c r="A199" t="s">
        <v>471</v>
      </c>
      <c r="B199" s="4">
        <v>44365</v>
      </c>
      <c r="C199" s="4"/>
      <c r="D199">
        <v>4086</v>
      </c>
      <c r="E199" t="s">
        <v>202</v>
      </c>
      <c r="F199" s="61" t="str">
        <f t="shared" si="6"/>
        <v>4086</v>
      </c>
      <c r="G199" t="str">
        <f t="shared" si="7"/>
        <v>CHUMA PLATINUM SPV</v>
      </c>
      <c r="H199" s="51">
        <v>44365</v>
      </c>
    </row>
    <row r="200" spans="1:8" x14ac:dyDescent="0.3">
      <c r="A200" t="s">
        <v>472</v>
      </c>
      <c r="B200" s="4">
        <v>43254</v>
      </c>
      <c r="C200" s="4"/>
      <c r="D200">
        <v>2152</v>
      </c>
      <c r="E200" t="s">
        <v>203</v>
      </c>
      <c r="F200" s="61" t="str">
        <f t="shared" si="6"/>
        <v>2152</v>
      </c>
      <c r="G200" t="str">
        <f t="shared" si="7"/>
        <v>SKYNET SOUTH AFRICA</v>
      </c>
      <c r="H200" s="51">
        <v>43254</v>
      </c>
    </row>
    <row r="201" spans="1:8" x14ac:dyDescent="0.3">
      <c r="A201" t="s">
        <v>473</v>
      </c>
      <c r="B201" s="4">
        <v>44242</v>
      </c>
      <c r="C201" s="4"/>
      <c r="D201">
        <v>4242</v>
      </c>
      <c r="E201" t="s">
        <v>204</v>
      </c>
      <c r="F201" s="61" t="str">
        <f t="shared" si="6"/>
        <v>4242</v>
      </c>
      <c r="G201" t="str">
        <f t="shared" si="7"/>
        <v>INLAND CARGO LOGISTICS</v>
      </c>
      <c r="H201" s="51">
        <v>44242</v>
      </c>
    </row>
    <row r="202" spans="1:8" x14ac:dyDescent="0.3">
      <c r="A202" t="s">
        <v>474</v>
      </c>
      <c r="B202" s="4">
        <v>43386</v>
      </c>
      <c r="C202" s="4"/>
      <c r="D202">
        <v>3886</v>
      </c>
      <c r="E202" t="s">
        <v>205</v>
      </c>
      <c r="F202" s="61" t="str">
        <f t="shared" si="6"/>
        <v>3886</v>
      </c>
      <c r="G202" t="str">
        <f t="shared" si="7"/>
        <v>VELVETSKY NINE</v>
      </c>
      <c r="H202" s="51">
        <v>43386</v>
      </c>
    </row>
    <row r="203" spans="1:8" x14ac:dyDescent="0.3">
      <c r="A203" t="s">
        <v>475</v>
      </c>
      <c r="B203" s="4">
        <v>43358</v>
      </c>
      <c r="C203" s="4"/>
      <c r="D203">
        <v>7941</v>
      </c>
      <c r="E203" t="s">
        <v>206</v>
      </c>
      <c r="F203" s="61" t="str">
        <f t="shared" si="6"/>
        <v>7941</v>
      </c>
      <c r="G203" t="str">
        <f t="shared" si="7"/>
        <v>PLUS TEN HARDWARE DISTRIBUTION</v>
      </c>
      <c r="H203" s="51">
        <v>43358</v>
      </c>
    </row>
    <row r="204" spans="1:8" x14ac:dyDescent="0.3">
      <c r="A204" t="s">
        <v>476</v>
      </c>
      <c r="B204" s="4">
        <v>44416</v>
      </c>
      <c r="C204" s="4"/>
      <c r="D204">
        <v>1177</v>
      </c>
      <c r="E204" t="s">
        <v>207</v>
      </c>
      <c r="F204" s="61" t="str">
        <f t="shared" si="6"/>
        <v>1177</v>
      </c>
      <c r="G204" t="str">
        <f t="shared" si="7"/>
        <v>RELIFLASH</v>
      </c>
      <c r="H204" s="51">
        <v>44416</v>
      </c>
    </row>
    <row r="205" spans="1:8" x14ac:dyDescent="0.3">
      <c r="A205" t="s">
        <v>477</v>
      </c>
      <c r="B205" s="4">
        <v>44350</v>
      </c>
      <c r="C205" s="4"/>
      <c r="D205">
        <v>7455</v>
      </c>
      <c r="E205" t="s">
        <v>208</v>
      </c>
      <c r="F205" s="61" t="str">
        <f t="shared" si="6"/>
        <v>7455</v>
      </c>
      <c r="G205" t="str">
        <f t="shared" si="7"/>
        <v>ALL YOUR COAL SOLUTIONS</v>
      </c>
      <c r="H205" s="51">
        <v>44350</v>
      </c>
    </row>
    <row r="206" spans="1:8" x14ac:dyDescent="0.3">
      <c r="A206" t="s">
        <v>478</v>
      </c>
      <c r="B206" s="4">
        <v>43436</v>
      </c>
      <c r="C206" s="4"/>
      <c r="D206">
        <v>4173</v>
      </c>
      <c r="E206" t="s">
        <v>209</v>
      </c>
      <c r="F206" s="61" t="str">
        <f t="shared" si="6"/>
        <v>4173</v>
      </c>
      <c r="G206" t="str">
        <f t="shared" si="7"/>
        <v>CHAPUDI COAL</v>
      </c>
      <c r="H206" s="51">
        <v>43436</v>
      </c>
    </row>
    <row r="207" spans="1:8" x14ac:dyDescent="0.3">
      <c r="A207" t="s">
        <v>479</v>
      </c>
      <c r="B207" s="4">
        <v>44087</v>
      </c>
      <c r="C207" s="4"/>
      <c r="D207">
        <v>9520</v>
      </c>
      <c r="E207" t="s">
        <v>210</v>
      </c>
      <c r="F207" s="61" t="str">
        <f t="shared" si="6"/>
        <v>9520</v>
      </c>
      <c r="G207" t="str">
        <f t="shared" si="7"/>
        <v>FRONTIER MINING PROJECTS</v>
      </c>
      <c r="H207" s="51">
        <v>44087</v>
      </c>
    </row>
    <row r="208" spans="1:8" x14ac:dyDescent="0.3">
      <c r="A208" t="s">
        <v>480</v>
      </c>
      <c r="B208" s="4">
        <v>43674</v>
      </c>
      <c r="C208" s="4"/>
      <c r="D208">
        <v>6940</v>
      </c>
      <c r="E208" t="s">
        <v>211</v>
      </c>
      <c r="F208" s="61" t="str">
        <f t="shared" si="6"/>
        <v>6940</v>
      </c>
      <c r="G208" t="str">
        <f t="shared" si="7"/>
        <v>NKWE PLATINUM (DE WILDT)</v>
      </c>
      <c r="H208" s="51">
        <v>43674</v>
      </c>
    </row>
    <row r="209" spans="1:8" x14ac:dyDescent="0.3">
      <c r="A209" t="s">
        <v>481</v>
      </c>
      <c r="B209" s="4">
        <v>44364</v>
      </c>
      <c r="C209" s="4"/>
      <c r="D209">
        <v>9103</v>
      </c>
      <c r="E209" t="s">
        <v>212</v>
      </c>
      <c r="F209" s="61" t="str">
        <f t="shared" si="6"/>
        <v>9103</v>
      </c>
      <c r="G209" t="str">
        <f t="shared" si="7"/>
        <v>KLERKSDORP MINING AND ENGINEERING SUPPLIES</v>
      </c>
      <c r="H209" s="51">
        <v>44364</v>
      </c>
    </row>
    <row r="210" spans="1:8" x14ac:dyDescent="0.3">
      <c r="A210" t="s">
        <v>482</v>
      </c>
      <c r="B210" s="4">
        <v>44430</v>
      </c>
      <c r="C210" s="4"/>
      <c r="D210">
        <v>8639</v>
      </c>
      <c r="E210" t="s">
        <v>213</v>
      </c>
      <c r="F210" s="61" t="str">
        <f t="shared" si="6"/>
        <v>8639</v>
      </c>
      <c r="G210" t="str">
        <f t="shared" si="7"/>
        <v>KYALAMI GLEN HOMEOWNERS ASSOCIATION</v>
      </c>
      <c r="H210" s="51">
        <v>44430</v>
      </c>
    </row>
    <row r="211" spans="1:8" x14ac:dyDescent="0.3">
      <c r="A211" t="s">
        <v>483</v>
      </c>
      <c r="B211" s="4">
        <v>43571</v>
      </c>
      <c r="C211" s="4"/>
      <c r="D211">
        <v>8149</v>
      </c>
      <c r="E211" t="s">
        <v>214</v>
      </c>
      <c r="F211" s="61" t="str">
        <f t="shared" si="6"/>
        <v>8149</v>
      </c>
      <c r="G211" t="str">
        <f t="shared" si="7"/>
        <v>OLIVEWOOD TRADE AND INVEST 41</v>
      </c>
      <c r="H211" s="51">
        <v>43571</v>
      </c>
    </row>
    <row r="212" spans="1:8" x14ac:dyDescent="0.3">
      <c r="A212" t="s">
        <v>484</v>
      </c>
      <c r="B212" s="4">
        <v>44247</v>
      </c>
      <c r="C212" s="4"/>
      <c r="D212">
        <v>3552</v>
      </c>
      <c r="E212" t="s">
        <v>215</v>
      </c>
      <c r="F212" s="61" t="str">
        <f t="shared" si="6"/>
        <v>3552</v>
      </c>
      <c r="G212" t="str">
        <f t="shared" si="7"/>
        <v>ORESEGO HOLDINGS</v>
      </c>
      <c r="H212" s="51">
        <v>44247</v>
      </c>
    </row>
    <row r="213" spans="1:8" x14ac:dyDescent="0.3">
      <c r="A213" t="s">
        <v>485</v>
      </c>
      <c r="B213" s="4">
        <v>44355</v>
      </c>
      <c r="C213" s="4"/>
      <c r="D213">
        <v>1765</v>
      </c>
      <c r="E213" t="s">
        <v>216</v>
      </c>
      <c r="F213" s="61" t="str">
        <f t="shared" si="6"/>
        <v>1765</v>
      </c>
      <c r="G213" t="str">
        <f t="shared" si="7"/>
        <v>KAPELA HOLDINGS</v>
      </c>
      <c r="H213" s="51">
        <v>44355</v>
      </c>
    </row>
    <row r="214" spans="1:8" x14ac:dyDescent="0.3">
      <c r="A214" t="s">
        <v>486</v>
      </c>
      <c r="B214" s="4">
        <v>44410</v>
      </c>
      <c r="C214" s="4"/>
      <c r="D214">
        <v>9789</v>
      </c>
      <c r="E214" t="s">
        <v>217</v>
      </c>
      <c r="F214" s="61" t="str">
        <f t="shared" si="6"/>
        <v>9789</v>
      </c>
      <c r="G214" t="str">
        <f t="shared" si="7"/>
        <v>HARMONY GOLD MINING COMPANY</v>
      </c>
      <c r="H214" s="51">
        <v>44410</v>
      </c>
    </row>
    <row r="215" spans="1:8" x14ac:dyDescent="0.3">
      <c r="A215" t="s">
        <v>487</v>
      </c>
      <c r="B215" s="4">
        <v>44220</v>
      </c>
      <c r="C215" s="4"/>
      <c r="D215">
        <v>5540</v>
      </c>
      <c r="E215" t="s">
        <v>218</v>
      </c>
      <c r="F215" s="61" t="str">
        <f t="shared" si="6"/>
        <v>5540</v>
      </c>
      <c r="G215" t="str">
        <f t="shared" si="7"/>
        <v>SUM MORE GROUP</v>
      </c>
      <c r="H215" s="51">
        <v>44220</v>
      </c>
    </row>
    <row r="216" spans="1:8" x14ac:dyDescent="0.3">
      <c r="A216" t="s">
        <v>488</v>
      </c>
      <c r="B216" s="4">
        <v>43965</v>
      </c>
      <c r="C216" s="4"/>
      <c r="D216">
        <v>9945</v>
      </c>
      <c r="E216" t="s">
        <v>219</v>
      </c>
      <c r="F216" s="61" t="str">
        <f t="shared" si="6"/>
        <v>9945</v>
      </c>
      <c r="G216" t="str">
        <f t="shared" si="7"/>
        <v>LANDROUX ENGINEERING AND CONSTRUCTION</v>
      </c>
      <c r="H216" s="51">
        <v>43965</v>
      </c>
    </row>
    <row r="217" spans="1:8" x14ac:dyDescent="0.3">
      <c r="A217" t="s">
        <v>489</v>
      </c>
      <c r="B217" s="4">
        <v>44008</v>
      </c>
      <c r="C217" s="4"/>
      <c r="D217">
        <v>9012</v>
      </c>
      <c r="E217" t="s">
        <v>220</v>
      </c>
      <c r="F217" s="61" t="str">
        <f t="shared" si="6"/>
        <v>9012</v>
      </c>
      <c r="G217" t="str">
        <f t="shared" si="7"/>
        <v>NJR STEEL CENTRAL BUYING</v>
      </c>
      <c r="H217" s="51">
        <v>44008</v>
      </c>
    </row>
    <row r="218" spans="1:8" x14ac:dyDescent="0.3">
      <c r="A218" t="s">
        <v>490</v>
      </c>
      <c r="B218" s="4">
        <v>43170</v>
      </c>
      <c r="C218" s="4"/>
      <c r="D218">
        <v>9587</v>
      </c>
      <c r="E218" t="s">
        <v>221</v>
      </c>
      <c r="F218" s="61" t="str">
        <f t="shared" si="6"/>
        <v>9587</v>
      </c>
      <c r="G218" t="str">
        <f t="shared" si="7"/>
        <v>RAN FINANCIAL SERVICES</v>
      </c>
      <c r="H218" s="51">
        <v>43170</v>
      </c>
    </row>
    <row r="219" spans="1:8" x14ac:dyDescent="0.3">
      <c r="A219" t="s">
        <v>491</v>
      </c>
      <c r="B219" s="4">
        <v>43158</v>
      </c>
      <c r="C219" s="4"/>
      <c r="D219">
        <v>6302</v>
      </c>
      <c r="E219" t="s">
        <v>222</v>
      </c>
      <c r="F219" s="61" t="str">
        <f t="shared" si="6"/>
        <v>6302</v>
      </c>
      <c r="G219" t="str">
        <f t="shared" si="7"/>
        <v>AFRIMIX READY MIXED CONCRETE</v>
      </c>
      <c r="H219" s="51">
        <v>43158</v>
      </c>
    </row>
    <row r="220" spans="1:8" x14ac:dyDescent="0.3">
      <c r="A220" t="s">
        <v>492</v>
      </c>
      <c r="B220" s="4">
        <v>43231</v>
      </c>
      <c r="C220" s="4"/>
      <c r="D220">
        <v>6963</v>
      </c>
      <c r="E220" t="s">
        <v>223</v>
      </c>
      <c r="F220" s="61" t="str">
        <f t="shared" si="6"/>
        <v>6963</v>
      </c>
      <c r="G220" t="str">
        <f t="shared" si="7"/>
        <v>NETGROUP SOUTH AFRICA</v>
      </c>
      <c r="H220" s="51">
        <v>43231</v>
      </c>
    </row>
    <row r="221" spans="1:8" x14ac:dyDescent="0.3">
      <c r="A221" t="s">
        <v>493</v>
      </c>
      <c r="B221" s="4">
        <v>43151</v>
      </c>
      <c r="C221" s="4"/>
      <c r="D221">
        <v>3111</v>
      </c>
      <c r="E221" t="s">
        <v>224</v>
      </c>
      <c r="F221" s="61" t="str">
        <f t="shared" si="6"/>
        <v>3111</v>
      </c>
      <c r="G221" t="str">
        <f t="shared" si="7"/>
        <v>WESTERN PLATINUM</v>
      </c>
      <c r="H221" s="51">
        <v>43151</v>
      </c>
    </row>
    <row r="222" spans="1:8" x14ac:dyDescent="0.3">
      <c r="A222" t="s">
        <v>494</v>
      </c>
      <c r="B222" s="4">
        <v>43237</v>
      </c>
      <c r="C222" s="4"/>
      <c r="D222">
        <v>9031</v>
      </c>
      <c r="E222" t="s">
        <v>225</v>
      </c>
      <c r="F222" s="61" t="str">
        <f t="shared" si="6"/>
        <v>9031</v>
      </c>
      <c r="G222" t="str">
        <f t="shared" si="7"/>
        <v>DIAMOND LOCK SYSTEMS</v>
      </c>
      <c r="H222" s="51">
        <v>43237</v>
      </c>
    </row>
    <row r="223" spans="1:8" x14ac:dyDescent="0.3">
      <c r="A223" t="s">
        <v>495</v>
      </c>
      <c r="B223" s="4">
        <v>43160</v>
      </c>
      <c r="C223" s="4"/>
      <c r="D223">
        <v>8591</v>
      </c>
      <c r="E223" t="s">
        <v>226</v>
      </c>
      <c r="F223" s="61" t="str">
        <f t="shared" si="6"/>
        <v>8591</v>
      </c>
      <c r="G223" t="str">
        <f t="shared" si="7"/>
        <v>R F B LOGISTICS</v>
      </c>
      <c r="H223" s="51">
        <v>43160</v>
      </c>
    </row>
    <row r="224" spans="1:8" x14ac:dyDescent="0.3">
      <c r="A224" t="s">
        <v>496</v>
      </c>
      <c r="B224" s="4">
        <v>43757</v>
      </c>
      <c r="C224" s="4"/>
      <c r="D224">
        <v>8335</v>
      </c>
      <c r="E224" t="s">
        <v>227</v>
      </c>
      <c r="F224" s="61" t="str">
        <f t="shared" si="6"/>
        <v>8335</v>
      </c>
      <c r="G224" t="str">
        <f t="shared" si="7"/>
        <v>TRIANGLE ARMATURE WINDERS</v>
      </c>
      <c r="H224" s="51">
        <v>43757</v>
      </c>
    </row>
    <row r="225" spans="1:8" x14ac:dyDescent="0.3">
      <c r="A225" t="s">
        <v>497</v>
      </c>
      <c r="B225" s="4">
        <v>44151</v>
      </c>
      <c r="C225" s="4"/>
      <c r="D225">
        <v>1725</v>
      </c>
      <c r="E225" t="s">
        <v>228</v>
      </c>
      <c r="F225" s="61" t="str">
        <f t="shared" si="6"/>
        <v>1725</v>
      </c>
      <c r="G225" t="str">
        <f t="shared" si="7"/>
        <v>ARC ONLINE</v>
      </c>
      <c r="H225" s="51">
        <v>44151</v>
      </c>
    </row>
    <row r="226" spans="1:8" x14ac:dyDescent="0.3">
      <c r="A226" t="s">
        <v>498</v>
      </c>
      <c r="B226" s="4">
        <v>43821</v>
      </c>
      <c r="C226" s="4"/>
      <c r="D226">
        <v>4753</v>
      </c>
      <c r="E226" t="s">
        <v>229</v>
      </c>
      <c r="F226" s="61" t="str">
        <f t="shared" si="6"/>
        <v>4753</v>
      </c>
      <c r="G226" t="str">
        <f t="shared" si="7"/>
        <v>NEW WAVE ADVANCED CAPITAL</v>
      </c>
      <c r="H226" s="51">
        <v>43821</v>
      </c>
    </row>
    <row r="227" spans="1:8" x14ac:dyDescent="0.3">
      <c r="A227" t="s">
        <v>499</v>
      </c>
      <c r="B227" s="4">
        <v>43591</v>
      </c>
      <c r="C227" s="4"/>
      <c r="D227">
        <v>8626</v>
      </c>
      <c r="E227" t="s">
        <v>230</v>
      </c>
      <c r="F227" s="61" t="str">
        <f t="shared" si="6"/>
        <v>8626</v>
      </c>
      <c r="G227" t="str">
        <f t="shared" si="7"/>
        <v>TSAUTSE BAYI</v>
      </c>
      <c r="H227" s="51">
        <v>43591</v>
      </c>
    </row>
    <row r="228" spans="1:8" x14ac:dyDescent="0.3">
      <c r="A228" t="s">
        <v>500</v>
      </c>
      <c r="B228" s="4">
        <v>44085</v>
      </c>
      <c r="C228" s="4"/>
      <c r="D228">
        <v>9446</v>
      </c>
      <c r="E228" t="s">
        <v>231</v>
      </c>
      <c r="F228" s="61" t="str">
        <f t="shared" si="6"/>
        <v>9446</v>
      </c>
      <c r="G228" t="str">
        <f t="shared" si="7"/>
        <v>NATIONAL HOUSING FINANCE CORPORATION</v>
      </c>
      <c r="H228" s="51">
        <v>44085</v>
      </c>
    </row>
    <row r="229" spans="1:8" x14ac:dyDescent="0.3">
      <c r="A229" t="s">
        <v>501</v>
      </c>
      <c r="B229" s="4">
        <v>43887</v>
      </c>
      <c r="C229" s="4"/>
      <c r="D229">
        <v>4672</v>
      </c>
      <c r="E229" t="s">
        <v>232</v>
      </c>
      <c r="F229" s="61" t="str">
        <f t="shared" si="6"/>
        <v>4672</v>
      </c>
      <c r="G229" t="str">
        <f t="shared" si="7"/>
        <v>VENTICEPT INVESTMENTS</v>
      </c>
      <c r="H229" s="51">
        <v>43887</v>
      </c>
    </row>
    <row r="230" spans="1:8" x14ac:dyDescent="0.3">
      <c r="A230" t="s">
        <v>502</v>
      </c>
      <c r="B230" s="4">
        <v>43971</v>
      </c>
      <c r="C230" s="4"/>
      <c r="D230">
        <v>4359</v>
      </c>
      <c r="E230" t="s">
        <v>233</v>
      </c>
      <c r="F230" s="61" t="str">
        <f t="shared" si="6"/>
        <v>4359</v>
      </c>
      <c r="G230" t="str">
        <f t="shared" si="7"/>
        <v>MABULA SHARE BLOCK</v>
      </c>
      <c r="H230" s="51">
        <v>43971</v>
      </c>
    </row>
    <row r="231" spans="1:8" x14ac:dyDescent="0.3">
      <c r="A231" t="s">
        <v>503</v>
      </c>
      <c r="B231" s="4">
        <v>44317</v>
      </c>
      <c r="C231" s="4"/>
      <c r="D231">
        <v>1056</v>
      </c>
      <c r="E231" t="s">
        <v>234</v>
      </c>
      <c r="F231" s="61" t="str">
        <f t="shared" si="6"/>
        <v>1056</v>
      </c>
      <c r="G231" t="str">
        <f t="shared" si="7"/>
        <v>SSI HOLDINGS</v>
      </c>
      <c r="H231" s="51">
        <v>44317</v>
      </c>
    </row>
    <row r="232" spans="1:8" x14ac:dyDescent="0.3">
      <c r="A232" t="s">
        <v>504</v>
      </c>
      <c r="B232" s="4">
        <v>43559</v>
      </c>
      <c r="C232" s="4"/>
      <c r="D232">
        <v>4685</v>
      </c>
      <c r="E232" t="s">
        <v>235</v>
      </c>
      <c r="F232" s="61" t="str">
        <f t="shared" si="6"/>
        <v>4685</v>
      </c>
      <c r="G232" t="str">
        <f t="shared" si="7"/>
        <v>TUSCAN MOOD 1039</v>
      </c>
      <c r="H232" s="51">
        <v>43559</v>
      </c>
    </row>
    <row r="233" spans="1:8" x14ac:dyDescent="0.3">
      <c r="A233" t="s">
        <v>505</v>
      </c>
      <c r="B233" s="4">
        <v>43954</v>
      </c>
      <c r="C233" s="4"/>
      <c r="D233">
        <v>1080</v>
      </c>
      <c r="E233" t="s">
        <v>236</v>
      </c>
      <c r="F233" s="61" t="str">
        <f t="shared" si="6"/>
        <v>1080</v>
      </c>
      <c r="G233" t="str">
        <f t="shared" si="7"/>
        <v>GALESHEWE SMME VILLAGE</v>
      </c>
      <c r="H233" s="51">
        <v>43954</v>
      </c>
    </row>
    <row r="234" spans="1:8" x14ac:dyDescent="0.3">
      <c r="A234" t="s">
        <v>506</v>
      </c>
      <c r="B234" s="4">
        <v>44515</v>
      </c>
      <c r="C234" s="4"/>
      <c r="D234">
        <v>1575</v>
      </c>
      <c r="E234" t="s">
        <v>237</v>
      </c>
      <c r="F234" s="61" t="str">
        <f t="shared" si="6"/>
        <v>1575</v>
      </c>
      <c r="G234" t="str">
        <f t="shared" si="7"/>
        <v>OBERON INDUSTRIAL TECHNOLOGIES</v>
      </c>
      <c r="H234" s="51">
        <v>44515</v>
      </c>
    </row>
    <row r="235" spans="1:8" x14ac:dyDescent="0.3">
      <c r="A235" t="s">
        <v>507</v>
      </c>
      <c r="B235" s="4">
        <v>43223</v>
      </c>
      <c r="C235" s="4"/>
      <c r="D235">
        <v>1006</v>
      </c>
      <c r="E235" t="s">
        <v>238</v>
      </c>
      <c r="F235" s="61" t="str">
        <f t="shared" si="6"/>
        <v>1006</v>
      </c>
      <c r="G235" t="str">
        <f t="shared" si="7"/>
        <v>RETROSPECTIVE TRADING 183</v>
      </c>
      <c r="H235" s="51">
        <v>43223</v>
      </c>
    </row>
    <row r="236" spans="1:8" x14ac:dyDescent="0.3">
      <c r="A236" t="s">
        <v>508</v>
      </c>
      <c r="B236" s="4">
        <v>43235</v>
      </c>
      <c r="C236" s="4"/>
      <c r="D236">
        <v>2354</v>
      </c>
      <c r="E236" t="s">
        <v>239</v>
      </c>
      <c r="F236" s="61" t="str">
        <f t="shared" si="6"/>
        <v>2354</v>
      </c>
      <c r="G236" t="str">
        <f t="shared" si="7"/>
        <v>MOONPROP PROPERTIES</v>
      </c>
      <c r="H236" s="51">
        <v>43235</v>
      </c>
    </row>
    <row r="237" spans="1:8" x14ac:dyDescent="0.3">
      <c r="A237" t="s">
        <v>509</v>
      </c>
      <c r="B237" s="4">
        <v>43786</v>
      </c>
      <c r="C237" s="4"/>
      <c r="D237">
        <v>4310</v>
      </c>
      <c r="E237" t="s">
        <v>240</v>
      </c>
      <c r="F237" s="61" t="str">
        <f t="shared" ref="F237:F271" si="8">LEFT(A237,4)</f>
        <v>4310</v>
      </c>
      <c r="G237" t="str">
        <f t="shared" si="7"/>
        <v>ERF 16 WITBANK</v>
      </c>
      <c r="H237" s="51">
        <v>43786</v>
      </c>
    </row>
    <row r="238" spans="1:8" x14ac:dyDescent="0.3">
      <c r="A238" t="s">
        <v>510</v>
      </c>
      <c r="B238" s="4">
        <v>44536</v>
      </c>
      <c r="C238" s="4"/>
      <c r="D238">
        <v>5443</v>
      </c>
      <c r="E238" t="s">
        <v>241</v>
      </c>
      <c r="F238" s="61" t="str">
        <f t="shared" si="8"/>
        <v>5443</v>
      </c>
      <c r="G238" t="str">
        <f t="shared" si="7"/>
        <v>QUAL CAPITAL MANAGEMENT</v>
      </c>
      <c r="H238" s="51">
        <v>44536</v>
      </c>
    </row>
    <row r="239" spans="1:8" x14ac:dyDescent="0.3">
      <c r="A239" t="s">
        <v>511</v>
      </c>
      <c r="B239" s="4">
        <v>43641</v>
      </c>
      <c r="C239" s="4"/>
      <c r="D239">
        <v>7928</v>
      </c>
      <c r="E239" t="s">
        <v>242</v>
      </c>
      <c r="F239" s="61" t="str">
        <f t="shared" si="8"/>
        <v>7928</v>
      </c>
      <c r="G239" t="str">
        <f t="shared" si="7"/>
        <v>SV AVIATION</v>
      </c>
      <c r="H239" s="51">
        <v>43641</v>
      </c>
    </row>
    <row r="240" spans="1:8" x14ac:dyDescent="0.3">
      <c r="A240" t="s">
        <v>512</v>
      </c>
      <c r="B240" s="4">
        <v>43953</v>
      </c>
      <c r="C240" s="4"/>
      <c r="D240">
        <v>8161</v>
      </c>
      <c r="E240" t="s">
        <v>243</v>
      </c>
      <c r="F240" s="61" t="str">
        <f t="shared" si="8"/>
        <v>8161</v>
      </c>
      <c r="G240" t="str">
        <f t="shared" si="7"/>
        <v>ESKOM HOLDINGS</v>
      </c>
      <c r="H240" s="51">
        <v>43953</v>
      </c>
    </row>
    <row r="241" spans="1:8" x14ac:dyDescent="0.3">
      <c r="A241" t="s">
        <v>513</v>
      </c>
      <c r="B241" s="4">
        <v>44478</v>
      </c>
      <c r="C241" s="4"/>
      <c r="D241">
        <v>8216</v>
      </c>
      <c r="E241" t="s">
        <v>244</v>
      </c>
      <c r="F241" s="61" t="str">
        <f t="shared" si="8"/>
        <v>8216</v>
      </c>
      <c r="G241" t="str">
        <f t="shared" si="7"/>
        <v>MADA PROJECTS</v>
      </c>
      <c r="H241" s="51">
        <v>44478</v>
      </c>
    </row>
    <row r="242" spans="1:8" x14ac:dyDescent="0.3">
      <c r="A242" t="s">
        <v>514</v>
      </c>
      <c r="B242" s="4">
        <v>43974</v>
      </c>
      <c r="C242" s="4"/>
      <c r="D242">
        <v>8236</v>
      </c>
      <c r="E242" t="s">
        <v>245</v>
      </c>
      <c r="F242" s="61" t="str">
        <f t="shared" si="8"/>
        <v>8236</v>
      </c>
      <c r="G242" t="str">
        <f t="shared" si="7"/>
        <v>AFRIPALLET SA</v>
      </c>
      <c r="H242" s="51">
        <v>43974</v>
      </c>
    </row>
    <row r="243" spans="1:8" x14ac:dyDescent="0.3">
      <c r="A243" t="s">
        <v>515</v>
      </c>
      <c r="B243" s="4">
        <v>43101</v>
      </c>
      <c r="C243" s="4"/>
      <c r="D243">
        <v>7781</v>
      </c>
      <c r="E243" t="s">
        <v>246</v>
      </c>
      <c r="F243" s="61" t="str">
        <f t="shared" si="8"/>
        <v>7781</v>
      </c>
      <c r="G243" t="str">
        <f t="shared" si="7"/>
        <v>RUSTENBURG PLATINUM MINES</v>
      </c>
      <c r="H243" s="51">
        <v>43101</v>
      </c>
    </row>
    <row r="244" spans="1:8" x14ac:dyDescent="0.3">
      <c r="A244" t="s">
        <v>516</v>
      </c>
      <c r="B244" s="4">
        <v>44399</v>
      </c>
      <c r="C244" s="4"/>
      <c r="D244">
        <v>2432</v>
      </c>
      <c r="E244" t="s">
        <v>247</v>
      </c>
      <c r="F244" s="61" t="str">
        <f t="shared" si="8"/>
        <v>2432</v>
      </c>
      <c r="G244" t="str">
        <f t="shared" si="7"/>
        <v>TANKER SERVICES</v>
      </c>
      <c r="H244" s="51">
        <v>44399</v>
      </c>
    </row>
    <row r="245" spans="1:8" x14ac:dyDescent="0.3">
      <c r="A245" t="s">
        <v>517</v>
      </c>
      <c r="B245" s="4">
        <v>43620</v>
      </c>
      <c r="C245" s="4"/>
      <c r="D245">
        <v>5233</v>
      </c>
      <c r="E245" t="s">
        <v>248</v>
      </c>
      <c r="F245" s="61" t="str">
        <f t="shared" si="8"/>
        <v>5233</v>
      </c>
      <c r="G245" t="str">
        <f t="shared" si="7"/>
        <v>BOLD MOVES 147</v>
      </c>
      <c r="H245" s="51">
        <v>43620</v>
      </c>
    </row>
    <row r="246" spans="1:8" x14ac:dyDescent="0.3">
      <c r="A246" t="s">
        <v>518</v>
      </c>
      <c r="B246" s="4">
        <v>44487</v>
      </c>
      <c r="C246" s="4"/>
      <c r="D246">
        <v>1563</v>
      </c>
      <c r="E246" t="s">
        <v>249</v>
      </c>
      <c r="F246" s="61" t="str">
        <f t="shared" si="8"/>
        <v>1563</v>
      </c>
      <c r="G246" t="str">
        <f t="shared" si="7"/>
        <v>GRINPAL ENERGY MANAGEMENT</v>
      </c>
      <c r="H246" s="51">
        <v>44487</v>
      </c>
    </row>
    <row r="247" spans="1:8" x14ac:dyDescent="0.3">
      <c r="A247" t="s">
        <v>519</v>
      </c>
      <c r="B247" s="4">
        <v>43326</v>
      </c>
      <c r="C247" s="4"/>
      <c r="D247">
        <v>2471</v>
      </c>
      <c r="E247" t="s">
        <v>250</v>
      </c>
      <c r="F247" s="61" t="str">
        <f t="shared" si="8"/>
        <v>2471</v>
      </c>
      <c r="G247" t="str">
        <f t="shared" si="7"/>
        <v>ANGLO OPERATIONS</v>
      </c>
      <c r="H247" s="51">
        <v>43326</v>
      </c>
    </row>
    <row r="248" spans="1:8" x14ac:dyDescent="0.3">
      <c r="A248" t="s">
        <v>520</v>
      </c>
      <c r="B248" s="4">
        <v>43775</v>
      </c>
      <c r="C248" s="4"/>
      <c r="D248">
        <v>9578</v>
      </c>
      <c r="E248" t="s">
        <v>251</v>
      </c>
      <c r="F248" s="61" t="str">
        <f t="shared" si="8"/>
        <v>9578</v>
      </c>
      <c r="G248" t="str">
        <f t="shared" si="7"/>
        <v>MATHS IMPEX SOUTH AFRICA</v>
      </c>
      <c r="H248" s="51">
        <v>43775</v>
      </c>
    </row>
    <row r="249" spans="1:8" x14ac:dyDescent="0.3">
      <c r="A249" t="s">
        <v>521</v>
      </c>
      <c r="B249" s="4">
        <v>43266</v>
      </c>
      <c r="C249" s="4"/>
      <c r="D249">
        <v>7411</v>
      </c>
      <c r="E249" t="s">
        <v>252</v>
      </c>
      <c r="F249" s="61" t="str">
        <f t="shared" si="8"/>
        <v>7411</v>
      </c>
      <c r="G249" t="str">
        <f t="shared" si="7"/>
        <v>IQC SYSTEMS</v>
      </c>
      <c r="H249" s="51">
        <v>43266</v>
      </c>
    </row>
    <row r="250" spans="1:8" x14ac:dyDescent="0.3">
      <c r="A250" t="s">
        <v>522</v>
      </c>
      <c r="B250" s="4">
        <v>43125</v>
      </c>
      <c r="C250" s="4"/>
      <c r="D250">
        <v>1863</v>
      </c>
      <c r="E250" t="s">
        <v>253</v>
      </c>
      <c r="F250" s="61" t="str">
        <f t="shared" si="8"/>
        <v>1863</v>
      </c>
      <c r="G250" t="str">
        <f t="shared" si="7"/>
        <v>RICHIE RICH LIFESTYLE INVESTMENTS</v>
      </c>
      <c r="H250" s="51">
        <v>43125</v>
      </c>
    </row>
    <row r="251" spans="1:8" x14ac:dyDescent="0.3">
      <c r="A251" t="s">
        <v>523</v>
      </c>
      <c r="B251" s="4">
        <v>43911</v>
      </c>
      <c r="C251" s="4"/>
      <c r="D251">
        <v>1180</v>
      </c>
      <c r="E251" t="s">
        <v>254</v>
      </c>
      <c r="F251" s="61" t="str">
        <f t="shared" si="8"/>
        <v>1180</v>
      </c>
      <c r="G251" t="str">
        <f t="shared" si="7"/>
        <v>PALACE CONSULTING ENGINEERS</v>
      </c>
      <c r="H251" s="51">
        <v>43911</v>
      </c>
    </row>
    <row r="252" spans="1:8" x14ac:dyDescent="0.3">
      <c r="A252" t="s">
        <v>524</v>
      </c>
      <c r="B252" s="4">
        <v>44065</v>
      </c>
      <c r="C252" s="4"/>
      <c r="D252">
        <v>2260</v>
      </c>
      <c r="E252" t="s">
        <v>255</v>
      </c>
      <c r="F252" s="61" t="str">
        <f t="shared" si="8"/>
        <v>2260</v>
      </c>
      <c r="G252" t="str">
        <f t="shared" si="7"/>
        <v>MICHAEL DENENGA</v>
      </c>
      <c r="H252" s="51">
        <v>44065</v>
      </c>
    </row>
    <row r="253" spans="1:8" x14ac:dyDescent="0.3">
      <c r="A253" t="s">
        <v>525</v>
      </c>
      <c r="B253" s="4">
        <v>43733</v>
      </c>
      <c r="C253" s="4"/>
      <c r="D253">
        <v>9421</v>
      </c>
      <c r="E253" t="s">
        <v>256</v>
      </c>
      <c r="F253" s="61" t="str">
        <f t="shared" si="8"/>
        <v>9421</v>
      </c>
      <c r="G253" t="str">
        <f t="shared" si="7"/>
        <v>BAKSHI AND SONS TRADING</v>
      </c>
      <c r="H253" s="51">
        <v>43733</v>
      </c>
    </row>
    <row r="254" spans="1:8" x14ac:dyDescent="0.3">
      <c r="A254" t="s">
        <v>526</v>
      </c>
      <c r="B254" s="4">
        <v>43127</v>
      </c>
      <c r="C254" s="4"/>
      <c r="D254">
        <v>6845</v>
      </c>
      <c r="E254" t="s">
        <v>257</v>
      </c>
      <c r="F254" s="61" t="str">
        <f t="shared" si="8"/>
        <v>6845</v>
      </c>
      <c r="G254" t="str">
        <f t="shared" si="7"/>
        <v>PROTAX GROUP</v>
      </c>
      <c r="H254" s="51">
        <v>43127</v>
      </c>
    </row>
    <row r="255" spans="1:8" x14ac:dyDescent="0.3">
      <c r="A255" t="s">
        <v>527</v>
      </c>
      <c r="B255" s="4">
        <v>43825</v>
      </c>
      <c r="C255" s="4"/>
      <c r="D255">
        <v>3146</v>
      </c>
      <c r="E255" t="s">
        <v>258</v>
      </c>
      <c r="F255" s="61" t="str">
        <f t="shared" si="8"/>
        <v>3146</v>
      </c>
      <c r="G255" t="str">
        <f t="shared" si="7"/>
        <v>PROTAX FINANCIAL SERVICES</v>
      </c>
      <c r="H255" s="51">
        <v>43825</v>
      </c>
    </row>
    <row r="256" spans="1:8" x14ac:dyDescent="0.3">
      <c r="A256" t="s">
        <v>528</v>
      </c>
      <c r="B256" s="4">
        <v>43679</v>
      </c>
      <c r="C256" s="4"/>
      <c r="D256">
        <v>2824</v>
      </c>
      <c r="E256" t="s">
        <v>259</v>
      </c>
      <c r="F256" s="61" t="str">
        <f t="shared" si="8"/>
        <v>2824</v>
      </c>
      <c r="G256" t="str">
        <f t="shared" si="7"/>
        <v>GALENCIA INVESTMENTS 1068</v>
      </c>
      <c r="H256" s="51">
        <v>43679</v>
      </c>
    </row>
    <row r="257" spans="1:8" x14ac:dyDescent="0.3">
      <c r="A257" t="s">
        <v>529</v>
      </c>
      <c r="B257" s="4">
        <v>43392</v>
      </c>
      <c r="C257" s="4"/>
      <c r="D257">
        <v>7263</v>
      </c>
      <c r="E257" t="s">
        <v>260</v>
      </c>
      <c r="F257" s="61" t="str">
        <f t="shared" si="8"/>
        <v>7263</v>
      </c>
      <c r="G257" t="str">
        <f t="shared" si="7"/>
        <v>RICH REWARDS TRADING 440</v>
      </c>
      <c r="H257" s="51">
        <v>43392</v>
      </c>
    </row>
    <row r="258" spans="1:8" x14ac:dyDescent="0.3">
      <c r="A258" t="s">
        <v>530</v>
      </c>
      <c r="B258" s="4">
        <v>44206</v>
      </c>
      <c r="C258" s="4"/>
      <c r="D258">
        <v>4676</v>
      </c>
      <c r="E258" t="s">
        <v>261</v>
      </c>
      <c r="F258" s="61" t="str">
        <f t="shared" si="8"/>
        <v>4676</v>
      </c>
      <c r="G258" t="str">
        <f t="shared" si="7"/>
        <v>METAL FREE DENTAL</v>
      </c>
      <c r="H258" s="51">
        <v>44206</v>
      </c>
    </row>
    <row r="259" spans="1:8" x14ac:dyDescent="0.3">
      <c r="A259" t="s">
        <v>531</v>
      </c>
      <c r="B259" s="4">
        <v>44485</v>
      </c>
      <c r="C259" s="4"/>
      <c r="D259">
        <v>2245</v>
      </c>
      <c r="E259" t="s">
        <v>262</v>
      </c>
      <c r="F259" s="61" t="str">
        <f t="shared" si="8"/>
        <v>2245</v>
      </c>
      <c r="G259" t="str">
        <f t="shared" si="7"/>
        <v>VUKA MUNICIPAL SERVICES</v>
      </c>
      <c r="H259" s="51">
        <v>44485</v>
      </c>
    </row>
    <row r="260" spans="1:8" x14ac:dyDescent="0.3">
      <c r="A260" t="s">
        <v>532</v>
      </c>
      <c r="B260" s="4">
        <v>44059</v>
      </c>
      <c r="C260" s="4"/>
      <c r="D260">
        <v>5479</v>
      </c>
      <c r="E260" t="s">
        <v>263</v>
      </c>
      <c r="F260" s="61" t="str">
        <f t="shared" si="8"/>
        <v>5479</v>
      </c>
      <c r="G260" t="str">
        <f t="shared" si="7"/>
        <v>MARKSMAN TRAINER</v>
      </c>
      <c r="H260" s="51">
        <v>44059</v>
      </c>
    </row>
    <row r="261" spans="1:8" x14ac:dyDescent="0.3">
      <c r="A261" t="s">
        <v>533</v>
      </c>
      <c r="B261" s="4">
        <v>44209</v>
      </c>
      <c r="C261" s="4"/>
      <c r="D261">
        <v>9081</v>
      </c>
      <c r="E261" t="s">
        <v>264</v>
      </c>
      <c r="F261" s="61" t="str">
        <f t="shared" si="8"/>
        <v>9081</v>
      </c>
      <c r="G261" t="str">
        <f t="shared" si="7"/>
        <v>ZUNGU-ELGIN ENGINEERING</v>
      </c>
      <c r="H261" s="51">
        <v>44209</v>
      </c>
    </row>
    <row r="262" spans="1:8" x14ac:dyDescent="0.3">
      <c r="A262" t="s">
        <v>534</v>
      </c>
      <c r="B262" s="4">
        <v>43267</v>
      </c>
      <c r="C262" s="4"/>
      <c r="D262">
        <v>4222</v>
      </c>
      <c r="E262" t="s">
        <v>265</v>
      </c>
      <c r="F262" s="61" t="str">
        <f t="shared" si="8"/>
        <v>4222</v>
      </c>
      <c r="G262" t="str">
        <f t="shared" ref="G262:G271" si="9">RIGHT(A262,LEN(A262)-FIND("-",A262))</f>
        <v>BLUE BEACON INVESTMENTS 198</v>
      </c>
      <c r="H262" s="51">
        <v>43267</v>
      </c>
    </row>
    <row r="263" spans="1:8" x14ac:dyDescent="0.3">
      <c r="A263" t="s">
        <v>535</v>
      </c>
      <c r="B263" s="4">
        <v>43291</v>
      </c>
      <c r="C263" s="4"/>
      <c r="D263">
        <v>2138</v>
      </c>
      <c r="E263" t="s">
        <v>266</v>
      </c>
      <c r="F263" s="61" t="str">
        <f t="shared" si="8"/>
        <v>2138</v>
      </c>
      <c r="G263" t="str">
        <f t="shared" si="9"/>
        <v>TIAMIRE INVESTMENTS</v>
      </c>
      <c r="H263" s="51">
        <v>43291</v>
      </c>
    </row>
    <row r="264" spans="1:8" x14ac:dyDescent="0.3">
      <c r="A264" t="s">
        <v>536</v>
      </c>
      <c r="B264" s="4">
        <v>43703</v>
      </c>
      <c r="C264" s="4"/>
      <c r="D264">
        <v>7608</v>
      </c>
      <c r="E264" t="s">
        <v>267</v>
      </c>
      <c r="F264" s="61" t="str">
        <f t="shared" si="8"/>
        <v>7608</v>
      </c>
      <c r="G264" t="str">
        <f t="shared" si="9"/>
        <v>ROADS AGENCY LIMPOPO</v>
      </c>
      <c r="H264" s="51">
        <v>43703</v>
      </c>
    </row>
    <row r="265" spans="1:8" x14ac:dyDescent="0.3">
      <c r="A265" t="s">
        <v>537</v>
      </c>
      <c r="B265" s="4">
        <v>43716</v>
      </c>
      <c r="C265" s="4"/>
      <c r="D265">
        <v>8866</v>
      </c>
      <c r="E265" t="s">
        <v>268</v>
      </c>
      <c r="F265" s="61" t="str">
        <f t="shared" si="8"/>
        <v>8866</v>
      </c>
      <c r="G265" t="str">
        <f t="shared" si="9"/>
        <v>VICARAGE ROAD</v>
      </c>
      <c r="H265" s="51">
        <v>43716</v>
      </c>
    </row>
    <row r="266" spans="1:8" x14ac:dyDescent="0.3">
      <c r="A266" t="s">
        <v>538</v>
      </c>
      <c r="B266" s="4">
        <v>44311</v>
      </c>
      <c r="C266" s="4"/>
      <c r="D266">
        <v>4295</v>
      </c>
      <c r="E266" t="s">
        <v>269</v>
      </c>
      <c r="F266" s="61" t="str">
        <f t="shared" si="8"/>
        <v>4295</v>
      </c>
      <c r="G266" t="str">
        <f t="shared" si="9"/>
        <v>INTERSTATE LOGISTICS</v>
      </c>
      <c r="H266" s="51">
        <v>44311</v>
      </c>
    </row>
    <row r="267" spans="1:8" x14ac:dyDescent="0.3">
      <c r="A267" t="s">
        <v>539</v>
      </c>
      <c r="B267" s="4">
        <v>43262</v>
      </c>
      <c r="C267" s="4"/>
      <c r="D267">
        <v>5321</v>
      </c>
      <c r="E267" t="s">
        <v>270</v>
      </c>
      <c r="F267" s="61" t="str">
        <f t="shared" si="8"/>
        <v>5321</v>
      </c>
      <c r="G267" t="str">
        <f t="shared" si="9"/>
        <v>F R PANDELANI</v>
      </c>
      <c r="H267" s="51">
        <v>43262</v>
      </c>
    </row>
    <row r="268" spans="1:8" x14ac:dyDescent="0.3">
      <c r="A268" t="s">
        <v>540</v>
      </c>
      <c r="B268" s="4">
        <v>43262</v>
      </c>
      <c r="C268" s="4"/>
      <c r="D268">
        <v>2005</v>
      </c>
      <c r="E268" t="s">
        <v>271</v>
      </c>
      <c r="F268" s="61" t="str">
        <f t="shared" si="8"/>
        <v>2005</v>
      </c>
      <c r="G268" t="str">
        <f t="shared" si="9"/>
        <v>FUTURE COAL</v>
      </c>
      <c r="H268" s="51">
        <v>43262</v>
      </c>
    </row>
    <row r="269" spans="1:8" x14ac:dyDescent="0.3">
      <c r="A269" t="s">
        <v>541</v>
      </c>
      <c r="B269" s="4">
        <v>43526</v>
      </c>
      <c r="C269" s="4"/>
      <c r="D269">
        <v>4993</v>
      </c>
      <c r="E269" t="s">
        <v>272</v>
      </c>
      <c r="F269" s="61" t="str">
        <f t="shared" si="8"/>
        <v>4993</v>
      </c>
      <c r="G269" t="str">
        <f t="shared" si="9"/>
        <v>A TO Z LINE BORING</v>
      </c>
      <c r="H269" s="51">
        <v>43526</v>
      </c>
    </row>
    <row r="270" spans="1:8" x14ac:dyDescent="0.3">
      <c r="A270" t="s">
        <v>542</v>
      </c>
      <c r="B270" s="4">
        <v>44005</v>
      </c>
      <c r="C270" s="4"/>
      <c r="D270">
        <v>4565</v>
      </c>
      <c r="E270" t="s">
        <v>273</v>
      </c>
      <c r="F270" s="61" t="str">
        <f t="shared" si="8"/>
        <v>4565</v>
      </c>
      <c r="G270" t="str">
        <f t="shared" si="9"/>
        <v>FRESH CANTEEN</v>
      </c>
      <c r="H270" s="51">
        <v>44005</v>
      </c>
    </row>
    <row r="271" spans="1:8" x14ac:dyDescent="0.3">
      <c r="A271" t="s">
        <v>543</v>
      </c>
      <c r="B271" s="4">
        <v>44254</v>
      </c>
      <c r="C271" s="4"/>
      <c r="D271">
        <v>4113</v>
      </c>
      <c r="E271" t="s">
        <v>274</v>
      </c>
      <c r="F271" s="61" t="str">
        <f t="shared" si="8"/>
        <v>4113</v>
      </c>
      <c r="G271" t="str">
        <f t="shared" si="9"/>
        <v>EXCELLERATE INDUSTRIAL CORPORATION</v>
      </c>
      <c r="H271" s="51">
        <v>44254</v>
      </c>
    </row>
  </sheetData>
  <mergeCells count="2">
    <mergeCell ref="D1:E1"/>
    <mergeCell ref="F1:G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S271"/>
  <sheetViews>
    <sheetView topLeftCell="J1" workbookViewId="0">
      <selection activeCell="L3" sqref="L3:L133"/>
    </sheetView>
  </sheetViews>
  <sheetFormatPr defaultRowHeight="14.4" x14ac:dyDescent="0.3"/>
  <cols>
    <col min="1" max="1" width="9.88671875" bestFit="1" customWidth="1"/>
    <col min="2" max="2" width="11.33203125" bestFit="1" customWidth="1"/>
    <col min="3" max="4" width="11" bestFit="1" customWidth="1"/>
    <col min="5" max="7" width="9" bestFit="1" customWidth="1"/>
    <col min="8" max="8" width="9.109375" bestFit="1" customWidth="1"/>
    <col min="10" max="10" width="66" customWidth="1"/>
    <col min="11" max="11" width="19.109375" bestFit="1" customWidth="1"/>
    <col min="12" max="12" width="11.6640625" bestFit="1" customWidth="1"/>
    <col min="13" max="13" width="13.5546875" bestFit="1" customWidth="1"/>
    <col min="14" max="14" width="14.5546875" customWidth="1"/>
    <col min="15" max="15" width="21.21875" customWidth="1"/>
    <col min="16" max="16" width="19.21875" customWidth="1"/>
    <col min="17" max="17" width="19" bestFit="1" customWidth="1"/>
    <col min="19" max="19" width="14.6640625" bestFit="1" customWidth="1"/>
    <col min="20" max="20" width="11.6640625" customWidth="1"/>
    <col min="21" max="21" width="40.44140625" customWidth="1"/>
    <col min="22" max="22" width="15.5546875" customWidth="1"/>
    <col min="23" max="23" width="21.88671875" customWidth="1"/>
    <col min="24" max="25" width="13.77734375" customWidth="1"/>
  </cols>
  <sheetData>
    <row r="1" spans="1:19" ht="40.799999999999997" customHeight="1" thickBot="1" x14ac:dyDescent="0.35">
      <c r="A1" s="25" t="s">
        <v>1056</v>
      </c>
      <c r="B1" s="22"/>
      <c r="C1" s="22"/>
      <c r="D1" s="22"/>
      <c r="E1" s="22"/>
      <c r="F1" s="22"/>
      <c r="G1" s="24"/>
      <c r="H1" s="23"/>
      <c r="J1" s="70" t="s">
        <v>1057</v>
      </c>
      <c r="K1" s="71"/>
      <c r="L1" s="70" t="s">
        <v>1058</v>
      </c>
      <c r="M1" s="72"/>
      <c r="N1" s="71"/>
      <c r="O1" s="20" t="s">
        <v>1060</v>
      </c>
      <c r="P1" s="20" t="s">
        <v>1059</v>
      </c>
      <c r="Q1" s="20" t="s">
        <v>1061</v>
      </c>
      <c r="S1" s="50"/>
    </row>
    <row r="2" spans="1:19" ht="28.8" x14ac:dyDescent="0.3">
      <c r="A2" s="13" t="s">
        <v>544</v>
      </c>
      <c r="B2" s="13" t="s">
        <v>1015</v>
      </c>
      <c r="C2" s="13" t="s">
        <v>1016</v>
      </c>
      <c r="D2" s="13" t="s">
        <v>1017</v>
      </c>
      <c r="E2" s="13" t="s">
        <v>1018</v>
      </c>
      <c r="F2" s="13" t="s">
        <v>1019</v>
      </c>
      <c r="G2" s="13" t="s">
        <v>1020</v>
      </c>
      <c r="H2" s="13" t="s">
        <v>1021</v>
      </c>
      <c r="J2" s="15" t="s">
        <v>1022</v>
      </c>
      <c r="K2" s="15" t="s">
        <v>1023</v>
      </c>
      <c r="L2" s="15" t="s">
        <v>1024</v>
      </c>
      <c r="M2" s="15" t="s">
        <v>1026</v>
      </c>
      <c r="N2" s="15" t="s">
        <v>1027</v>
      </c>
      <c r="O2" s="15" t="s">
        <v>1028</v>
      </c>
      <c r="P2" s="15" t="s">
        <v>1029</v>
      </c>
      <c r="Q2" s="15" t="s">
        <v>1039</v>
      </c>
      <c r="S2" s="27" t="s">
        <v>14850</v>
      </c>
    </row>
    <row r="3" spans="1:19" x14ac:dyDescent="0.3">
      <c r="A3">
        <v>1824</v>
      </c>
      <c r="B3" s="3">
        <v>0</v>
      </c>
      <c r="C3" s="3">
        <v>0</v>
      </c>
      <c r="D3" s="3">
        <v>0</v>
      </c>
      <c r="E3" s="3">
        <v>22028.67</v>
      </c>
      <c r="F3" s="3">
        <v>0</v>
      </c>
      <c r="G3" s="3">
        <v>0</v>
      </c>
      <c r="H3" s="3">
        <v>0</v>
      </c>
      <c r="J3" t="s">
        <v>51</v>
      </c>
      <c r="K3" t="s">
        <v>553</v>
      </c>
      <c r="L3">
        <f>VLOOKUP(A3,'Customer Master'!A2:F271,4,FALSE)</f>
        <v>0</v>
      </c>
      <c r="M3">
        <v>30</v>
      </c>
      <c r="N3" s="3">
        <v>1000000</v>
      </c>
      <c r="O3" s="3">
        <v>22028.67</v>
      </c>
      <c r="P3" s="3">
        <v>-977971.33</v>
      </c>
      <c r="Q3" s="3">
        <v>22028.67</v>
      </c>
    </row>
    <row r="4" spans="1:19" x14ac:dyDescent="0.3">
      <c r="A4">
        <v>2456</v>
      </c>
      <c r="B4" s="3">
        <v>276069.88</v>
      </c>
      <c r="C4" s="3">
        <v>0</v>
      </c>
      <c r="D4" s="3">
        <v>0</v>
      </c>
      <c r="E4" s="3">
        <v>0</v>
      </c>
      <c r="F4" s="3">
        <v>0</v>
      </c>
      <c r="G4" s="3">
        <v>0</v>
      </c>
      <c r="H4" s="3">
        <v>0</v>
      </c>
      <c r="J4" t="str">
        <f>VLOOKUP(A4,'Customer Master'!A2:F271,2,FALSE)</f>
        <v>AECOM SA</v>
      </c>
      <c r="K4" t="str">
        <f>VLOOKUP(A4,'Customer Master'!A2:F271,3,FALSE)</f>
        <v>1966/006628/07</v>
      </c>
      <c r="L4" t="str">
        <f>VLOOKUP(A4,'Customer Master'!A3:F272,4,FALSE)</f>
        <v>4120126430</v>
      </c>
      <c r="M4">
        <f>VLOOKUP(A4,'Customer Master'!A2:F271,5,FALSE)</f>
        <v>30</v>
      </c>
      <c r="N4" s="62">
        <f>VLOOKUP(A4,'Customer Master'!A2:F271,6,FALSE)</f>
        <v>300000</v>
      </c>
      <c r="O4" s="3">
        <f>B4+C4+D4+E4+F4+G4+H4</f>
        <v>276069.88</v>
      </c>
      <c r="P4" s="3">
        <f>O4-N4</f>
        <v>-23930.119999999995</v>
      </c>
      <c r="Q4">
        <f>IF(M4&gt;"30",'Monthly Ageing'!D4+'Monthly Ageing'!E4+'Monthly Ageing'!F4+'Monthly Ageing'!G4+'Monthly Ageing'!H4,IF(M4="45",D4+E4+F4+G4+H4,IF('Monthly Ageing'!M4="60",'Monthly Ageing'!E4+'Monthly Ageing'!F4+'Monthly Ageing'!G4+'Monthly Ageing'!H4,IF('Monthly Ageing'!M4="90",'Monthly Ageing'!F4+'Monthly Ageing'!G4+'Monthly Ageing'!H4,IF('Monthly Ageing'!M4="120",'Monthly Ageing'!G4+'Monthly Ageing'!H4,IF('Monthly Ageing'!M4="180",0,'Monthly Ageing'!D4+'Monthly Ageing'!E4+'Monthly Ageing'!F4+'Monthly Ageing'!G4+'Monthly Ageing'!H4))))))</f>
        <v>0</v>
      </c>
    </row>
    <row r="5" spans="1:19" x14ac:dyDescent="0.3">
      <c r="A5">
        <v>7176</v>
      </c>
      <c r="B5" s="3">
        <v>140306.17000000001</v>
      </c>
      <c r="C5" s="3">
        <v>249073.87</v>
      </c>
      <c r="D5" s="3">
        <v>0</v>
      </c>
      <c r="E5" s="3">
        <v>0</v>
      </c>
      <c r="F5" s="3">
        <v>0</v>
      </c>
      <c r="G5" s="3">
        <v>0</v>
      </c>
      <c r="H5" s="3">
        <v>0</v>
      </c>
      <c r="J5" t="str">
        <f>VLOOKUP(A5,'Customer Master'!A3:F272,2,FALSE)</f>
        <v>AFRICA CUP OF NATIONS 2013 LOCAL ORGANISING COMMITTEE SOUTH AFRICA</v>
      </c>
      <c r="K5" t="str">
        <f>VLOOKUP(A5,'Customer Master'!A3:F272,3,FALSE)</f>
        <v>2012/042682/08</v>
      </c>
      <c r="L5" t="str">
        <f>VLOOKUP(A5,'Customer Master'!A4:F273,4,FALSE)</f>
        <v>4600261699</v>
      </c>
      <c r="M5">
        <f>VLOOKUP(A5,'Customer Master'!A3:F272,5,FALSE)</f>
        <v>30</v>
      </c>
      <c r="N5" s="62">
        <f>VLOOKUP(A5,'Customer Master'!A3:F272,6,FALSE)</f>
        <v>700000</v>
      </c>
      <c r="O5" s="3">
        <f t="shared" ref="O5:O68" si="0">B5+C5+D5+E5+F5+G5+H5</f>
        <v>389380.04000000004</v>
      </c>
      <c r="P5" s="3">
        <f t="shared" ref="P5:P68" si="1">O5-N5</f>
        <v>-310619.95999999996</v>
      </c>
      <c r="Q5">
        <f>IF(M5&gt;"30",'Monthly Ageing'!D5+'Monthly Ageing'!E5+'Monthly Ageing'!F5+'Monthly Ageing'!G5+'Monthly Ageing'!H5,IF(M5="45",D5+E5+F5+G5+H5,IF('Monthly Ageing'!M5="60",'Monthly Ageing'!E5+'Monthly Ageing'!F5+'Monthly Ageing'!G5+'Monthly Ageing'!H5,IF('Monthly Ageing'!M5="90",'Monthly Ageing'!F5+'Monthly Ageing'!G5+'Monthly Ageing'!H5,IF('Monthly Ageing'!M5="120",'Monthly Ageing'!G5+'Monthly Ageing'!H5,IF('Monthly Ageing'!M5="180",0,'Monthly Ageing'!D5+'Monthly Ageing'!E5+'Monthly Ageing'!F5+'Monthly Ageing'!G5+'Monthly Ageing'!H5))))))</f>
        <v>0</v>
      </c>
    </row>
    <row r="6" spans="1:19" x14ac:dyDescent="0.3">
      <c r="A6">
        <v>8321</v>
      </c>
      <c r="B6" s="3">
        <v>12618.92</v>
      </c>
      <c r="C6" s="3">
        <v>0</v>
      </c>
      <c r="D6" s="3">
        <v>0</v>
      </c>
      <c r="E6" s="3">
        <v>0</v>
      </c>
      <c r="F6" s="3">
        <v>0</v>
      </c>
      <c r="G6" s="3">
        <v>0</v>
      </c>
      <c r="H6" s="3">
        <v>0</v>
      </c>
      <c r="J6" t="str">
        <f>VLOOKUP(A6,'Customer Master'!A4:F273,2,FALSE)</f>
        <v>AFRICA SPORTS HOLDING</v>
      </c>
      <c r="K6" t="str">
        <f>VLOOKUP(A6,'Customer Master'!A4:F273,3,FALSE)</f>
        <v>2010/002494/07</v>
      </c>
      <c r="L6" t="str">
        <f>VLOOKUP(A6,'Customer Master'!A5:F274,4,FALSE)</f>
        <v>4650256813</v>
      </c>
      <c r="M6">
        <f>VLOOKUP(A6,'Customer Master'!A4:F273,5,FALSE)</f>
        <v>45</v>
      </c>
      <c r="N6" s="62">
        <f>VLOOKUP(A6,'Customer Master'!A4:F273,6,FALSE)</f>
        <v>1</v>
      </c>
      <c r="O6" s="3">
        <f t="shared" si="0"/>
        <v>12618.92</v>
      </c>
      <c r="P6" s="3">
        <f t="shared" si="1"/>
        <v>12617.92</v>
      </c>
      <c r="Q6">
        <f>IF(M6&gt;"30",'Monthly Ageing'!D6+'Monthly Ageing'!E6+'Monthly Ageing'!F6+'Monthly Ageing'!G6+'Monthly Ageing'!H6,IF(M6="45",D6+E6+F6+G6+H6,IF('Monthly Ageing'!M6="60",'Monthly Ageing'!E6+'Monthly Ageing'!F6+'Monthly Ageing'!G6+'Monthly Ageing'!H6,IF('Monthly Ageing'!M6="90",'Monthly Ageing'!F6+'Monthly Ageing'!G6+'Monthly Ageing'!H6,IF('Monthly Ageing'!M6="120",'Monthly Ageing'!G6+'Monthly Ageing'!H6,IF('Monthly Ageing'!M6="180",0,'Monthly Ageing'!D6+'Monthly Ageing'!E6+'Monthly Ageing'!F6+'Monthly Ageing'!G6+'Monthly Ageing'!H6))))))</f>
        <v>0</v>
      </c>
    </row>
    <row r="7" spans="1:19" x14ac:dyDescent="0.3">
      <c r="A7">
        <v>6755</v>
      </c>
      <c r="B7" s="3">
        <v>195323.32</v>
      </c>
      <c r="C7" s="3">
        <v>0</v>
      </c>
      <c r="D7" s="3">
        <v>0</v>
      </c>
      <c r="E7" s="3">
        <v>0</v>
      </c>
      <c r="F7" s="3">
        <v>0</v>
      </c>
      <c r="G7" s="3">
        <v>0</v>
      </c>
      <c r="H7" s="3">
        <v>0</v>
      </c>
      <c r="J7" t="str">
        <f>VLOOKUP(A7,'Customer Master'!A5:F274,2,FALSE)</f>
        <v>AFRICAPACITY ELECTROWEB</v>
      </c>
      <c r="K7" t="str">
        <f>VLOOKUP(A7,'Customer Master'!A5:F274,3,FALSE)</f>
        <v>2012/095617/07</v>
      </c>
      <c r="L7" t="str">
        <f>VLOOKUP(A7,'Customer Master'!A6:F275,4,FALSE)</f>
        <v>4230264626</v>
      </c>
      <c r="M7">
        <f>VLOOKUP(A7,'Customer Master'!A5:F274,5,FALSE)</f>
        <v>30</v>
      </c>
      <c r="N7" s="62">
        <f>VLOOKUP(A7,'Customer Master'!A5:F274,6,FALSE)</f>
        <v>500000</v>
      </c>
      <c r="O7" s="3">
        <f t="shared" si="0"/>
        <v>195323.32</v>
      </c>
      <c r="P7" s="3">
        <f t="shared" si="1"/>
        <v>-304676.68</v>
      </c>
      <c r="Q7">
        <f>IF(M7&gt;"30",'Monthly Ageing'!D7+'Monthly Ageing'!E7+'Monthly Ageing'!F7+'Monthly Ageing'!G7+'Monthly Ageing'!H7,IF(M7="45",D7+E7+F7+G7+H7,IF('Monthly Ageing'!M7="60",'Monthly Ageing'!E7+'Monthly Ageing'!F7+'Monthly Ageing'!G7+'Monthly Ageing'!H7,IF('Monthly Ageing'!M7="90",'Monthly Ageing'!F7+'Monthly Ageing'!G7+'Monthly Ageing'!H7,IF('Monthly Ageing'!M7="120",'Monthly Ageing'!G7+'Monthly Ageing'!H7,IF('Monthly Ageing'!M7="180",0,'Monthly Ageing'!D7+'Monthly Ageing'!E7+'Monthly Ageing'!F7+'Monthly Ageing'!G7+'Monthly Ageing'!H7))))))</f>
        <v>0</v>
      </c>
    </row>
    <row r="8" spans="1:19" x14ac:dyDescent="0.3">
      <c r="A8">
        <v>6490</v>
      </c>
      <c r="B8" s="3">
        <v>18630</v>
      </c>
      <c r="C8" s="3">
        <v>0</v>
      </c>
      <c r="D8" s="3">
        <v>0</v>
      </c>
      <c r="E8" s="3">
        <v>0</v>
      </c>
      <c r="F8" s="3">
        <v>0</v>
      </c>
      <c r="G8" s="3">
        <v>0</v>
      </c>
      <c r="H8" s="3">
        <v>0</v>
      </c>
      <c r="J8" t="str">
        <f>VLOOKUP(A8,'Customer Master'!A6:F275,2,FALSE)</f>
        <v>AFRIMAT DEMANENG</v>
      </c>
      <c r="K8" t="str">
        <f>VLOOKUP(A8,'Customer Master'!A6:F275,3,FALSE)</f>
        <v>2001/010218/07</v>
      </c>
      <c r="L8" t="str">
        <f>VLOOKUP(A8,'Customer Master'!A7:F276,4,FALSE)</f>
        <v>4510194857</v>
      </c>
      <c r="M8">
        <f>VLOOKUP(A8,'Customer Master'!A6:F275,5,FALSE)</f>
        <v>45</v>
      </c>
      <c r="N8" s="62">
        <f>VLOOKUP(A8,'Customer Master'!A6:F275,6,FALSE)</f>
        <v>1</v>
      </c>
      <c r="O8" s="3">
        <f t="shared" si="0"/>
        <v>18630</v>
      </c>
      <c r="P8" s="3">
        <f t="shared" si="1"/>
        <v>18629</v>
      </c>
      <c r="Q8">
        <f>IF(M8&gt;"30",'Monthly Ageing'!D8+'Monthly Ageing'!E8+'Monthly Ageing'!F8+'Monthly Ageing'!G8+'Monthly Ageing'!H8,IF(M8="45",D8+E8+F8+G8+H8,IF('Monthly Ageing'!M8="60",'Monthly Ageing'!E8+'Monthly Ageing'!F8+'Monthly Ageing'!G8+'Monthly Ageing'!H8,IF('Monthly Ageing'!M8="90",'Monthly Ageing'!F8+'Monthly Ageing'!G8+'Monthly Ageing'!H8,IF('Monthly Ageing'!M8="120",'Monthly Ageing'!G8+'Monthly Ageing'!H8,IF('Monthly Ageing'!M8="180",0,'Monthly Ageing'!D8+'Monthly Ageing'!E8+'Monthly Ageing'!F8+'Monthly Ageing'!G8+'Monthly Ageing'!H8))))))</f>
        <v>0</v>
      </c>
    </row>
    <row r="9" spans="1:19" x14ac:dyDescent="0.3">
      <c r="A9">
        <v>6302</v>
      </c>
      <c r="B9" s="3">
        <v>271611.48</v>
      </c>
      <c r="C9" s="3">
        <v>0</v>
      </c>
      <c r="D9" s="3">
        <v>0</v>
      </c>
      <c r="E9" s="3">
        <v>0</v>
      </c>
      <c r="F9" s="3">
        <v>0</v>
      </c>
      <c r="G9" s="3">
        <v>0</v>
      </c>
      <c r="H9" s="3">
        <v>0</v>
      </c>
      <c r="J9" t="str">
        <f>VLOOKUP(A9,'Customer Master'!A7:F276,2,FALSE)</f>
        <v>AFRIMIX READY MIXED CONCRETE</v>
      </c>
      <c r="K9" t="str">
        <f>VLOOKUP(A9,'Customer Master'!A7:F276,3,FALSE)</f>
        <v>2001/000558/07</v>
      </c>
      <c r="L9">
        <f>VLOOKUP(A9,'Customer Master'!A8:F277,4,FALSE)</f>
        <v>0</v>
      </c>
      <c r="M9">
        <f>VLOOKUP(A9,'Customer Master'!A7:F276,5,FALSE)</f>
        <v>30</v>
      </c>
      <c r="N9" s="62">
        <f>VLOOKUP(A9,'Customer Master'!A7:F276,6,FALSE)</f>
        <v>2000000</v>
      </c>
      <c r="O9" s="3">
        <f t="shared" si="0"/>
        <v>271611.48</v>
      </c>
      <c r="P9" s="3">
        <f t="shared" si="1"/>
        <v>-1728388.52</v>
      </c>
      <c r="Q9">
        <f>IF(M9&gt;"30",'Monthly Ageing'!D9+'Monthly Ageing'!E9+'Monthly Ageing'!F9+'Monthly Ageing'!G9+'Monthly Ageing'!H9,IF(M9="45",D9+E9+F9+G9+H9,IF('Monthly Ageing'!M9="60",'Monthly Ageing'!E9+'Monthly Ageing'!F9+'Monthly Ageing'!G9+'Monthly Ageing'!H9,IF('Monthly Ageing'!M9="90",'Monthly Ageing'!F9+'Monthly Ageing'!G9+'Monthly Ageing'!H9,IF('Monthly Ageing'!M9="120",'Monthly Ageing'!G9+'Monthly Ageing'!H9,IF('Monthly Ageing'!M9="180",0,'Monthly Ageing'!D9+'Monthly Ageing'!E9+'Monthly Ageing'!F9+'Monthly Ageing'!G9+'Monthly Ageing'!H9))))))</f>
        <v>0</v>
      </c>
    </row>
    <row r="10" spans="1:19" x14ac:dyDescent="0.3">
      <c r="A10">
        <v>8236</v>
      </c>
      <c r="B10" s="3">
        <v>143817.14000000001</v>
      </c>
      <c r="C10" s="3">
        <v>0</v>
      </c>
      <c r="D10" s="3">
        <v>0</v>
      </c>
      <c r="E10" s="3">
        <v>0</v>
      </c>
      <c r="F10" s="3">
        <v>0</v>
      </c>
      <c r="G10" s="3">
        <v>0</v>
      </c>
      <c r="H10" s="3">
        <v>0</v>
      </c>
      <c r="J10" t="str">
        <f>VLOOKUP(A10,'Customer Master'!A8:F277,2,FALSE)</f>
        <v>AFRIPALLET SA</v>
      </c>
      <c r="K10" t="str">
        <f>VLOOKUP(A10,'Customer Master'!A8:F277,3,FALSE)</f>
        <v>2011/000136/07</v>
      </c>
      <c r="L10" t="str">
        <f>VLOOKUP(A10,'Customer Master'!A9:F278,4,FALSE)</f>
        <v>4740273109</v>
      </c>
      <c r="M10">
        <f>VLOOKUP(A10,'Customer Master'!A8:F277,5,FALSE)</f>
        <v>120</v>
      </c>
      <c r="N10" s="62">
        <f>VLOOKUP(A10,'Customer Master'!A8:F277,6,FALSE)</f>
        <v>500000</v>
      </c>
      <c r="O10" s="3">
        <f t="shared" si="0"/>
        <v>143817.14000000001</v>
      </c>
      <c r="P10" s="3">
        <f t="shared" si="1"/>
        <v>-356182.86</v>
      </c>
      <c r="Q10">
        <f>IF(M10&gt;"30",'Monthly Ageing'!D10+'Monthly Ageing'!E10+'Monthly Ageing'!F10+'Monthly Ageing'!G10+'Monthly Ageing'!H10,IF(M10="45",D10+E10+F10+G10+H10,IF('Monthly Ageing'!M10="60",'Monthly Ageing'!E10+'Monthly Ageing'!F10+'Monthly Ageing'!G10+'Monthly Ageing'!H10,IF('Monthly Ageing'!M10="90",'Monthly Ageing'!F10+'Monthly Ageing'!G10+'Monthly Ageing'!H10,IF('Monthly Ageing'!M10="120",'Monthly Ageing'!G10+'Monthly Ageing'!H10,IF('Monthly Ageing'!M10="180",0,'Monthly Ageing'!D10+'Monthly Ageing'!E10+'Monthly Ageing'!F10+'Monthly Ageing'!G10+'Monthly Ageing'!H10))))))</f>
        <v>0</v>
      </c>
    </row>
    <row r="11" spans="1:19" x14ac:dyDescent="0.3">
      <c r="A11">
        <v>1496</v>
      </c>
      <c r="B11" s="3">
        <v>851062.3</v>
      </c>
      <c r="C11" s="3">
        <v>0</v>
      </c>
      <c r="D11" s="3">
        <v>0</v>
      </c>
      <c r="E11" s="3">
        <v>0</v>
      </c>
      <c r="F11" s="3">
        <v>0</v>
      </c>
      <c r="G11" s="3">
        <v>0</v>
      </c>
      <c r="H11" s="3">
        <v>0</v>
      </c>
      <c r="J11" t="str">
        <f>VLOOKUP(A11,'Customer Master'!A9:F278,2,FALSE)</f>
        <v>AIR SUPREME</v>
      </c>
      <c r="K11" t="str">
        <f>VLOOKUP(A11,'Customer Master'!A9:F278,3,FALSE)</f>
        <v>1981/000311/07</v>
      </c>
      <c r="L11" t="str">
        <f>VLOOKUP(A11,'Customer Master'!A10:F279,4,FALSE)</f>
        <v>4870104256</v>
      </c>
      <c r="M11">
        <f>VLOOKUP(A11,'Customer Master'!A9:F278,5,FALSE)</f>
        <v>30</v>
      </c>
      <c r="N11" s="62">
        <f>VLOOKUP(A11,'Customer Master'!A9:F278,6,FALSE)</f>
        <v>100000</v>
      </c>
      <c r="O11" s="3">
        <f t="shared" si="0"/>
        <v>851062.3</v>
      </c>
      <c r="P11" s="3">
        <f t="shared" si="1"/>
        <v>751062.3</v>
      </c>
      <c r="Q11">
        <f>IF(M11&gt;"30",'Monthly Ageing'!D11+'Monthly Ageing'!E11+'Monthly Ageing'!F11+'Monthly Ageing'!G11+'Monthly Ageing'!H11,IF(M11="45",D11+E11+F11+G11+H11,IF('Monthly Ageing'!M11="60",'Monthly Ageing'!E11+'Monthly Ageing'!F11+'Monthly Ageing'!G11+'Monthly Ageing'!H11,IF('Monthly Ageing'!M11="90",'Monthly Ageing'!F11+'Monthly Ageing'!G11+'Monthly Ageing'!H11,IF('Monthly Ageing'!M11="120",'Monthly Ageing'!G11+'Monthly Ageing'!H11,IF('Monthly Ageing'!M11="180",0,'Monthly Ageing'!D11+'Monthly Ageing'!E11+'Monthly Ageing'!F11+'Monthly Ageing'!G11+'Monthly Ageing'!H11))))))</f>
        <v>0</v>
      </c>
    </row>
    <row r="12" spans="1:19" x14ac:dyDescent="0.3">
      <c r="A12">
        <v>7455</v>
      </c>
      <c r="B12" s="3">
        <v>203748.67</v>
      </c>
      <c r="C12" s="3">
        <v>0</v>
      </c>
      <c r="D12" s="3">
        <v>0</v>
      </c>
      <c r="E12" s="3">
        <v>0</v>
      </c>
      <c r="F12" s="3">
        <v>0</v>
      </c>
      <c r="G12" s="3">
        <v>0</v>
      </c>
      <c r="H12" s="3">
        <v>0</v>
      </c>
      <c r="J12" t="str">
        <f>VLOOKUP(A12,'Customer Master'!A10:F279,2,FALSE)</f>
        <v>ALL YOUR COAL SOLUTIONS</v>
      </c>
      <c r="K12" t="str">
        <f>VLOOKUP(A12,'Customer Master'!A10:F279,3,FALSE)</f>
        <v>2009/066716/23</v>
      </c>
      <c r="L12" t="str">
        <f>VLOOKUP(A12,'Customer Master'!A11:F280,4,FALSE)</f>
        <v>4520253370</v>
      </c>
      <c r="M12">
        <f>VLOOKUP(A12,'Customer Master'!A10:F279,5,FALSE)</f>
        <v>30</v>
      </c>
      <c r="N12" s="62">
        <f>VLOOKUP(A12,'Customer Master'!A10:F279,6,FALSE)</f>
        <v>500000</v>
      </c>
      <c r="O12" s="3">
        <f t="shared" si="0"/>
        <v>203748.67</v>
      </c>
      <c r="P12" s="3">
        <f t="shared" si="1"/>
        <v>-296251.32999999996</v>
      </c>
      <c r="Q12">
        <f>IF(M12&gt;"30",'Monthly Ageing'!D12+'Monthly Ageing'!E12+'Monthly Ageing'!F12+'Monthly Ageing'!G12+'Monthly Ageing'!H12,IF(M12="45",D12+E12+F12+G12+H12,IF('Monthly Ageing'!M12="60",'Monthly Ageing'!E12+'Monthly Ageing'!F12+'Monthly Ageing'!G12+'Monthly Ageing'!H12,IF('Monthly Ageing'!M12="90",'Monthly Ageing'!F12+'Monthly Ageing'!G12+'Monthly Ageing'!H12,IF('Monthly Ageing'!M12="120",'Monthly Ageing'!G12+'Monthly Ageing'!H12,IF('Monthly Ageing'!M12="180",0,'Monthly Ageing'!D12+'Monthly Ageing'!E12+'Monthly Ageing'!F12+'Monthly Ageing'!G12+'Monthly Ageing'!H12))))))</f>
        <v>0</v>
      </c>
    </row>
    <row r="13" spans="1:19" x14ac:dyDescent="0.3">
      <c r="A13">
        <v>9555</v>
      </c>
      <c r="B13" s="3">
        <v>180101.24840000001</v>
      </c>
      <c r="C13" s="3">
        <v>107057.67329999999</v>
      </c>
      <c r="D13" s="3">
        <v>0</v>
      </c>
      <c r="E13" s="3">
        <v>0</v>
      </c>
      <c r="F13" s="3">
        <v>0</v>
      </c>
      <c r="G13" s="3">
        <v>0</v>
      </c>
      <c r="H13" s="3">
        <v>0</v>
      </c>
      <c r="J13" t="str">
        <f>VLOOKUP(A13,'Customer Master'!A11:F280,2,FALSE)</f>
        <v>ALLIED ELEVATOR COMPANY</v>
      </c>
      <c r="K13" t="str">
        <f>VLOOKUP(A13,'Customer Master'!A11:F280,3,FALSE)</f>
        <v>1980/002056/07</v>
      </c>
      <c r="L13" t="str">
        <f>VLOOKUP(A13,'Customer Master'!A12:F281,4,FALSE)</f>
        <v>4340116112</v>
      </c>
      <c r="M13">
        <f>VLOOKUP(A13,'Customer Master'!A11:F280,5,FALSE)</f>
        <v>45</v>
      </c>
      <c r="N13" s="62">
        <f>VLOOKUP(A13,'Customer Master'!A11:F280,6,FALSE)</f>
        <v>1</v>
      </c>
      <c r="O13" s="3">
        <f t="shared" si="0"/>
        <v>287158.92170000001</v>
      </c>
      <c r="P13" s="3">
        <f t="shared" si="1"/>
        <v>287157.92170000001</v>
      </c>
      <c r="Q13">
        <f>IF(M13&gt;"30",'Monthly Ageing'!D13+'Monthly Ageing'!E13+'Monthly Ageing'!F13+'Monthly Ageing'!G13+'Monthly Ageing'!H13,IF(M13="45",D13+E13+F13+G13+H13,IF('Monthly Ageing'!M13="60",'Monthly Ageing'!E13+'Monthly Ageing'!F13+'Monthly Ageing'!G13+'Monthly Ageing'!H13,IF('Monthly Ageing'!M13="90",'Monthly Ageing'!F13+'Monthly Ageing'!G13+'Monthly Ageing'!H13,IF('Monthly Ageing'!M13="120",'Monthly Ageing'!G13+'Monthly Ageing'!H13,IF('Monthly Ageing'!M13="180",0,'Monthly Ageing'!D13+'Monthly Ageing'!E13+'Monthly Ageing'!F13+'Monthly Ageing'!G13+'Monthly Ageing'!H13))))))</f>
        <v>0</v>
      </c>
    </row>
    <row r="14" spans="1:19" x14ac:dyDescent="0.3">
      <c r="A14">
        <v>4039</v>
      </c>
      <c r="B14" s="3">
        <v>112987.68</v>
      </c>
      <c r="C14" s="3">
        <v>149668.57999999999</v>
      </c>
      <c r="D14" s="3">
        <v>0</v>
      </c>
      <c r="E14" s="3">
        <v>0</v>
      </c>
      <c r="F14" s="3">
        <v>0</v>
      </c>
      <c r="G14" s="3">
        <v>0</v>
      </c>
      <c r="H14" s="3">
        <v>0</v>
      </c>
      <c r="J14" t="str">
        <f>VLOOKUP(A14,'Customer Master'!A12:F281,2,FALSE)</f>
        <v>ALTOTYPE</v>
      </c>
      <c r="K14" t="str">
        <f>VLOOKUP(A14,'Customer Master'!A12:F281,3,FALSE)</f>
        <v>2011/136785/07</v>
      </c>
      <c r="L14" t="str">
        <f>VLOOKUP(A14,'Customer Master'!A13:F282,4,FALSE)</f>
        <v>4640267573</v>
      </c>
      <c r="M14">
        <f>VLOOKUP(A14,'Customer Master'!A12:F281,5,FALSE)</f>
        <v>30</v>
      </c>
      <c r="N14" s="62">
        <f>VLOOKUP(A14,'Customer Master'!A12:F281,6,FALSE)</f>
        <v>100000</v>
      </c>
      <c r="O14" s="3">
        <f t="shared" si="0"/>
        <v>262656.26</v>
      </c>
      <c r="P14" s="3">
        <f t="shared" si="1"/>
        <v>162656.26</v>
      </c>
      <c r="Q14">
        <f>IF(M14&gt;"30",'Monthly Ageing'!D14+'Monthly Ageing'!E14+'Monthly Ageing'!F14+'Monthly Ageing'!G14+'Monthly Ageing'!H14,IF(M14="45",D14+E14+F14+G14+H14,IF('Monthly Ageing'!M14="60",'Monthly Ageing'!E14+'Monthly Ageing'!F14+'Monthly Ageing'!G14+'Monthly Ageing'!H14,IF('Monthly Ageing'!M14="90",'Monthly Ageing'!F14+'Monthly Ageing'!G14+'Monthly Ageing'!H14,IF('Monthly Ageing'!M14="120",'Monthly Ageing'!G14+'Monthly Ageing'!H14,IF('Monthly Ageing'!M14="180",0,'Monthly Ageing'!D14+'Monthly Ageing'!E14+'Monthly Ageing'!F14+'Monthly Ageing'!G14+'Monthly Ageing'!H14))))))</f>
        <v>0</v>
      </c>
    </row>
    <row r="15" spans="1:19" x14ac:dyDescent="0.3">
      <c r="A15">
        <v>7034</v>
      </c>
      <c r="B15" s="3">
        <v>68104.865399999995</v>
      </c>
      <c r="C15" s="3">
        <v>0</v>
      </c>
      <c r="D15" s="3">
        <v>0</v>
      </c>
      <c r="E15" s="3">
        <v>0</v>
      </c>
      <c r="F15" s="3">
        <v>0</v>
      </c>
      <c r="G15" s="3">
        <v>0</v>
      </c>
      <c r="H15" s="3">
        <v>0</v>
      </c>
      <c r="J15" t="str">
        <f>VLOOKUP(A15,'Customer Master'!A13:F282,2,FALSE)</f>
        <v>AMPUCORP</v>
      </c>
      <c r="K15" t="str">
        <f>VLOOKUP(A15,'Customer Master'!A13:F282,3,FALSE)</f>
        <v>2001/012432/07</v>
      </c>
      <c r="L15" t="str">
        <f>VLOOKUP(A15,'Customer Master'!A14:F283,4,FALSE)</f>
        <v>4570202798</v>
      </c>
      <c r="M15">
        <f>VLOOKUP(A15,'Customer Master'!A13:F282,5,FALSE)</f>
        <v>30</v>
      </c>
      <c r="N15" s="62">
        <f>VLOOKUP(A15,'Customer Master'!A13:F282,6,FALSE)</f>
        <v>10000000</v>
      </c>
      <c r="O15" s="3">
        <f t="shared" si="0"/>
        <v>68104.865399999995</v>
      </c>
      <c r="P15" s="3">
        <f t="shared" si="1"/>
        <v>-9931895.1346000005</v>
      </c>
      <c r="Q15">
        <f>IF(M15&gt;"30",'Monthly Ageing'!D15+'Monthly Ageing'!E15+'Monthly Ageing'!F15+'Monthly Ageing'!G15+'Monthly Ageing'!H15,IF(M15="45",D15+E15+F15+G15+H15,IF('Monthly Ageing'!M15="60",'Monthly Ageing'!E15+'Monthly Ageing'!F15+'Monthly Ageing'!G15+'Monthly Ageing'!H15,IF('Monthly Ageing'!M15="90",'Monthly Ageing'!F15+'Monthly Ageing'!G15+'Monthly Ageing'!H15,IF('Monthly Ageing'!M15="120",'Monthly Ageing'!G15+'Monthly Ageing'!H15,IF('Monthly Ageing'!M15="180",0,'Monthly Ageing'!D15+'Monthly Ageing'!E15+'Monthly Ageing'!F15+'Monthly Ageing'!G15+'Monthly Ageing'!H15))))))</f>
        <v>0</v>
      </c>
    </row>
    <row r="16" spans="1:19" x14ac:dyDescent="0.3">
      <c r="A16">
        <v>2471</v>
      </c>
      <c r="B16" s="3">
        <v>247.572</v>
      </c>
      <c r="C16" s="3">
        <v>0</v>
      </c>
      <c r="D16" s="3">
        <v>0</v>
      </c>
      <c r="E16" s="3">
        <v>0</v>
      </c>
      <c r="F16" s="3">
        <v>0</v>
      </c>
      <c r="G16" s="3">
        <v>0</v>
      </c>
      <c r="H16" s="3">
        <v>1104.037</v>
      </c>
      <c r="J16" t="str">
        <f>VLOOKUP(A16,'Customer Master'!A14:F283,2,FALSE)</f>
        <v>ANGLO OPERATIONS</v>
      </c>
      <c r="K16" t="str">
        <f>VLOOKUP(A16,'Customer Master'!A14:F283,3,FALSE)</f>
        <v>1921/006730/07</v>
      </c>
      <c r="L16" t="str">
        <f>VLOOKUP(A16,'Customer Master'!A15:F284,4,FALSE)</f>
        <v>4710102072, 4960181495</v>
      </c>
      <c r="M16">
        <f>VLOOKUP(A16,'Customer Master'!A14:F283,5,FALSE)</f>
        <v>30</v>
      </c>
      <c r="N16" s="62">
        <f>VLOOKUP(A16,'Customer Master'!A14:F283,6,FALSE)</f>
        <v>1600000</v>
      </c>
      <c r="O16" s="3">
        <f t="shared" si="0"/>
        <v>1351.6089999999999</v>
      </c>
      <c r="P16" s="3">
        <f t="shared" si="1"/>
        <v>-1598648.3910000001</v>
      </c>
      <c r="Q16">
        <f>IF(M16&gt;"30",'Monthly Ageing'!D16+'Monthly Ageing'!E16+'Monthly Ageing'!F16+'Monthly Ageing'!G16+'Monthly Ageing'!H16,IF(M16="45",D16+E16+F16+G16+H16,IF('Monthly Ageing'!M16="60",'Monthly Ageing'!E16+'Monthly Ageing'!F16+'Monthly Ageing'!G16+'Monthly Ageing'!H16,IF('Monthly Ageing'!M16="90",'Monthly Ageing'!F16+'Monthly Ageing'!G16+'Monthly Ageing'!H16,IF('Monthly Ageing'!M16="120",'Monthly Ageing'!G16+'Monthly Ageing'!H16,IF('Monthly Ageing'!M16="180",0,'Monthly Ageing'!D16+'Monthly Ageing'!E16+'Monthly Ageing'!F16+'Monthly Ageing'!G16+'Monthly Ageing'!H16))))))</f>
        <v>1104.037</v>
      </c>
    </row>
    <row r="17" spans="1:17" x14ac:dyDescent="0.3">
      <c r="A17">
        <v>9431</v>
      </c>
      <c r="B17" s="3">
        <v>7287942.8799999999</v>
      </c>
      <c r="C17" s="3">
        <v>0</v>
      </c>
      <c r="D17" s="3">
        <v>0</v>
      </c>
      <c r="E17" s="3">
        <v>0</v>
      </c>
      <c r="F17" s="3">
        <v>0</v>
      </c>
      <c r="G17" s="3">
        <v>0</v>
      </c>
      <c r="H17" s="3">
        <v>0</v>
      </c>
      <c r="J17" t="str">
        <f>VLOOKUP(A17,'Customer Master'!A15:F284,2,FALSE)</f>
        <v>AON SOUTH AFRICA</v>
      </c>
      <c r="K17" t="str">
        <f>VLOOKUP(A17,'Customer Master'!A15:F284,3,FALSE)</f>
        <v>1978/004501/07</v>
      </c>
      <c r="L17" t="str">
        <f>VLOOKUP(A17,'Customer Master'!A16:F285,4,FALSE)</f>
        <v>4320101498</v>
      </c>
      <c r="M17">
        <f>VLOOKUP(A17,'Customer Master'!A15:F284,5,FALSE)</f>
        <v>30</v>
      </c>
      <c r="N17" s="62">
        <f>VLOOKUP(A17,'Customer Master'!A15:F284,6,FALSE)</f>
        <v>3600000</v>
      </c>
      <c r="O17" s="3">
        <f t="shared" si="0"/>
        <v>7287942.8799999999</v>
      </c>
      <c r="P17" s="3">
        <f t="shared" si="1"/>
        <v>3687942.88</v>
      </c>
      <c r="Q17">
        <f>IF(M17&gt;"30",'Monthly Ageing'!D17+'Monthly Ageing'!E17+'Monthly Ageing'!F17+'Monthly Ageing'!G17+'Monthly Ageing'!H17,IF(M17="45",D17+E17+F17+G17+H17,IF('Monthly Ageing'!M17="60",'Monthly Ageing'!E17+'Monthly Ageing'!F17+'Monthly Ageing'!G17+'Monthly Ageing'!H17,IF('Monthly Ageing'!M17="90",'Monthly Ageing'!F17+'Monthly Ageing'!G17+'Monthly Ageing'!H17,IF('Monthly Ageing'!M17="120",'Monthly Ageing'!G17+'Monthly Ageing'!H17,IF('Monthly Ageing'!M17="180",0,'Monthly Ageing'!D17+'Monthly Ageing'!E17+'Monthly Ageing'!F17+'Monthly Ageing'!G17+'Monthly Ageing'!H17))))))</f>
        <v>0</v>
      </c>
    </row>
    <row r="18" spans="1:17" x14ac:dyDescent="0.3">
      <c r="A18">
        <v>9421</v>
      </c>
      <c r="B18" s="3">
        <v>557524.39</v>
      </c>
      <c r="C18" s="3">
        <v>0</v>
      </c>
      <c r="D18" s="3">
        <v>0</v>
      </c>
      <c r="E18" s="3">
        <v>0</v>
      </c>
      <c r="F18" s="3">
        <v>0</v>
      </c>
      <c r="G18" s="3">
        <v>0</v>
      </c>
      <c r="H18" s="3">
        <v>0</v>
      </c>
      <c r="J18" t="str">
        <f>VLOOKUP(A18,'Customer Master'!A16:F285,2,FALSE)</f>
        <v>BAKSHI AND SONS TRADING</v>
      </c>
      <c r="K18" t="str">
        <f>VLOOKUP(A18,'Customer Master'!A16:F285,3,FALSE)</f>
        <v>1994/027272/23</v>
      </c>
      <c r="L18" t="str">
        <f>VLOOKUP(A18,'Customer Master'!A17:F286,4,FALSE)</f>
        <v>4790209953</v>
      </c>
      <c r="M18">
        <f>VLOOKUP(A18,'Customer Master'!A16:F285,5,FALSE)</f>
        <v>30</v>
      </c>
      <c r="N18" s="62">
        <f>VLOOKUP(A18,'Customer Master'!A16:F285,6,FALSE)</f>
        <v>250000</v>
      </c>
      <c r="O18" s="3">
        <f t="shared" si="0"/>
        <v>557524.39</v>
      </c>
      <c r="P18" s="3">
        <f t="shared" si="1"/>
        <v>307524.39</v>
      </c>
      <c r="Q18">
        <f>IF(M18&gt;"30",'Monthly Ageing'!D18+'Monthly Ageing'!E18+'Monthly Ageing'!F18+'Monthly Ageing'!G18+'Monthly Ageing'!H18,IF(M18="45",D18+E18+F18+G18+H18,IF('Monthly Ageing'!M18="60",'Monthly Ageing'!E18+'Monthly Ageing'!F18+'Monthly Ageing'!G18+'Monthly Ageing'!H18,IF('Monthly Ageing'!M18="90",'Monthly Ageing'!F18+'Monthly Ageing'!G18+'Monthly Ageing'!H18,IF('Monthly Ageing'!M18="120",'Monthly Ageing'!G18+'Monthly Ageing'!H18,IF('Monthly Ageing'!M18="180",0,'Monthly Ageing'!D18+'Monthly Ageing'!E18+'Monthly Ageing'!F18+'Monthly Ageing'!G18+'Monthly Ageing'!H18))))))</f>
        <v>0</v>
      </c>
    </row>
    <row r="19" spans="1:17" x14ac:dyDescent="0.3">
      <c r="A19">
        <v>8663</v>
      </c>
      <c r="B19" s="3">
        <v>1168564.28</v>
      </c>
      <c r="C19" s="3">
        <v>0</v>
      </c>
      <c r="D19" s="3">
        <v>0</v>
      </c>
      <c r="E19" s="3">
        <v>0</v>
      </c>
      <c r="F19" s="3">
        <v>0</v>
      </c>
      <c r="G19" s="3">
        <v>0</v>
      </c>
      <c r="H19" s="3">
        <v>0</v>
      </c>
      <c r="J19" t="str">
        <f>VLOOKUP(A19,'Customer Master'!A17:F286,2,FALSE)</f>
        <v>BARLOWORLD EQUIPMENT</v>
      </c>
      <c r="K19" t="str">
        <f>VLOOKUP(A19,'Customer Master'!A17:F286,3,FALSE)</f>
        <v>1970/015489/07</v>
      </c>
      <c r="L19">
        <f>VLOOKUP(A19,'Customer Master'!A18:F287,4,FALSE)</f>
        <v>0</v>
      </c>
      <c r="M19">
        <f>VLOOKUP(A19,'Customer Master'!A17:F286,5,FALSE)</f>
        <v>60</v>
      </c>
      <c r="N19" s="62">
        <f>VLOOKUP(A19,'Customer Master'!A17:F286,6,FALSE)</f>
        <v>1000000</v>
      </c>
      <c r="O19" s="3">
        <f t="shared" si="0"/>
        <v>1168564.28</v>
      </c>
      <c r="P19" s="3">
        <f t="shared" si="1"/>
        <v>168564.28000000003</v>
      </c>
      <c r="Q19">
        <f>IF(M19&gt;"30",'Monthly Ageing'!D19+'Monthly Ageing'!E19+'Monthly Ageing'!F19+'Monthly Ageing'!G19+'Monthly Ageing'!H19,IF(M19="45",D19+E19+F19+G19+H19,IF('Monthly Ageing'!M19="60",'Monthly Ageing'!E19+'Monthly Ageing'!F19+'Monthly Ageing'!G19+'Monthly Ageing'!H19,IF('Monthly Ageing'!M19="90",'Monthly Ageing'!F19+'Monthly Ageing'!G19+'Monthly Ageing'!H19,IF('Monthly Ageing'!M19="120",'Monthly Ageing'!G19+'Monthly Ageing'!H19,IF('Monthly Ageing'!M19="180",0,'Monthly Ageing'!D19+'Monthly Ageing'!E19+'Monthly Ageing'!F19+'Monthly Ageing'!G19+'Monthly Ageing'!H19))))))</f>
        <v>0</v>
      </c>
    </row>
    <row r="20" spans="1:17" x14ac:dyDescent="0.3">
      <c r="A20">
        <v>5798</v>
      </c>
      <c r="B20" s="3">
        <v>0</v>
      </c>
      <c r="C20" s="3">
        <v>114537.38</v>
      </c>
      <c r="D20" s="3">
        <v>0</v>
      </c>
      <c r="E20" s="3">
        <v>0</v>
      </c>
      <c r="F20" s="3">
        <v>0</v>
      </c>
      <c r="G20" s="3">
        <v>0</v>
      </c>
      <c r="H20" s="3">
        <v>0</v>
      </c>
      <c r="J20" t="str">
        <f>VLOOKUP(A20,'Customer Master'!A18:F287,2,FALSE)</f>
        <v>BARLOWORLD SOUTH AFRICA</v>
      </c>
      <c r="K20" t="str">
        <f>VLOOKUP(A20,'Customer Master'!A18:F287,3,FALSE)</f>
        <v>1946/021661/07</v>
      </c>
      <c r="L20" t="str">
        <f>VLOOKUP(A20,'Customer Master'!A19:F288,4,FALSE)</f>
        <v>4710267461, 4900107618, 4190268286, 4190277063, 4760252561, 4490118892, 4900196504, 4080239314, 4040267488, 4790258737, 4930112166, 4360111720, 4930211943, 4200277061, 4680202720, 4740257748, 4930212081, 4180277065, 4710202724, 4710250293, 4340199191, 4580118828, 4890107610, 4220235610, 4020112175, 4870107614, 4250122340, 4450210960, 4830116432, 4720114448, 4900275779, 4520119167, 4020112027, 4700242433, 4860209024, 4240101768, 4840116430, 4880162856, 4570122012, 4760162240, 4410273090, 4080267471, 4170241162, 4100267477, 4410261632, 4020250306, 4020106375, 4050120817, 4620202681</v>
      </c>
      <c r="M20">
        <f>VLOOKUP(A20,'Customer Master'!A18:F287,5,FALSE)</f>
        <v>30</v>
      </c>
      <c r="N20" s="62">
        <f>VLOOKUP(A20,'Customer Master'!A18:F287,6,FALSE)</f>
        <v>225000</v>
      </c>
      <c r="O20" s="3">
        <f t="shared" si="0"/>
        <v>114537.38</v>
      </c>
      <c r="P20" s="3">
        <f t="shared" si="1"/>
        <v>-110462.62</v>
      </c>
      <c r="Q20">
        <f>IF(M20&gt;"30",'Monthly Ageing'!D20+'Monthly Ageing'!E20+'Monthly Ageing'!F20+'Monthly Ageing'!G20+'Monthly Ageing'!H20,IF(M20="45",D20+E20+F20+G20+H20,IF('Monthly Ageing'!M20="60",'Monthly Ageing'!E20+'Monthly Ageing'!F20+'Monthly Ageing'!G20+'Monthly Ageing'!H20,IF('Monthly Ageing'!M20="90",'Monthly Ageing'!F20+'Monthly Ageing'!G20+'Monthly Ageing'!H20,IF('Monthly Ageing'!M20="120",'Monthly Ageing'!G20+'Monthly Ageing'!H20,IF('Monthly Ageing'!M20="180",0,'Monthly Ageing'!D20+'Monthly Ageing'!E20+'Monthly Ageing'!F20+'Monthly Ageing'!G20+'Monthly Ageing'!H20))))))</f>
        <v>0</v>
      </c>
    </row>
    <row r="21" spans="1:17" x14ac:dyDescent="0.3">
      <c r="A21">
        <v>3335</v>
      </c>
      <c r="B21" s="3">
        <v>511874.22</v>
      </c>
      <c r="C21" s="3">
        <v>0</v>
      </c>
      <c r="D21" s="3">
        <v>0</v>
      </c>
      <c r="E21" s="3">
        <v>0</v>
      </c>
      <c r="F21" s="3">
        <v>0</v>
      </c>
      <c r="G21" s="3">
        <v>0</v>
      </c>
      <c r="H21" s="3">
        <v>33252.36</v>
      </c>
      <c r="J21" t="str">
        <f>VLOOKUP(A21,'Customer Master'!A19:F288,2,FALSE)</f>
        <v>BASIL READ</v>
      </c>
      <c r="K21" t="str">
        <f>VLOOKUP(A21,'Customer Master'!A19:F288,3,FALSE)</f>
        <v>1962/002313/06</v>
      </c>
      <c r="L21" t="str">
        <f>VLOOKUP(A21,'Customer Master'!A20:F289,4,FALSE)</f>
        <v>4050105016</v>
      </c>
      <c r="M21">
        <f>VLOOKUP(A21,'Customer Master'!A19:F288,5,FALSE)</f>
        <v>30</v>
      </c>
      <c r="N21" s="62">
        <f>VLOOKUP(A21,'Customer Master'!A19:F288,6,FALSE)</f>
        <v>250000</v>
      </c>
      <c r="O21" s="3">
        <f t="shared" si="0"/>
        <v>545126.57999999996</v>
      </c>
      <c r="P21" s="3">
        <f t="shared" si="1"/>
        <v>295126.57999999996</v>
      </c>
      <c r="Q21">
        <f>IF(M21&gt;"30",'Monthly Ageing'!D21+'Monthly Ageing'!E21+'Monthly Ageing'!F21+'Monthly Ageing'!G21+'Monthly Ageing'!H21,IF(M21="45",D21+E21+F21+G21+H21,IF('Monthly Ageing'!M21="60",'Monthly Ageing'!E21+'Monthly Ageing'!F21+'Monthly Ageing'!G21+'Monthly Ageing'!H21,IF('Monthly Ageing'!M21="90",'Monthly Ageing'!F21+'Monthly Ageing'!G21+'Monthly Ageing'!H21,IF('Monthly Ageing'!M21="120",'Monthly Ageing'!G21+'Monthly Ageing'!H21,IF('Monthly Ageing'!M21="180",0,'Monthly Ageing'!D21+'Monthly Ageing'!E21+'Monthly Ageing'!F21+'Monthly Ageing'!G21+'Monthly Ageing'!H21))))))</f>
        <v>33252.36</v>
      </c>
    </row>
    <row r="22" spans="1:17" x14ac:dyDescent="0.3">
      <c r="A22">
        <v>9409</v>
      </c>
      <c r="B22" s="3">
        <v>-40</v>
      </c>
      <c r="C22" s="3">
        <v>0</v>
      </c>
      <c r="D22" s="3">
        <v>0</v>
      </c>
      <c r="E22" s="3">
        <v>0</v>
      </c>
      <c r="F22" s="3">
        <v>0</v>
      </c>
      <c r="G22" s="3">
        <v>0</v>
      </c>
      <c r="H22" s="3">
        <v>0</v>
      </c>
      <c r="J22" t="str">
        <f>VLOOKUP(A22,'Customer Master'!A20:F289,2,FALSE)</f>
        <v>BIDVEST PROTEA COIN</v>
      </c>
      <c r="K22" t="str">
        <f>VLOOKUP(A22,'Customer Master'!A20:F289,3,FALSE)</f>
        <v>1991/003768/07</v>
      </c>
      <c r="L22" t="str">
        <f>VLOOKUP(A22,'Customer Master'!A21:F290,4,FALSE)</f>
        <v>4310227840, 4710254576, 4490145564, 4190122384</v>
      </c>
      <c r="M22">
        <f>VLOOKUP(A22,'Customer Master'!A20:F289,5,FALSE)</f>
        <v>30</v>
      </c>
      <c r="N22" s="62">
        <f>VLOOKUP(A22,'Customer Master'!A20:F289,6,FALSE)</f>
        <v>400000</v>
      </c>
      <c r="O22" s="3">
        <f t="shared" si="0"/>
        <v>-40</v>
      </c>
      <c r="P22" s="3">
        <f t="shared" si="1"/>
        <v>-400040</v>
      </c>
      <c r="Q22">
        <f>IF(M22&gt;"30",'Monthly Ageing'!D22+'Monthly Ageing'!E22+'Monthly Ageing'!F22+'Monthly Ageing'!G22+'Monthly Ageing'!H22,IF(M22="45",D22+E22+F22+G22+H22,IF('Monthly Ageing'!M22="60",'Monthly Ageing'!E22+'Monthly Ageing'!F22+'Monthly Ageing'!G22+'Monthly Ageing'!H22,IF('Monthly Ageing'!M22="90",'Monthly Ageing'!F22+'Monthly Ageing'!G22+'Monthly Ageing'!H22,IF('Monthly Ageing'!M22="120",'Monthly Ageing'!G22+'Monthly Ageing'!H22,IF('Monthly Ageing'!M22="180",0,'Monthly Ageing'!D22+'Monthly Ageing'!E22+'Monthly Ageing'!F22+'Monthly Ageing'!G22+'Monthly Ageing'!H22))))))</f>
        <v>0</v>
      </c>
    </row>
    <row r="23" spans="1:17" x14ac:dyDescent="0.3">
      <c r="A23">
        <v>9123</v>
      </c>
      <c r="B23" s="3">
        <v>844313.21</v>
      </c>
      <c r="C23" s="3">
        <v>31022.52</v>
      </c>
      <c r="D23" s="3">
        <v>0</v>
      </c>
      <c r="E23" s="3">
        <v>0</v>
      </c>
      <c r="F23" s="3">
        <v>0</v>
      </c>
      <c r="G23" s="3">
        <v>0</v>
      </c>
      <c r="H23" s="3">
        <v>0</v>
      </c>
      <c r="J23" t="str">
        <f>VLOOKUP(A23,'Customer Master'!A21:F290,2,FALSE)</f>
        <v>BIDVEST SERVICES</v>
      </c>
      <c r="K23" t="str">
        <f>VLOOKUP(A23,'Customer Master'!A21:F290,3,FALSE)</f>
        <v>2000/011155/07</v>
      </c>
      <c r="L23" t="str">
        <f>VLOOKUP(A23,'Customer Master'!A22:F291,4,FALSE)</f>
        <v>4620257826, 4250257823, 4870257815, 4240257826, 4680257823, 4220257820, 4610257828, 4570257826, 4080275771, 4540257823, 4180257828, 4660257827, 4320140264, 4150257824, 4420263453, 4880213022, 4370275184, 4050257825, 4600257820, 4630257824, 4800191324, 4530257825, 4470257827, 4200257824, 4560257828, 4440257824, 4160257822, 4510257829, 4230257828, 4950257818, 4150126003, 4930257813, 4140257827, 4730170174, 4380262388, 4090257827, 4900257819, 4420257828, 4110274729, 4160272300, 4660252174, 4960257816, 4800278790, 4550159166, 4070257821, 4160112332</v>
      </c>
      <c r="M23">
        <f>VLOOKUP(A23,'Customer Master'!A21:F290,5,FALSE)</f>
        <v>60</v>
      </c>
      <c r="N23" s="62">
        <f>VLOOKUP(A23,'Customer Master'!A21:F290,6,FALSE)</f>
        <v>1500000</v>
      </c>
      <c r="O23" s="3">
        <f t="shared" si="0"/>
        <v>875335.73</v>
      </c>
      <c r="P23" s="3">
        <f t="shared" si="1"/>
        <v>-624664.27</v>
      </c>
      <c r="Q23">
        <f>IF(M23&gt;"30",'Monthly Ageing'!D23+'Monthly Ageing'!E23+'Monthly Ageing'!F23+'Monthly Ageing'!G23+'Monthly Ageing'!H23,IF(M23="45",D23+E23+F23+G23+H23,IF('Monthly Ageing'!M23="60",'Monthly Ageing'!E23+'Monthly Ageing'!F23+'Monthly Ageing'!G23+'Monthly Ageing'!H23,IF('Monthly Ageing'!M23="90",'Monthly Ageing'!F23+'Monthly Ageing'!G23+'Monthly Ageing'!H23,IF('Monthly Ageing'!M23="120",'Monthly Ageing'!G23+'Monthly Ageing'!H23,IF('Monthly Ageing'!M23="180",0,'Monthly Ageing'!D23+'Monthly Ageing'!E23+'Monthly Ageing'!F23+'Monthly Ageing'!G23+'Monthly Ageing'!H23))))))</f>
        <v>0</v>
      </c>
    </row>
    <row r="24" spans="1:17" x14ac:dyDescent="0.3">
      <c r="A24">
        <v>7667</v>
      </c>
      <c r="B24" s="3">
        <v>0</v>
      </c>
      <c r="C24" s="3">
        <v>37250.99</v>
      </c>
      <c r="D24" s="3">
        <v>0</v>
      </c>
      <c r="E24" s="3">
        <v>0</v>
      </c>
      <c r="F24" s="3">
        <v>0</v>
      </c>
      <c r="G24" s="3">
        <v>0</v>
      </c>
      <c r="H24" s="3">
        <v>0</v>
      </c>
      <c r="J24" t="str">
        <f>VLOOKUP(A24,'Customer Master'!A22:F291,2,FALSE)</f>
        <v>BLACK INFORMATION TECHNOLOGY EMPOWERMENT COMPANY</v>
      </c>
      <c r="K24" t="str">
        <f>VLOOKUP(A24,'Customer Master'!A22:F291,3,FALSE)</f>
        <v>1997/005229/06</v>
      </c>
      <c r="L24">
        <f>VLOOKUP(A24,'Customer Master'!A23:F292,4,FALSE)</f>
        <v>0</v>
      </c>
      <c r="M24">
        <f>VLOOKUP(A24,'Customer Master'!A22:F291,5,FALSE)</f>
        <v>30</v>
      </c>
      <c r="N24" s="62">
        <f>VLOOKUP(A24,'Customer Master'!A22:F291,6,FALSE)</f>
        <v>300000</v>
      </c>
      <c r="O24" s="3">
        <f t="shared" si="0"/>
        <v>37250.99</v>
      </c>
      <c r="P24" s="3">
        <f t="shared" si="1"/>
        <v>-262749.01</v>
      </c>
      <c r="Q24">
        <f>IF(M24&gt;"30",'Monthly Ageing'!D24+'Monthly Ageing'!E24+'Monthly Ageing'!F24+'Monthly Ageing'!G24+'Monthly Ageing'!H24,IF(M24="45",D24+E24+F24+G24+H24,IF('Monthly Ageing'!M24="60",'Monthly Ageing'!E24+'Monthly Ageing'!F24+'Monthly Ageing'!G24+'Monthly Ageing'!H24,IF('Monthly Ageing'!M24="90",'Monthly Ageing'!F24+'Monthly Ageing'!G24+'Monthly Ageing'!H24,IF('Monthly Ageing'!M24="120",'Monthly Ageing'!G24+'Monthly Ageing'!H24,IF('Monthly Ageing'!M24="180",0,'Monthly Ageing'!D24+'Monthly Ageing'!E24+'Monthly Ageing'!F24+'Monthly Ageing'!G24+'Monthly Ageing'!H24))))))</f>
        <v>0</v>
      </c>
    </row>
    <row r="25" spans="1:17" x14ac:dyDescent="0.3">
      <c r="A25">
        <v>4222</v>
      </c>
      <c r="B25" s="3">
        <v>289656.34999999998</v>
      </c>
      <c r="C25" s="3">
        <v>312800.51</v>
      </c>
      <c r="D25" s="3">
        <v>0</v>
      </c>
      <c r="E25" s="3">
        <v>0</v>
      </c>
      <c r="F25" s="3">
        <v>0</v>
      </c>
      <c r="G25" s="3">
        <v>0</v>
      </c>
      <c r="H25" s="3">
        <v>0</v>
      </c>
      <c r="J25" t="str">
        <f>VLOOKUP(A25,'Customer Master'!A23:F292,2,FALSE)</f>
        <v>BLUE BEACON INVESTMENTS 198</v>
      </c>
      <c r="K25" t="str">
        <f>VLOOKUP(A25,'Customer Master'!A23:F292,3,FALSE)</f>
        <v>2007/034380/07</v>
      </c>
      <c r="L25" t="str">
        <f>VLOOKUP(A25,'Customer Master'!A24:F293,4,FALSE)</f>
        <v>4630248914</v>
      </c>
      <c r="M25">
        <f>VLOOKUP(A25,'Customer Master'!A23:F292,5,FALSE)</f>
        <v>30</v>
      </c>
      <c r="N25" s="62">
        <f>VLOOKUP(A25,'Customer Master'!A23:F292,6,FALSE)</f>
        <v>2200000</v>
      </c>
      <c r="O25" s="3">
        <f t="shared" si="0"/>
        <v>602456.86</v>
      </c>
      <c r="P25" s="3">
        <f t="shared" si="1"/>
        <v>-1597543.1400000001</v>
      </c>
      <c r="Q25">
        <f>IF(M25&gt;"30",'Monthly Ageing'!D25+'Monthly Ageing'!E25+'Monthly Ageing'!F25+'Monthly Ageing'!G25+'Monthly Ageing'!H25,IF(M25="45",D25+E25+F25+G25+H25,IF('Monthly Ageing'!M25="60",'Monthly Ageing'!E25+'Monthly Ageing'!F25+'Monthly Ageing'!G25+'Monthly Ageing'!H25,IF('Monthly Ageing'!M25="90",'Monthly Ageing'!F25+'Monthly Ageing'!G25+'Monthly Ageing'!H25,IF('Monthly Ageing'!M25="120",'Monthly Ageing'!G25+'Monthly Ageing'!H25,IF('Monthly Ageing'!M25="180",0,'Monthly Ageing'!D25+'Monthly Ageing'!E25+'Monthly Ageing'!F25+'Monthly Ageing'!G25+'Monthly Ageing'!H25))))))</f>
        <v>0</v>
      </c>
    </row>
    <row r="26" spans="1:17" x14ac:dyDescent="0.3">
      <c r="A26">
        <v>5233</v>
      </c>
      <c r="B26" s="3">
        <v>224136.82</v>
      </c>
      <c r="C26" s="3">
        <v>0</v>
      </c>
      <c r="D26" s="3">
        <v>0</v>
      </c>
      <c r="E26" s="3">
        <v>0</v>
      </c>
      <c r="F26" s="3">
        <v>0</v>
      </c>
      <c r="G26" s="3">
        <v>0</v>
      </c>
      <c r="H26" s="3">
        <v>0</v>
      </c>
      <c r="J26" t="str">
        <f>VLOOKUP(A26,'Customer Master'!A24:F293,2,FALSE)</f>
        <v>BOLD MOVES 147</v>
      </c>
      <c r="K26" t="str">
        <f>VLOOKUP(A26,'Customer Master'!A24:F293,3,FALSE)</f>
        <v>2012/079112/07</v>
      </c>
      <c r="L26">
        <f>VLOOKUP(A26,'Customer Master'!A25:F294,4,FALSE)</f>
        <v>0</v>
      </c>
      <c r="M26">
        <f>VLOOKUP(A26,'Customer Master'!A24:F293,5,FALSE)</f>
        <v>30</v>
      </c>
      <c r="N26" s="62">
        <f>VLOOKUP(A26,'Customer Master'!A24:F293,6,FALSE)</f>
        <v>1000000</v>
      </c>
      <c r="O26" s="3">
        <f t="shared" si="0"/>
        <v>224136.82</v>
      </c>
      <c r="P26" s="3">
        <f t="shared" si="1"/>
        <v>-775863.17999999993</v>
      </c>
      <c r="Q26">
        <f>IF(M26&gt;"30",'Monthly Ageing'!D26+'Monthly Ageing'!E26+'Monthly Ageing'!F26+'Monthly Ageing'!G26+'Monthly Ageing'!H26,IF(M26="45",D26+E26+F26+G26+H26,IF('Monthly Ageing'!M26="60",'Monthly Ageing'!E26+'Monthly Ageing'!F26+'Monthly Ageing'!G26+'Monthly Ageing'!H26,IF('Monthly Ageing'!M26="90",'Monthly Ageing'!F26+'Monthly Ageing'!G26+'Monthly Ageing'!H26,IF('Monthly Ageing'!M26="120",'Monthly Ageing'!G26+'Monthly Ageing'!H26,IF('Monthly Ageing'!M26="180",0,'Monthly Ageing'!D26+'Monthly Ageing'!E26+'Monthly Ageing'!F26+'Monthly Ageing'!G26+'Monthly Ageing'!H26))))))</f>
        <v>0</v>
      </c>
    </row>
    <row r="27" spans="1:17" x14ac:dyDescent="0.3">
      <c r="A27">
        <v>1286</v>
      </c>
      <c r="B27" s="3">
        <v>21272.09</v>
      </c>
      <c r="C27" s="3">
        <v>0</v>
      </c>
      <c r="D27" s="3">
        <v>-0.01</v>
      </c>
      <c r="E27" s="3">
        <v>0</v>
      </c>
      <c r="F27" s="3">
        <v>0</v>
      </c>
      <c r="G27" s="3">
        <v>0</v>
      </c>
      <c r="H27" s="3">
        <v>0</v>
      </c>
      <c r="J27" t="e">
        <f>VLOOKUP(A27,'Customer Master'!A25:F294,2,FALSE)</f>
        <v>#N/A</v>
      </c>
      <c r="K27" t="e">
        <f>VLOOKUP(A27,'Customer Master'!A25:F294,3,FALSE)</f>
        <v>#N/A</v>
      </c>
      <c r="L27" t="e">
        <f>VLOOKUP(A27,'Customer Master'!A26:F295,4,FALSE)</f>
        <v>#N/A</v>
      </c>
      <c r="M27" t="e">
        <f>VLOOKUP(A27,'Customer Master'!A25:F294,5,FALSE)</f>
        <v>#N/A</v>
      </c>
      <c r="N27" s="62" t="e">
        <f>VLOOKUP(A27,'Customer Master'!A25:F294,6,FALSE)</f>
        <v>#N/A</v>
      </c>
      <c r="O27" s="3">
        <f t="shared" si="0"/>
        <v>21272.080000000002</v>
      </c>
      <c r="P27" s="3" t="e">
        <f t="shared" si="1"/>
        <v>#N/A</v>
      </c>
      <c r="Q27" t="e">
        <f>IF(M27&gt;"30",'Monthly Ageing'!D27+'Monthly Ageing'!E27+'Monthly Ageing'!F27+'Monthly Ageing'!G27+'Monthly Ageing'!H27,IF(M27="45",D27+E27+F27+G27+H27,IF('Monthly Ageing'!M27="60",'Monthly Ageing'!E27+'Monthly Ageing'!F27+'Monthly Ageing'!G27+'Monthly Ageing'!H27,IF('Monthly Ageing'!M27="90",'Monthly Ageing'!F27+'Monthly Ageing'!G27+'Monthly Ageing'!H27,IF('Monthly Ageing'!M27="120",'Monthly Ageing'!G27+'Monthly Ageing'!H27,IF('Monthly Ageing'!M27="180",0,'Monthly Ageing'!D27+'Monthly Ageing'!E27+'Monthly Ageing'!F27+'Monthly Ageing'!G27+'Monthly Ageing'!H27))))))</f>
        <v>#N/A</v>
      </c>
    </row>
    <row r="28" spans="1:17" x14ac:dyDescent="0.3">
      <c r="A28">
        <v>6130</v>
      </c>
      <c r="B28" s="3">
        <v>129889.2</v>
      </c>
      <c r="C28" s="3">
        <v>0</v>
      </c>
      <c r="D28" s="3">
        <v>0</v>
      </c>
      <c r="E28" s="3">
        <v>0</v>
      </c>
      <c r="F28" s="3">
        <v>0</v>
      </c>
      <c r="G28" s="3">
        <v>0</v>
      </c>
      <c r="H28" s="3">
        <v>0</v>
      </c>
      <c r="J28" t="str">
        <f>VLOOKUP(A28,'Customer Master'!A26:F295,2,FALSE)</f>
        <v>BONGANIS'BUSISO BUSINESS ENTERPRISE</v>
      </c>
      <c r="K28" t="str">
        <f>VLOOKUP(A28,'Customer Master'!A26:F295,3,FALSE)</f>
        <v>2014/143125/07</v>
      </c>
      <c r="L28" t="str">
        <f>VLOOKUP(A28,'Customer Master'!A27:F296,4,FALSE)</f>
        <v>4280269475</v>
      </c>
      <c r="M28">
        <f>VLOOKUP(A28,'Customer Master'!A26:F295,5,FALSE)</f>
        <v>30</v>
      </c>
      <c r="N28" s="62">
        <f>VLOOKUP(A28,'Customer Master'!A26:F295,6,FALSE)</f>
        <v>2000000</v>
      </c>
      <c r="O28" s="3">
        <f t="shared" si="0"/>
        <v>129889.2</v>
      </c>
      <c r="P28" s="3">
        <f t="shared" si="1"/>
        <v>-1870110.8</v>
      </c>
      <c r="Q28">
        <f>IF(M28&gt;"30",'Monthly Ageing'!D28+'Monthly Ageing'!E28+'Monthly Ageing'!F28+'Monthly Ageing'!G28+'Monthly Ageing'!H28,IF(M28="45",D28+E28+F28+G28+H28,IF('Monthly Ageing'!M28="60",'Monthly Ageing'!E28+'Monthly Ageing'!F28+'Monthly Ageing'!G28+'Monthly Ageing'!H28,IF('Monthly Ageing'!M28="90",'Monthly Ageing'!F28+'Monthly Ageing'!G28+'Monthly Ageing'!H28,IF('Monthly Ageing'!M28="120",'Monthly Ageing'!G28+'Monthly Ageing'!H28,IF('Monthly Ageing'!M28="180",0,'Monthly Ageing'!D28+'Monthly Ageing'!E28+'Monthly Ageing'!F28+'Monthly Ageing'!G28+'Monthly Ageing'!H28))))))</f>
        <v>0</v>
      </c>
    </row>
    <row r="29" spans="1:17" x14ac:dyDescent="0.3">
      <c r="A29">
        <v>6510</v>
      </c>
      <c r="B29" s="3">
        <v>201353.22</v>
      </c>
      <c r="C29" s="3">
        <v>0</v>
      </c>
      <c r="D29" s="3">
        <v>375068.13</v>
      </c>
      <c r="E29" s="3">
        <v>214679.18</v>
      </c>
      <c r="F29" s="3">
        <v>0</v>
      </c>
      <c r="G29" s="3">
        <v>0</v>
      </c>
      <c r="H29" s="3">
        <v>0</v>
      </c>
      <c r="J29" t="str">
        <f>VLOOKUP(A29,'Customer Master'!A27:F296,2,FALSE)</f>
        <v>BROOKFIELD INVESTMENTS 315</v>
      </c>
      <c r="K29" t="str">
        <f>VLOOKUP(A29,'Customer Master'!A27:F296,3,FALSE)</f>
        <v>2011/004922/07</v>
      </c>
      <c r="L29" t="str">
        <f>VLOOKUP(A29,'Customer Master'!A28:F297,4,FALSE)</f>
        <v>4950262529</v>
      </c>
      <c r="M29">
        <f>VLOOKUP(A29,'Customer Master'!A27:F296,5,FALSE)</f>
        <v>30</v>
      </c>
      <c r="N29" s="62">
        <f>VLOOKUP(A29,'Customer Master'!A27:F296,6,FALSE)</f>
        <v>1500000</v>
      </c>
      <c r="O29" s="3">
        <f t="shared" si="0"/>
        <v>791100.53</v>
      </c>
      <c r="P29" s="3">
        <f t="shared" si="1"/>
        <v>-708899.47</v>
      </c>
      <c r="Q29">
        <f>IF(M29&gt;"30",'Monthly Ageing'!D29+'Monthly Ageing'!E29+'Monthly Ageing'!F29+'Monthly Ageing'!G29+'Monthly Ageing'!H29,IF(M29="45",D29+E29+F29+G29+H29,IF('Monthly Ageing'!M29="60",'Monthly Ageing'!E29+'Monthly Ageing'!F29+'Monthly Ageing'!G29+'Monthly Ageing'!H29,IF('Monthly Ageing'!M29="90",'Monthly Ageing'!F29+'Monthly Ageing'!G29+'Monthly Ageing'!H29,IF('Monthly Ageing'!M29="120",'Monthly Ageing'!G29+'Monthly Ageing'!H29,IF('Monthly Ageing'!M29="180",0,'Monthly Ageing'!D29+'Monthly Ageing'!E29+'Monthly Ageing'!F29+'Monthly Ageing'!G29+'Monthly Ageing'!H29))))))</f>
        <v>589747.31000000006</v>
      </c>
    </row>
    <row r="30" spans="1:17" x14ac:dyDescent="0.3">
      <c r="A30">
        <v>4908</v>
      </c>
      <c r="B30" s="3">
        <v>0</v>
      </c>
      <c r="C30" s="3">
        <v>0</v>
      </c>
      <c r="D30" s="3">
        <v>31474.51</v>
      </c>
      <c r="E30" s="3">
        <v>0</v>
      </c>
      <c r="F30" s="3">
        <v>0</v>
      </c>
      <c r="G30" s="3">
        <v>0</v>
      </c>
      <c r="H30" s="3">
        <v>0</v>
      </c>
      <c r="J30" t="str">
        <f>VLOOKUP(A30,'Customer Master'!A28:F297,2,FALSE)</f>
        <v>BUSCOR</v>
      </c>
      <c r="K30" t="str">
        <f>VLOOKUP(A30,'Customer Master'!A28:F297,3,FALSE)</f>
        <v>2000/018878/07</v>
      </c>
      <c r="L30">
        <f>VLOOKUP(A30,'Customer Master'!A29:F298,4,FALSE)</f>
        <v>0</v>
      </c>
      <c r="M30">
        <f>VLOOKUP(A30,'Customer Master'!A28:F297,5,FALSE)</f>
        <v>30</v>
      </c>
      <c r="N30" s="62">
        <f>VLOOKUP(A30,'Customer Master'!A28:F297,6,FALSE)</f>
        <v>3000000</v>
      </c>
      <c r="O30" s="3">
        <f t="shared" si="0"/>
        <v>31474.51</v>
      </c>
      <c r="P30" s="3">
        <f t="shared" si="1"/>
        <v>-2968525.49</v>
      </c>
      <c r="Q30">
        <f>IF(M30&gt;"30",'Monthly Ageing'!D30+'Monthly Ageing'!E30+'Monthly Ageing'!F30+'Monthly Ageing'!G30+'Monthly Ageing'!H30,IF(M30="45",D30+E30+F30+G30+H30,IF('Monthly Ageing'!M30="60",'Monthly Ageing'!E30+'Monthly Ageing'!F30+'Monthly Ageing'!G30+'Monthly Ageing'!H30,IF('Monthly Ageing'!M30="90",'Monthly Ageing'!F30+'Monthly Ageing'!G30+'Monthly Ageing'!H30,IF('Monthly Ageing'!M30="120",'Monthly Ageing'!G30+'Monthly Ageing'!H30,IF('Monthly Ageing'!M30="180",0,'Monthly Ageing'!D30+'Monthly Ageing'!E30+'Monthly Ageing'!F30+'Monthly Ageing'!G30+'Monthly Ageing'!H30))))))</f>
        <v>31474.51</v>
      </c>
    </row>
    <row r="31" spans="1:17" x14ac:dyDescent="0.3">
      <c r="A31">
        <v>9004</v>
      </c>
      <c r="B31" s="3">
        <v>660142.73</v>
      </c>
      <c r="C31" s="3">
        <v>0</v>
      </c>
      <c r="D31" s="3">
        <v>0</v>
      </c>
      <c r="E31" s="3">
        <v>0</v>
      </c>
      <c r="F31" s="3">
        <v>0</v>
      </c>
      <c r="G31" s="3">
        <v>0</v>
      </c>
      <c r="H31" s="3">
        <v>0</v>
      </c>
      <c r="J31" t="str">
        <f>VLOOKUP(A31,'Customer Master'!A29:F298,2,FALSE)</f>
        <v>BUSINESS CONNEXION</v>
      </c>
      <c r="K31" t="str">
        <f>VLOOKUP(A31,'Customer Master'!A29:F298,3,FALSE)</f>
        <v>1993/003683/07</v>
      </c>
      <c r="L31" t="str">
        <f>VLOOKUP(A31,'Customer Master'!A30:F299,4,FALSE)</f>
        <v>4310143088</v>
      </c>
      <c r="M31">
        <f>VLOOKUP(A31,'Customer Master'!A29:F298,5,FALSE)</f>
        <v>30</v>
      </c>
      <c r="N31" s="62">
        <f>VLOOKUP(A31,'Customer Master'!A29:F298,6,FALSE)</f>
        <v>1000000</v>
      </c>
      <c r="O31" s="3">
        <f t="shared" si="0"/>
        <v>660142.73</v>
      </c>
      <c r="P31" s="3">
        <f t="shared" si="1"/>
        <v>-339857.27</v>
      </c>
      <c r="Q31">
        <f>IF(M31&gt;"30",'Monthly Ageing'!D31+'Monthly Ageing'!E31+'Monthly Ageing'!F31+'Monthly Ageing'!G31+'Monthly Ageing'!H31,IF(M31="45",D31+E31+F31+G31+H31,IF('Monthly Ageing'!M31="60",'Monthly Ageing'!E31+'Monthly Ageing'!F31+'Monthly Ageing'!G31+'Monthly Ageing'!H31,IF('Monthly Ageing'!M31="90",'Monthly Ageing'!F31+'Monthly Ageing'!G31+'Monthly Ageing'!H31,IF('Monthly Ageing'!M31="120",'Monthly Ageing'!G31+'Monthly Ageing'!H31,IF('Monthly Ageing'!M31="180",0,'Monthly Ageing'!D31+'Monthly Ageing'!E31+'Monthly Ageing'!F31+'Monthly Ageing'!G31+'Monthly Ageing'!H31))))))</f>
        <v>0</v>
      </c>
    </row>
    <row r="32" spans="1:17" x14ac:dyDescent="0.3">
      <c r="A32">
        <v>6550</v>
      </c>
      <c r="B32" s="3">
        <v>244866.09</v>
      </c>
      <c r="C32" s="3">
        <v>685272.49</v>
      </c>
      <c r="D32" s="3">
        <v>43489.599999999999</v>
      </c>
      <c r="E32" s="3">
        <v>0</v>
      </c>
      <c r="F32" s="3">
        <v>0</v>
      </c>
      <c r="G32" s="3">
        <v>0</v>
      </c>
      <c r="H32" s="3">
        <v>0</v>
      </c>
      <c r="J32" t="str">
        <f>VLOOKUP(A32,'Customer Master'!A30:F299,2,FALSE)</f>
        <v>BUSINESS PARTNERS</v>
      </c>
      <c r="K32" t="str">
        <f>VLOOKUP(A32,'Customer Master'!A30:F299,3,FALSE)</f>
        <v>1981/000918/06</v>
      </c>
      <c r="L32" t="str">
        <f>VLOOKUP(A32,'Customer Master'!A31:F300,4,FALSE)</f>
        <v>4800110563</v>
      </c>
      <c r="M32">
        <f>VLOOKUP(A32,'Customer Master'!A30:F299,5,FALSE)</f>
        <v>30</v>
      </c>
      <c r="N32" s="62">
        <f>VLOOKUP(A32,'Customer Master'!A30:F299,6,FALSE)</f>
        <v>1000000</v>
      </c>
      <c r="O32" s="3">
        <f t="shared" si="0"/>
        <v>973628.17999999993</v>
      </c>
      <c r="P32" s="3">
        <f t="shared" si="1"/>
        <v>-26371.820000000065</v>
      </c>
      <c r="Q32">
        <f>IF(M32&gt;"30",'Monthly Ageing'!D32+'Monthly Ageing'!E32+'Monthly Ageing'!F32+'Monthly Ageing'!G32+'Monthly Ageing'!H32,IF(M32="45",D32+E32+F32+G32+H32,IF('Monthly Ageing'!M32="60",'Monthly Ageing'!E32+'Monthly Ageing'!F32+'Monthly Ageing'!G32+'Monthly Ageing'!H32,IF('Monthly Ageing'!M32="90",'Monthly Ageing'!F32+'Monthly Ageing'!G32+'Monthly Ageing'!H32,IF('Monthly Ageing'!M32="120",'Monthly Ageing'!G32+'Monthly Ageing'!H32,IF('Monthly Ageing'!M32="180",0,'Monthly Ageing'!D32+'Monthly Ageing'!E32+'Monthly Ageing'!F32+'Monthly Ageing'!G32+'Monthly Ageing'!H32))))))</f>
        <v>43489.599999999999</v>
      </c>
    </row>
    <row r="33" spans="1:17" x14ac:dyDescent="0.3">
      <c r="A33">
        <v>2695</v>
      </c>
      <c r="B33" s="3">
        <v>24526.25</v>
      </c>
      <c r="C33" s="3">
        <v>0</v>
      </c>
      <c r="D33" s="3">
        <v>0</v>
      </c>
      <c r="E33" s="3">
        <v>0</v>
      </c>
      <c r="F33" s="3">
        <v>0</v>
      </c>
      <c r="G33" s="3">
        <v>0</v>
      </c>
      <c r="H33" s="3">
        <v>0</v>
      </c>
      <c r="J33" t="str">
        <f>VLOOKUP(A33,'Customer Master'!A31:F300,2,FALSE)</f>
        <v>CALLGUARD SECURITY SERVICES</v>
      </c>
      <c r="K33" t="str">
        <f>VLOOKUP(A33,'Customer Master'!A31:F300,3,FALSE)</f>
        <v>2006/001169/07</v>
      </c>
      <c r="L33" t="str">
        <f>VLOOKUP(A33,'Customer Master'!A32:F301,4,FALSE)</f>
        <v>4280230568</v>
      </c>
      <c r="M33">
        <f>VLOOKUP(A33,'Customer Master'!A31:F300,5,FALSE)</f>
        <v>30</v>
      </c>
      <c r="N33" s="62">
        <f>VLOOKUP(A33,'Customer Master'!A31:F300,6,FALSE)</f>
        <v>376766.4</v>
      </c>
      <c r="O33" s="3">
        <f t="shared" si="0"/>
        <v>24526.25</v>
      </c>
      <c r="P33" s="3">
        <f t="shared" si="1"/>
        <v>-352240.15</v>
      </c>
      <c r="Q33">
        <f>IF(M33&gt;"30",'Monthly Ageing'!D33+'Monthly Ageing'!E33+'Monthly Ageing'!F33+'Monthly Ageing'!G33+'Monthly Ageing'!H33,IF(M33="45",D33+E33+F33+G33+H33,IF('Monthly Ageing'!M33="60",'Monthly Ageing'!E33+'Monthly Ageing'!F33+'Monthly Ageing'!G33+'Monthly Ageing'!H33,IF('Monthly Ageing'!M33="90",'Monthly Ageing'!F33+'Monthly Ageing'!G33+'Monthly Ageing'!H33,IF('Monthly Ageing'!M33="120",'Monthly Ageing'!G33+'Monthly Ageing'!H33,IF('Monthly Ageing'!M33="180",0,'Monthly Ageing'!D33+'Monthly Ageing'!E33+'Monthly Ageing'!F33+'Monthly Ageing'!G33+'Monthly Ageing'!H33))))))</f>
        <v>0</v>
      </c>
    </row>
    <row r="34" spans="1:17" x14ac:dyDescent="0.3">
      <c r="A34">
        <v>5443</v>
      </c>
      <c r="B34" s="3">
        <v>964664.67</v>
      </c>
      <c r="C34" s="3">
        <v>903759.13</v>
      </c>
      <c r="D34" s="3">
        <v>0</v>
      </c>
      <c r="E34" s="3">
        <v>0</v>
      </c>
      <c r="F34" s="3">
        <v>0</v>
      </c>
      <c r="G34" s="3">
        <v>0</v>
      </c>
      <c r="H34" s="3">
        <v>0</v>
      </c>
      <c r="J34" t="str">
        <f>VLOOKUP(A34,'Customer Master'!A32:F301,2,FALSE)</f>
        <v>QUAL CAPITAL MANAGEMENT</v>
      </c>
      <c r="K34" t="str">
        <f>VLOOKUP(A34,'Customer Master'!A32:F301,3,FALSE)</f>
        <v>2012/189193/07</v>
      </c>
      <c r="L34" t="str">
        <f>VLOOKUP(A34,'Customer Master'!A33:F302,4,FALSE)</f>
        <v>4690265279</v>
      </c>
      <c r="M34">
        <f>VLOOKUP(A34,'Customer Master'!A32:F301,5,FALSE)</f>
        <v>30</v>
      </c>
      <c r="N34" s="62">
        <f>VLOOKUP(A34,'Customer Master'!A32:F301,6,FALSE)</f>
        <v>800000</v>
      </c>
      <c r="O34" s="3">
        <f t="shared" si="0"/>
        <v>1868423.8</v>
      </c>
      <c r="P34" s="3">
        <f t="shared" si="1"/>
        <v>1068423.8</v>
      </c>
      <c r="Q34">
        <f>IF(M34&gt;"30",'Monthly Ageing'!D34+'Monthly Ageing'!E34+'Monthly Ageing'!F34+'Monthly Ageing'!G34+'Monthly Ageing'!H34,IF(M34="45",D34+E34+F34+G34+H34,IF('Monthly Ageing'!M34="60",'Monthly Ageing'!E34+'Monthly Ageing'!F34+'Monthly Ageing'!G34+'Monthly Ageing'!H34,IF('Monthly Ageing'!M34="90",'Monthly Ageing'!F34+'Monthly Ageing'!G34+'Monthly Ageing'!H34,IF('Monthly Ageing'!M34="120",'Monthly Ageing'!G34+'Monthly Ageing'!H34,IF('Monthly Ageing'!M34="180",0,'Monthly Ageing'!D34+'Monthly Ageing'!E34+'Monthly Ageing'!F34+'Monthly Ageing'!G34+'Monthly Ageing'!H34))))))</f>
        <v>0</v>
      </c>
    </row>
    <row r="35" spans="1:17" x14ac:dyDescent="0.3">
      <c r="A35">
        <v>8591</v>
      </c>
      <c r="B35" s="3">
        <v>0</v>
      </c>
      <c r="C35" s="3">
        <v>0</v>
      </c>
      <c r="D35" s="3">
        <v>-0.01</v>
      </c>
      <c r="E35" s="3">
        <v>0</v>
      </c>
      <c r="F35" s="3">
        <v>0</v>
      </c>
      <c r="G35" s="3">
        <v>0</v>
      </c>
      <c r="H35" s="3">
        <v>0</v>
      </c>
      <c r="J35" t="str">
        <f>VLOOKUP(A35,'Customer Master'!A33:F302,2,FALSE)</f>
        <v>R F B LOGISTICS</v>
      </c>
      <c r="K35" t="str">
        <f>VLOOKUP(A35,'Customer Master'!A33:F302,3,FALSE)</f>
        <v>2009/009473/07</v>
      </c>
      <c r="L35">
        <f>VLOOKUP(A35,'Customer Master'!A34:F303,4,FALSE)</f>
        <v>0</v>
      </c>
      <c r="M35">
        <f>VLOOKUP(A35,'Customer Master'!A33:F302,5,FALSE)</f>
        <v>30</v>
      </c>
      <c r="N35" s="62">
        <f>VLOOKUP(A35,'Customer Master'!A33:F302,6,FALSE)</f>
        <v>100000</v>
      </c>
      <c r="O35" s="3">
        <f t="shared" si="0"/>
        <v>-0.01</v>
      </c>
      <c r="P35" s="3">
        <f t="shared" si="1"/>
        <v>-100000.01</v>
      </c>
      <c r="Q35">
        <f>IF(M35&gt;"30",'Monthly Ageing'!D35+'Monthly Ageing'!E35+'Monthly Ageing'!F35+'Monthly Ageing'!G35+'Monthly Ageing'!H35,IF(M35="45",D35+E35+F35+G35+H35,IF('Monthly Ageing'!M35="60",'Monthly Ageing'!E35+'Monthly Ageing'!F35+'Monthly Ageing'!G35+'Monthly Ageing'!H35,IF('Monthly Ageing'!M35="90",'Monthly Ageing'!F35+'Monthly Ageing'!G35+'Monthly Ageing'!H35,IF('Monthly Ageing'!M35="120",'Monthly Ageing'!G35+'Monthly Ageing'!H35,IF('Monthly Ageing'!M35="180",0,'Monthly Ageing'!D35+'Monthly Ageing'!E35+'Monthly Ageing'!F35+'Monthly Ageing'!G35+'Monthly Ageing'!H35))))))</f>
        <v>-0.01</v>
      </c>
    </row>
    <row r="36" spans="1:17" x14ac:dyDescent="0.3">
      <c r="A36">
        <v>9587</v>
      </c>
      <c r="B36" s="3">
        <v>807664.68</v>
      </c>
      <c r="C36" s="3">
        <v>0</v>
      </c>
      <c r="D36" s="3">
        <v>0</v>
      </c>
      <c r="E36" s="3">
        <v>0</v>
      </c>
      <c r="F36" s="3">
        <v>0</v>
      </c>
      <c r="G36" s="3">
        <v>0</v>
      </c>
      <c r="H36" s="3">
        <v>0</v>
      </c>
      <c r="J36" t="str">
        <f>VLOOKUP(A36,'Customer Master'!A34:F303,2,FALSE)</f>
        <v>RAN FINANCIAL SERVICES</v>
      </c>
      <c r="K36" t="str">
        <f>VLOOKUP(A36,'Customer Master'!A34:F303,3,FALSE)</f>
        <v>2005/054241/23</v>
      </c>
      <c r="L36">
        <f>VLOOKUP(A36,'Customer Master'!A35:F304,4,FALSE)</f>
        <v>0</v>
      </c>
      <c r="M36">
        <f>VLOOKUP(A36,'Customer Master'!A34:F303,5,FALSE)</f>
        <v>60</v>
      </c>
      <c r="N36" s="62">
        <f>VLOOKUP(A36,'Customer Master'!A34:F303,6,FALSE)</f>
        <v>1500000</v>
      </c>
      <c r="O36" s="3">
        <f t="shared" si="0"/>
        <v>807664.68</v>
      </c>
      <c r="P36" s="3">
        <f t="shared" si="1"/>
        <v>-692335.32</v>
      </c>
      <c r="Q36">
        <f>IF(M36&gt;"30",'Monthly Ageing'!D36+'Monthly Ageing'!E36+'Monthly Ageing'!F36+'Monthly Ageing'!G36+'Monthly Ageing'!H36,IF(M36="45",D36+E36+F36+G36+H36,IF('Monthly Ageing'!M36="60",'Monthly Ageing'!E36+'Monthly Ageing'!F36+'Monthly Ageing'!G36+'Monthly Ageing'!H36,IF('Monthly Ageing'!M36="90",'Monthly Ageing'!F36+'Monthly Ageing'!G36+'Monthly Ageing'!H36,IF('Monthly Ageing'!M36="120",'Monthly Ageing'!G36+'Monthly Ageing'!H36,IF('Monthly Ageing'!M36="180",0,'Monthly Ageing'!D36+'Monthly Ageing'!E36+'Monthly Ageing'!F36+'Monthly Ageing'!G36+'Monthly Ageing'!H36))))))</f>
        <v>0</v>
      </c>
    </row>
    <row r="37" spans="1:17" x14ac:dyDescent="0.3">
      <c r="A37">
        <v>1177</v>
      </c>
      <c r="B37" s="3">
        <v>274002.12</v>
      </c>
      <c r="C37" s="3">
        <v>416437.54</v>
      </c>
      <c r="D37" s="3">
        <v>0</v>
      </c>
      <c r="E37" s="3">
        <v>0</v>
      </c>
      <c r="F37" s="3">
        <v>0</v>
      </c>
      <c r="G37" s="3">
        <v>0</v>
      </c>
      <c r="H37" s="3">
        <v>0</v>
      </c>
      <c r="J37" t="e">
        <f>VLOOKUP(A37,'Customer Master'!A35:F304,2,FALSE)</f>
        <v>#N/A</v>
      </c>
      <c r="K37" t="e">
        <f>VLOOKUP(A37,'Customer Master'!A35:F304,3,FALSE)</f>
        <v>#N/A</v>
      </c>
      <c r="L37" t="e">
        <f>VLOOKUP(A37,'Customer Master'!A36:F305,4,FALSE)</f>
        <v>#N/A</v>
      </c>
      <c r="M37" t="e">
        <f>VLOOKUP(A37,'Customer Master'!A35:F304,5,FALSE)</f>
        <v>#N/A</v>
      </c>
      <c r="N37" s="62" t="e">
        <f>VLOOKUP(A37,'Customer Master'!A35:F304,6,FALSE)</f>
        <v>#N/A</v>
      </c>
      <c r="O37" s="3">
        <f t="shared" si="0"/>
        <v>690439.65999999992</v>
      </c>
      <c r="P37" s="3" t="e">
        <f t="shared" si="1"/>
        <v>#N/A</v>
      </c>
      <c r="Q37" t="e">
        <f>IF(M37&gt;"30",'Monthly Ageing'!D37+'Monthly Ageing'!E37+'Monthly Ageing'!F37+'Monthly Ageing'!G37+'Monthly Ageing'!H37,IF(M37="45",D37+E37+F37+G37+H37,IF('Monthly Ageing'!M37="60",'Monthly Ageing'!E37+'Monthly Ageing'!F37+'Monthly Ageing'!G37+'Monthly Ageing'!H37,IF('Monthly Ageing'!M37="90",'Monthly Ageing'!F37+'Monthly Ageing'!G37+'Monthly Ageing'!H37,IF('Monthly Ageing'!M37="120",'Monthly Ageing'!G37+'Monthly Ageing'!H37,IF('Monthly Ageing'!M37="180",0,'Monthly Ageing'!D37+'Monthly Ageing'!E37+'Monthly Ageing'!F37+'Monthly Ageing'!G37+'Monthly Ageing'!H37))))))</f>
        <v>#N/A</v>
      </c>
    </row>
    <row r="38" spans="1:17" x14ac:dyDescent="0.3">
      <c r="A38">
        <v>1006</v>
      </c>
      <c r="B38" s="3">
        <v>4365.3</v>
      </c>
      <c r="C38" s="3">
        <v>287292.5</v>
      </c>
      <c r="D38" s="3">
        <v>0</v>
      </c>
      <c r="E38" s="3">
        <v>0</v>
      </c>
      <c r="F38" s="3">
        <v>0</v>
      </c>
      <c r="G38" s="3">
        <v>0</v>
      </c>
      <c r="H38" s="3">
        <v>0</v>
      </c>
      <c r="J38" t="e">
        <f>VLOOKUP(A38,'Customer Master'!A36:F305,2,FALSE)</f>
        <v>#N/A</v>
      </c>
      <c r="K38" t="e">
        <f>VLOOKUP(A38,'Customer Master'!A36:F305,3,FALSE)</f>
        <v>#N/A</v>
      </c>
      <c r="L38" t="e">
        <f>VLOOKUP(A38,'Customer Master'!A37:F306,4,FALSE)</f>
        <v>#N/A</v>
      </c>
      <c r="M38" t="e">
        <f>VLOOKUP(A38,'Customer Master'!A36:F305,5,FALSE)</f>
        <v>#N/A</v>
      </c>
      <c r="N38" s="62" t="e">
        <f>VLOOKUP(A38,'Customer Master'!A36:F305,6,FALSE)</f>
        <v>#N/A</v>
      </c>
      <c r="O38" s="3">
        <f t="shared" si="0"/>
        <v>291657.8</v>
      </c>
      <c r="P38" s="3" t="e">
        <f t="shared" si="1"/>
        <v>#N/A</v>
      </c>
      <c r="Q38" t="e">
        <f>IF(M38&gt;"30",'Monthly Ageing'!D38+'Monthly Ageing'!E38+'Monthly Ageing'!F38+'Monthly Ageing'!G38+'Monthly Ageing'!H38,IF(M38="45",D38+E38+F38+G38+H38,IF('Monthly Ageing'!M38="60",'Monthly Ageing'!E38+'Monthly Ageing'!F38+'Monthly Ageing'!G38+'Monthly Ageing'!H38,IF('Monthly Ageing'!M38="90",'Monthly Ageing'!F38+'Monthly Ageing'!G38+'Monthly Ageing'!H38,IF('Monthly Ageing'!M38="120",'Monthly Ageing'!G38+'Monthly Ageing'!H38,IF('Monthly Ageing'!M38="180",0,'Monthly Ageing'!D38+'Monthly Ageing'!E38+'Monthly Ageing'!F38+'Monthly Ageing'!G38+'Monthly Ageing'!H38))))))</f>
        <v>#N/A</v>
      </c>
    </row>
    <row r="39" spans="1:17" x14ac:dyDescent="0.3">
      <c r="A39">
        <v>5863</v>
      </c>
      <c r="B39" s="3">
        <v>0</v>
      </c>
      <c r="C39" s="3">
        <v>0</v>
      </c>
      <c r="D39" s="3">
        <v>0</v>
      </c>
      <c r="E39" s="3">
        <v>0</v>
      </c>
      <c r="F39" s="3">
        <v>0</v>
      </c>
      <c r="G39" s="3">
        <v>0</v>
      </c>
      <c r="H39" s="3">
        <v>0</v>
      </c>
      <c r="J39" t="str">
        <f>VLOOKUP(A39,'Customer Master'!A37:F306,2,FALSE)</f>
        <v>RHO-GRIQUA MINING</v>
      </c>
      <c r="K39" t="str">
        <f>VLOOKUP(A39,'Customer Master'!A37:F306,3,FALSE)</f>
        <v>1973/004841/07</v>
      </c>
      <c r="L39">
        <f>VLOOKUP(A39,'Customer Master'!A38:F307,4,FALSE)</f>
        <v>0</v>
      </c>
      <c r="M39">
        <f>VLOOKUP(A39,'Customer Master'!A37:F306,5,FALSE)</f>
        <v>30</v>
      </c>
      <c r="N39" s="62">
        <f>VLOOKUP(A39,'Customer Master'!A37:F306,6,FALSE)</f>
        <v>1400000</v>
      </c>
      <c r="O39" s="3">
        <f t="shared" si="0"/>
        <v>0</v>
      </c>
      <c r="P39" s="3">
        <f t="shared" si="1"/>
        <v>-1400000</v>
      </c>
      <c r="Q39">
        <f>IF(M39&gt;"30",'Monthly Ageing'!D39+'Monthly Ageing'!E39+'Monthly Ageing'!F39+'Monthly Ageing'!G39+'Monthly Ageing'!H39,IF(M39="45",D39+E39+F39+G39+H39,IF('Monthly Ageing'!M39="60",'Monthly Ageing'!E39+'Monthly Ageing'!F39+'Monthly Ageing'!G39+'Monthly Ageing'!H39,IF('Monthly Ageing'!M39="90",'Monthly Ageing'!F39+'Monthly Ageing'!G39+'Monthly Ageing'!H39,IF('Monthly Ageing'!M39="120",'Monthly Ageing'!G39+'Monthly Ageing'!H39,IF('Monthly Ageing'!M39="180",0,'Monthly Ageing'!D39+'Monthly Ageing'!E39+'Monthly Ageing'!F39+'Monthly Ageing'!G39+'Monthly Ageing'!H39))))))</f>
        <v>0</v>
      </c>
    </row>
    <row r="40" spans="1:17" x14ac:dyDescent="0.3">
      <c r="A40">
        <v>7263</v>
      </c>
      <c r="B40" s="3">
        <v>0</v>
      </c>
      <c r="C40" s="3">
        <v>0</v>
      </c>
      <c r="D40" s="3">
        <v>0</v>
      </c>
      <c r="E40" s="3">
        <v>0</v>
      </c>
      <c r="F40" s="3">
        <v>0</v>
      </c>
      <c r="G40" s="3">
        <v>0</v>
      </c>
      <c r="H40" s="3">
        <v>0</v>
      </c>
      <c r="J40" t="str">
        <f>VLOOKUP(A40,'Customer Master'!A38:F307,2,FALSE)</f>
        <v>RICH REWARDS TRADING 440</v>
      </c>
      <c r="K40" t="str">
        <f>VLOOKUP(A40,'Customer Master'!A38:F307,3,FALSE)</f>
        <v>2009/002412/07</v>
      </c>
      <c r="L40" t="str">
        <f>VLOOKUP(A40,'Customer Master'!A39:F308,4,FALSE)</f>
        <v>4350252310</v>
      </c>
      <c r="M40">
        <f>VLOOKUP(A40,'Customer Master'!A38:F307,5,FALSE)</f>
        <v>120</v>
      </c>
      <c r="N40" s="62">
        <f>VLOOKUP(A40,'Customer Master'!A38:F307,6,FALSE)</f>
        <v>2100000</v>
      </c>
      <c r="O40" s="3">
        <f t="shared" si="0"/>
        <v>0</v>
      </c>
      <c r="P40" s="3">
        <f t="shared" si="1"/>
        <v>-2100000</v>
      </c>
      <c r="Q40">
        <f>IF(M40&gt;"30",'Monthly Ageing'!D40+'Monthly Ageing'!E40+'Monthly Ageing'!F40+'Monthly Ageing'!G40+'Monthly Ageing'!H40,IF(M40="45",D40+E40+F40+G40+H40,IF('Monthly Ageing'!M40="60",'Monthly Ageing'!E40+'Monthly Ageing'!F40+'Monthly Ageing'!G40+'Monthly Ageing'!H40,IF('Monthly Ageing'!M40="90",'Monthly Ageing'!F40+'Monthly Ageing'!G40+'Monthly Ageing'!H40,IF('Monthly Ageing'!M40="120",'Monthly Ageing'!G40+'Monthly Ageing'!H40,IF('Monthly Ageing'!M40="180",0,'Monthly Ageing'!D40+'Monthly Ageing'!E40+'Monthly Ageing'!F40+'Monthly Ageing'!G40+'Monthly Ageing'!H40))))))</f>
        <v>0</v>
      </c>
    </row>
    <row r="41" spans="1:17" x14ac:dyDescent="0.3">
      <c r="A41">
        <v>1863</v>
      </c>
      <c r="B41" s="3">
        <v>68664.09</v>
      </c>
      <c r="C41" s="3">
        <v>0</v>
      </c>
      <c r="D41" s="3">
        <v>0</v>
      </c>
      <c r="E41" s="3">
        <v>0</v>
      </c>
      <c r="F41" s="3">
        <v>0</v>
      </c>
      <c r="G41" s="3">
        <v>0</v>
      </c>
      <c r="H41" s="3">
        <v>0</v>
      </c>
      <c r="J41" t="e">
        <f>VLOOKUP(A41,'Customer Master'!A39:F308,2,FALSE)</f>
        <v>#N/A</v>
      </c>
      <c r="K41" t="e">
        <f>VLOOKUP(A41,'Customer Master'!A39:F308,3,FALSE)</f>
        <v>#N/A</v>
      </c>
      <c r="L41" t="e">
        <f>VLOOKUP(A41,'Customer Master'!A40:F309,4,FALSE)</f>
        <v>#N/A</v>
      </c>
      <c r="M41" t="e">
        <f>VLOOKUP(A41,'Customer Master'!A39:F308,5,FALSE)</f>
        <v>#N/A</v>
      </c>
      <c r="N41" s="62" t="e">
        <f>VLOOKUP(A41,'Customer Master'!A39:F308,6,FALSE)</f>
        <v>#N/A</v>
      </c>
      <c r="O41" s="3">
        <f t="shared" si="0"/>
        <v>68664.09</v>
      </c>
      <c r="P41" s="3" t="e">
        <f t="shared" si="1"/>
        <v>#N/A</v>
      </c>
      <c r="Q41" t="e">
        <f>IF(M41&gt;"30",'Monthly Ageing'!D41+'Monthly Ageing'!E41+'Monthly Ageing'!F41+'Monthly Ageing'!G41+'Monthly Ageing'!H41,IF(M41="45",D41+E41+F41+G41+H41,IF('Monthly Ageing'!M41="60",'Monthly Ageing'!E41+'Monthly Ageing'!F41+'Monthly Ageing'!G41+'Monthly Ageing'!H41,IF('Monthly Ageing'!M41="90",'Monthly Ageing'!F41+'Monthly Ageing'!G41+'Monthly Ageing'!H41,IF('Monthly Ageing'!M41="120",'Monthly Ageing'!G41+'Monthly Ageing'!H41,IF('Monthly Ageing'!M41="180",0,'Monthly Ageing'!D41+'Monthly Ageing'!E41+'Monthly Ageing'!F41+'Monthly Ageing'!G41+'Monthly Ageing'!H41))))))</f>
        <v>#N/A</v>
      </c>
    </row>
    <row r="42" spans="1:17" x14ac:dyDescent="0.3">
      <c r="A42">
        <v>7608</v>
      </c>
      <c r="B42" s="3">
        <v>35774.36</v>
      </c>
      <c r="C42" s="3">
        <v>170394.72</v>
      </c>
      <c r="D42" s="3">
        <v>0</v>
      </c>
      <c r="E42" s="3">
        <v>0</v>
      </c>
      <c r="F42" s="3">
        <v>0</v>
      </c>
      <c r="G42" s="3">
        <v>0</v>
      </c>
      <c r="H42" s="3">
        <v>0</v>
      </c>
      <c r="J42" t="str">
        <f>VLOOKUP(A42,'Customer Master'!A40:F309,2,FALSE)</f>
        <v>ROADS AGENCY LIMPOPO</v>
      </c>
      <c r="K42" t="str">
        <f>VLOOKUP(A42,'Customer Master'!A40:F309,3,FALSE)</f>
        <v>2001/025832/07</v>
      </c>
      <c r="L42">
        <f>VLOOKUP(A42,'Customer Master'!A41:F310,4,FALSE)</f>
        <v>0</v>
      </c>
      <c r="M42">
        <f>VLOOKUP(A42,'Customer Master'!A40:F309,5,FALSE)</f>
        <v>60</v>
      </c>
      <c r="N42" s="62">
        <f>VLOOKUP(A42,'Customer Master'!A40:F309,6,FALSE)</f>
        <v>800000</v>
      </c>
      <c r="O42" s="3">
        <f t="shared" si="0"/>
        <v>206169.08000000002</v>
      </c>
      <c r="P42" s="3">
        <f t="shared" si="1"/>
        <v>-593830.91999999993</v>
      </c>
      <c r="Q42">
        <f>IF(M42&gt;"30",'Monthly Ageing'!D42+'Monthly Ageing'!E42+'Monthly Ageing'!F42+'Monthly Ageing'!G42+'Monthly Ageing'!H42,IF(M42="45",D42+E42+F42+G42+H42,IF('Monthly Ageing'!M42="60",'Monthly Ageing'!E42+'Monthly Ageing'!F42+'Monthly Ageing'!G42+'Monthly Ageing'!H42,IF('Monthly Ageing'!M42="90",'Monthly Ageing'!F42+'Monthly Ageing'!G42+'Monthly Ageing'!H42,IF('Monthly Ageing'!M42="120",'Monthly Ageing'!G42+'Monthly Ageing'!H42,IF('Monthly Ageing'!M42="180",0,'Monthly Ageing'!D42+'Monthly Ageing'!E42+'Monthly Ageing'!F42+'Monthly Ageing'!G42+'Monthly Ageing'!H42))))))</f>
        <v>0</v>
      </c>
    </row>
    <row r="43" spans="1:17" x14ac:dyDescent="0.3">
      <c r="A43">
        <v>6050</v>
      </c>
      <c r="B43" s="3">
        <v>2689526.78</v>
      </c>
      <c r="C43" s="3">
        <v>4305434.88</v>
      </c>
      <c r="D43" s="3">
        <v>1597817.15</v>
      </c>
      <c r="E43" s="3">
        <v>138023.76999999999</v>
      </c>
      <c r="F43" s="3">
        <v>0</v>
      </c>
      <c r="G43" s="3">
        <v>12075</v>
      </c>
      <c r="H43" s="3">
        <v>4082.82</v>
      </c>
      <c r="J43" t="str">
        <f>VLOOKUP(A43,'Customer Master'!A41:F310,2,FALSE)</f>
        <v>ROODE HEUWEL SAND</v>
      </c>
      <c r="K43" t="str">
        <f>VLOOKUP(A43,'Customer Master'!A41:F310,3,FALSE)</f>
        <v>2004/013769/06</v>
      </c>
      <c r="L43">
        <f>VLOOKUP(A43,'Customer Master'!A42:F311,4,FALSE)</f>
        <v>0</v>
      </c>
      <c r="M43">
        <f>VLOOKUP(A43,'Customer Master'!A41:F310,5,FALSE)</f>
        <v>30</v>
      </c>
      <c r="N43" s="62">
        <f>VLOOKUP(A43,'Customer Master'!A41:F310,6,FALSE)</f>
        <v>366287.67</v>
      </c>
      <c r="O43" s="3">
        <f t="shared" si="0"/>
        <v>8746960.4000000004</v>
      </c>
      <c r="P43" s="3">
        <f t="shared" si="1"/>
        <v>8380672.7300000004</v>
      </c>
      <c r="Q43">
        <f>IF(M43&gt;"30",'Monthly Ageing'!D43+'Monthly Ageing'!E43+'Monthly Ageing'!F43+'Monthly Ageing'!G43+'Monthly Ageing'!H43,IF(M43="45",D43+E43+F43+G43+H43,IF('Monthly Ageing'!M43="60",'Monthly Ageing'!E43+'Monthly Ageing'!F43+'Monthly Ageing'!G43+'Monthly Ageing'!H43,IF('Monthly Ageing'!M43="90",'Monthly Ageing'!F43+'Monthly Ageing'!G43+'Monthly Ageing'!H43,IF('Monthly Ageing'!M43="120",'Monthly Ageing'!G43+'Monthly Ageing'!H43,IF('Monthly Ageing'!M43="180",0,'Monthly Ageing'!D43+'Monthly Ageing'!E43+'Monthly Ageing'!F43+'Monthly Ageing'!G43+'Monthly Ageing'!H43))))))</f>
        <v>1751998.74</v>
      </c>
    </row>
    <row r="44" spans="1:17" x14ac:dyDescent="0.3">
      <c r="A44">
        <v>7076</v>
      </c>
      <c r="B44" s="3">
        <v>68521.09</v>
      </c>
      <c r="C44" s="3">
        <v>0</v>
      </c>
      <c r="D44" s="3">
        <v>0</v>
      </c>
      <c r="E44" s="3">
        <v>0</v>
      </c>
      <c r="F44" s="3">
        <v>0</v>
      </c>
      <c r="G44" s="3">
        <v>0</v>
      </c>
      <c r="H44" s="3">
        <v>0</v>
      </c>
      <c r="J44" t="str">
        <f>VLOOKUP(A44,'Customer Master'!A42:F311,2,FALSE)</f>
        <v>ROVANES FINANCIAL MANAGEMENT SERVICES</v>
      </c>
      <c r="K44" t="str">
        <f>VLOOKUP(A44,'Customer Master'!A42:F311,3,FALSE)</f>
        <v>1995/015729/23</v>
      </c>
      <c r="L44" t="str">
        <f>VLOOKUP(A44,'Customer Master'!A43:F312,4,FALSE)</f>
        <v>4450212255</v>
      </c>
      <c r="M44">
        <f>VLOOKUP(A44,'Customer Master'!A42:F311,5,FALSE)</f>
        <v>30</v>
      </c>
      <c r="N44" s="62">
        <f>VLOOKUP(A44,'Customer Master'!A42:F311,6,FALSE)</f>
        <v>1600000</v>
      </c>
      <c r="O44" s="3">
        <f t="shared" si="0"/>
        <v>68521.09</v>
      </c>
      <c r="P44" s="3">
        <f t="shared" si="1"/>
        <v>-1531478.91</v>
      </c>
      <c r="Q44">
        <f>IF(M44&gt;"30",'Monthly Ageing'!D44+'Monthly Ageing'!E44+'Monthly Ageing'!F44+'Monthly Ageing'!G44+'Monthly Ageing'!H44,IF(M44="45",D44+E44+F44+G44+H44,IF('Monthly Ageing'!M44="60",'Monthly Ageing'!E44+'Monthly Ageing'!F44+'Monthly Ageing'!G44+'Monthly Ageing'!H44,IF('Monthly Ageing'!M44="90",'Monthly Ageing'!F44+'Monthly Ageing'!G44+'Monthly Ageing'!H44,IF('Monthly Ageing'!M44="120",'Monthly Ageing'!G44+'Monthly Ageing'!H44,IF('Monthly Ageing'!M44="180",0,'Monthly Ageing'!D44+'Monthly Ageing'!E44+'Monthly Ageing'!F44+'Monthly Ageing'!G44+'Monthly Ageing'!H44))))))</f>
        <v>0</v>
      </c>
    </row>
    <row r="45" spans="1:17" x14ac:dyDescent="0.3">
      <c r="A45">
        <v>7781</v>
      </c>
      <c r="B45" s="3">
        <v>140518.28</v>
      </c>
      <c r="C45" s="3">
        <v>369686.92</v>
      </c>
      <c r="D45" s="3">
        <v>57561.919999999998</v>
      </c>
      <c r="E45" s="3">
        <v>0</v>
      </c>
      <c r="F45" s="3">
        <v>0</v>
      </c>
      <c r="G45" s="3">
        <v>0</v>
      </c>
      <c r="H45" s="3">
        <v>0</v>
      </c>
      <c r="J45" t="str">
        <f>VLOOKUP(A45,'Customer Master'!A43:F312,2,FALSE)</f>
        <v>RUSTENBURG PLATINUM MINES</v>
      </c>
      <c r="K45" t="str">
        <f>VLOOKUP(A45,'Customer Master'!A43:F312,3,FALSE)</f>
        <v>1931/003380/06</v>
      </c>
      <c r="L45" t="str">
        <f>VLOOKUP(A45,'Customer Master'!A44:F313,4,FALSE)</f>
        <v>4390242693, 4310113883</v>
      </c>
      <c r="M45">
        <f>VLOOKUP(A45,'Customer Master'!A43:F312,5,FALSE)</f>
        <v>60</v>
      </c>
      <c r="N45" s="62">
        <f>VLOOKUP(A45,'Customer Master'!A43:F312,6,FALSE)</f>
        <v>1500000</v>
      </c>
      <c r="O45" s="3">
        <f t="shared" si="0"/>
        <v>567767.12</v>
      </c>
      <c r="P45" s="3">
        <f t="shared" si="1"/>
        <v>-932232.88</v>
      </c>
      <c r="Q45">
        <f>IF(M45&gt;"30",'Monthly Ageing'!D45+'Monthly Ageing'!E45+'Monthly Ageing'!F45+'Monthly Ageing'!G45+'Monthly Ageing'!H45,IF(M45="45",D45+E45+F45+G45+H45,IF('Monthly Ageing'!M45="60",'Monthly Ageing'!E45+'Monthly Ageing'!F45+'Monthly Ageing'!G45+'Monthly Ageing'!H45,IF('Monthly Ageing'!M45="90",'Monthly Ageing'!F45+'Monthly Ageing'!G45+'Monthly Ageing'!H45,IF('Monthly Ageing'!M45="120",'Monthly Ageing'!G45+'Monthly Ageing'!H45,IF('Monthly Ageing'!M45="180",0,'Monthly Ageing'!D45+'Monthly Ageing'!E45+'Monthly Ageing'!F45+'Monthly Ageing'!G45+'Monthly Ageing'!H45))))))</f>
        <v>57561.919999999998</v>
      </c>
    </row>
    <row r="46" spans="1:17" x14ac:dyDescent="0.3">
      <c r="A46">
        <v>2365</v>
      </c>
      <c r="B46" s="3">
        <v>3256.11</v>
      </c>
      <c r="C46" s="3">
        <v>0</v>
      </c>
      <c r="D46" s="3">
        <v>0</v>
      </c>
      <c r="E46" s="3">
        <v>0</v>
      </c>
      <c r="F46" s="3">
        <v>0</v>
      </c>
      <c r="G46" s="3">
        <v>0</v>
      </c>
      <c r="H46" s="3">
        <v>0</v>
      </c>
      <c r="J46" t="str">
        <f>VLOOKUP(A46,'Customer Master'!A44:F313,2,FALSE)</f>
        <v>S B V SERVICES</v>
      </c>
      <c r="K46" t="str">
        <f>VLOOKUP(A46,'Customer Master'!A44:F313,3,FALSE)</f>
        <v>1986/003865/07</v>
      </c>
      <c r="L46" t="str">
        <f>VLOOKUP(A46,'Customer Master'!A45:F314,4,FALSE)</f>
        <v>4640120020</v>
      </c>
      <c r="M46">
        <f>VLOOKUP(A46,'Customer Master'!A44:F313,5,FALSE)</f>
        <v>30</v>
      </c>
      <c r="N46" s="62">
        <f>VLOOKUP(A46,'Customer Master'!A44:F313,6,FALSE)</f>
        <v>10000000</v>
      </c>
      <c r="O46" s="3">
        <f t="shared" si="0"/>
        <v>3256.11</v>
      </c>
      <c r="P46" s="3">
        <f t="shared" si="1"/>
        <v>-9996743.8900000006</v>
      </c>
      <c r="Q46">
        <f>IF(M46&gt;"30",'Monthly Ageing'!D46+'Monthly Ageing'!E46+'Monthly Ageing'!F46+'Monthly Ageing'!G46+'Monthly Ageing'!H46,IF(M46="45",D46+E46+F46+G46+H46,IF('Monthly Ageing'!M46="60",'Monthly Ageing'!E46+'Monthly Ageing'!F46+'Monthly Ageing'!G46+'Monthly Ageing'!H46,IF('Monthly Ageing'!M46="90",'Monthly Ageing'!F46+'Monthly Ageing'!G46+'Monthly Ageing'!H46,IF('Monthly Ageing'!M46="120",'Monthly Ageing'!G46+'Monthly Ageing'!H46,IF('Monthly Ageing'!M46="180",0,'Monthly Ageing'!D46+'Monthly Ageing'!E46+'Monthly Ageing'!F46+'Monthly Ageing'!G46+'Monthly Ageing'!H46))))))</f>
        <v>0</v>
      </c>
    </row>
    <row r="47" spans="1:17" x14ac:dyDescent="0.3">
      <c r="A47">
        <v>8750</v>
      </c>
      <c r="B47" s="3">
        <v>823.2</v>
      </c>
      <c r="C47" s="3">
        <v>0</v>
      </c>
      <c r="D47" s="3">
        <v>0</v>
      </c>
      <c r="E47" s="3">
        <v>0</v>
      </c>
      <c r="F47" s="3">
        <v>0</v>
      </c>
      <c r="G47" s="3">
        <v>0</v>
      </c>
      <c r="H47" s="3">
        <v>0</v>
      </c>
      <c r="J47" t="str">
        <f>VLOOKUP(A47,'Customer Master'!A45:F314,2,FALSE)</f>
        <v>SALESTALK 144</v>
      </c>
      <c r="K47" t="str">
        <f>VLOOKUP(A47,'Customer Master'!A45:F314,3,FALSE)</f>
        <v>2006/008489/07</v>
      </c>
      <c r="L47">
        <f>VLOOKUP(A47,'Customer Master'!A46:F315,4,FALSE)</f>
        <v>0</v>
      </c>
      <c r="M47">
        <f>VLOOKUP(A47,'Customer Master'!A45:F314,5,FALSE)</f>
        <v>30</v>
      </c>
      <c r="N47" s="62">
        <f>VLOOKUP(A47,'Customer Master'!A45:F314,6,FALSE)</f>
        <v>250000</v>
      </c>
      <c r="O47" s="3">
        <f t="shared" si="0"/>
        <v>823.2</v>
      </c>
      <c r="P47" s="3">
        <f t="shared" si="1"/>
        <v>-249176.8</v>
      </c>
      <c r="Q47">
        <f>IF(M47&gt;"30",'Monthly Ageing'!D47+'Monthly Ageing'!E47+'Monthly Ageing'!F47+'Monthly Ageing'!G47+'Monthly Ageing'!H47,IF(M47="45",D47+E47+F47+G47+H47,IF('Monthly Ageing'!M47="60",'Monthly Ageing'!E47+'Monthly Ageing'!F47+'Monthly Ageing'!G47+'Monthly Ageing'!H47,IF('Monthly Ageing'!M47="90",'Monthly Ageing'!F47+'Monthly Ageing'!G47+'Monthly Ageing'!H47,IF('Monthly Ageing'!M47="120",'Monthly Ageing'!G47+'Monthly Ageing'!H47,IF('Monthly Ageing'!M47="180",0,'Monthly Ageing'!D47+'Monthly Ageing'!E47+'Monthly Ageing'!F47+'Monthly Ageing'!G47+'Monthly Ageing'!H47))))))</f>
        <v>0</v>
      </c>
    </row>
    <row r="48" spans="1:17" x14ac:dyDescent="0.3">
      <c r="A48">
        <v>9536</v>
      </c>
      <c r="B48" s="3">
        <v>5491.39</v>
      </c>
      <c r="C48" s="3">
        <v>0</v>
      </c>
      <c r="D48" s="3">
        <v>0</v>
      </c>
      <c r="E48" s="3">
        <v>0</v>
      </c>
      <c r="F48" s="3">
        <v>0</v>
      </c>
      <c r="G48" s="3">
        <v>0</v>
      </c>
      <c r="H48" s="3">
        <v>0</v>
      </c>
      <c r="J48" t="str">
        <f>VLOOKUP(A48,'Customer Master'!A46:F315,2,FALSE)</f>
        <v>SAMANCOR CHROME</v>
      </c>
      <c r="K48" t="str">
        <f>VLOOKUP(A48,'Customer Master'!A46:F315,3,FALSE)</f>
        <v>1926/008883/06</v>
      </c>
      <c r="L48" t="str">
        <f>VLOOKUP(A48,'Customer Master'!A47:F316,4,FALSE)</f>
        <v>4680101393</v>
      </c>
      <c r="M48">
        <f>VLOOKUP(A48,'Customer Master'!A46:F315,5,FALSE)</f>
        <v>30</v>
      </c>
      <c r="N48" s="62">
        <f>VLOOKUP(A48,'Customer Master'!A46:F315,6,FALSE)</f>
        <v>60000</v>
      </c>
      <c r="O48" s="3">
        <f t="shared" si="0"/>
        <v>5491.39</v>
      </c>
      <c r="P48" s="3">
        <f t="shared" si="1"/>
        <v>-54508.61</v>
      </c>
      <c r="Q48">
        <f>IF(M48&gt;"30",'Monthly Ageing'!D48+'Monthly Ageing'!E48+'Monthly Ageing'!F48+'Monthly Ageing'!G48+'Monthly Ageing'!H48,IF(M48="45",D48+E48+F48+G48+H48,IF('Monthly Ageing'!M48="60",'Monthly Ageing'!E48+'Monthly Ageing'!F48+'Monthly Ageing'!G48+'Monthly Ageing'!H48,IF('Monthly Ageing'!M48="90",'Monthly Ageing'!F48+'Monthly Ageing'!G48+'Monthly Ageing'!H48,IF('Monthly Ageing'!M48="120",'Monthly Ageing'!G48+'Monthly Ageing'!H48,IF('Monthly Ageing'!M48="180",0,'Monthly Ageing'!D48+'Monthly Ageing'!E48+'Monthly Ageing'!F48+'Monthly Ageing'!G48+'Monthly Ageing'!H48))))))</f>
        <v>0</v>
      </c>
    </row>
    <row r="49" spans="1:17" x14ac:dyDescent="0.3">
      <c r="A49">
        <v>3342</v>
      </c>
      <c r="B49" s="3">
        <v>0</v>
      </c>
      <c r="C49" s="3">
        <v>0</v>
      </c>
      <c r="D49" s="3">
        <v>37914.339999999997</v>
      </c>
      <c r="E49" s="3">
        <v>60161.95</v>
      </c>
      <c r="F49" s="3">
        <v>0</v>
      </c>
      <c r="G49" s="3">
        <v>0</v>
      </c>
      <c r="H49" s="3">
        <v>0</v>
      </c>
      <c r="J49" t="str">
        <f>VLOOKUP(A49,'Customer Master'!A47:F316,2,FALSE)</f>
        <v>SANLAM LIFE INSURANCE</v>
      </c>
      <c r="K49" t="str">
        <f>VLOOKUP(A49,'Customer Master'!A47:F316,3,FALSE)</f>
        <v>1998/021121/06</v>
      </c>
      <c r="L49" t="str">
        <f>VLOOKUP(A49,'Customer Master'!A48:F317,4,FALSE)</f>
        <v>4690107646</v>
      </c>
      <c r="M49">
        <f>VLOOKUP(A49,'Customer Master'!A47:F316,5,FALSE)</f>
        <v>30</v>
      </c>
      <c r="N49" s="62">
        <f>VLOOKUP(A49,'Customer Master'!A47:F316,6,FALSE)</f>
        <v>3000000</v>
      </c>
      <c r="O49" s="3">
        <f t="shared" si="0"/>
        <v>98076.29</v>
      </c>
      <c r="P49" s="3">
        <f t="shared" si="1"/>
        <v>-2901923.71</v>
      </c>
      <c r="Q49">
        <f>IF(M49&gt;"30",'Monthly Ageing'!D49+'Monthly Ageing'!E49+'Monthly Ageing'!F49+'Monthly Ageing'!G49+'Monthly Ageing'!H49,IF(M49="45",D49+E49+F49+G49+H49,IF('Monthly Ageing'!M49="60",'Monthly Ageing'!E49+'Monthly Ageing'!F49+'Monthly Ageing'!G49+'Monthly Ageing'!H49,IF('Monthly Ageing'!M49="90",'Monthly Ageing'!F49+'Monthly Ageing'!G49+'Monthly Ageing'!H49,IF('Monthly Ageing'!M49="120",'Monthly Ageing'!G49+'Monthly Ageing'!H49,IF('Monthly Ageing'!M49="180",0,'Monthly Ageing'!D49+'Monthly Ageing'!E49+'Monthly Ageing'!F49+'Monthly Ageing'!G49+'Monthly Ageing'!H49))))))</f>
        <v>98076.29</v>
      </c>
    </row>
    <row r="50" spans="1:17" x14ac:dyDescent="0.3">
      <c r="A50">
        <v>5861</v>
      </c>
      <c r="B50" s="3">
        <v>593452.59</v>
      </c>
      <c r="C50" s="3">
        <v>2460680.2799999998</v>
      </c>
      <c r="D50" s="3">
        <v>0</v>
      </c>
      <c r="E50" s="3">
        <v>0</v>
      </c>
      <c r="F50" s="3">
        <v>0</v>
      </c>
      <c r="G50" s="3">
        <v>0</v>
      </c>
      <c r="H50" s="3">
        <v>0</v>
      </c>
      <c r="J50" t="str">
        <f>VLOOKUP(A50,'Customer Master'!A48:F317,2,FALSE)</f>
        <v>SANSQUIRE</v>
      </c>
      <c r="K50" t="str">
        <f>VLOOKUP(A50,'Customer Master'!A48:F317,3,FALSE)</f>
        <v>2000/000091/07</v>
      </c>
      <c r="L50">
        <f>VLOOKUP(A50,'Customer Master'!A49:F318,4,FALSE)</f>
        <v>0</v>
      </c>
      <c r="M50">
        <f>VLOOKUP(A50,'Customer Master'!A48:F317,5,FALSE)</f>
        <v>30</v>
      </c>
      <c r="N50" s="62">
        <f>VLOOKUP(A50,'Customer Master'!A48:F317,6,FALSE)</f>
        <v>700000</v>
      </c>
      <c r="O50" s="3">
        <f t="shared" si="0"/>
        <v>3054132.8699999996</v>
      </c>
      <c r="P50" s="3">
        <f t="shared" si="1"/>
        <v>2354132.8699999996</v>
      </c>
      <c r="Q50">
        <f>IF(M50&gt;"30",'Monthly Ageing'!D50+'Monthly Ageing'!E50+'Monthly Ageing'!F50+'Monthly Ageing'!G50+'Monthly Ageing'!H50,IF(M50="45",D50+E50+F50+G50+H50,IF('Monthly Ageing'!M50="60",'Monthly Ageing'!E50+'Monthly Ageing'!F50+'Monthly Ageing'!G50+'Monthly Ageing'!H50,IF('Monthly Ageing'!M50="90",'Monthly Ageing'!F50+'Monthly Ageing'!G50+'Monthly Ageing'!H50,IF('Monthly Ageing'!M50="120",'Monthly Ageing'!G50+'Monthly Ageing'!H50,IF('Monthly Ageing'!M50="180",0,'Monthly Ageing'!D50+'Monthly Ageing'!E50+'Monthly Ageing'!F50+'Monthly Ageing'!G50+'Monthly Ageing'!H50))))))</f>
        <v>0</v>
      </c>
    </row>
    <row r="51" spans="1:17" x14ac:dyDescent="0.3">
      <c r="A51">
        <v>3495</v>
      </c>
      <c r="B51" s="3">
        <v>1576980.93</v>
      </c>
      <c r="C51" s="3">
        <v>0</v>
      </c>
      <c r="D51" s="3">
        <v>0</v>
      </c>
      <c r="E51" s="3">
        <v>0</v>
      </c>
      <c r="F51" s="3">
        <v>0</v>
      </c>
      <c r="G51" s="3">
        <v>0</v>
      </c>
      <c r="H51" s="3">
        <v>0</v>
      </c>
      <c r="J51" t="str">
        <f>VLOOKUP(A51,'Customer Master'!A49:F318,2,FALSE)</f>
        <v>SEED ENGINE</v>
      </c>
      <c r="K51" t="str">
        <f>VLOOKUP(A51,'Customer Master'!A49:F318,3,FALSE)</f>
        <v>2011/118289/07</v>
      </c>
      <c r="L51" t="str">
        <f>VLOOKUP(A51,'Customer Master'!A50:F319,4,FALSE)</f>
        <v>4640263168</v>
      </c>
      <c r="M51">
        <f>VLOOKUP(A51,'Customer Master'!A49:F318,5,FALSE)</f>
        <v>30</v>
      </c>
      <c r="N51" s="62">
        <f>VLOOKUP(A51,'Customer Master'!A49:F318,6,FALSE)</f>
        <v>2000000</v>
      </c>
      <c r="O51" s="3">
        <f t="shared" si="0"/>
        <v>1576980.93</v>
      </c>
      <c r="P51" s="3">
        <f t="shared" si="1"/>
        <v>-423019.07000000007</v>
      </c>
      <c r="Q51">
        <f>IF(M51&gt;"30",'Monthly Ageing'!D51+'Monthly Ageing'!E51+'Monthly Ageing'!F51+'Monthly Ageing'!G51+'Monthly Ageing'!H51,IF(M51="45",D51+E51+F51+G51+H51,IF('Monthly Ageing'!M51="60",'Monthly Ageing'!E51+'Monthly Ageing'!F51+'Monthly Ageing'!G51+'Monthly Ageing'!H51,IF('Monthly Ageing'!M51="90",'Monthly Ageing'!F51+'Monthly Ageing'!G51+'Monthly Ageing'!H51,IF('Monthly Ageing'!M51="120",'Monthly Ageing'!G51+'Monthly Ageing'!H51,IF('Monthly Ageing'!M51="180",0,'Monthly Ageing'!D51+'Monthly Ageing'!E51+'Monthly Ageing'!F51+'Monthly Ageing'!G51+'Monthly Ageing'!H51))))))</f>
        <v>0</v>
      </c>
    </row>
    <row r="52" spans="1:17" x14ac:dyDescent="0.3">
      <c r="A52">
        <v>6697</v>
      </c>
      <c r="B52" s="3">
        <v>2914310.32</v>
      </c>
      <c r="C52" s="3">
        <v>0</v>
      </c>
      <c r="D52" s="3">
        <v>0</v>
      </c>
      <c r="E52" s="3">
        <v>0</v>
      </c>
      <c r="F52" s="3">
        <v>0</v>
      </c>
      <c r="G52" s="3">
        <v>0</v>
      </c>
      <c r="H52" s="3">
        <v>0</v>
      </c>
      <c r="J52" t="str">
        <f>VLOOKUP(A52,'Customer Master'!A50:F319,2,FALSE)</f>
        <v>SETHEO ENGINEERING</v>
      </c>
      <c r="K52" t="str">
        <f>VLOOKUP(A52,'Customer Master'!A50:F319,3,FALSE)</f>
        <v>2010/010996/07</v>
      </c>
      <c r="L52" t="str">
        <f>VLOOKUP(A52,'Customer Master'!A51:F320,4,FALSE)</f>
        <v>4930241221</v>
      </c>
      <c r="M52">
        <f>VLOOKUP(A52,'Customer Master'!A50:F319,5,FALSE)</f>
        <v>60</v>
      </c>
      <c r="N52" s="62">
        <f>VLOOKUP(A52,'Customer Master'!A50:F319,6,FALSE)</f>
        <v>850000</v>
      </c>
      <c r="O52" s="3">
        <f t="shared" si="0"/>
        <v>2914310.32</v>
      </c>
      <c r="P52" s="3">
        <f t="shared" si="1"/>
        <v>2064310.3199999998</v>
      </c>
      <c r="Q52">
        <f>IF(M52&gt;"30",'Monthly Ageing'!D52+'Monthly Ageing'!E52+'Monthly Ageing'!F52+'Monthly Ageing'!G52+'Monthly Ageing'!H52,IF(M52="45",D52+E52+F52+G52+H52,IF('Monthly Ageing'!M52="60",'Monthly Ageing'!E52+'Monthly Ageing'!F52+'Monthly Ageing'!G52+'Monthly Ageing'!H52,IF('Monthly Ageing'!M52="90",'Monthly Ageing'!F52+'Monthly Ageing'!G52+'Monthly Ageing'!H52,IF('Monthly Ageing'!M52="120",'Monthly Ageing'!G52+'Monthly Ageing'!H52,IF('Monthly Ageing'!M52="180",0,'Monthly Ageing'!D52+'Monthly Ageing'!E52+'Monthly Ageing'!F52+'Monthly Ageing'!G52+'Monthly Ageing'!H52))))))</f>
        <v>0</v>
      </c>
    </row>
    <row r="53" spans="1:17" x14ac:dyDescent="0.3">
      <c r="A53">
        <v>1384</v>
      </c>
      <c r="B53" s="3">
        <v>0</v>
      </c>
      <c r="C53" s="3">
        <v>0</v>
      </c>
      <c r="D53" s="3">
        <v>0</v>
      </c>
      <c r="E53" s="3">
        <v>0</v>
      </c>
      <c r="F53" s="3">
        <v>0</v>
      </c>
      <c r="G53" s="3">
        <v>0</v>
      </c>
      <c r="H53" s="3">
        <v>0</v>
      </c>
      <c r="J53" t="e">
        <f>VLOOKUP(A53,'Customer Master'!A51:F320,2,FALSE)</f>
        <v>#N/A</v>
      </c>
      <c r="K53" t="e">
        <f>VLOOKUP(A53,'Customer Master'!A51:F320,3,FALSE)</f>
        <v>#N/A</v>
      </c>
      <c r="L53" t="e">
        <f>VLOOKUP(A53,'Customer Master'!A52:F321,4,FALSE)</f>
        <v>#N/A</v>
      </c>
      <c r="M53" t="e">
        <f>VLOOKUP(A53,'Customer Master'!A51:F320,5,FALSE)</f>
        <v>#N/A</v>
      </c>
      <c r="N53" s="62" t="e">
        <f>VLOOKUP(A53,'Customer Master'!A51:F320,6,FALSE)</f>
        <v>#N/A</v>
      </c>
      <c r="O53" s="3">
        <f t="shared" si="0"/>
        <v>0</v>
      </c>
      <c r="P53" s="3" t="e">
        <f t="shared" si="1"/>
        <v>#N/A</v>
      </c>
      <c r="Q53" t="e">
        <f>IF(M53&gt;"30",'Monthly Ageing'!D53+'Monthly Ageing'!E53+'Monthly Ageing'!F53+'Monthly Ageing'!G53+'Monthly Ageing'!H53,IF(M53="45",D53+E53+F53+G53+H53,IF('Monthly Ageing'!M53="60",'Monthly Ageing'!E53+'Monthly Ageing'!F53+'Monthly Ageing'!G53+'Monthly Ageing'!H53,IF('Monthly Ageing'!M53="90",'Monthly Ageing'!F53+'Monthly Ageing'!G53+'Monthly Ageing'!H53,IF('Monthly Ageing'!M53="120",'Monthly Ageing'!G53+'Monthly Ageing'!H53,IF('Monthly Ageing'!M53="180",0,'Monthly Ageing'!D53+'Monthly Ageing'!E53+'Monthly Ageing'!F53+'Monthly Ageing'!G53+'Monthly Ageing'!H53))))))</f>
        <v>#N/A</v>
      </c>
    </row>
    <row r="54" spans="1:17" x14ac:dyDescent="0.3">
      <c r="A54">
        <v>2152</v>
      </c>
      <c r="B54" s="3">
        <v>6735.5918000000001</v>
      </c>
      <c r="C54" s="3">
        <v>5499.1899000000003</v>
      </c>
      <c r="D54" s="3">
        <v>0</v>
      </c>
      <c r="E54" s="3">
        <v>0</v>
      </c>
      <c r="F54" s="3">
        <v>3142.835</v>
      </c>
      <c r="G54" s="3">
        <v>2737.4479000000001</v>
      </c>
      <c r="H54" s="3">
        <v>0</v>
      </c>
      <c r="J54" t="e">
        <f>VLOOKUP(A54,'Customer Master'!A52:F321,2,FALSE)</f>
        <v>#N/A</v>
      </c>
      <c r="K54" t="e">
        <f>VLOOKUP(A54,'Customer Master'!A52:F321,3,FALSE)</f>
        <v>#N/A</v>
      </c>
      <c r="L54" t="e">
        <f>VLOOKUP(A54,'Customer Master'!A53:F322,4,FALSE)</f>
        <v>#N/A</v>
      </c>
      <c r="M54" t="e">
        <f>VLOOKUP(A54,'Customer Master'!A52:F321,5,FALSE)</f>
        <v>#N/A</v>
      </c>
      <c r="N54" s="62" t="e">
        <f>VLOOKUP(A54,'Customer Master'!A52:F321,6,FALSE)</f>
        <v>#N/A</v>
      </c>
      <c r="O54" s="3">
        <f t="shared" si="0"/>
        <v>18115.064599999998</v>
      </c>
      <c r="P54" s="3" t="e">
        <f t="shared" si="1"/>
        <v>#N/A</v>
      </c>
      <c r="Q54" t="e">
        <f>IF(M54&gt;"30",'Monthly Ageing'!D54+'Monthly Ageing'!E54+'Monthly Ageing'!F54+'Monthly Ageing'!G54+'Monthly Ageing'!H54,IF(M54="45",D54+E54+F54+G54+H54,IF('Monthly Ageing'!M54="60",'Monthly Ageing'!E54+'Monthly Ageing'!F54+'Monthly Ageing'!G54+'Monthly Ageing'!H54,IF('Monthly Ageing'!M54="90",'Monthly Ageing'!F54+'Monthly Ageing'!G54+'Monthly Ageing'!H54,IF('Monthly Ageing'!M54="120",'Monthly Ageing'!G54+'Monthly Ageing'!H54,IF('Monthly Ageing'!M54="180",0,'Monthly Ageing'!D54+'Monthly Ageing'!E54+'Monthly Ageing'!F54+'Monthly Ageing'!G54+'Monthly Ageing'!H54))))))</f>
        <v>#N/A</v>
      </c>
    </row>
    <row r="55" spans="1:17" x14ac:dyDescent="0.3">
      <c r="A55">
        <v>1912</v>
      </c>
      <c r="B55" s="3">
        <v>203367.12</v>
      </c>
      <c r="C55" s="3">
        <v>0</v>
      </c>
      <c r="D55" s="3">
        <v>0</v>
      </c>
      <c r="E55" s="3">
        <v>0</v>
      </c>
      <c r="F55" s="3">
        <v>0</v>
      </c>
      <c r="G55" s="3">
        <v>0</v>
      </c>
      <c r="H55" s="3">
        <v>0</v>
      </c>
      <c r="J55" t="e">
        <f>VLOOKUP(A55,'Customer Master'!A53:F322,2,FALSE)</f>
        <v>#N/A</v>
      </c>
      <c r="K55" t="e">
        <f>VLOOKUP(A55,'Customer Master'!A53:F322,3,FALSE)</f>
        <v>#N/A</v>
      </c>
      <c r="L55" t="e">
        <f>VLOOKUP(A55,'Customer Master'!A54:F323,4,FALSE)</f>
        <v>#N/A</v>
      </c>
      <c r="M55" t="e">
        <f>VLOOKUP(A55,'Customer Master'!A53:F322,5,FALSE)</f>
        <v>#N/A</v>
      </c>
      <c r="N55" s="62" t="e">
        <f>VLOOKUP(A55,'Customer Master'!A53:F322,6,FALSE)</f>
        <v>#N/A</v>
      </c>
      <c r="O55" s="3">
        <f t="shared" si="0"/>
        <v>203367.12</v>
      </c>
      <c r="P55" s="3" t="e">
        <f t="shared" si="1"/>
        <v>#N/A</v>
      </c>
      <c r="Q55" t="e">
        <f>IF(M55&gt;"30",'Monthly Ageing'!D55+'Monthly Ageing'!E55+'Monthly Ageing'!F55+'Monthly Ageing'!G55+'Monthly Ageing'!H55,IF(M55="45",D55+E55+F55+G55+H55,IF('Monthly Ageing'!M55="60",'Monthly Ageing'!E55+'Monthly Ageing'!F55+'Monthly Ageing'!G55+'Monthly Ageing'!H55,IF('Monthly Ageing'!M55="90",'Monthly Ageing'!F55+'Monthly Ageing'!G55+'Monthly Ageing'!H55,IF('Monthly Ageing'!M55="120",'Monthly Ageing'!G55+'Monthly Ageing'!H55,IF('Monthly Ageing'!M55="180",0,'Monthly Ageing'!D55+'Monthly Ageing'!E55+'Monthly Ageing'!F55+'Monthly Ageing'!G55+'Monthly Ageing'!H55))))))</f>
        <v>#N/A</v>
      </c>
    </row>
    <row r="56" spans="1:17" x14ac:dyDescent="0.3">
      <c r="A56">
        <v>9571</v>
      </c>
      <c r="B56" s="3">
        <v>983385.72</v>
      </c>
      <c r="C56" s="3">
        <v>356106.29</v>
      </c>
      <c r="D56" s="3">
        <v>0</v>
      </c>
      <c r="E56" s="3">
        <v>0</v>
      </c>
      <c r="F56" s="3">
        <v>0</v>
      </c>
      <c r="G56" s="3">
        <v>0</v>
      </c>
      <c r="H56" s="3">
        <v>0</v>
      </c>
      <c r="J56" t="str">
        <f>VLOOKUP(A56,'Customer Master'!A54:F323,2,FALSE)</f>
        <v>SOUTH AFRICAN-NETHERLANDS CHAMBER OF COMMERCE</v>
      </c>
      <c r="K56" t="str">
        <f>VLOOKUP(A56,'Customer Master'!A54:F323,3,FALSE)</f>
        <v>1992/002062/08</v>
      </c>
      <c r="L56" t="str">
        <f>VLOOKUP(A56,'Customer Master'!A55:F324,4,FALSE)</f>
        <v>4660132293</v>
      </c>
      <c r="M56">
        <f>VLOOKUP(A56,'Customer Master'!A54:F323,5,FALSE)</f>
        <v>30</v>
      </c>
      <c r="N56" s="62">
        <f>VLOOKUP(A56,'Customer Master'!A54:F323,6,FALSE)</f>
        <v>10000000</v>
      </c>
      <c r="O56" s="3">
        <f t="shared" si="0"/>
        <v>1339492.01</v>
      </c>
      <c r="P56" s="3">
        <f t="shared" si="1"/>
        <v>-8660507.9900000002</v>
      </c>
      <c r="Q56">
        <f>IF(M56&gt;"30",'Monthly Ageing'!D56+'Monthly Ageing'!E56+'Monthly Ageing'!F56+'Monthly Ageing'!G56+'Monthly Ageing'!H56,IF(M56="45",D56+E56+F56+G56+H56,IF('Monthly Ageing'!M56="60",'Monthly Ageing'!E56+'Monthly Ageing'!F56+'Monthly Ageing'!G56+'Monthly Ageing'!H56,IF('Monthly Ageing'!M56="90",'Monthly Ageing'!F56+'Monthly Ageing'!G56+'Monthly Ageing'!H56,IF('Monthly Ageing'!M56="120",'Monthly Ageing'!G56+'Monthly Ageing'!H56,IF('Monthly Ageing'!M56="180",0,'Monthly Ageing'!D56+'Monthly Ageing'!E56+'Monthly Ageing'!F56+'Monthly Ageing'!G56+'Monthly Ageing'!H56))))))</f>
        <v>0</v>
      </c>
    </row>
    <row r="57" spans="1:17" x14ac:dyDescent="0.3">
      <c r="A57">
        <v>1995</v>
      </c>
      <c r="B57" s="3">
        <v>40020</v>
      </c>
      <c r="C57" s="3">
        <v>82846</v>
      </c>
      <c r="D57" s="3">
        <v>0</v>
      </c>
      <c r="E57" s="3">
        <v>0</v>
      </c>
      <c r="F57" s="3">
        <v>0</v>
      </c>
      <c r="G57" s="3">
        <v>0</v>
      </c>
      <c r="H57" s="3">
        <v>0</v>
      </c>
      <c r="J57" t="e">
        <f>VLOOKUP(A57,'Customer Master'!A55:F324,2,FALSE)</f>
        <v>#N/A</v>
      </c>
      <c r="K57" t="e">
        <f>VLOOKUP(A57,'Customer Master'!A55:F324,3,FALSE)</f>
        <v>#N/A</v>
      </c>
      <c r="L57" t="e">
        <f>VLOOKUP(A57,'Customer Master'!A56:F325,4,FALSE)</f>
        <v>#N/A</v>
      </c>
      <c r="M57" t="e">
        <f>VLOOKUP(A57,'Customer Master'!A55:F324,5,FALSE)</f>
        <v>#N/A</v>
      </c>
      <c r="N57" s="62" t="e">
        <f>VLOOKUP(A57,'Customer Master'!A55:F324,6,FALSE)</f>
        <v>#N/A</v>
      </c>
      <c r="O57" s="3">
        <f t="shared" si="0"/>
        <v>122866</v>
      </c>
      <c r="P57" s="3" t="e">
        <f t="shared" si="1"/>
        <v>#N/A</v>
      </c>
      <c r="Q57" t="e">
        <f>IF(M57&gt;"30",'Monthly Ageing'!D57+'Monthly Ageing'!E57+'Monthly Ageing'!F57+'Monthly Ageing'!G57+'Monthly Ageing'!H57,IF(M57="45",D57+E57+F57+G57+H57,IF('Monthly Ageing'!M57="60",'Monthly Ageing'!E57+'Monthly Ageing'!F57+'Monthly Ageing'!G57+'Monthly Ageing'!H57,IF('Monthly Ageing'!M57="90",'Monthly Ageing'!F57+'Monthly Ageing'!G57+'Monthly Ageing'!H57,IF('Monthly Ageing'!M57="120",'Monthly Ageing'!G57+'Monthly Ageing'!H57,IF('Monthly Ageing'!M57="180",0,'Monthly Ageing'!D57+'Monthly Ageing'!E57+'Monthly Ageing'!F57+'Monthly Ageing'!G57+'Monthly Ageing'!H57))))))</f>
        <v>#N/A</v>
      </c>
    </row>
    <row r="58" spans="1:17" x14ac:dyDescent="0.3">
      <c r="A58">
        <v>2065</v>
      </c>
      <c r="B58" s="3">
        <v>22408.86</v>
      </c>
      <c r="C58" s="3">
        <v>86533.02</v>
      </c>
      <c r="D58" s="3">
        <v>976.83</v>
      </c>
      <c r="E58" s="3">
        <v>0</v>
      </c>
      <c r="F58" s="3">
        <v>0</v>
      </c>
      <c r="G58" s="3">
        <v>0</v>
      </c>
      <c r="H58" s="3">
        <v>0</v>
      </c>
      <c r="J58" t="e">
        <f>VLOOKUP(A58,'Customer Master'!A56:F325,2,FALSE)</f>
        <v>#N/A</v>
      </c>
      <c r="K58" t="e">
        <f>VLOOKUP(A58,'Customer Master'!A56:F325,3,FALSE)</f>
        <v>#N/A</v>
      </c>
      <c r="L58" t="e">
        <f>VLOOKUP(A58,'Customer Master'!A57:F326,4,FALSE)</f>
        <v>#N/A</v>
      </c>
      <c r="M58" t="e">
        <f>VLOOKUP(A58,'Customer Master'!A56:F325,5,FALSE)</f>
        <v>#N/A</v>
      </c>
      <c r="N58" s="62" t="e">
        <f>VLOOKUP(A58,'Customer Master'!A56:F325,6,FALSE)</f>
        <v>#N/A</v>
      </c>
      <c r="O58" s="3">
        <f t="shared" si="0"/>
        <v>109918.71</v>
      </c>
      <c r="P58" s="3" t="e">
        <f t="shared" si="1"/>
        <v>#N/A</v>
      </c>
      <c r="Q58" t="e">
        <f>IF(M58&gt;"30",'Monthly Ageing'!D58+'Monthly Ageing'!E58+'Monthly Ageing'!F58+'Monthly Ageing'!G58+'Monthly Ageing'!H58,IF(M58="45",D58+E58+F58+G58+H58,IF('Monthly Ageing'!M58="60",'Monthly Ageing'!E58+'Monthly Ageing'!F58+'Monthly Ageing'!G58+'Monthly Ageing'!H58,IF('Monthly Ageing'!M58="90",'Monthly Ageing'!F58+'Monthly Ageing'!G58+'Monthly Ageing'!H58,IF('Monthly Ageing'!M58="120",'Monthly Ageing'!G58+'Monthly Ageing'!H58,IF('Monthly Ageing'!M58="180",0,'Monthly Ageing'!D58+'Monthly Ageing'!E58+'Monthly Ageing'!F58+'Monthly Ageing'!G58+'Monthly Ageing'!H58))))))</f>
        <v>#N/A</v>
      </c>
    </row>
    <row r="59" spans="1:17" x14ac:dyDescent="0.3">
      <c r="A59">
        <v>1056</v>
      </c>
      <c r="B59" s="3">
        <v>289671.53999999998</v>
      </c>
      <c r="C59" s="3">
        <v>0</v>
      </c>
      <c r="D59" s="3">
        <v>400083.45</v>
      </c>
      <c r="E59" s="3">
        <v>0</v>
      </c>
      <c r="F59" s="3">
        <v>0</v>
      </c>
      <c r="G59" s="3">
        <v>0</v>
      </c>
      <c r="H59" s="3">
        <v>0</v>
      </c>
      <c r="J59" t="e">
        <f>VLOOKUP(A59,'Customer Master'!A57:F326,2,FALSE)</f>
        <v>#N/A</v>
      </c>
      <c r="K59" t="e">
        <f>VLOOKUP(A59,'Customer Master'!A57:F326,3,FALSE)</f>
        <v>#N/A</v>
      </c>
      <c r="L59" t="e">
        <f>VLOOKUP(A59,'Customer Master'!A58:F327,4,FALSE)</f>
        <v>#N/A</v>
      </c>
      <c r="M59" t="e">
        <f>VLOOKUP(A59,'Customer Master'!A57:F326,5,FALSE)</f>
        <v>#N/A</v>
      </c>
      <c r="N59" s="62" t="e">
        <f>VLOOKUP(A59,'Customer Master'!A57:F326,6,FALSE)</f>
        <v>#N/A</v>
      </c>
      <c r="O59" s="3">
        <f t="shared" si="0"/>
        <v>689754.99</v>
      </c>
      <c r="P59" s="3" t="e">
        <f t="shared" si="1"/>
        <v>#N/A</v>
      </c>
      <c r="Q59" t="e">
        <f>IF(M59&gt;"30",'Monthly Ageing'!D59+'Monthly Ageing'!E59+'Monthly Ageing'!F59+'Monthly Ageing'!G59+'Monthly Ageing'!H59,IF(M59="45",D59+E59+F59+G59+H59,IF('Monthly Ageing'!M59="60",'Monthly Ageing'!E59+'Monthly Ageing'!F59+'Monthly Ageing'!G59+'Monthly Ageing'!H59,IF('Monthly Ageing'!M59="90",'Monthly Ageing'!F59+'Monthly Ageing'!G59+'Monthly Ageing'!H59,IF('Monthly Ageing'!M59="120",'Monthly Ageing'!G59+'Monthly Ageing'!H59,IF('Monthly Ageing'!M59="180",0,'Monthly Ageing'!D59+'Monthly Ageing'!E59+'Monthly Ageing'!F59+'Monthly Ageing'!G59+'Monthly Ageing'!H59))))))</f>
        <v>#N/A</v>
      </c>
    </row>
    <row r="60" spans="1:17" x14ac:dyDescent="0.3">
      <c r="A60">
        <v>7433</v>
      </c>
      <c r="B60" s="3">
        <v>292861.94</v>
      </c>
      <c r="C60" s="3">
        <v>0</v>
      </c>
      <c r="D60" s="3">
        <v>0</v>
      </c>
      <c r="E60" s="3">
        <v>0</v>
      </c>
      <c r="F60" s="3">
        <v>0</v>
      </c>
      <c r="G60" s="3">
        <v>0</v>
      </c>
      <c r="H60" s="3">
        <v>0</v>
      </c>
      <c r="J60" t="str">
        <f>VLOOKUP(A60,'Customer Master'!A58:F327,2,FALSE)</f>
        <v>ST AUGUSTINE COLLEGE OF SOUTH AFRICA</v>
      </c>
      <c r="K60" t="str">
        <f>VLOOKUP(A60,'Customer Master'!A58:F327,3,FALSE)</f>
        <v>1997/020522/08</v>
      </c>
      <c r="L60">
        <f>VLOOKUP(A60,'Customer Master'!A59:F328,4,FALSE)</f>
        <v>0</v>
      </c>
      <c r="M60">
        <f>VLOOKUP(A60,'Customer Master'!A58:F327,5,FALSE)</f>
        <v>30</v>
      </c>
      <c r="N60" s="62">
        <f>VLOOKUP(A60,'Customer Master'!A58:F327,6,FALSE)</f>
        <v>700000</v>
      </c>
      <c r="O60" s="3">
        <f t="shared" si="0"/>
        <v>292861.94</v>
      </c>
      <c r="P60" s="3">
        <f t="shared" si="1"/>
        <v>-407138.06</v>
      </c>
      <c r="Q60">
        <f>IF(M60&gt;"30",'Monthly Ageing'!D60+'Monthly Ageing'!E60+'Monthly Ageing'!F60+'Monthly Ageing'!G60+'Monthly Ageing'!H60,IF(M60="45",D60+E60+F60+G60+H60,IF('Monthly Ageing'!M60="60",'Monthly Ageing'!E60+'Monthly Ageing'!F60+'Monthly Ageing'!G60+'Monthly Ageing'!H60,IF('Monthly Ageing'!M60="90",'Monthly Ageing'!F60+'Monthly Ageing'!G60+'Monthly Ageing'!H60,IF('Monthly Ageing'!M60="120",'Monthly Ageing'!G60+'Monthly Ageing'!H60,IF('Monthly Ageing'!M60="180",0,'Monthly Ageing'!D60+'Monthly Ageing'!E60+'Monthly Ageing'!F60+'Monthly Ageing'!G60+'Monthly Ageing'!H60))))))</f>
        <v>0</v>
      </c>
    </row>
    <row r="61" spans="1:17" x14ac:dyDescent="0.3">
      <c r="A61">
        <v>4414</v>
      </c>
      <c r="B61" s="3">
        <v>1400194.06</v>
      </c>
      <c r="C61" s="3">
        <v>67401.59</v>
      </c>
      <c r="D61" s="3">
        <v>50062.95</v>
      </c>
      <c r="E61" s="3">
        <v>0</v>
      </c>
      <c r="F61" s="3">
        <v>0</v>
      </c>
      <c r="G61" s="3">
        <v>0</v>
      </c>
      <c r="H61" s="3">
        <v>0</v>
      </c>
      <c r="J61" t="str">
        <f>VLOOKUP(A61,'Customer Master'!A59:F328,2,FALSE)</f>
        <v>STEDONE CIVILS</v>
      </c>
      <c r="K61" t="str">
        <f>VLOOKUP(A61,'Customer Master'!A59:F328,3,FALSE)</f>
        <v>2008/029281/07</v>
      </c>
      <c r="L61" t="str">
        <f>VLOOKUP(A61,'Customer Master'!A60:F329,4,FALSE)</f>
        <v>4250104751</v>
      </c>
      <c r="M61">
        <f>VLOOKUP(A61,'Customer Master'!A59:F328,5,FALSE)</f>
        <v>60</v>
      </c>
      <c r="N61" s="62">
        <f>VLOOKUP(A61,'Customer Master'!A59:F328,6,FALSE)</f>
        <v>650000</v>
      </c>
      <c r="O61" s="3">
        <f t="shared" si="0"/>
        <v>1517658.6</v>
      </c>
      <c r="P61" s="3">
        <f t="shared" si="1"/>
        <v>867658.60000000009</v>
      </c>
      <c r="Q61">
        <f>IF(M61&gt;"30",'Monthly Ageing'!D61+'Monthly Ageing'!E61+'Monthly Ageing'!F61+'Monthly Ageing'!G61+'Monthly Ageing'!H61,IF(M61="45",D61+E61+F61+G61+H61,IF('Monthly Ageing'!M61="60",'Monthly Ageing'!E61+'Monthly Ageing'!F61+'Monthly Ageing'!G61+'Monthly Ageing'!H61,IF('Monthly Ageing'!M61="90",'Monthly Ageing'!F61+'Monthly Ageing'!G61+'Monthly Ageing'!H61,IF('Monthly Ageing'!M61="120",'Monthly Ageing'!G61+'Monthly Ageing'!H61,IF('Monthly Ageing'!M61="180",0,'Monthly Ageing'!D61+'Monthly Ageing'!E61+'Monthly Ageing'!F61+'Monthly Ageing'!G61+'Monthly Ageing'!H61))))))</f>
        <v>50062.95</v>
      </c>
    </row>
    <row r="62" spans="1:17" x14ac:dyDescent="0.3">
      <c r="A62">
        <v>7461</v>
      </c>
      <c r="B62" s="3">
        <v>5357840.47</v>
      </c>
      <c r="C62" s="3">
        <v>40767153.259999998</v>
      </c>
      <c r="D62" s="3">
        <v>10051909.970000001</v>
      </c>
      <c r="E62" s="3">
        <v>0</v>
      </c>
      <c r="F62" s="3">
        <v>-7.0000000000000007E-2</v>
      </c>
      <c r="G62" s="3">
        <v>0</v>
      </c>
      <c r="H62" s="3">
        <v>0</v>
      </c>
      <c r="J62" t="str">
        <f>VLOOKUP(A62,'Customer Master'!A60:F329,2,FALSE)</f>
        <v>STELLR SOUTH AFRICA</v>
      </c>
      <c r="K62" t="str">
        <f>VLOOKUP(A62,'Customer Master'!A60:F329,3,FALSE)</f>
        <v>2004/021702/07</v>
      </c>
      <c r="L62" t="str">
        <f>VLOOKUP(A62,'Customer Master'!A61:F330,4,FALSE)</f>
        <v>4140217649</v>
      </c>
      <c r="M62">
        <f>VLOOKUP(A62,'Customer Master'!A60:F329,5,FALSE)</f>
        <v>30</v>
      </c>
      <c r="N62" s="62">
        <f>VLOOKUP(A62,'Customer Master'!A60:F329,6,FALSE)</f>
        <v>500000</v>
      </c>
      <c r="O62" s="3">
        <f t="shared" si="0"/>
        <v>56176903.629999995</v>
      </c>
      <c r="P62" s="3">
        <f t="shared" si="1"/>
        <v>55676903.629999995</v>
      </c>
      <c r="Q62">
        <f>IF(M62&gt;"30",'Monthly Ageing'!D62+'Monthly Ageing'!E62+'Monthly Ageing'!F62+'Monthly Ageing'!G62+'Monthly Ageing'!H62,IF(M62="45",D62+E62+F62+G62+H62,IF('Monthly Ageing'!M62="60",'Monthly Ageing'!E62+'Monthly Ageing'!F62+'Monthly Ageing'!G62+'Monthly Ageing'!H62,IF('Monthly Ageing'!M62="90",'Monthly Ageing'!F62+'Monthly Ageing'!G62+'Monthly Ageing'!H62,IF('Monthly Ageing'!M62="120",'Monthly Ageing'!G62+'Monthly Ageing'!H62,IF('Monthly Ageing'!M62="180",0,'Monthly Ageing'!D62+'Monthly Ageing'!E62+'Monthly Ageing'!F62+'Monthly Ageing'!G62+'Monthly Ageing'!H62))))))</f>
        <v>10051909.9</v>
      </c>
    </row>
    <row r="63" spans="1:17" x14ac:dyDescent="0.3">
      <c r="A63">
        <v>8571</v>
      </c>
      <c r="B63" s="3">
        <v>0</v>
      </c>
      <c r="C63" s="3">
        <v>46428.235200000003</v>
      </c>
      <c r="D63" s="3">
        <v>0</v>
      </c>
      <c r="E63" s="3">
        <v>0</v>
      </c>
      <c r="F63" s="3">
        <v>0</v>
      </c>
      <c r="G63" s="3">
        <v>0</v>
      </c>
      <c r="H63" s="3">
        <v>0</v>
      </c>
      <c r="J63" t="str">
        <f>VLOOKUP(A63,'Customer Master'!A61:F330,2,FALSE)</f>
        <v>STRATEGY HOUSE</v>
      </c>
      <c r="K63" t="str">
        <f>VLOOKUP(A63,'Customer Master'!A61:F330,3,FALSE)</f>
        <v>2013/193502/07</v>
      </c>
      <c r="L63">
        <f>VLOOKUP(A63,'Customer Master'!A62:F331,4,FALSE)</f>
        <v>0</v>
      </c>
      <c r="M63">
        <f>VLOOKUP(A63,'Customer Master'!A61:F330,5,FALSE)</f>
        <v>30</v>
      </c>
      <c r="N63" s="62">
        <f>VLOOKUP(A63,'Customer Master'!A61:F330,6,FALSE)</f>
        <v>300000</v>
      </c>
      <c r="O63" s="3">
        <f t="shared" si="0"/>
        <v>46428.235200000003</v>
      </c>
      <c r="P63" s="3">
        <f t="shared" si="1"/>
        <v>-253571.7648</v>
      </c>
      <c r="Q63">
        <f>IF(M63&gt;"30",'Monthly Ageing'!D63+'Monthly Ageing'!E63+'Monthly Ageing'!F63+'Monthly Ageing'!G63+'Monthly Ageing'!H63,IF(M63="45",D63+E63+F63+G63+H63,IF('Monthly Ageing'!M63="60",'Monthly Ageing'!E63+'Monthly Ageing'!F63+'Monthly Ageing'!G63+'Monthly Ageing'!H63,IF('Monthly Ageing'!M63="90",'Monthly Ageing'!F63+'Monthly Ageing'!G63+'Monthly Ageing'!H63,IF('Monthly Ageing'!M63="120",'Monthly Ageing'!G63+'Monthly Ageing'!H63,IF('Monthly Ageing'!M63="180",0,'Monthly Ageing'!D63+'Monthly Ageing'!E63+'Monthly Ageing'!F63+'Monthly Ageing'!G63+'Monthly Ageing'!H63))))))</f>
        <v>0</v>
      </c>
    </row>
    <row r="64" spans="1:17" x14ac:dyDescent="0.3">
      <c r="A64">
        <v>3058</v>
      </c>
      <c r="B64" s="3">
        <v>9703.08</v>
      </c>
      <c r="C64" s="3">
        <v>0</v>
      </c>
      <c r="D64" s="3">
        <v>0</v>
      </c>
      <c r="E64" s="3">
        <v>0</v>
      </c>
      <c r="F64" s="3">
        <v>0</v>
      </c>
      <c r="G64" s="3">
        <v>0</v>
      </c>
      <c r="H64" s="3">
        <v>0</v>
      </c>
      <c r="J64" t="str">
        <f>VLOOKUP(A64,'Customer Master'!A62:F331,2,FALSE)</f>
        <v>SUID-AFRIKAANSE POSKANTOOR</v>
      </c>
      <c r="K64" t="str">
        <f>VLOOKUP(A64,'Customer Master'!A62:F331,3,FALSE)</f>
        <v>1991/005477/30</v>
      </c>
      <c r="L64" t="str">
        <f>VLOOKUP(A64,'Customer Master'!A63:F332,4,FALSE)</f>
        <v>4650101142</v>
      </c>
      <c r="M64">
        <f>VLOOKUP(A64,'Customer Master'!A62:F331,5,FALSE)</f>
        <v>30</v>
      </c>
      <c r="N64" s="62">
        <f>VLOOKUP(A64,'Customer Master'!A62:F331,6,FALSE)</f>
        <v>2000000</v>
      </c>
      <c r="O64" s="3">
        <f t="shared" si="0"/>
        <v>9703.08</v>
      </c>
      <c r="P64" s="3">
        <f t="shared" si="1"/>
        <v>-1990296.92</v>
      </c>
      <c r="Q64">
        <f>IF(M64&gt;"30",'Monthly Ageing'!D64+'Monthly Ageing'!E64+'Monthly Ageing'!F64+'Monthly Ageing'!G64+'Monthly Ageing'!H64,IF(M64="45",D64+E64+F64+G64+H64,IF('Monthly Ageing'!M64="60",'Monthly Ageing'!E64+'Monthly Ageing'!F64+'Monthly Ageing'!G64+'Monthly Ageing'!H64,IF('Monthly Ageing'!M64="90",'Monthly Ageing'!F64+'Monthly Ageing'!G64+'Monthly Ageing'!H64,IF('Monthly Ageing'!M64="120",'Monthly Ageing'!G64+'Monthly Ageing'!H64,IF('Monthly Ageing'!M64="180",0,'Monthly Ageing'!D64+'Monthly Ageing'!E64+'Monthly Ageing'!F64+'Monthly Ageing'!G64+'Monthly Ageing'!H64))))))</f>
        <v>0</v>
      </c>
    </row>
    <row r="65" spans="1:17" x14ac:dyDescent="0.3">
      <c r="A65">
        <v>5540</v>
      </c>
      <c r="B65" s="3">
        <v>10925</v>
      </c>
      <c r="C65" s="3">
        <v>0</v>
      </c>
      <c r="D65" s="3">
        <v>0</v>
      </c>
      <c r="E65" s="3">
        <v>0</v>
      </c>
      <c r="F65" s="3">
        <v>0</v>
      </c>
      <c r="G65" s="3">
        <v>0</v>
      </c>
      <c r="H65" s="3">
        <v>0</v>
      </c>
      <c r="J65" t="str">
        <f>VLOOKUP(A65,'Customer Master'!A63:F332,2,FALSE)</f>
        <v>SUM MORE GROUP</v>
      </c>
      <c r="K65" t="str">
        <f>VLOOKUP(A65,'Customer Master'!A63:F332,3,FALSE)</f>
        <v>2014/079620/07</v>
      </c>
      <c r="L65">
        <f>VLOOKUP(A65,'Customer Master'!A64:F333,4,FALSE)</f>
        <v>0</v>
      </c>
      <c r="M65">
        <f>VLOOKUP(A65,'Customer Master'!A63:F332,5,FALSE)</f>
        <v>30</v>
      </c>
      <c r="N65" s="62">
        <f>VLOOKUP(A65,'Customer Master'!A63:F332,6,FALSE)</f>
        <v>100000</v>
      </c>
      <c r="O65" s="3">
        <f t="shared" si="0"/>
        <v>10925</v>
      </c>
      <c r="P65" s="3">
        <f t="shared" si="1"/>
        <v>-89075</v>
      </c>
      <c r="Q65">
        <f>IF(M65&gt;"30",'Monthly Ageing'!D65+'Monthly Ageing'!E65+'Monthly Ageing'!F65+'Monthly Ageing'!G65+'Monthly Ageing'!H65,IF(M65="45",D65+E65+F65+G65+H65,IF('Monthly Ageing'!M65="60",'Monthly Ageing'!E65+'Monthly Ageing'!F65+'Monthly Ageing'!G65+'Monthly Ageing'!H65,IF('Monthly Ageing'!M65="90",'Monthly Ageing'!F65+'Monthly Ageing'!G65+'Monthly Ageing'!H65,IF('Monthly Ageing'!M65="120",'Monthly Ageing'!G65+'Monthly Ageing'!H65,IF('Monthly Ageing'!M65="180",0,'Monthly Ageing'!D65+'Monthly Ageing'!E65+'Monthly Ageing'!F65+'Monthly Ageing'!G65+'Monthly Ageing'!H65))))))</f>
        <v>0</v>
      </c>
    </row>
    <row r="66" spans="1:17" x14ac:dyDescent="0.3">
      <c r="A66">
        <v>6233</v>
      </c>
      <c r="B66" s="3">
        <v>137027.35999999999</v>
      </c>
      <c r="C66" s="3">
        <v>20000</v>
      </c>
      <c r="D66" s="3">
        <v>0</v>
      </c>
      <c r="E66" s="3">
        <v>0</v>
      </c>
      <c r="F66" s="3">
        <v>0</v>
      </c>
      <c r="G66" s="3">
        <v>0</v>
      </c>
      <c r="H66" s="3">
        <v>0</v>
      </c>
      <c r="J66" t="str">
        <f>VLOOKUP(A66,'Customer Master'!A64:F333,2,FALSE)</f>
        <v>SUN INTERNATIONAL</v>
      </c>
      <c r="K66" t="str">
        <f>VLOOKUP(A66,'Customer Master'!A64:F333,3,FALSE)</f>
        <v>1967/007528/06</v>
      </c>
      <c r="L66" t="str">
        <f>VLOOKUP(A66,'Customer Master'!A65:F334,4,FALSE)</f>
        <v>4930103496</v>
      </c>
      <c r="M66">
        <f>VLOOKUP(A66,'Customer Master'!A64:F333,5,FALSE)</f>
        <v>45</v>
      </c>
      <c r="N66" s="62">
        <f>VLOOKUP(A66,'Customer Master'!A64:F333,6,FALSE)</f>
        <v>22602.37</v>
      </c>
      <c r="O66" s="3">
        <f t="shared" si="0"/>
        <v>157027.35999999999</v>
      </c>
      <c r="P66" s="3">
        <f t="shared" si="1"/>
        <v>134424.99</v>
      </c>
      <c r="Q66">
        <f>IF(M66&gt;"30",'Monthly Ageing'!D66+'Monthly Ageing'!E66+'Monthly Ageing'!F66+'Monthly Ageing'!G66+'Monthly Ageing'!H66,IF(M66="45",D66+E66+F66+G66+H66,IF('Monthly Ageing'!M66="60",'Monthly Ageing'!E66+'Monthly Ageing'!F66+'Monthly Ageing'!G66+'Monthly Ageing'!H66,IF('Monthly Ageing'!M66="90",'Monthly Ageing'!F66+'Monthly Ageing'!G66+'Monthly Ageing'!H66,IF('Monthly Ageing'!M66="120",'Monthly Ageing'!G66+'Monthly Ageing'!H66,IF('Monthly Ageing'!M66="180",0,'Monthly Ageing'!D66+'Monthly Ageing'!E66+'Monthly Ageing'!F66+'Monthly Ageing'!G66+'Monthly Ageing'!H66))))))</f>
        <v>0</v>
      </c>
    </row>
    <row r="67" spans="1:17" x14ac:dyDescent="0.3">
      <c r="A67">
        <v>7343</v>
      </c>
      <c r="B67" s="3">
        <v>0</v>
      </c>
      <c r="C67" s="3">
        <v>0</v>
      </c>
      <c r="D67" s="3">
        <v>0</v>
      </c>
      <c r="E67" s="3">
        <v>0</v>
      </c>
      <c r="F67" s="3">
        <v>-21458.736000000001</v>
      </c>
      <c r="G67" s="3">
        <v>0</v>
      </c>
      <c r="H67" s="3">
        <v>0</v>
      </c>
      <c r="J67" t="str">
        <f>VLOOKUP(A67,'Customer Master'!A65:F334,2,FALSE)</f>
        <v>SUNFIELD HOME (FORTUNA)</v>
      </c>
      <c r="K67" t="str">
        <f>VLOOKUP(A67,'Customer Master'!A65:F334,3,FALSE)</f>
        <v>1996/003781/08</v>
      </c>
      <c r="L67">
        <f>VLOOKUP(A67,'Customer Master'!A66:F335,4,FALSE)</f>
        <v>0</v>
      </c>
      <c r="M67">
        <f>VLOOKUP(A67,'Customer Master'!A65:F334,5,FALSE)</f>
        <v>30</v>
      </c>
      <c r="N67" s="62">
        <f>VLOOKUP(A67,'Customer Master'!A65:F334,6,FALSE)</f>
        <v>1500000</v>
      </c>
      <c r="O67" s="3">
        <f t="shared" si="0"/>
        <v>-21458.736000000001</v>
      </c>
      <c r="P67" s="3">
        <f t="shared" si="1"/>
        <v>-1521458.736</v>
      </c>
      <c r="Q67">
        <f>IF(M67&gt;"30",'Monthly Ageing'!D67+'Monthly Ageing'!E67+'Monthly Ageing'!F67+'Monthly Ageing'!G67+'Monthly Ageing'!H67,IF(M67="45",D67+E67+F67+G67+H67,IF('Monthly Ageing'!M67="60",'Monthly Ageing'!E67+'Monthly Ageing'!F67+'Monthly Ageing'!G67+'Monthly Ageing'!H67,IF('Monthly Ageing'!M67="90",'Monthly Ageing'!F67+'Monthly Ageing'!G67+'Monthly Ageing'!H67,IF('Monthly Ageing'!M67="120",'Monthly Ageing'!G67+'Monthly Ageing'!H67,IF('Monthly Ageing'!M67="180",0,'Monthly Ageing'!D67+'Monthly Ageing'!E67+'Monthly Ageing'!F67+'Monthly Ageing'!G67+'Monthly Ageing'!H67))))))</f>
        <v>-21458.736000000001</v>
      </c>
    </row>
    <row r="68" spans="1:17" x14ac:dyDescent="0.3">
      <c r="A68">
        <v>9071</v>
      </c>
      <c r="B68" s="3">
        <v>32017.945199999998</v>
      </c>
      <c r="C68" s="3">
        <v>0</v>
      </c>
      <c r="D68" s="3">
        <v>0</v>
      </c>
      <c r="E68" s="3">
        <v>0</v>
      </c>
      <c r="F68" s="3">
        <v>-50650.415999999997</v>
      </c>
      <c r="G68" s="3">
        <v>0</v>
      </c>
      <c r="H68" s="3">
        <v>0</v>
      </c>
      <c r="J68" t="str">
        <f>VLOOKUP(A68,'Customer Master'!A66:F335,2,FALSE)</f>
        <v>SUPER GROUP TRADING</v>
      </c>
      <c r="K68" t="str">
        <f>VLOOKUP(A68,'Customer Master'!A66:F335,3,FALSE)</f>
        <v>1972/009559/07</v>
      </c>
      <c r="L68" t="str">
        <f>VLOOKUP(A68,'Customer Master'!A67:F336,4,FALSE)</f>
        <v>4490232032, 4540185347, 4460188735, 4290209180, 4600208484, 4870210921, 4240184574, 4740191228, 4640256212, 4120240116, 4290182908, 4690167707, 4790210944, 4510167713, 4500167707, 4730194489, 4140189608, 4600227682, 4460237185, 4440120360, 4760176877, 4060208834, 4690167715, 4320209853, 4110194901, 4230211635, 4160232882, 4640167716</v>
      </c>
      <c r="M68">
        <f>VLOOKUP(A68,'Customer Master'!A66:F335,5,FALSE)</f>
        <v>120</v>
      </c>
      <c r="N68" s="62">
        <f>VLOOKUP(A68,'Customer Master'!A66:F335,6,FALSE)</f>
        <v>600000</v>
      </c>
      <c r="O68" s="3">
        <f t="shared" si="0"/>
        <v>-18632.470799999999</v>
      </c>
      <c r="P68" s="3">
        <f t="shared" si="1"/>
        <v>-618632.47080000001</v>
      </c>
      <c r="Q68">
        <f>IF(M68&gt;"30",'Monthly Ageing'!D68+'Monthly Ageing'!E68+'Monthly Ageing'!F68+'Monthly Ageing'!G68+'Monthly Ageing'!H68,IF(M68="45",D68+E68+F68+G68+H68,IF('Monthly Ageing'!M68="60",'Monthly Ageing'!E68+'Monthly Ageing'!F68+'Monthly Ageing'!G68+'Monthly Ageing'!H68,IF('Monthly Ageing'!M68="90",'Monthly Ageing'!F68+'Monthly Ageing'!G68+'Monthly Ageing'!H68,IF('Monthly Ageing'!M68="120",'Monthly Ageing'!G68+'Monthly Ageing'!H68,IF('Monthly Ageing'!M68="180",0,'Monthly Ageing'!D68+'Monthly Ageing'!E68+'Monthly Ageing'!F68+'Monthly Ageing'!G68+'Monthly Ageing'!H68))))))</f>
        <v>-50650.415999999997</v>
      </c>
    </row>
    <row r="69" spans="1:17" x14ac:dyDescent="0.3">
      <c r="A69">
        <v>7928</v>
      </c>
      <c r="B69" s="3">
        <v>146284.32</v>
      </c>
      <c r="C69" s="3">
        <v>0</v>
      </c>
      <c r="D69" s="3">
        <v>0</v>
      </c>
      <c r="E69" s="3">
        <v>0</v>
      </c>
      <c r="F69" s="3">
        <v>0</v>
      </c>
      <c r="G69" s="3">
        <v>0</v>
      </c>
      <c r="H69" s="3">
        <v>0</v>
      </c>
      <c r="J69" t="str">
        <f>VLOOKUP(A69,'Customer Master'!A67:F336,2,FALSE)</f>
        <v>SV AVIATION</v>
      </c>
      <c r="K69" t="str">
        <f>VLOOKUP(A69,'Customer Master'!A67:F336,3,FALSE)</f>
        <v>2014/149603/07</v>
      </c>
      <c r="L69" t="str">
        <f>VLOOKUP(A69,'Customer Master'!A68:F337,4,FALSE)</f>
        <v>4520267552</v>
      </c>
      <c r="M69">
        <f>VLOOKUP(A69,'Customer Master'!A67:F336,5,FALSE)</f>
        <v>30</v>
      </c>
      <c r="N69" s="62">
        <f>VLOOKUP(A69,'Customer Master'!A67:F336,6,FALSE)</f>
        <v>500000</v>
      </c>
      <c r="O69" s="3">
        <f t="shared" ref="O69:O132" si="2">B69+C69+D69+E69+F69+G69+H69</f>
        <v>146284.32</v>
      </c>
      <c r="P69" s="3">
        <f t="shared" ref="P69:P132" si="3">O69-N69</f>
        <v>-353715.68</v>
      </c>
      <c r="Q69">
        <f>IF(M69&gt;"30",'Monthly Ageing'!D69+'Monthly Ageing'!E69+'Monthly Ageing'!F69+'Monthly Ageing'!G69+'Monthly Ageing'!H69,IF(M69="45",D69+E69+F69+G69+H69,IF('Monthly Ageing'!M69="60",'Monthly Ageing'!E69+'Monthly Ageing'!F69+'Monthly Ageing'!G69+'Monthly Ageing'!H69,IF('Monthly Ageing'!M69="90",'Monthly Ageing'!F69+'Monthly Ageing'!G69+'Monthly Ageing'!H69,IF('Monthly Ageing'!M69="120",'Monthly Ageing'!G69+'Monthly Ageing'!H69,IF('Monthly Ageing'!M69="180",0,'Monthly Ageing'!D69+'Monthly Ageing'!E69+'Monthly Ageing'!F69+'Monthly Ageing'!G69+'Monthly Ageing'!H69))))))</f>
        <v>0</v>
      </c>
    </row>
    <row r="70" spans="1:17" x14ac:dyDescent="0.3">
      <c r="A70">
        <v>2831</v>
      </c>
      <c r="B70" s="3">
        <v>352371.37</v>
      </c>
      <c r="C70" s="3">
        <v>1130526.44</v>
      </c>
      <c r="D70" s="3">
        <v>0</v>
      </c>
      <c r="E70" s="3">
        <v>0</v>
      </c>
      <c r="F70" s="3">
        <v>0</v>
      </c>
      <c r="G70" s="3">
        <v>0</v>
      </c>
      <c r="H70" s="3">
        <v>0</v>
      </c>
      <c r="J70" t="e">
        <f>VLOOKUP(A70,'Customer Master'!A68:F337,2,FALSE)</f>
        <v>#N/A</v>
      </c>
      <c r="K70" t="e">
        <f>VLOOKUP(A70,'Customer Master'!A68:F337,3,FALSE)</f>
        <v>#N/A</v>
      </c>
      <c r="L70" t="e">
        <f>VLOOKUP(A70,'Customer Master'!A69:F338,4,FALSE)</f>
        <v>#N/A</v>
      </c>
      <c r="M70" t="e">
        <f>VLOOKUP(A70,'Customer Master'!A68:F337,5,FALSE)</f>
        <v>#N/A</v>
      </c>
      <c r="N70" s="62" t="e">
        <f>VLOOKUP(A70,'Customer Master'!A68:F337,6,FALSE)</f>
        <v>#N/A</v>
      </c>
      <c r="O70" s="3">
        <f t="shared" si="2"/>
        <v>1482897.81</v>
      </c>
      <c r="P70" s="3" t="e">
        <f t="shared" si="3"/>
        <v>#N/A</v>
      </c>
      <c r="Q70" t="e">
        <f>IF(M70&gt;"30",'Monthly Ageing'!D70+'Monthly Ageing'!E70+'Monthly Ageing'!F70+'Monthly Ageing'!G70+'Monthly Ageing'!H70,IF(M70="45",D70+E70+F70+G70+H70,IF('Monthly Ageing'!M70="60",'Monthly Ageing'!E70+'Monthly Ageing'!F70+'Monthly Ageing'!G70+'Monthly Ageing'!H70,IF('Monthly Ageing'!M70="90",'Monthly Ageing'!F70+'Monthly Ageing'!G70+'Monthly Ageing'!H70,IF('Monthly Ageing'!M70="120",'Monthly Ageing'!G70+'Monthly Ageing'!H70,IF('Monthly Ageing'!M70="180",0,'Monthly Ageing'!D70+'Monthly Ageing'!E70+'Monthly Ageing'!F70+'Monthly Ageing'!G70+'Monthly Ageing'!H70))))))</f>
        <v>#N/A</v>
      </c>
    </row>
    <row r="71" spans="1:17" x14ac:dyDescent="0.3">
      <c r="A71">
        <v>2432</v>
      </c>
      <c r="B71" s="3">
        <v>481663.71</v>
      </c>
      <c r="C71" s="3">
        <v>363213.49</v>
      </c>
      <c r="D71" s="3">
        <v>0</v>
      </c>
      <c r="E71" s="3">
        <v>0</v>
      </c>
      <c r="F71" s="3">
        <v>0</v>
      </c>
      <c r="G71" s="3">
        <v>0</v>
      </c>
      <c r="H71" s="3">
        <v>0</v>
      </c>
      <c r="J71" t="e">
        <f>VLOOKUP(A71,'Customer Master'!A69:F338,2,FALSE)</f>
        <v>#N/A</v>
      </c>
      <c r="K71" t="e">
        <f>VLOOKUP(A71,'Customer Master'!A69:F338,3,FALSE)</f>
        <v>#N/A</v>
      </c>
      <c r="L71" t="e">
        <f>VLOOKUP(A71,'Customer Master'!A70:F339,4,FALSE)</f>
        <v>#N/A</v>
      </c>
      <c r="M71" t="e">
        <f>VLOOKUP(A71,'Customer Master'!A69:F338,5,FALSE)</f>
        <v>#N/A</v>
      </c>
      <c r="N71" s="62" t="e">
        <f>VLOOKUP(A71,'Customer Master'!A69:F338,6,FALSE)</f>
        <v>#N/A</v>
      </c>
      <c r="O71" s="3">
        <f t="shared" si="2"/>
        <v>844877.2</v>
      </c>
      <c r="P71" s="3" t="e">
        <f t="shared" si="3"/>
        <v>#N/A</v>
      </c>
      <c r="Q71" t="e">
        <f>IF(M71&gt;"30",'Monthly Ageing'!D71+'Monthly Ageing'!E71+'Monthly Ageing'!F71+'Monthly Ageing'!G71+'Monthly Ageing'!H71,IF(M71="45",D71+E71+F71+G71+H71,IF('Monthly Ageing'!M71="60",'Monthly Ageing'!E71+'Monthly Ageing'!F71+'Monthly Ageing'!G71+'Monthly Ageing'!H71,IF('Monthly Ageing'!M71="90",'Monthly Ageing'!F71+'Monthly Ageing'!G71+'Monthly Ageing'!H71,IF('Monthly Ageing'!M71="120",'Monthly Ageing'!G71+'Monthly Ageing'!H71,IF('Monthly Ageing'!M71="180",0,'Monthly Ageing'!D71+'Monthly Ageing'!E71+'Monthly Ageing'!F71+'Monthly Ageing'!G71+'Monthly Ageing'!H71))))))</f>
        <v>#N/A</v>
      </c>
    </row>
    <row r="72" spans="1:17" x14ac:dyDescent="0.3">
      <c r="A72">
        <v>9055</v>
      </c>
      <c r="B72" s="3">
        <v>30619.27</v>
      </c>
      <c r="C72" s="3">
        <v>0</v>
      </c>
      <c r="D72" s="3">
        <v>0</v>
      </c>
      <c r="E72" s="3">
        <v>0</v>
      </c>
      <c r="F72" s="3">
        <v>0</v>
      </c>
      <c r="G72" s="3">
        <v>0</v>
      </c>
      <c r="H72" s="3">
        <v>0</v>
      </c>
      <c r="J72" t="str">
        <f>VLOOKUP(A72,'Customer Master'!A70:F339,2,FALSE)</f>
        <v>TASTE HOLDINGS</v>
      </c>
      <c r="K72" t="str">
        <f>VLOOKUP(A72,'Customer Master'!A70:F339,3,FALSE)</f>
        <v>2000/002239/06</v>
      </c>
      <c r="L72" t="str">
        <f>VLOOKUP(A72,'Customer Master'!A71:F340,4,FALSE)</f>
        <v>4170188785</v>
      </c>
      <c r="M72">
        <f>VLOOKUP(A72,'Customer Master'!A70:F339,5,FALSE)</f>
        <v>30</v>
      </c>
      <c r="N72" s="62">
        <f>VLOOKUP(A72,'Customer Master'!A70:F339,6,FALSE)</f>
        <v>100000</v>
      </c>
      <c r="O72" s="3">
        <f t="shared" si="2"/>
        <v>30619.27</v>
      </c>
      <c r="P72" s="3">
        <f t="shared" si="3"/>
        <v>-69380.73</v>
      </c>
      <c r="Q72">
        <f>IF(M72&gt;"30",'Monthly Ageing'!D72+'Monthly Ageing'!E72+'Monthly Ageing'!F72+'Monthly Ageing'!G72+'Monthly Ageing'!H72,IF(M72="45",D72+E72+F72+G72+H72,IF('Monthly Ageing'!M72="60",'Monthly Ageing'!E72+'Monthly Ageing'!F72+'Monthly Ageing'!G72+'Monthly Ageing'!H72,IF('Monthly Ageing'!M72="90",'Monthly Ageing'!F72+'Monthly Ageing'!G72+'Monthly Ageing'!H72,IF('Monthly Ageing'!M72="120",'Monthly Ageing'!G72+'Monthly Ageing'!H72,IF('Monthly Ageing'!M72="180",0,'Monthly Ageing'!D72+'Monthly Ageing'!E72+'Monthly Ageing'!F72+'Monthly Ageing'!G72+'Monthly Ageing'!H72))))))</f>
        <v>0</v>
      </c>
    </row>
    <row r="73" spans="1:17" x14ac:dyDescent="0.3">
      <c r="A73">
        <v>8165</v>
      </c>
      <c r="B73" s="3">
        <v>23285.75</v>
      </c>
      <c r="C73" s="3">
        <v>0</v>
      </c>
      <c r="D73" s="3">
        <v>0</v>
      </c>
      <c r="E73" s="3">
        <v>0</v>
      </c>
      <c r="F73" s="3">
        <v>0</v>
      </c>
      <c r="G73" s="3">
        <v>0</v>
      </c>
      <c r="H73" s="3">
        <v>0</v>
      </c>
      <c r="J73" t="str">
        <f>VLOOKUP(A73,'Customer Master'!A71:F340,2,FALSE)</f>
        <v>TECHNET SYSTEMS S A</v>
      </c>
      <c r="K73" t="str">
        <f>VLOOKUP(A73,'Customer Master'!A71:F340,3,FALSE)</f>
        <v>2012/094004/07</v>
      </c>
      <c r="L73">
        <f>VLOOKUP(A73,'Customer Master'!A72:F341,4,FALSE)</f>
        <v>0</v>
      </c>
      <c r="M73">
        <f>VLOOKUP(A73,'Customer Master'!A71:F340,5,FALSE)</f>
        <v>30</v>
      </c>
      <c r="N73" s="62">
        <f>VLOOKUP(A73,'Customer Master'!A71:F340,6,FALSE)</f>
        <v>2000000</v>
      </c>
      <c r="O73" s="3">
        <f t="shared" si="2"/>
        <v>23285.75</v>
      </c>
      <c r="P73" s="3">
        <f t="shared" si="3"/>
        <v>-1976714.25</v>
      </c>
      <c r="Q73">
        <f>IF(M73&gt;"30",'Monthly Ageing'!D73+'Monthly Ageing'!E73+'Monthly Ageing'!F73+'Monthly Ageing'!G73+'Monthly Ageing'!H73,IF(M73="45",D73+E73+F73+G73+H73,IF('Monthly Ageing'!M73="60",'Monthly Ageing'!E73+'Monthly Ageing'!F73+'Monthly Ageing'!G73+'Monthly Ageing'!H73,IF('Monthly Ageing'!M73="90",'Monthly Ageing'!F73+'Monthly Ageing'!G73+'Monthly Ageing'!H73,IF('Monthly Ageing'!M73="120",'Monthly Ageing'!G73+'Monthly Ageing'!H73,IF('Monthly Ageing'!M73="180",0,'Monthly Ageing'!D73+'Monthly Ageing'!E73+'Monthly Ageing'!F73+'Monthly Ageing'!G73+'Monthly Ageing'!H73))))))</f>
        <v>0</v>
      </c>
    </row>
    <row r="74" spans="1:17" x14ac:dyDescent="0.3">
      <c r="A74">
        <v>5749</v>
      </c>
      <c r="B74" s="3">
        <v>1121181.3400000001</v>
      </c>
      <c r="C74" s="3">
        <v>0</v>
      </c>
      <c r="D74" s="3">
        <v>0</v>
      </c>
      <c r="E74" s="3">
        <v>0</v>
      </c>
      <c r="F74" s="3">
        <v>0</v>
      </c>
      <c r="G74" s="3">
        <v>0</v>
      </c>
      <c r="H74" s="3">
        <v>0</v>
      </c>
      <c r="J74" t="str">
        <f>VLOOKUP(A74,'Customer Master'!A72:F341,2,FALSE)</f>
        <v>TELKOM SA</v>
      </c>
      <c r="K74" t="str">
        <f>VLOOKUP(A74,'Customer Master'!A72:F341,3,FALSE)</f>
        <v>1991/005476/30</v>
      </c>
      <c r="L74" t="str">
        <f>VLOOKUP(A74,'Customer Master'!A73:F342,4,FALSE)</f>
        <v>4680101146</v>
      </c>
      <c r="M74">
        <f>VLOOKUP(A74,'Customer Master'!A72:F341,5,FALSE)</f>
        <v>30</v>
      </c>
      <c r="N74" s="62">
        <f>VLOOKUP(A74,'Customer Master'!A72:F341,6,FALSE)</f>
        <v>350000</v>
      </c>
      <c r="O74" s="3">
        <f t="shared" si="2"/>
        <v>1121181.3400000001</v>
      </c>
      <c r="P74" s="3">
        <f t="shared" si="3"/>
        <v>771181.34000000008</v>
      </c>
      <c r="Q74">
        <f>IF(M74&gt;"30",'Monthly Ageing'!D74+'Monthly Ageing'!E74+'Monthly Ageing'!F74+'Monthly Ageing'!G74+'Monthly Ageing'!H74,IF(M74="45",D74+E74+F74+G74+H74,IF('Monthly Ageing'!M74="60",'Monthly Ageing'!E74+'Monthly Ageing'!F74+'Monthly Ageing'!G74+'Monthly Ageing'!H74,IF('Monthly Ageing'!M74="90",'Monthly Ageing'!F74+'Monthly Ageing'!G74+'Monthly Ageing'!H74,IF('Monthly Ageing'!M74="120",'Monthly Ageing'!G74+'Monthly Ageing'!H74,IF('Monthly Ageing'!M74="180",0,'Monthly Ageing'!D74+'Monthly Ageing'!E74+'Monthly Ageing'!F74+'Monthly Ageing'!G74+'Monthly Ageing'!H74))))))</f>
        <v>0</v>
      </c>
    </row>
    <row r="75" spans="1:17" x14ac:dyDescent="0.3">
      <c r="A75">
        <v>7746</v>
      </c>
      <c r="B75" s="3">
        <v>1102541.5900000001</v>
      </c>
      <c r="C75" s="3">
        <v>1270759.23</v>
      </c>
      <c r="D75" s="3">
        <v>0</v>
      </c>
      <c r="E75" s="3">
        <v>0</v>
      </c>
      <c r="F75" s="3">
        <v>0</v>
      </c>
      <c r="G75" s="3">
        <v>0</v>
      </c>
      <c r="H75" s="3">
        <v>0</v>
      </c>
      <c r="J75" t="str">
        <f>VLOOKUP(A75,'Customer Master'!A73:F342,2,FALSE)</f>
        <v>THE HOLLARD INSURANCE COMPANY</v>
      </c>
      <c r="K75" t="str">
        <f>VLOOKUP(A75,'Customer Master'!A73:F342,3,FALSE)</f>
        <v>1952/003004/06</v>
      </c>
      <c r="L75" t="str">
        <f>VLOOKUP(A75,'Customer Master'!A74:F343,4,FALSE)</f>
        <v>4450117405, 4490229855</v>
      </c>
      <c r="M75">
        <f>VLOOKUP(A75,'Customer Master'!A73:F342,5,FALSE)</f>
        <v>30</v>
      </c>
      <c r="N75" s="62">
        <f>VLOOKUP(A75,'Customer Master'!A73:F342,6,FALSE)</f>
        <v>2000000</v>
      </c>
      <c r="O75" s="3">
        <f t="shared" si="2"/>
        <v>2373300.8200000003</v>
      </c>
      <c r="P75" s="3">
        <f t="shared" si="3"/>
        <v>373300.8200000003</v>
      </c>
      <c r="Q75">
        <f>IF(M75&gt;"30",'Monthly Ageing'!D75+'Monthly Ageing'!E75+'Monthly Ageing'!F75+'Monthly Ageing'!G75+'Monthly Ageing'!H75,IF(M75="45",D75+E75+F75+G75+H75,IF('Monthly Ageing'!M75="60",'Monthly Ageing'!E75+'Monthly Ageing'!F75+'Monthly Ageing'!G75+'Monthly Ageing'!H75,IF('Monthly Ageing'!M75="90",'Monthly Ageing'!F75+'Monthly Ageing'!G75+'Monthly Ageing'!H75,IF('Monthly Ageing'!M75="120",'Monthly Ageing'!G75+'Monthly Ageing'!H75,IF('Monthly Ageing'!M75="180",0,'Monthly Ageing'!D75+'Monthly Ageing'!E75+'Monthly Ageing'!F75+'Monthly Ageing'!G75+'Monthly Ageing'!H75))))))</f>
        <v>0</v>
      </c>
    </row>
    <row r="76" spans="1:17" x14ac:dyDescent="0.3">
      <c r="A76">
        <v>4280</v>
      </c>
      <c r="B76" s="3">
        <v>39210</v>
      </c>
      <c r="C76" s="3">
        <v>422457.09</v>
      </c>
      <c r="D76" s="3">
        <v>0</v>
      </c>
      <c r="E76" s="3">
        <v>0</v>
      </c>
      <c r="F76" s="3">
        <v>0</v>
      </c>
      <c r="G76" s="3">
        <v>0</v>
      </c>
      <c r="H76" s="3">
        <v>0</v>
      </c>
      <c r="J76" t="str">
        <f>VLOOKUP(A76,'Customer Master'!A74:F343,2,FALSE)</f>
        <v>THE SPAR GROUP</v>
      </c>
      <c r="K76" t="str">
        <f>VLOOKUP(A76,'Customer Master'!A74:F343,3,FALSE)</f>
        <v>1967/001572/06</v>
      </c>
      <c r="L76" t="str">
        <f>VLOOKUP(A76,'Customer Master'!A75:F344,4,FALSE)</f>
        <v>4770111336</v>
      </c>
      <c r="M76">
        <f>VLOOKUP(A76,'Customer Master'!A74:F343,5,FALSE)</f>
        <v>30</v>
      </c>
      <c r="N76" s="62">
        <f>VLOOKUP(A76,'Customer Master'!A74:F343,6,FALSE)</f>
        <v>200000</v>
      </c>
      <c r="O76" s="3">
        <f t="shared" si="2"/>
        <v>461667.09</v>
      </c>
      <c r="P76" s="3">
        <f t="shared" si="3"/>
        <v>261667.09000000003</v>
      </c>
      <c r="Q76">
        <f>IF(M76&gt;"30",'Monthly Ageing'!D76+'Monthly Ageing'!E76+'Monthly Ageing'!F76+'Monthly Ageing'!G76+'Monthly Ageing'!H76,IF(M76="45",D76+E76+F76+G76+H76,IF('Monthly Ageing'!M76="60",'Monthly Ageing'!E76+'Monthly Ageing'!F76+'Monthly Ageing'!G76+'Monthly Ageing'!H76,IF('Monthly Ageing'!M76="90",'Monthly Ageing'!F76+'Monthly Ageing'!G76+'Monthly Ageing'!H76,IF('Monthly Ageing'!M76="120",'Monthly Ageing'!G76+'Monthly Ageing'!H76,IF('Monthly Ageing'!M76="180",0,'Monthly Ageing'!D76+'Monthly Ageing'!E76+'Monthly Ageing'!F76+'Monthly Ageing'!G76+'Monthly Ageing'!H76))))))</f>
        <v>0</v>
      </c>
    </row>
    <row r="77" spans="1:17" x14ac:dyDescent="0.3">
      <c r="A77">
        <v>9809</v>
      </c>
      <c r="B77" s="3">
        <v>167607.38</v>
      </c>
      <c r="C77" s="3">
        <v>136029.4</v>
      </c>
      <c r="D77" s="3">
        <v>0</v>
      </c>
      <c r="E77" s="3">
        <v>0</v>
      </c>
      <c r="F77" s="3">
        <v>0</v>
      </c>
      <c r="G77" s="3">
        <v>0</v>
      </c>
      <c r="H77" s="3">
        <v>0</v>
      </c>
      <c r="J77" t="str">
        <f>VLOOKUP(A77,'Customer Master'!A75:F344,2,FALSE)</f>
        <v>THE STANDARD BANK OF SOUTH AFRICA</v>
      </c>
      <c r="K77" t="str">
        <f>VLOOKUP(A77,'Customer Master'!A75:F344,3,FALSE)</f>
        <v>1962/000738/06</v>
      </c>
      <c r="L77" t="str">
        <f>VLOOKUP(A77,'Customer Master'!A76:F345,4,FALSE)</f>
        <v>4100105461</v>
      </c>
      <c r="M77">
        <f>VLOOKUP(A77,'Customer Master'!A75:F344,5,FALSE)</f>
        <v>30</v>
      </c>
      <c r="N77" s="62">
        <f>VLOOKUP(A77,'Customer Master'!A75:F344,6,FALSE)</f>
        <v>200000</v>
      </c>
      <c r="O77" s="3">
        <f t="shared" si="2"/>
        <v>303636.78000000003</v>
      </c>
      <c r="P77" s="3">
        <f t="shared" si="3"/>
        <v>103636.78000000003</v>
      </c>
      <c r="Q77">
        <f>IF(M77&gt;"30",'Monthly Ageing'!D77+'Monthly Ageing'!E77+'Monthly Ageing'!F77+'Monthly Ageing'!G77+'Monthly Ageing'!H77,IF(M77="45",D77+E77+F77+G77+H77,IF('Monthly Ageing'!M77="60",'Monthly Ageing'!E77+'Monthly Ageing'!F77+'Monthly Ageing'!G77+'Monthly Ageing'!H77,IF('Monthly Ageing'!M77="90",'Monthly Ageing'!F77+'Monthly Ageing'!G77+'Monthly Ageing'!H77,IF('Monthly Ageing'!M77="120",'Monthly Ageing'!G77+'Monthly Ageing'!H77,IF('Monthly Ageing'!M77="180",0,'Monthly Ageing'!D77+'Monthly Ageing'!E77+'Monthly Ageing'!F77+'Monthly Ageing'!G77+'Monthly Ageing'!H77))))))</f>
        <v>0</v>
      </c>
    </row>
    <row r="78" spans="1:17" x14ac:dyDescent="0.3">
      <c r="A78">
        <v>7107</v>
      </c>
      <c r="B78" s="3">
        <v>0</v>
      </c>
      <c r="C78" s="3">
        <v>3559.2719999999999</v>
      </c>
      <c r="D78" s="3">
        <v>0</v>
      </c>
      <c r="E78" s="3">
        <v>0</v>
      </c>
      <c r="F78" s="3">
        <v>0</v>
      </c>
      <c r="G78" s="3">
        <v>0</v>
      </c>
      <c r="H78" s="3">
        <v>0</v>
      </c>
      <c r="J78" t="str">
        <f>VLOOKUP(A78,'Customer Master'!A76:F345,2,FALSE)</f>
        <v>THE TABLE RESTAURANT</v>
      </c>
      <c r="K78" t="str">
        <f>VLOOKUP(A78,'Customer Master'!A76:F345,3,FALSE)</f>
        <v>2011/132852/07</v>
      </c>
      <c r="L78" t="str">
        <f>VLOOKUP(A78,'Customer Master'!A77:F346,4,FALSE)</f>
        <v>4400259844</v>
      </c>
      <c r="M78">
        <f>VLOOKUP(A78,'Customer Master'!A76:F345,5,FALSE)</f>
        <v>30</v>
      </c>
      <c r="N78" s="62">
        <f>VLOOKUP(A78,'Customer Master'!A76:F345,6,FALSE)</f>
        <v>100000</v>
      </c>
      <c r="O78" s="3">
        <f t="shared" si="2"/>
        <v>3559.2719999999999</v>
      </c>
      <c r="P78" s="3">
        <f t="shared" si="3"/>
        <v>-96440.728000000003</v>
      </c>
      <c r="Q78">
        <f>IF(M78&gt;"30",'Monthly Ageing'!D78+'Monthly Ageing'!E78+'Monthly Ageing'!F78+'Monthly Ageing'!G78+'Monthly Ageing'!H78,IF(M78="45",D78+E78+F78+G78+H78,IF('Monthly Ageing'!M78="60",'Monthly Ageing'!E78+'Monthly Ageing'!F78+'Monthly Ageing'!G78+'Monthly Ageing'!H78,IF('Monthly Ageing'!M78="90",'Monthly Ageing'!F78+'Monthly Ageing'!G78+'Monthly Ageing'!H78,IF('Monthly Ageing'!M78="120",'Monthly Ageing'!G78+'Monthly Ageing'!H78,IF('Monthly Ageing'!M78="180",0,'Monthly Ageing'!D78+'Monthly Ageing'!E78+'Monthly Ageing'!F78+'Monthly Ageing'!G78+'Monthly Ageing'!H78))))))</f>
        <v>0</v>
      </c>
    </row>
    <row r="79" spans="1:17" x14ac:dyDescent="0.3">
      <c r="A79">
        <v>2138</v>
      </c>
      <c r="B79" s="3">
        <v>0</v>
      </c>
      <c r="C79" s="3">
        <v>15863.8663</v>
      </c>
      <c r="D79" s="3">
        <v>0</v>
      </c>
      <c r="E79" s="3">
        <v>0</v>
      </c>
      <c r="F79" s="3">
        <v>0</v>
      </c>
      <c r="G79" s="3">
        <v>0</v>
      </c>
      <c r="H79" s="3">
        <v>0</v>
      </c>
      <c r="J79" t="e">
        <f>VLOOKUP(A79,'Customer Master'!A77:F346,2,FALSE)</f>
        <v>#N/A</v>
      </c>
      <c r="K79" t="e">
        <f>VLOOKUP(A79,'Customer Master'!A77:F346,3,FALSE)</f>
        <v>#N/A</v>
      </c>
      <c r="L79" t="e">
        <f>VLOOKUP(A79,'Customer Master'!A78:F347,4,FALSE)</f>
        <v>#N/A</v>
      </c>
      <c r="M79" t="e">
        <f>VLOOKUP(A79,'Customer Master'!A77:F346,5,FALSE)</f>
        <v>#N/A</v>
      </c>
      <c r="N79" s="62" t="e">
        <f>VLOOKUP(A79,'Customer Master'!A77:F346,6,FALSE)</f>
        <v>#N/A</v>
      </c>
      <c r="O79" s="3">
        <f t="shared" si="2"/>
        <v>15863.8663</v>
      </c>
      <c r="P79" s="3" t="e">
        <f t="shared" si="3"/>
        <v>#N/A</v>
      </c>
      <c r="Q79" t="e">
        <f>IF(M79&gt;"30",'Monthly Ageing'!D79+'Monthly Ageing'!E79+'Monthly Ageing'!F79+'Monthly Ageing'!G79+'Monthly Ageing'!H79,IF(M79="45",D79+E79+F79+G79+H79,IF('Monthly Ageing'!M79="60",'Monthly Ageing'!E79+'Monthly Ageing'!F79+'Monthly Ageing'!G79+'Monthly Ageing'!H79,IF('Monthly Ageing'!M79="90",'Monthly Ageing'!F79+'Monthly Ageing'!G79+'Monthly Ageing'!H79,IF('Monthly Ageing'!M79="120",'Monthly Ageing'!G79+'Monthly Ageing'!H79,IF('Monthly Ageing'!M79="180",0,'Monthly Ageing'!D79+'Monthly Ageing'!E79+'Monthly Ageing'!F79+'Monthly Ageing'!G79+'Monthly Ageing'!H79))))))</f>
        <v>#N/A</v>
      </c>
    </row>
    <row r="80" spans="1:17" x14ac:dyDescent="0.3">
      <c r="A80">
        <v>1881</v>
      </c>
      <c r="B80" s="3">
        <v>138031.64000000001</v>
      </c>
      <c r="C80" s="3">
        <v>0</v>
      </c>
      <c r="D80" s="3">
        <v>0</v>
      </c>
      <c r="E80" s="3">
        <v>0</v>
      </c>
      <c r="F80" s="3">
        <v>0</v>
      </c>
      <c r="G80" s="3">
        <v>0</v>
      </c>
      <c r="H80" s="3">
        <v>0</v>
      </c>
      <c r="J80" t="e">
        <f>VLOOKUP(A80,'Customer Master'!A78:F347,2,FALSE)</f>
        <v>#N/A</v>
      </c>
      <c r="K80" t="e">
        <f>VLOOKUP(A80,'Customer Master'!A78:F347,3,FALSE)</f>
        <v>#N/A</v>
      </c>
      <c r="L80" t="e">
        <f>VLOOKUP(A80,'Customer Master'!A79:F348,4,FALSE)</f>
        <v>#N/A</v>
      </c>
      <c r="M80" t="e">
        <f>VLOOKUP(A80,'Customer Master'!A78:F347,5,FALSE)</f>
        <v>#N/A</v>
      </c>
      <c r="N80" s="62" t="e">
        <f>VLOOKUP(A80,'Customer Master'!A78:F347,6,FALSE)</f>
        <v>#N/A</v>
      </c>
      <c r="O80" s="3">
        <f t="shared" si="2"/>
        <v>138031.64000000001</v>
      </c>
      <c r="P80" s="3" t="e">
        <f t="shared" si="3"/>
        <v>#N/A</v>
      </c>
      <c r="Q80" t="e">
        <f>IF(M80&gt;"30",'Monthly Ageing'!D80+'Monthly Ageing'!E80+'Monthly Ageing'!F80+'Monthly Ageing'!G80+'Monthly Ageing'!H80,IF(M80="45",D80+E80+F80+G80+H80,IF('Monthly Ageing'!M80="60",'Monthly Ageing'!E80+'Monthly Ageing'!F80+'Monthly Ageing'!G80+'Monthly Ageing'!H80,IF('Monthly Ageing'!M80="90",'Monthly Ageing'!F80+'Monthly Ageing'!G80+'Monthly Ageing'!H80,IF('Monthly Ageing'!M80="120",'Monthly Ageing'!G80+'Monthly Ageing'!H80,IF('Monthly Ageing'!M80="180",0,'Monthly Ageing'!D80+'Monthly Ageing'!E80+'Monthly Ageing'!F80+'Monthly Ageing'!G80+'Monthly Ageing'!H80))))))</f>
        <v>#N/A</v>
      </c>
    </row>
    <row r="81" spans="1:17" x14ac:dyDescent="0.3">
      <c r="A81">
        <v>1636</v>
      </c>
      <c r="B81" s="3">
        <v>963055.71</v>
      </c>
      <c r="C81" s="3">
        <v>275969.2</v>
      </c>
      <c r="D81" s="3">
        <v>0</v>
      </c>
      <c r="E81" s="3">
        <v>0</v>
      </c>
      <c r="F81" s="3">
        <v>0</v>
      </c>
      <c r="G81" s="3">
        <v>0</v>
      </c>
      <c r="H81" s="3">
        <v>0</v>
      </c>
      <c r="J81" t="e">
        <f>VLOOKUP(A81,'Customer Master'!A79:F348,2,FALSE)</f>
        <v>#N/A</v>
      </c>
      <c r="K81" t="e">
        <f>VLOOKUP(A81,'Customer Master'!A79:F348,3,FALSE)</f>
        <v>#N/A</v>
      </c>
      <c r="L81" t="e">
        <f>VLOOKUP(A81,'Customer Master'!A80:F349,4,FALSE)</f>
        <v>#N/A</v>
      </c>
      <c r="M81" t="e">
        <f>VLOOKUP(A81,'Customer Master'!A79:F348,5,FALSE)</f>
        <v>#N/A</v>
      </c>
      <c r="N81" s="62" t="e">
        <f>VLOOKUP(A81,'Customer Master'!A79:F348,6,FALSE)</f>
        <v>#N/A</v>
      </c>
      <c r="O81" s="3">
        <f t="shared" si="2"/>
        <v>1239024.9099999999</v>
      </c>
      <c r="P81" s="3" t="e">
        <f t="shared" si="3"/>
        <v>#N/A</v>
      </c>
      <c r="Q81" t="e">
        <f>IF(M81&gt;"30",'Monthly Ageing'!D81+'Monthly Ageing'!E81+'Monthly Ageing'!F81+'Monthly Ageing'!G81+'Monthly Ageing'!H81,IF(M81="45",D81+E81+F81+G81+H81,IF('Monthly Ageing'!M81="60",'Monthly Ageing'!E81+'Monthly Ageing'!F81+'Monthly Ageing'!G81+'Monthly Ageing'!H81,IF('Monthly Ageing'!M81="90",'Monthly Ageing'!F81+'Monthly Ageing'!G81+'Monthly Ageing'!H81,IF('Monthly Ageing'!M81="120",'Monthly Ageing'!G81+'Monthly Ageing'!H81,IF('Monthly Ageing'!M81="180",0,'Monthly Ageing'!D81+'Monthly Ageing'!E81+'Monthly Ageing'!F81+'Monthly Ageing'!G81+'Monthly Ageing'!H81))))))</f>
        <v>#N/A</v>
      </c>
    </row>
    <row r="82" spans="1:17" x14ac:dyDescent="0.3">
      <c r="A82">
        <v>9583</v>
      </c>
      <c r="B82" s="3">
        <v>0</v>
      </c>
      <c r="C82" s="3">
        <v>23345</v>
      </c>
      <c r="D82" s="3">
        <v>0</v>
      </c>
      <c r="E82" s="3">
        <v>0</v>
      </c>
      <c r="F82" s="3">
        <v>0</v>
      </c>
      <c r="G82" s="3">
        <v>0</v>
      </c>
      <c r="H82" s="3">
        <v>0</v>
      </c>
      <c r="J82" t="str">
        <f>VLOOKUP(A82,'Customer Master'!A80:F349,2,FALSE)</f>
        <v>TOTAL SOUTH AFRICA</v>
      </c>
      <c r="K82" t="str">
        <f>VLOOKUP(A82,'Customer Master'!A80:F349,3,FALSE)</f>
        <v>1954/003325/07</v>
      </c>
      <c r="L82" t="str">
        <f>VLOOKUP(A82,'Customer Master'!A81:F350,4,FALSE)</f>
        <v>4960103580</v>
      </c>
      <c r="M82">
        <f>VLOOKUP(A82,'Customer Master'!A80:F349,5,FALSE)</f>
        <v>30</v>
      </c>
      <c r="N82" s="62">
        <f>VLOOKUP(A82,'Customer Master'!A80:F349,6,FALSE)</f>
        <v>1000000</v>
      </c>
      <c r="O82" s="3">
        <f t="shared" si="2"/>
        <v>23345</v>
      </c>
      <c r="P82" s="3">
        <f t="shared" si="3"/>
        <v>-976655</v>
      </c>
      <c r="Q82">
        <f>IF(M82&gt;"30",'Monthly Ageing'!D82+'Monthly Ageing'!E82+'Monthly Ageing'!F82+'Monthly Ageing'!G82+'Monthly Ageing'!H82,IF(M82="45",D82+E82+F82+G82+H82,IF('Monthly Ageing'!M82="60",'Monthly Ageing'!E82+'Monthly Ageing'!F82+'Monthly Ageing'!G82+'Monthly Ageing'!H82,IF('Monthly Ageing'!M82="90",'Monthly Ageing'!F82+'Monthly Ageing'!G82+'Monthly Ageing'!H82,IF('Monthly Ageing'!M82="120",'Monthly Ageing'!G82+'Monthly Ageing'!H82,IF('Monthly Ageing'!M82="180",0,'Monthly Ageing'!D82+'Monthly Ageing'!E82+'Monthly Ageing'!F82+'Monthly Ageing'!G82+'Monthly Ageing'!H82))))))</f>
        <v>0</v>
      </c>
    </row>
    <row r="83" spans="1:17" x14ac:dyDescent="0.3">
      <c r="A83">
        <v>1092</v>
      </c>
      <c r="B83" s="3">
        <v>19389.11</v>
      </c>
      <c r="C83" s="3">
        <v>0</v>
      </c>
      <c r="D83" s="3">
        <v>0</v>
      </c>
      <c r="E83" s="3">
        <v>0</v>
      </c>
      <c r="F83" s="3">
        <v>0</v>
      </c>
      <c r="G83" s="3">
        <v>0</v>
      </c>
      <c r="H83" s="3">
        <v>0</v>
      </c>
      <c r="J83" t="e">
        <f>VLOOKUP(A83,'Customer Master'!A81:F350,2,FALSE)</f>
        <v>#N/A</v>
      </c>
      <c r="K83" t="e">
        <f>VLOOKUP(A83,'Customer Master'!A81:F350,3,FALSE)</f>
        <v>#N/A</v>
      </c>
      <c r="L83" t="e">
        <f>VLOOKUP(A83,'Customer Master'!A82:F351,4,FALSE)</f>
        <v>#N/A</v>
      </c>
      <c r="M83" t="e">
        <f>VLOOKUP(A83,'Customer Master'!A81:F350,5,FALSE)</f>
        <v>#N/A</v>
      </c>
      <c r="N83" s="62" t="e">
        <f>VLOOKUP(A83,'Customer Master'!A81:F350,6,FALSE)</f>
        <v>#N/A</v>
      </c>
      <c r="O83" s="3">
        <f t="shared" si="2"/>
        <v>19389.11</v>
      </c>
      <c r="P83" s="3" t="e">
        <f t="shared" si="3"/>
        <v>#N/A</v>
      </c>
      <c r="Q83" t="e">
        <f>IF(M83&gt;"30",'Monthly Ageing'!D83+'Monthly Ageing'!E83+'Monthly Ageing'!F83+'Monthly Ageing'!G83+'Monthly Ageing'!H83,IF(M83="45",D83+E83+F83+G83+H83,IF('Monthly Ageing'!M83="60",'Monthly Ageing'!E83+'Monthly Ageing'!F83+'Monthly Ageing'!G83+'Monthly Ageing'!H83,IF('Monthly Ageing'!M83="90",'Monthly Ageing'!F83+'Monthly Ageing'!G83+'Monthly Ageing'!H83,IF('Monthly Ageing'!M83="120",'Monthly Ageing'!G83+'Monthly Ageing'!H83,IF('Monthly Ageing'!M83="180",0,'Monthly Ageing'!D83+'Monthly Ageing'!E83+'Monthly Ageing'!F83+'Monthly Ageing'!G83+'Monthly Ageing'!H83))))))</f>
        <v>#N/A</v>
      </c>
    </row>
    <row r="84" spans="1:17" x14ac:dyDescent="0.3">
      <c r="A84">
        <v>8335</v>
      </c>
      <c r="B84" s="3">
        <v>43417.93</v>
      </c>
      <c r="C84" s="3">
        <v>0</v>
      </c>
      <c r="D84" s="3">
        <v>0</v>
      </c>
      <c r="E84" s="3">
        <v>0</v>
      </c>
      <c r="F84" s="3">
        <v>0</v>
      </c>
      <c r="G84" s="3">
        <v>0</v>
      </c>
      <c r="H84" s="3">
        <v>0</v>
      </c>
      <c r="J84" t="str">
        <f>VLOOKUP(A84,'Customer Master'!A82:F351,2,FALSE)</f>
        <v>TRIANGLE ARMATURE WINDERS</v>
      </c>
      <c r="K84" t="str">
        <f>VLOOKUP(A84,'Customer Master'!A82:F351,3,FALSE)</f>
        <v>1989/017628/23</v>
      </c>
      <c r="L84">
        <f>VLOOKUP(A84,'Customer Master'!A83:F352,4,FALSE)</f>
        <v>0</v>
      </c>
      <c r="M84">
        <f>VLOOKUP(A84,'Customer Master'!A82:F351,5,FALSE)</f>
        <v>60</v>
      </c>
      <c r="N84" s="62">
        <f>VLOOKUP(A84,'Customer Master'!A82:F351,6,FALSE)</f>
        <v>10000000</v>
      </c>
      <c r="O84" s="3">
        <f t="shared" si="2"/>
        <v>43417.93</v>
      </c>
      <c r="P84" s="3">
        <f t="shared" si="3"/>
        <v>-9956582.0700000003</v>
      </c>
      <c r="Q84">
        <f>IF(M84&gt;"30",'Monthly Ageing'!D84+'Monthly Ageing'!E84+'Monthly Ageing'!F84+'Monthly Ageing'!G84+'Monthly Ageing'!H84,IF(M84="45",D84+E84+F84+G84+H84,IF('Monthly Ageing'!M84="60",'Monthly Ageing'!E84+'Monthly Ageing'!F84+'Monthly Ageing'!G84+'Monthly Ageing'!H84,IF('Monthly Ageing'!M84="90",'Monthly Ageing'!F84+'Monthly Ageing'!G84+'Monthly Ageing'!H84,IF('Monthly Ageing'!M84="120",'Monthly Ageing'!G84+'Monthly Ageing'!H84,IF('Monthly Ageing'!M84="180",0,'Monthly Ageing'!D84+'Monthly Ageing'!E84+'Monthly Ageing'!F84+'Monthly Ageing'!G84+'Monthly Ageing'!H84))))))</f>
        <v>0</v>
      </c>
    </row>
    <row r="85" spans="1:17" x14ac:dyDescent="0.3">
      <c r="A85">
        <v>7848</v>
      </c>
      <c r="B85" s="3">
        <v>0</v>
      </c>
      <c r="C85" s="3">
        <v>87150.7</v>
      </c>
      <c r="D85" s="3">
        <v>0</v>
      </c>
      <c r="E85" s="3">
        <v>0</v>
      </c>
      <c r="F85" s="3">
        <v>0</v>
      </c>
      <c r="G85" s="3">
        <v>0</v>
      </c>
      <c r="H85" s="3">
        <v>0</v>
      </c>
      <c r="J85" t="str">
        <f>VLOOKUP(A85,'Customer Master'!A83:F352,2,FALSE)</f>
        <v>PARETO</v>
      </c>
      <c r="K85" t="str">
        <f>VLOOKUP(A85,'Customer Master'!A83:F352,3,FALSE)</f>
        <v>1998/000118/06</v>
      </c>
      <c r="L85" t="str">
        <f>VLOOKUP(A85,'Customer Master'!A84:F353,4,FALSE)</f>
        <v>4630270983, 4090251382, 4280171044</v>
      </c>
      <c r="M85">
        <f>VLOOKUP(A85,'Customer Master'!A83:F352,5,FALSE)</f>
        <v>45</v>
      </c>
      <c r="N85" s="62">
        <f>VLOOKUP(A85,'Customer Master'!A83:F352,6,FALSE)</f>
        <v>1</v>
      </c>
      <c r="O85" s="3">
        <f t="shared" si="2"/>
        <v>87150.7</v>
      </c>
      <c r="P85" s="3">
        <f t="shared" si="3"/>
        <v>87149.7</v>
      </c>
      <c r="Q85">
        <f>IF(M85&gt;"30",'Monthly Ageing'!D85+'Monthly Ageing'!E85+'Monthly Ageing'!F85+'Monthly Ageing'!G85+'Monthly Ageing'!H85,IF(M85="45",D85+E85+F85+G85+H85,IF('Monthly Ageing'!M85="60",'Monthly Ageing'!E85+'Monthly Ageing'!F85+'Monthly Ageing'!G85+'Monthly Ageing'!H85,IF('Monthly Ageing'!M85="90",'Monthly Ageing'!F85+'Monthly Ageing'!G85+'Monthly Ageing'!H85,IF('Monthly Ageing'!M85="120",'Monthly Ageing'!G85+'Monthly Ageing'!H85,IF('Monthly Ageing'!M85="180",0,'Monthly Ageing'!D85+'Monthly Ageing'!E85+'Monthly Ageing'!F85+'Monthly Ageing'!G85+'Monthly Ageing'!H85))))))</f>
        <v>0</v>
      </c>
    </row>
    <row r="86" spans="1:17" x14ac:dyDescent="0.3">
      <c r="A86">
        <v>8626</v>
      </c>
      <c r="B86" s="3">
        <v>26995.5</v>
      </c>
      <c r="C86" s="3">
        <v>47565.14</v>
      </c>
      <c r="D86" s="3">
        <v>0</v>
      </c>
      <c r="E86" s="3">
        <v>0</v>
      </c>
      <c r="F86" s="3">
        <v>0</v>
      </c>
      <c r="G86" s="3">
        <v>0</v>
      </c>
      <c r="H86" s="3">
        <v>0</v>
      </c>
      <c r="J86" t="str">
        <f>VLOOKUP(A86,'Customer Master'!A84:F353,2,FALSE)</f>
        <v>TSAUTSE BAYI</v>
      </c>
      <c r="K86" t="str">
        <f>VLOOKUP(A86,'Customer Master'!A84:F353,3,FALSE)</f>
        <v>2012/142861/07</v>
      </c>
      <c r="L86" t="str">
        <f>VLOOKUP(A86,'Customer Master'!A85:F354,4,FALSE)</f>
        <v>4490268853</v>
      </c>
      <c r="M86">
        <f>VLOOKUP(A86,'Customer Master'!A84:F353,5,FALSE)</f>
        <v>30</v>
      </c>
      <c r="N86" s="62">
        <f>VLOOKUP(A86,'Customer Master'!A84:F353,6,FALSE)</f>
        <v>400000</v>
      </c>
      <c r="O86" s="3">
        <f t="shared" si="2"/>
        <v>74560.639999999999</v>
      </c>
      <c r="P86" s="3">
        <f t="shared" si="3"/>
        <v>-325439.35999999999</v>
      </c>
      <c r="Q86">
        <f>IF(M86&gt;"30",'Monthly Ageing'!D86+'Monthly Ageing'!E86+'Monthly Ageing'!F86+'Monthly Ageing'!G86+'Monthly Ageing'!H86,IF(M86="45",D86+E86+F86+G86+H86,IF('Monthly Ageing'!M86="60",'Monthly Ageing'!E86+'Monthly Ageing'!F86+'Monthly Ageing'!G86+'Monthly Ageing'!H86,IF('Monthly Ageing'!M86="90",'Monthly Ageing'!F86+'Monthly Ageing'!G86+'Monthly Ageing'!H86,IF('Monthly Ageing'!M86="120",'Monthly Ageing'!G86+'Monthly Ageing'!H86,IF('Monthly Ageing'!M86="180",0,'Monthly Ageing'!D86+'Monthly Ageing'!E86+'Monthly Ageing'!F86+'Monthly Ageing'!G86+'Monthly Ageing'!H86))))))</f>
        <v>0</v>
      </c>
    </row>
    <row r="87" spans="1:17" x14ac:dyDescent="0.3">
      <c r="A87">
        <v>4685</v>
      </c>
      <c r="B87" s="3">
        <v>481043.32</v>
      </c>
      <c r="C87" s="3">
        <v>289510.71000000002</v>
      </c>
      <c r="D87" s="3">
        <v>0</v>
      </c>
      <c r="E87" s="3">
        <v>0</v>
      </c>
      <c r="F87" s="3">
        <v>0</v>
      </c>
      <c r="G87" s="3">
        <v>0</v>
      </c>
      <c r="H87" s="3">
        <v>0</v>
      </c>
      <c r="J87" t="str">
        <f>VLOOKUP(A87,'Customer Master'!A85:F354,2,FALSE)</f>
        <v>TUSCAN MOOD 1039</v>
      </c>
      <c r="K87" t="str">
        <f>VLOOKUP(A87,'Customer Master'!A85:F354,3,FALSE)</f>
        <v>2002/036916/23</v>
      </c>
      <c r="L87">
        <f>VLOOKUP(A87,'Customer Master'!A86:F355,4,FALSE)</f>
        <v>0</v>
      </c>
      <c r="M87">
        <f>VLOOKUP(A87,'Customer Master'!A85:F354,5,FALSE)</f>
        <v>60</v>
      </c>
      <c r="N87" s="62">
        <f>VLOOKUP(A87,'Customer Master'!A85:F354,6,FALSE)</f>
        <v>500000</v>
      </c>
      <c r="O87" s="3">
        <f t="shared" si="2"/>
        <v>770554.03</v>
      </c>
      <c r="P87" s="3">
        <f t="shared" si="3"/>
        <v>270554.03000000003</v>
      </c>
      <c r="Q87">
        <f>IF(M87&gt;"30",'Monthly Ageing'!D87+'Monthly Ageing'!E87+'Monthly Ageing'!F87+'Monthly Ageing'!G87+'Monthly Ageing'!H87,IF(M87="45",D87+E87+F87+G87+H87,IF('Monthly Ageing'!M87="60",'Monthly Ageing'!E87+'Monthly Ageing'!F87+'Monthly Ageing'!G87+'Monthly Ageing'!H87,IF('Monthly Ageing'!M87="90",'Monthly Ageing'!F87+'Monthly Ageing'!G87+'Monthly Ageing'!H87,IF('Monthly Ageing'!M87="120",'Monthly Ageing'!G87+'Monthly Ageing'!H87,IF('Monthly Ageing'!M87="180",0,'Monthly Ageing'!D87+'Monthly Ageing'!E87+'Monthly Ageing'!F87+'Monthly Ageing'!G87+'Monthly Ageing'!H87))))))</f>
        <v>0</v>
      </c>
    </row>
    <row r="88" spans="1:17" x14ac:dyDescent="0.3">
      <c r="A88">
        <v>1133</v>
      </c>
      <c r="B88" s="3">
        <v>238712.34</v>
      </c>
      <c r="C88" s="3">
        <v>694371.95</v>
      </c>
      <c r="D88" s="3">
        <v>0</v>
      </c>
      <c r="E88" s="3">
        <v>0</v>
      </c>
      <c r="F88" s="3">
        <v>0</v>
      </c>
      <c r="G88" s="3">
        <v>0</v>
      </c>
      <c r="H88" s="3">
        <v>0</v>
      </c>
      <c r="J88" t="e">
        <f>VLOOKUP(A88,'Customer Master'!A86:F355,2,FALSE)</f>
        <v>#N/A</v>
      </c>
      <c r="K88" t="e">
        <f>VLOOKUP(A88,'Customer Master'!A86:F355,3,FALSE)</f>
        <v>#N/A</v>
      </c>
      <c r="L88" t="e">
        <f>VLOOKUP(A88,'Customer Master'!A87:F356,4,FALSE)</f>
        <v>#N/A</v>
      </c>
      <c r="M88" t="e">
        <f>VLOOKUP(A88,'Customer Master'!A86:F355,5,FALSE)</f>
        <v>#N/A</v>
      </c>
      <c r="N88" s="62" t="e">
        <f>VLOOKUP(A88,'Customer Master'!A86:F355,6,FALSE)</f>
        <v>#N/A</v>
      </c>
      <c r="O88" s="3">
        <f t="shared" si="2"/>
        <v>933084.28999999992</v>
      </c>
      <c r="P88" s="3" t="e">
        <f t="shared" si="3"/>
        <v>#N/A</v>
      </c>
      <c r="Q88" t="e">
        <f>IF(M88&gt;"30",'Monthly Ageing'!D88+'Monthly Ageing'!E88+'Monthly Ageing'!F88+'Monthly Ageing'!G88+'Monthly Ageing'!H88,IF(M88="45",D88+E88+F88+G88+H88,IF('Monthly Ageing'!M88="60",'Monthly Ageing'!E88+'Monthly Ageing'!F88+'Monthly Ageing'!G88+'Monthly Ageing'!H88,IF('Monthly Ageing'!M88="90",'Monthly Ageing'!F88+'Monthly Ageing'!G88+'Monthly Ageing'!H88,IF('Monthly Ageing'!M88="120",'Monthly Ageing'!G88+'Monthly Ageing'!H88,IF('Monthly Ageing'!M88="180",0,'Monthly Ageing'!D88+'Monthly Ageing'!E88+'Monthly Ageing'!F88+'Monthly Ageing'!G88+'Monthly Ageing'!H88))))))</f>
        <v>#N/A</v>
      </c>
    </row>
    <row r="89" spans="1:17" x14ac:dyDescent="0.3">
      <c r="A89">
        <v>4899</v>
      </c>
      <c r="B89" s="3">
        <v>425277.91</v>
      </c>
      <c r="C89" s="3">
        <v>17362.64</v>
      </c>
      <c r="D89" s="3">
        <v>0</v>
      </c>
      <c r="E89" s="3">
        <v>0</v>
      </c>
      <c r="F89" s="3">
        <v>0</v>
      </c>
      <c r="G89" s="3">
        <v>0</v>
      </c>
      <c r="H89" s="3">
        <v>0</v>
      </c>
      <c r="J89" t="str">
        <f>VLOOKUP(A89,'Customer Master'!A87:F356,2,FALSE)</f>
        <v>UNIFLAIR SOUTH AFRICA</v>
      </c>
      <c r="K89" t="str">
        <f>VLOOKUP(A89,'Customer Master'!A87:F356,3,FALSE)</f>
        <v>2000/007861/07</v>
      </c>
      <c r="L89" t="str">
        <f>VLOOKUP(A89,'Customer Master'!A88:F357,4,FALSE)</f>
        <v>4930195070</v>
      </c>
      <c r="M89">
        <f>VLOOKUP(A89,'Customer Master'!A87:F356,5,FALSE)</f>
        <v>30</v>
      </c>
      <c r="N89" s="62">
        <f>VLOOKUP(A89,'Customer Master'!A87:F356,6,FALSE)</f>
        <v>500000</v>
      </c>
      <c r="O89" s="3">
        <f t="shared" si="2"/>
        <v>442640.55</v>
      </c>
      <c r="P89" s="3">
        <f t="shared" si="3"/>
        <v>-57359.450000000012</v>
      </c>
      <c r="Q89">
        <f>IF(M89&gt;"30",'Monthly Ageing'!D89+'Monthly Ageing'!E89+'Monthly Ageing'!F89+'Monthly Ageing'!G89+'Monthly Ageing'!H89,IF(M89="45",D89+E89+F89+G89+H89,IF('Monthly Ageing'!M89="60",'Monthly Ageing'!E89+'Monthly Ageing'!F89+'Monthly Ageing'!G89+'Monthly Ageing'!H89,IF('Monthly Ageing'!M89="90",'Monthly Ageing'!F89+'Monthly Ageing'!G89+'Monthly Ageing'!H89,IF('Monthly Ageing'!M89="120",'Monthly Ageing'!G89+'Monthly Ageing'!H89,IF('Monthly Ageing'!M89="180",0,'Monthly Ageing'!D89+'Monthly Ageing'!E89+'Monthly Ageing'!F89+'Monthly Ageing'!G89+'Monthly Ageing'!H89))))))</f>
        <v>0</v>
      </c>
    </row>
    <row r="90" spans="1:17" x14ac:dyDescent="0.3">
      <c r="A90">
        <v>3886</v>
      </c>
      <c r="B90" s="3">
        <v>38504.32</v>
      </c>
      <c r="C90" s="3">
        <v>27701.47</v>
      </c>
      <c r="D90" s="3">
        <v>0</v>
      </c>
      <c r="E90" s="3">
        <v>0</v>
      </c>
      <c r="F90" s="3">
        <v>0</v>
      </c>
      <c r="G90" s="3">
        <v>0</v>
      </c>
      <c r="H90" s="3">
        <v>0</v>
      </c>
      <c r="J90" t="str">
        <f>VLOOKUP(A90,'Customer Master'!A88:F357,2,FALSE)</f>
        <v>VELVETSKY NINE</v>
      </c>
      <c r="K90" t="str">
        <f>VLOOKUP(A90,'Customer Master'!A88:F357,3,FALSE)</f>
        <v>1998/017039/07</v>
      </c>
      <c r="L90" t="str">
        <f>VLOOKUP(A90,'Customer Master'!A89:F358,4,FALSE)</f>
        <v>4660176928</v>
      </c>
      <c r="M90">
        <f>VLOOKUP(A90,'Customer Master'!A88:F357,5,FALSE)</f>
        <v>30</v>
      </c>
      <c r="N90" s="62">
        <f>VLOOKUP(A90,'Customer Master'!A88:F357,6,FALSE)</f>
        <v>1050000</v>
      </c>
      <c r="O90" s="3">
        <f t="shared" si="2"/>
        <v>66205.790000000008</v>
      </c>
      <c r="P90" s="3">
        <f t="shared" si="3"/>
        <v>-983794.21</v>
      </c>
      <c r="Q90">
        <f>IF(M90&gt;"30",'Monthly Ageing'!D90+'Monthly Ageing'!E90+'Monthly Ageing'!F90+'Monthly Ageing'!G90+'Monthly Ageing'!H90,IF(M90="45",D90+E90+F90+G90+H90,IF('Monthly Ageing'!M90="60",'Monthly Ageing'!E90+'Monthly Ageing'!F90+'Monthly Ageing'!G90+'Monthly Ageing'!H90,IF('Monthly Ageing'!M90="90",'Monthly Ageing'!F90+'Monthly Ageing'!G90+'Monthly Ageing'!H90,IF('Monthly Ageing'!M90="120",'Monthly Ageing'!G90+'Monthly Ageing'!H90,IF('Monthly Ageing'!M90="180",0,'Monthly Ageing'!D90+'Monthly Ageing'!E90+'Monthly Ageing'!F90+'Monthly Ageing'!G90+'Monthly Ageing'!H90))))))</f>
        <v>0</v>
      </c>
    </row>
    <row r="91" spans="1:17" x14ac:dyDescent="0.3">
      <c r="A91">
        <v>4672</v>
      </c>
      <c r="B91" s="3">
        <v>0</v>
      </c>
      <c r="C91" s="3">
        <v>12778.65</v>
      </c>
      <c r="D91" s="3">
        <v>0</v>
      </c>
      <c r="E91" s="3">
        <v>0</v>
      </c>
      <c r="F91" s="3">
        <v>0</v>
      </c>
      <c r="G91" s="3">
        <v>0</v>
      </c>
      <c r="H91" s="3">
        <v>0</v>
      </c>
      <c r="J91" t="str">
        <f>VLOOKUP(A91,'Customer Master'!A89:F358,2,FALSE)</f>
        <v>VENTICEPT INVESTMENTS</v>
      </c>
      <c r="K91" t="str">
        <f>VLOOKUP(A91,'Customer Master'!A89:F358,3,FALSE)</f>
        <v>2009/016796/07</v>
      </c>
      <c r="L91" t="str">
        <f>VLOOKUP(A91,'Customer Master'!A90:F359,4,FALSE)</f>
        <v>4340253899</v>
      </c>
      <c r="M91">
        <f>VLOOKUP(A91,'Customer Master'!A89:F358,5,FALSE)</f>
        <v>30</v>
      </c>
      <c r="N91" s="62">
        <f>VLOOKUP(A91,'Customer Master'!A89:F358,6,FALSE)</f>
        <v>500000</v>
      </c>
      <c r="O91" s="3">
        <f t="shared" si="2"/>
        <v>12778.65</v>
      </c>
      <c r="P91" s="3">
        <f t="shared" si="3"/>
        <v>-487221.35</v>
      </c>
      <c r="Q91">
        <f>IF(M91&gt;"30",'Monthly Ageing'!D91+'Monthly Ageing'!E91+'Monthly Ageing'!F91+'Monthly Ageing'!G91+'Monthly Ageing'!H91,IF(M91="45",D91+E91+F91+G91+H91,IF('Monthly Ageing'!M91="60",'Monthly Ageing'!E91+'Monthly Ageing'!F91+'Monthly Ageing'!G91+'Monthly Ageing'!H91,IF('Monthly Ageing'!M91="90",'Monthly Ageing'!F91+'Monthly Ageing'!G91+'Monthly Ageing'!H91,IF('Monthly Ageing'!M91="120",'Monthly Ageing'!G91+'Monthly Ageing'!H91,IF('Monthly Ageing'!M91="180",0,'Monthly Ageing'!D91+'Monthly Ageing'!E91+'Monthly Ageing'!F91+'Monthly Ageing'!G91+'Monthly Ageing'!H91))))))</f>
        <v>0</v>
      </c>
    </row>
    <row r="92" spans="1:17" x14ac:dyDescent="0.3">
      <c r="A92">
        <v>8866</v>
      </c>
      <c r="B92" s="3">
        <v>0</v>
      </c>
      <c r="C92" s="3">
        <v>56606.55</v>
      </c>
      <c r="D92" s="3">
        <v>1546.24</v>
      </c>
      <c r="E92" s="3">
        <v>0</v>
      </c>
      <c r="F92" s="3">
        <v>0</v>
      </c>
      <c r="G92" s="3">
        <v>0</v>
      </c>
      <c r="H92" s="3">
        <v>0</v>
      </c>
      <c r="J92" t="str">
        <f>VLOOKUP(A92,'Customer Master'!A90:F359,2,FALSE)</f>
        <v>VICARAGE ROAD</v>
      </c>
      <c r="K92" t="str">
        <f>VLOOKUP(A92,'Customer Master'!A90:F359,3,FALSE)</f>
        <v>1991/015671/23</v>
      </c>
      <c r="L92">
        <f>VLOOKUP(A92,'Customer Master'!A91:F360,4,FALSE)</f>
        <v>0</v>
      </c>
      <c r="M92">
        <f>VLOOKUP(A92,'Customer Master'!A90:F359,5,FALSE)</f>
        <v>30</v>
      </c>
      <c r="N92" s="62">
        <f>VLOOKUP(A92,'Customer Master'!A90:F359,6,FALSE)</f>
        <v>1300000</v>
      </c>
      <c r="O92" s="3">
        <f t="shared" si="2"/>
        <v>58152.79</v>
      </c>
      <c r="P92" s="3">
        <f t="shared" si="3"/>
        <v>-1241847.21</v>
      </c>
      <c r="Q92">
        <f>IF(M92&gt;"30",'Monthly Ageing'!D92+'Monthly Ageing'!E92+'Monthly Ageing'!F92+'Monthly Ageing'!G92+'Monthly Ageing'!H92,IF(M92="45",D92+E92+F92+G92+H92,IF('Monthly Ageing'!M92="60",'Monthly Ageing'!E92+'Monthly Ageing'!F92+'Monthly Ageing'!G92+'Monthly Ageing'!H92,IF('Monthly Ageing'!M92="90",'Monthly Ageing'!F92+'Monthly Ageing'!G92+'Monthly Ageing'!H92,IF('Monthly Ageing'!M92="120",'Monthly Ageing'!G92+'Monthly Ageing'!H92,IF('Monthly Ageing'!M92="180",0,'Monthly Ageing'!D92+'Monthly Ageing'!E92+'Monthly Ageing'!F92+'Monthly Ageing'!G92+'Monthly Ageing'!H92))))))</f>
        <v>1546.24</v>
      </c>
    </row>
    <row r="93" spans="1:17" x14ac:dyDescent="0.3">
      <c r="A93">
        <v>2515</v>
      </c>
      <c r="B93" s="3">
        <v>103923.93</v>
      </c>
      <c r="C93" s="3">
        <v>0</v>
      </c>
      <c r="D93" s="3">
        <v>0</v>
      </c>
      <c r="E93" s="3">
        <v>0</v>
      </c>
      <c r="F93" s="3">
        <v>0</v>
      </c>
      <c r="G93" s="3">
        <v>0</v>
      </c>
      <c r="H93" s="3">
        <v>0</v>
      </c>
      <c r="J93" t="e">
        <f>VLOOKUP(A93,'Customer Master'!A91:F360,2,FALSE)</f>
        <v>#N/A</v>
      </c>
      <c r="K93" t="e">
        <f>VLOOKUP(A93,'Customer Master'!A91:F360,3,FALSE)</f>
        <v>#N/A</v>
      </c>
      <c r="L93" t="e">
        <f>VLOOKUP(A93,'Customer Master'!A92:F361,4,FALSE)</f>
        <v>#N/A</v>
      </c>
      <c r="M93" t="e">
        <f>VLOOKUP(A93,'Customer Master'!A91:F360,5,FALSE)</f>
        <v>#N/A</v>
      </c>
      <c r="N93" s="62" t="e">
        <f>VLOOKUP(A93,'Customer Master'!A91:F360,6,FALSE)</f>
        <v>#N/A</v>
      </c>
      <c r="O93" s="3">
        <f t="shared" si="2"/>
        <v>103923.93</v>
      </c>
      <c r="P93" s="3" t="e">
        <f t="shared" si="3"/>
        <v>#N/A</v>
      </c>
      <c r="Q93" t="e">
        <f>IF(M93&gt;"30",'Monthly Ageing'!D93+'Monthly Ageing'!E93+'Monthly Ageing'!F93+'Monthly Ageing'!G93+'Monthly Ageing'!H93,IF(M93="45",D93+E93+F93+G93+H93,IF('Monthly Ageing'!M93="60",'Monthly Ageing'!E93+'Monthly Ageing'!F93+'Monthly Ageing'!G93+'Monthly Ageing'!H93,IF('Monthly Ageing'!M93="90",'Monthly Ageing'!F93+'Monthly Ageing'!G93+'Monthly Ageing'!H93,IF('Monthly Ageing'!M93="120",'Monthly Ageing'!G93+'Monthly Ageing'!H93,IF('Monthly Ageing'!M93="180",0,'Monthly Ageing'!D93+'Monthly Ageing'!E93+'Monthly Ageing'!F93+'Monthly Ageing'!G93+'Monthly Ageing'!H93))))))</f>
        <v>#N/A</v>
      </c>
    </row>
    <row r="94" spans="1:17" x14ac:dyDescent="0.3">
      <c r="A94">
        <v>2817</v>
      </c>
      <c r="B94" s="3">
        <v>192182.25</v>
      </c>
      <c r="C94" s="3">
        <v>0</v>
      </c>
      <c r="D94" s="3">
        <v>0</v>
      </c>
      <c r="E94" s="3">
        <v>0</v>
      </c>
      <c r="F94" s="3">
        <v>0</v>
      </c>
      <c r="G94" s="3">
        <v>0</v>
      </c>
      <c r="H94" s="3">
        <v>0</v>
      </c>
      <c r="J94" t="e">
        <f>VLOOKUP(A94,'Customer Master'!A92:F361,2,FALSE)</f>
        <v>#N/A</v>
      </c>
      <c r="K94" t="e">
        <f>VLOOKUP(A94,'Customer Master'!A92:F361,3,FALSE)</f>
        <v>#N/A</v>
      </c>
      <c r="L94" t="e">
        <f>VLOOKUP(A94,'Customer Master'!A93:F362,4,FALSE)</f>
        <v>#N/A</v>
      </c>
      <c r="M94" t="e">
        <f>VLOOKUP(A94,'Customer Master'!A92:F361,5,FALSE)</f>
        <v>#N/A</v>
      </c>
      <c r="N94" s="62" t="e">
        <f>VLOOKUP(A94,'Customer Master'!A92:F361,6,FALSE)</f>
        <v>#N/A</v>
      </c>
      <c r="O94" s="3">
        <f t="shared" si="2"/>
        <v>192182.25</v>
      </c>
      <c r="P94" s="3" t="e">
        <f t="shared" si="3"/>
        <v>#N/A</v>
      </c>
      <c r="Q94" t="e">
        <f>IF(M94&gt;"30",'Monthly Ageing'!D94+'Monthly Ageing'!E94+'Monthly Ageing'!F94+'Monthly Ageing'!G94+'Monthly Ageing'!H94,IF(M94="45",D94+E94+F94+G94+H94,IF('Monthly Ageing'!M94="60",'Monthly Ageing'!E94+'Monthly Ageing'!F94+'Monthly Ageing'!G94+'Monthly Ageing'!H94,IF('Monthly Ageing'!M94="90",'Monthly Ageing'!F94+'Monthly Ageing'!G94+'Monthly Ageing'!H94,IF('Monthly Ageing'!M94="120",'Monthly Ageing'!G94+'Monthly Ageing'!H94,IF('Monthly Ageing'!M94="180",0,'Monthly Ageing'!D94+'Monthly Ageing'!E94+'Monthly Ageing'!F94+'Monthly Ageing'!G94+'Monthly Ageing'!H94))))))</f>
        <v>#N/A</v>
      </c>
    </row>
    <row r="95" spans="1:17" x14ac:dyDescent="0.3">
      <c r="A95">
        <v>7011</v>
      </c>
      <c r="B95" s="3">
        <v>15450</v>
      </c>
      <c r="C95" s="3">
        <v>26763.78</v>
      </c>
      <c r="D95" s="3">
        <v>9165</v>
      </c>
      <c r="E95" s="3">
        <v>6216.5</v>
      </c>
      <c r="F95" s="3">
        <v>0</v>
      </c>
      <c r="G95" s="3">
        <v>0</v>
      </c>
      <c r="H95" s="3">
        <v>0</v>
      </c>
      <c r="J95" t="str">
        <f>VLOOKUP(A95,'Customer Master'!A93:F362,2,FALSE)</f>
        <v>VODACOM</v>
      </c>
      <c r="K95" t="str">
        <f>VLOOKUP(A95,'Customer Master'!A93:F362,3,FALSE)</f>
        <v>1993/003367/07</v>
      </c>
      <c r="L95" t="str">
        <f>VLOOKUP(A95,'Customer Master'!A94:F363,4,FALSE)</f>
        <v>4010139121</v>
      </c>
      <c r="M95">
        <f>VLOOKUP(A95,'Customer Master'!A93:F362,5,FALSE)</f>
        <v>30</v>
      </c>
      <c r="N95" s="62">
        <f>VLOOKUP(A95,'Customer Master'!A93:F362,6,FALSE)</f>
        <v>150000</v>
      </c>
      <c r="O95" s="3">
        <f t="shared" si="2"/>
        <v>57595.28</v>
      </c>
      <c r="P95" s="3">
        <f t="shared" si="3"/>
        <v>-92404.72</v>
      </c>
      <c r="Q95">
        <f>IF(M95&gt;"30",'Monthly Ageing'!D95+'Monthly Ageing'!E95+'Monthly Ageing'!F95+'Monthly Ageing'!G95+'Monthly Ageing'!H95,IF(M95="45",D95+E95+F95+G95+H95,IF('Monthly Ageing'!M95="60",'Monthly Ageing'!E95+'Monthly Ageing'!F95+'Monthly Ageing'!G95+'Monthly Ageing'!H95,IF('Monthly Ageing'!M95="90",'Monthly Ageing'!F95+'Monthly Ageing'!G95+'Monthly Ageing'!H95,IF('Monthly Ageing'!M95="120",'Monthly Ageing'!G95+'Monthly Ageing'!H95,IF('Monthly Ageing'!M95="180",0,'Monthly Ageing'!D95+'Monthly Ageing'!E95+'Monthly Ageing'!F95+'Monthly Ageing'!G95+'Monthly Ageing'!H95))))))</f>
        <v>15381.5</v>
      </c>
    </row>
    <row r="96" spans="1:17" x14ac:dyDescent="0.3">
      <c r="A96">
        <v>2245</v>
      </c>
      <c r="B96" s="3">
        <v>0</v>
      </c>
      <c r="C96" s="3">
        <v>0</v>
      </c>
      <c r="D96" s="3">
        <v>0</v>
      </c>
      <c r="E96" s="3">
        <v>0</v>
      </c>
      <c r="F96" s="3">
        <v>0</v>
      </c>
      <c r="G96" s="3">
        <v>0</v>
      </c>
      <c r="H96" s="3">
        <v>0</v>
      </c>
      <c r="J96" t="e">
        <f>VLOOKUP(A96,'Customer Master'!A94:F363,2,FALSE)</f>
        <v>#N/A</v>
      </c>
      <c r="K96" t="e">
        <f>VLOOKUP(A96,'Customer Master'!A94:F363,3,FALSE)</f>
        <v>#N/A</v>
      </c>
      <c r="L96" t="e">
        <f>VLOOKUP(A96,'Customer Master'!A95:F364,4,FALSE)</f>
        <v>#N/A</v>
      </c>
      <c r="M96" t="e">
        <f>VLOOKUP(A96,'Customer Master'!A94:F363,5,FALSE)</f>
        <v>#N/A</v>
      </c>
      <c r="N96" s="62" t="e">
        <f>VLOOKUP(A96,'Customer Master'!A94:F363,6,FALSE)</f>
        <v>#N/A</v>
      </c>
      <c r="O96" s="3">
        <f t="shared" si="2"/>
        <v>0</v>
      </c>
      <c r="P96" s="3" t="e">
        <f t="shared" si="3"/>
        <v>#N/A</v>
      </c>
      <c r="Q96" t="e">
        <f>IF(M96&gt;"30",'Monthly Ageing'!D96+'Monthly Ageing'!E96+'Monthly Ageing'!F96+'Monthly Ageing'!G96+'Monthly Ageing'!H96,IF(M96="45",D96+E96+F96+G96+H96,IF('Monthly Ageing'!M96="60",'Monthly Ageing'!E96+'Monthly Ageing'!F96+'Monthly Ageing'!G96+'Monthly Ageing'!H96,IF('Monthly Ageing'!M96="90",'Monthly Ageing'!F96+'Monthly Ageing'!G96+'Monthly Ageing'!H96,IF('Monthly Ageing'!M96="120",'Monthly Ageing'!G96+'Monthly Ageing'!H96,IF('Monthly Ageing'!M96="180",0,'Monthly Ageing'!D96+'Monthly Ageing'!E96+'Monthly Ageing'!F96+'Monthly Ageing'!G96+'Monthly Ageing'!H96))))))</f>
        <v>#N/A</v>
      </c>
    </row>
    <row r="97" spans="1:17" x14ac:dyDescent="0.3">
      <c r="A97">
        <v>6070</v>
      </c>
      <c r="B97" s="3">
        <v>99955.7</v>
      </c>
      <c r="C97" s="3">
        <v>182263.5</v>
      </c>
      <c r="D97" s="3">
        <v>0</v>
      </c>
      <c r="E97" s="3">
        <v>0</v>
      </c>
      <c r="F97" s="3">
        <v>0</v>
      </c>
      <c r="G97" s="3">
        <v>0</v>
      </c>
      <c r="H97" s="3">
        <v>0</v>
      </c>
      <c r="J97" t="str">
        <f>VLOOKUP(A97,'Customer Master'!A95:F364,2,FALSE)</f>
        <v>VUNENE MINING</v>
      </c>
      <c r="K97" t="str">
        <f>VLOOKUP(A97,'Customer Master'!A95:F364,3,FALSE)</f>
        <v>2006/006702/07</v>
      </c>
      <c r="L97" t="str">
        <f>VLOOKUP(A97,'Customer Master'!A96:F365,4,FALSE)</f>
        <v>4350248292</v>
      </c>
      <c r="M97">
        <f>VLOOKUP(A97,'Customer Master'!A95:F364,5,FALSE)</f>
        <v>30</v>
      </c>
      <c r="N97" s="62">
        <f>VLOOKUP(A97,'Customer Master'!A95:F364,6,FALSE)</f>
        <v>300000</v>
      </c>
      <c r="O97" s="3">
        <f t="shared" si="2"/>
        <v>282219.2</v>
      </c>
      <c r="P97" s="3">
        <f t="shared" si="3"/>
        <v>-17780.799999999988</v>
      </c>
      <c r="Q97">
        <f>IF(M97&gt;"30",'Monthly Ageing'!D97+'Monthly Ageing'!E97+'Monthly Ageing'!F97+'Monthly Ageing'!G97+'Monthly Ageing'!H97,IF(M97="45",D97+E97+F97+G97+H97,IF('Monthly Ageing'!M97="60",'Monthly Ageing'!E97+'Monthly Ageing'!F97+'Monthly Ageing'!G97+'Monthly Ageing'!H97,IF('Monthly Ageing'!M97="90",'Monthly Ageing'!F97+'Monthly Ageing'!G97+'Monthly Ageing'!H97,IF('Monthly Ageing'!M97="120",'Monthly Ageing'!G97+'Monthly Ageing'!H97,IF('Monthly Ageing'!M97="180",0,'Monthly Ageing'!D97+'Monthly Ageing'!E97+'Monthly Ageing'!F97+'Monthly Ageing'!G97+'Monthly Ageing'!H97))))))</f>
        <v>0</v>
      </c>
    </row>
    <row r="98" spans="1:17" x14ac:dyDescent="0.3">
      <c r="A98">
        <v>4208</v>
      </c>
      <c r="B98" s="3">
        <v>167039.79999999999</v>
      </c>
      <c r="C98" s="3">
        <v>46448.5</v>
      </c>
      <c r="D98" s="3">
        <v>0</v>
      </c>
      <c r="E98" s="3">
        <v>0</v>
      </c>
      <c r="F98" s="3">
        <v>0</v>
      </c>
      <c r="G98" s="3">
        <v>0</v>
      </c>
      <c r="H98" s="3">
        <v>0</v>
      </c>
      <c r="J98" t="str">
        <f>VLOOKUP(A98,'Customer Master'!A96:F365,2,FALSE)</f>
        <v>W G WEARNE</v>
      </c>
      <c r="K98" t="str">
        <f>VLOOKUP(A98,'Customer Master'!A96:F365,3,FALSE)</f>
        <v>1994/005983/06</v>
      </c>
      <c r="L98" t="str">
        <f>VLOOKUP(A98,'Customer Master'!A97:F366,4,FALSE)</f>
        <v>4060145176</v>
      </c>
      <c r="M98">
        <f>VLOOKUP(A98,'Customer Master'!A96:F365,5,FALSE)</f>
        <v>30</v>
      </c>
      <c r="N98" s="62">
        <f>VLOOKUP(A98,'Customer Master'!A96:F365,6,FALSE)</f>
        <v>80000</v>
      </c>
      <c r="O98" s="3">
        <f t="shared" si="2"/>
        <v>213488.3</v>
      </c>
      <c r="P98" s="3">
        <f t="shared" si="3"/>
        <v>133488.29999999999</v>
      </c>
      <c r="Q98">
        <f>IF(M98&gt;"30",'Monthly Ageing'!D98+'Monthly Ageing'!E98+'Monthly Ageing'!F98+'Monthly Ageing'!G98+'Monthly Ageing'!H98,IF(M98="45",D98+E98+F98+G98+H98,IF('Monthly Ageing'!M98="60",'Monthly Ageing'!E98+'Monthly Ageing'!F98+'Monthly Ageing'!G98+'Monthly Ageing'!H98,IF('Monthly Ageing'!M98="90",'Monthly Ageing'!F98+'Monthly Ageing'!G98+'Monthly Ageing'!H98,IF('Monthly Ageing'!M98="120",'Monthly Ageing'!G98+'Monthly Ageing'!H98,IF('Monthly Ageing'!M98="180",0,'Monthly Ageing'!D98+'Monthly Ageing'!E98+'Monthly Ageing'!F98+'Monthly Ageing'!G98+'Monthly Ageing'!H98))))))</f>
        <v>0</v>
      </c>
    </row>
    <row r="99" spans="1:17" x14ac:dyDescent="0.3">
      <c r="A99">
        <v>4870</v>
      </c>
      <c r="B99" s="3">
        <v>0</v>
      </c>
      <c r="C99" s="3">
        <v>0</v>
      </c>
      <c r="D99" s="3">
        <v>0</v>
      </c>
      <c r="E99" s="3">
        <v>0</v>
      </c>
      <c r="F99" s="3">
        <v>897</v>
      </c>
      <c r="G99" s="3">
        <v>0</v>
      </c>
      <c r="H99" s="3">
        <v>0</v>
      </c>
      <c r="J99" t="str">
        <f>VLOOKUP(A99,'Customer Master'!A97:F366,2,FALSE)</f>
        <v>WELBEDACHT WINES</v>
      </c>
      <c r="K99" t="str">
        <f>VLOOKUP(A99,'Customer Master'!A97:F366,3,FALSE)</f>
        <v>2003/015207/07</v>
      </c>
      <c r="L99" t="str">
        <f>VLOOKUP(A99,'Customer Master'!A98:F367,4,FALSE)</f>
        <v>4730217173</v>
      </c>
      <c r="M99">
        <f>VLOOKUP(A99,'Customer Master'!A97:F366,5,FALSE)</f>
        <v>30</v>
      </c>
      <c r="N99" s="62">
        <f>VLOOKUP(A99,'Customer Master'!A97:F366,6,FALSE)</f>
        <v>800000</v>
      </c>
      <c r="O99" s="3">
        <f t="shared" si="2"/>
        <v>897</v>
      </c>
      <c r="P99" s="3">
        <f t="shared" si="3"/>
        <v>-799103</v>
      </c>
      <c r="Q99">
        <f>IF(M99&gt;"30",'Monthly Ageing'!D99+'Monthly Ageing'!E99+'Monthly Ageing'!F99+'Monthly Ageing'!G99+'Monthly Ageing'!H99,IF(M99="45",D99+E99+F99+G99+H99,IF('Monthly Ageing'!M99="60",'Monthly Ageing'!E99+'Monthly Ageing'!F99+'Monthly Ageing'!G99+'Monthly Ageing'!H99,IF('Monthly Ageing'!M99="90",'Monthly Ageing'!F99+'Monthly Ageing'!G99+'Monthly Ageing'!H99,IF('Monthly Ageing'!M99="120",'Monthly Ageing'!G99+'Monthly Ageing'!H99,IF('Monthly Ageing'!M99="180",0,'Monthly Ageing'!D99+'Monthly Ageing'!E99+'Monthly Ageing'!F99+'Monthly Ageing'!G99+'Monthly Ageing'!H99))))))</f>
        <v>897</v>
      </c>
    </row>
    <row r="100" spans="1:17" x14ac:dyDescent="0.3">
      <c r="A100">
        <v>3111</v>
      </c>
      <c r="B100" s="3">
        <v>502714.32</v>
      </c>
      <c r="C100" s="3">
        <v>0</v>
      </c>
      <c r="D100" s="3">
        <v>0</v>
      </c>
      <c r="E100" s="3">
        <v>0</v>
      </c>
      <c r="F100" s="3">
        <v>0</v>
      </c>
      <c r="G100" s="3">
        <v>0</v>
      </c>
      <c r="H100" s="3">
        <v>0</v>
      </c>
      <c r="J100" t="e">
        <f>VLOOKUP(A100,'Customer Master'!A98:F367,2,FALSE)</f>
        <v>#N/A</v>
      </c>
      <c r="K100" t="e">
        <f>VLOOKUP(A100,'Customer Master'!A98:F367,3,FALSE)</f>
        <v>#N/A</v>
      </c>
      <c r="L100" t="e">
        <f>VLOOKUP(A100,'Customer Master'!A99:F368,4,FALSE)</f>
        <v>#N/A</v>
      </c>
      <c r="M100" t="e">
        <f>VLOOKUP(A100,'Customer Master'!A98:F367,5,FALSE)</f>
        <v>#N/A</v>
      </c>
      <c r="N100" s="62" t="e">
        <f>VLOOKUP(A100,'Customer Master'!A98:F367,6,FALSE)</f>
        <v>#N/A</v>
      </c>
      <c r="O100" s="3">
        <f t="shared" si="2"/>
        <v>502714.32</v>
      </c>
      <c r="P100" s="3" t="e">
        <f t="shared" si="3"/>
        <v>#N/A</v>
      </c>
      <c r="Q100" t="e">
        <f>IF(M100&gt;"30",'Monthly Ageing'!D100+'Monthly Ageing'!E100+'Monthly Ageing'!F100+'Monthly Ageing'!G100+'Monthly Ageing'!H100,IF(M100="45",D100+E100+F100+G100+H100,IF('Monthly Ageing'!M100="60",'Monthly Ageing'!E100+'Monthly Ageing'!F100+'Monthly Ageing'!G100+'Monthly Ageing'!H100,IF('Monthly Ageing'!M100="90",'Monthly Ageing'!F100+'Monthly Ageing'!G100+'Monthly Ageing'!H100,IF('Monthly Ageing'!M100="120",'Monthly Ageing'!G100+'Monthly Ageing'!H100,IF('Monthly Ageing'!M100="180",0,'Monthly Ageing'!D100+'Monthly Ageing'!E100+'Monthly Ageing'!F100+'Monthly Ageing'!G100+'Monthly Ageing'!H100))))))</f>
        <v>#N/A</v>
      </c>
    </row>
    <row r="101" spans="1:17" x14ac:dyDescent="0.3">
      <c r="A101">
        <v>9081</v>
      </c>
      <c r="B101" s="3">
        <v>161500.41</v>
      </c>
      <c r="C101" s="3">
        <v>0</v>
      </c>
      <c r="D101" s="3">
        <v>0</v>
      </c>
      <c r="E101" s="3">
        <v>0</v>
      </c>
      <c r="F101" s="3">
        <v>0</v>
      </c>
      <c r="G101" s="3">
        <v>0</v>
      </c>
      <c r="H101" s="3">
        <v>0</v>
      </c>
      <c r="J101" t="str">
        <f>VLOOKUP(A101,'Customer Master'!A99:F368,2,FALSE)</f>
        <v>ZUNGU-ELGIN ENGINEERING</v>
      </c>
      <c r="K101" t="str">
        <f>VLOOKUP(A101,'Customer Master'!A99:F368,3,FALSE)</f>
        <v>2002/017207/07</v>
      </c>
      <c r="L101" t="str">
        <f>VLOOKUP(A101,'Customer Master'!A100:F369,4,FALSE)</f>
        <v>4430211427</v>
      </c>
      <c r="M101">
        <f>VLOOKUP(A101,'Customer Master'!A99:F368,5,FALSE)</f>
        <v>30</v>
      </c>
      <c r="N101" s="62">
        <f>VLOOKUP(A101,'Customer Master'!A99:F368,6,FALSE)</f>
        <v>500000</v>
      </c>
      <c r="O101" s="3">
        <f t="shared" si="2"/>
        <v>161500.41</v>
      </c>
      <c r="P101" s="3">
        <f t="shared" si="3"/>
        <v>-338499.58999999997</v>
      </c>
      <c r="Q101">
        <f>IF(M101&gt;"30",'Monthly Ageing'!D101+'Monthly Ageing'!E101+'Monthly Ageing'!F101+'Monthly Ageing'!G101+'Monthly Ageing'!H101,IF(M101="45",D101+E101+F101+G101+H101,IF('Monthly Ageing'!M101="60",'Monthly Ageing'!E101+'Monthly Ageing'!F101+'Monthly Ageing'!G101+'Monthly Ageing'!H101,IF('Monthly Ageing'!M101="90",'Monthly Ageing'!F101+'Monthly Ageing'!G101+'Monthly Ageing'!H101,IF('Monthly Ageing'!M101="120",'Monthly Ageing'!G101+'Monthly Ageing'!H101,IF('Monthly Ageing'!M101="180",0,'Monthly Ageing'!D101+'Monthly Ageing'!E101+'Monthly Ageing'!F101+'Monthly Ageing'!G101+'Monthly Ageing'!H101))))))</f>
        <v>0</v>
      </c>
    </row>
    <row r="102" spans="1:17" x14ac:dyDescent="0.3">
      <c r="A102">
        <v>6616</v>
      </c>
      <c r="B102" s="3">
        <v>647406.89</v>
      </c>
      <c r="C102" s="3">
        <v>71406.399999999994</v>
      </c>
      <c r="D102" s="3">
        <v>0</v>
      </c>
      <c r="E102" s="3">
        <v>0</v>
      </c>
      <c r="F102" s="3">
        <v>0</v>
      </c>
      <c r="G102" s="3">
        <v>0</v>
      </c>
      <c r="H102" s="3">
        <v>0</v>
      </c>
      <c r="J102" t="str">
        <f>VLOOKUP(A102,'Customer Master'!A100:F369,2,FALSE)</f>
        <v>HYUNDAI AUTOMOTIVE SOUTH AFRICA</v>
      </c>
      <c r="K102" t="str">
        <f>VLOOKUP(A102,'Customer Master'!A100:F369,3,FALSE)</f>
        <v>1999/015934/07</v>
      </c>
      <c r="L102" t="str">
        <f>VLOOKUP(A102,'Customer Master'!A101:F370,4,FALSE)</f>
        <v>4170186698</v>
      </c>
      <c r="M102">
        <f>VLOOKUP(A102,'Customer Master'!A100:F369,5,FALSE)</f>
        <v>30</v>
      </c>
      <c r="N102" s="62">
        <f>VLOOKUP(A102,'Customer Master'!A100:F369,6,FALSE)</f>
        <v>100000</v>
      </c>
      <c r="O102" s="3">
        <f t="shared" si="2"/>
        <v>718813.29</v>
      </c>
      <c r="P102" s="3">
        <f t="shared" si="3"/>
        <v>618813.29</v>
      </c>
      <c r="Q102">
        <f>IF(M102&gt;"30",'Monthly Ageing'!D102+'Monthly Ageing'!E102+'Monthly Ageing'!F102+'Monthly Ageing'!G102+'Monthly Ageing'!H102,IF(M102="45",D102+E102+F102+G102+H102,IF('Monthly Ageing'!M102="60",'Monthly Ageing'!E102+'Monthly Ageing'!F102+'Monthly Ageing'!G102+'Monthly Ageing'!H102,IF('Monthly Ageing'!M102="90",'Monthly Ageing'!F102+'Monthly Ageing'!G102+'Monthly Ageing'!H102,IF('Monthly Ageing'!M102="120",'Monthly Ageing'!G102+'Monthly Ageing'!H102,IF('Monthly Ageing'!M102="180",0,'Monthly Ageing'!D102+'Monthly Ageing'!E102+'Monthly Ageing'!F102+'Monthly Ageing'!G102+'Monthly Ageing'!H102))))))</f>
        <v>0</v>
      </c>
    </row>
    <row r="103" spans="1:17" x14ac:dyDescent="0.3">
      <c r="A103">
        <v>9420</v>
      </c>
      <c r="B103" s="3">
        <v>6073509.8200000003</v>
      </c>
      <c r="C103" s="3">
        <v>1791811.78</v>
      </c>
      <c r="D103" s="3">
        <v>0</v>
      </c>
      <c r="E103" s="3">
        <v>0</v>
      </c>
      <c r="F103" s="3">
        <v>0</v>
      </c>
      <c r="G103" s="3">
        <v>0</v>
      </c>
      <c r="H103" s="3">
        <v>0</v>
      </c>
      <c r="J103" t="str">
        <f>VLOOKUP(A103,'Customer Master'!A101:F370,2,FALSE)</f>
        <v>ICTGLOBE TECHNOLOGY E-NCUBATOR</v>
      </c>
      <c r="K103" t="str">
        <f>VLOOKUP(A103,'Customer Master'!A101:F370,3,FALSE)</f>
        <v>2013/138210/07</v>
      </c>
      <c r="L103" t="str">
        <f>VLOOKUP(A103,'Customer Master'!A102:F371,4,FALSE)</f>
        <v>4360269312</v>
      </c>
      <c r="M103">
        <f>VLOOKUP(A103,'Customer Master'!A101:F370,5,FALSE)</f>
        <v>30</v>
      </c>
      <c r="N103" s="62">
        <f>VLOOKUP(A103,'Customer Master'!A101:F370,6,FALSE)</f>
        <v>1200000</v>
      </c>
      <c r="O103" s="3">
        <f t="shared" si="2"/>
        <v>7865321.6000000006</v>
      </c>
      <c r="P103" s="3">
        <f t="shared" si="3"/>
        <v>6665321.6000000006</v>
      </c>
      <c r="Q103">
        <f>IF(M103&gt;"30",'Monthly Ageing'!D103+'Monthly Ageing'!E103+'Monthly Ageing'!F103+'Monthly Ageing'!G103+'Monthly Ageing'!H103,IF(M103="45",D103+E103+F103+G103+H103,IF('Monthly Ageing'!M103="60",'Monthly Ageing'!E103+'Monthly Ageing'!F103+'Monthly Ageing'!G103+'Monthly Ageing'!H103,IF('Monthly Ageing'!M103="90",'Monthly Ageing'!F103+'Monthly Ageing'!G103+'Monthly Ageing'!H103,IF('Monthly Ageing'!M103="120",'Monthly Ageing'!G103+'Monthly Ageing'!H103,IF('Monthly Ageing'!M103="180",0,'Monthly Ageing'!D103+'Monthly Ageing'!E103+'Monthly Ageing'!F103+'Monthly Ageing'!G103+'Monthly Ageing'!H103))))))</f>
        <v>0</v>
      </c>
    </row>
    <row r="104" spans="1:17" x14ac:dyDescent="0.3">
      <c r="A104">
        <v>8309</v>
      </c>
      <c r="B104" s="3">
        <v>1790692.96</v>
      </c>
      <c r="C104" s="3">
        <v>2133824.23</v>
      </c>
      <c r="D104" s="3">
        <v>1662946.29</v>
      </c>
      <c r="E104" s="3">
        <v>0</v>
      </c>
      <c r="F104" s="3">
        <v>0</v>
      </c>
      <c r="G104" s="3">
        <v>0</v>
      </c>
      <c r="H104" s="3">
        <v>0</v>
      </c>
      <c r="J104" t="str">
        <f>VLOOKUP(A104,'Customer Master'!A102:F371,2,FALSE)</f>
        <v>IKUSASA RAIL (SA)</v>
      </c>
      <c r="K104" t="str">
        <f>VLOOKUP(A104,'Customer Master'!A102:F371,3,FALSE)</f>
        <v>1964/001845/07</v>
      </c>
      <c r="L104" t="str">
        <f>VLOOKUP(A104,'Customer Master'!A103:F372,4,FALSE)</f>
        <v>4190168973</v>
      </c>
      <c r="M104">
        <f>VLOOKUP(A104,'Customer Master'!A102:F371,5,FALSE)</f>
        <v>60</v>
      </c>
      <c r="N104" s="62">
        <f>VLOOKUP(A104,'Customer Master'!A102:F371,6,FALSE)</f>
        <v>1800000</v>
      </c>
      <c r="O104" s="3">
        <f t="shared" si="2"/>
        <v>5587463.4800000004</v>
      </c>
      <c r="P104" s="3">
        <f t="shared" si="3"/>
        <v>3787463.4800000004</v>
      </c>
      <c r="Q104">
        <f>IF(M104&gt;"30",'Monthly Ageing'!D104+'Monthly Ageing'!E104+'Monthly Ageing'!F104+'Monthly Ageing'!G104+'Monthly Ageing'!H104,IF(M104="45",D104+E104+F104+G104+H104,IF('Monthly Ageing'!M104="60",'Monthly Ageing'!E104+'Monthly Ageing'!F104+'Monthly Ageing'!G104+'Monthly Ageing'!H104,IF('Monthly Ageing'!M104="90",'Monthly Ageing'!F104+'Monthly Ageing'!G104+'Monthly Ageing'!H104,IF('Monthly Ageing'!M104="120",'Monthly Ageing'!G104+'Monthly Ageing'!H104,IF('Monthly Ageing'!M104="180",0,'Monthly Ageing'!D104+'Monthly Ageing'!E104+'Monthly Ageing'!F104+'Monthly Ageing'!G104+'Monthly Ageing'!H104))))))</f>
        <v>1662946.29</v>
      </c>
    </row>
    <row r="105" spans="1:17" x14ac:dyDescent="0.3">
      <c r="A105">
        <v>3957</v>
      </c>
      <c r="B105" s="3">
        <v>237603.16</v>
      </c>
      <c r="C105" s="3">
        <v>107455.36</v>
      </c>
      <c r="D105" s="3">
        <v>183588.12</v>
      </c>
      <c r="E105" s="3">
        <v>0</v>
      </c>
      <c r="F105" s="3">
        <v>0</v>
      </c>
      <c r="G105" s="3">
        <v>0</v>
      </c>
      <c r="H105" s="3">
        <v>0</v>
      </c>
      <c r="J105" t="e">
        <f>VLOOKUP(A105,'Customer Master'!A103:F372,2,FALSE)</f>
        <v>#N/A</v>
      </c>
      <c r="K105" t="e">
        <f>VLOOKUP(A105,'Customer Master'!A103:F372,3,FALSE)</f>
        <v>#N/A</v>
      </c>
      <c r="L105" t="e">
        <f>VLOOKUP(A105,'Customer Master'!A104:F373,4,FALSE)</f>
        <v>#N/A</v>
      </c>
      <c r="M105" t="e">
        <f>VLOOKUP(A105,'Customer Master'!A103:F372,5,FALSE)</f>
        <v>#N/A</v>
      </c>
      <c r="N105" s="62" t="e">
        <f>VLOOKUP(A105,'Customer Master'!A103:F372,6,FALSE)</f>
        <v>#N/A</v>
      </c>
      <c r="O105" s="3">
        <f t="shared" si="2"/>
        <v>528646.64</v>
      </c>
      <c r="P105" s="3" t="e">
        <f t="shared" si="3"/>
        <v>#N/A</v>
      </c>
      <c r="Q105" t="e">
        <f>IF(M105&gt;"30",'Monthly Ageing'!D105+'Monthly Ageing'!E105+'Monthly Ageing'!F105+'Monthly Ageing'!G105+'Monthly Ageing'!H105,IF(M105="45",D105+E105+F105+G105+H105,IF('Monthly Ageing'!M105="60",'Monthly Ageing'!E105+'Monthly Ageing'!F105+'Monthly Ageing'!G105+'Monthly Ageing'!H105,IF('Monthly Ageing'!M105="90",'Monthly Ageing'!F105+'Monthly Ageing'!G105+'Monthly Ageing'!H105,IF('Monthly Ageing'!M105="120",'Monthly Ageing'!G105+'Monthly Ageing'!H105,IF('Monthly Ageing'!M105="180",0,'Monthly Ageing'!D105+'Monthly Ageing'!E105+'Monthly Ageing'!F105+'Monthly Ageing'!G105+'Monthly Ageing'!H105))))))</f>
        <v>#N/A</v>
      </c>
    </row>
    <row r="106" spans="1:17" x14ac:dyDescent="0.3">
      <c r="A106">
        <v>3325</v>
      </c>
      <c r="B106" s="3">
        <v>145293.60999999999</v>
      </c>
      <c r="C106" s="3">
        <v>116247.15</v>
      </c>
      <c r="D106" s="3">
        <v>37361.46</v>
      </c>
      <c r="E106" s="3">
        <v>100243.47</v>
      </c>
      <c r="F106" s="3">
        <v>0</v>
      </c>
      <c r="G106" s="3">
        <v>0</v>
      </c>
      <c r="H106" s="3">
        <v>0</v>
      </c>
      <c r="J106" t="e">
        <f>VLOOKUP(A106,'Customer Master'!A104:F373,2,FALSE)</f>
        <v>#N/A</v>
      </c>
      <c r="K106" t="e">
        <f>VLOOKUP(A106,'Customer Master'!A104:F373,3,FALSE)</f>
        <v>#N/A</v>
      </c>
      <c r="L106" t="e">
        <f>VLOOKUP(A106,'Customer Master'!A105:F374,4,FALSE)</f>
        <v>#N/A</v>
      </c>
      <c r="M106" t="e">
        <f>VLOOKUP(A106,'Customer Master'!A104:F373,5,FALSE)</f>
        <v>#N/A</v>
      </c>
      <c r="N106" s="62" t="e">
        <f>VLOOKUP(A106,'Customer Master'!A104:F373,6,FALSE)</f>
        <v>#N/A</v>
      </c>
      <c r="O106" s="3">
        <f t="shared" si="2"/>
        <v>399145.68999999994</v>
      </c>
      <c r="P106" s="3" t="e">
        <f t="shared" si="3"/>
        <v>#N/A</v>
      </c>
      <c r="Q106" t="e">
        <f>IF(M106&gt;"30",'Monthly Ageing'!D106+'Monthly Ageing'!E106+'Monthly Ageing'!F106+'Monthly Ageing'!G106+'Monthly Ageing'!H106,IF(M106="45",D106+E106+F106+G106+H106,IF('Monthly Ageing'!M106="60",'Monthly Ageing'!E106+'Monthly Ageing'!F106+'Monthly Ageing'!G106+'Monthly Ageing'!H106,IF('Monthly Ageing'!M106="90",'Monthly Ageing'!F106+'Monthly Ageing'!G106+'Monthly Ageing'!H106,IF('Monthly Ageing'!M106="120",'Monthly Ageing'!G106+'Monthly Ageing'!H106,IF('Monthly Ageing'!M106="180",0,'Monthly Ageing'!D106+'Monthly Ageing'!E106+'Monthly Ageing'!F106+'Monthly Ageing'!G106+'Monthly Ageing'!H106))))))</f>
        <v>#N/A</v>
      </c>
    </row>
    <row r="107" spans="1:17" x14ac:dyDescent="0.3">
      <c r="A107">
        <v>9909</v>
      </c>
      <c r="B107" s="3">
        <v>24484.33</v>
      </c>
      <c r="C107" s="3">
        <v>17406.86</v>
      </c>
      <c r="D107" s="3">
        <v>0</v>
      </c>
      <c r="E107" s="3">
        <v>0</v>
      </c>
      <c r="F107" s="3">
        <v>-601.21</v>
      </c>
      <c r="G107" s="3">
        <v>-350.5</v>
      </c>
      <c r="H107" s="3">
        <v>0</v>
      </c>
      <c r="J107" t="str">
        <f>VLOOKUP(A107,'Customer Master'!A105:F374,2,FALSE)</f>
        <v>INFLOW WATER MANAGEMENT</v>
      </c>
      <c r="K107" t="str">
        <f>VLOOKUP(A107,'Customer Master'!A105:F374,3,FALSE)</f>
        <v>2008/022805/07</v>
      </c>
      <c r="L107" t="str">
        <f>VLOOKUP(A107,'Customer Master'!A106:F375,4,FALSE)</f>
        <v>4350260362</v>
      </c>
      <c r="M107">
        <f>VLOOKUP(A107,'Customer Master'!A105:F374,5,FALSE)</f>
        <v>30</v>
      </c>
      <c r="N107" s="62">
        <f>VLOOKUP(A107,'Customer Master'!A105:F374,6,FALSE)</f>
        <v>800000</v>
      </c>
      <c r="O107" s="3">
        <f t="shared" si="2"/>
        <v>40939.480000000003</v>
      </c>
      <c r="P107" s="3">
        <f t="shared" si="3"/>
        <v>-759060.52</v>
      </c>
      <c r="Q107">
        <f>IF(M107&gt;"30",'Monthly Ageing'!D107+'Monthly Ageing'!E107+'Monthly Ageing'!F107+'Monthly Ageing'!G107+'Monthly Ageing'!H107,IF(M107="45",D107+E107+F107+G107+H107,IF('Monthly Ageing'!M107="60",'Monthly Ageing'!E107+'Monthly Ageing'!F107+'Monthly Ageing'!G107+'Monthly Ageing'!H107,IF('Monthly Ageing'!M107="90",'Monthly Ageing'!F107+'Monthly Ageing'!G107+'Monthly Ageing'!H107,IF('Monthly Ageing'!M107="120",'Monthly Ageing'!G107+'Monthly Ageing'!H107,IF('Monthly Ageing'!M107="180",0,'Monthly Ageing'!D107+'Monthly Ageing'!E107+'Monthly Ageing'!F107+'Monthly Ageing'!G107+'Monthly Ageing'!H107))))))</f>
        <v>-951.71</v>
      </c>
    </row>
    <row r="108" spans="1:17" x14ac:dyDescent="0.3">
      <c r="A108">
        <v>4242</v>
      </c>
      <c r="B108" s="3">
        <v>216853.78</v>
      </c>
      <c r="C108" s="3">
        <v>0</v>
      </c>
      <c r="D108" s="3">
        <v>0</v>
      </c>
      <c r="E108" s="3">
        <v>0</v>
      </c>
      <c r="F108" s="3">
        <v>0</v>
      </c>
      <c r="G108" s="3">
        <v>0</v>
      </c>
      <c r="H108" s="3">
        <v>0</v>
      </c>
      <c r="J108" t="e">
        <f>VLOOKUP(A108,'Customer Master'!A106:F375,2,FALSE)</f>
        <v>#N/A</v>
      </c>
      <c r="K108" t="e">
        <f>VLOOKUP(A108,'Customer Master'!A106:F375,3,FALSE)</f>
        <v>#N/A</v>
      </c>
      <c r="L108" t="e">
        <f>VLOOKUP(A108,'Customer Master'!A107:F376,4,FALSE)</f>
        <v>#N/A</v>
      </c>
      <c r="M108" t="e">
        <f>VLOOKUP(A108,'Customer Master'!A106:F375,5,FALSE)</f>
        <v>#N/A</v>
      </c>
      <c r="N108" s="62" t="e">
        <f>VLOOKUP(A108,'Customer Master'!A106:F375,6,FALSE)</f>
        <v>#N/A</v>
      </c>
      <c r="O108" s="3">
        <f t="shared" si="2"/>
        <v>216853.78</v>
      </c>
      <c r="P108" s="3" t="e">
        <f t="shared" si="3"/>
        <v>#N/A</v>
      </c>
      <c r="Q108" t="e">
        <f>IF(M108&gt;"30",'Monthly Ageing'!D108+'Monthly Ageing'!E108+'Monthly Ageing'!F108+'Monthly Ageing'!G108+'Monthly Ageing'!H108,IF(M108="45",D108+E108+F108+G108+H108,IF('Monthly Ageing'!M108="60",'Monthly Ageing'!E108+'Monthly Ageing'!F108+'Monthly Ageing'!G108+'Monthly Ageing'!H108,IF('Monthly Ageing'!M108="90",'Monthly Ageing'!F108+'Monthly Ageing'!G108+'Monthly Ageing'!H108,IF('Monthly Ageing'!M108="120",'Monthly Ageing'!G108+'Monthly Ageing'!H108,IF('Monthly Ageing'!M108="180",0,'Monthly Ageing'!D108+'Monthly Ageing'!E108+'Monthly Ageing'!F108+'Monthly Ageing'!G108+'Monthly Ageing'!H108))))))</f>
        <v>#N/A</v>
      </c>
    </row>
    <row r="109" spans="1:17" x14ac:dyDescent="0.3">
      <c r="A109">
        <v>4295</v>
      </c>
      <c r="B109" s="3">
        <v>0</v>
      </c>
      <c r="C109" s="3">
        <v>0</v>
      </c>
      <c r="D109" s="3">
        <v>0</v>
      </c>
      <c r="E109" s="3">
        <v>0</v>
      </c>
      <c r="F109" s="3">
        <v>0</v>
      </c>
      <c r="G109" s="3">
        <v>0</v>
      </c>
      <c r="H109" s="3">
        <v>1583.55</v>
      </c>
      <c r="J109" t="e">
        <f>VLOOKUP(A109,'Customer Master'!A107:F376,2,FALSE)</f>
        <v>#N/A</v>
      </c>
      <c r="K109" t="e">
        <f>VLOOKUP(A109,'Customer Master'!A107:F376,3,FALSE)</f>
        <v>#N/A</v>
      </c>
      <c r="L109" t="e">
        <f>VLOOKUP(A109,'Customer Master'!A108:F377,4,FALSE)</f>
        <v>#N/A</v>
      </c>
      <c r="M109" t="e">
        <f>VLOOKUP(A109,'Customer Master'!A107:F376,5,FALSE)</f>
        <v>#N/A</v>
      </c>
      <c r="N109" s="62" t="e">
        <f>VLOOKUP(A109,'Customer Master'!A107:F376,6,FALSE)</f>
        <v>#N/A</v>
      </c>
      <c r="O109" s="3">
        <f t="shared" si="2"/>
        <v>1583.55</v>
      </c>
      <c r="P109" s="3" t="e">
        <f t="shared" si="3"/>
        <v>#N/A</v>
      </c>
      <c r="Q109" t="e">
        <f>IF(M109&gt;"30",'Monthly Ageing'!D109+'Monthly Ageing'!E109+'Monthly Ageing'!F109+'Monthly Ageing'!G109+'Monthly Ageing'!H109,IF(M109="45",D109+E109+F109+G109+H109,IF('Monthly Ageing'!M109="60",'Monthly Ageing'!E109+'Monthly Ageing'!F109+'Monthly Ageing'!G109+'Monthly Ageing'!H109,IF('Monthly Ageing'!M109="90",'Monthly Ageing'!F109+'Monthly Ageing'!G109+'Monthly Ageing'!H109,IF('Monthly Ageing'!M109="120",'Monthly Ageing'!G109+'Monthly Ageing'!H109,IF('Monthly Ageing'!M109="180",0,'Monthly Ageing'!D109+'Monthly Ageing'!E109+'Monthly Ageing'!F109+'Monthly Ageing'!G109+'Monthly Ageing'!H109))))))</f>
        <v>#N/A</v>
      </c>
    </row>
    <row r="110" spans="1:17" x14ac:dyDescent="0.3">
      <c r="A110">
        <v>5800</v>
      </c>
      <c r="B110" s="3">
        <v>51148.13</v>
      </c>
      <c r="C110" s="3">
        <v>0</v>
      </c>
      <c r="D110" s="3">
        <v>0</v>
      </c>
      <c r="E110" s="3">
        <v>0</v>
      </c>
      <c r="F110" s="3">
        <v>0</v>
      </c>
      <c r="G110" s="3">
        <v>0</v>
      </c>
      <c r="H110" s="3">
        <v>0</v>
      </c>
      <c r="J110" t="str">
        <f>VLOOKUP(A110,'Customer Master'!A108:F377,2,FALSE)</f>
        <v>DELF SAND</v>
      </c>
      <c r="K110" t="str">
        <f>VLOOKUP(A110,'Customer Master'!A108:F377,3,FALSE)</f>
        <v>1998/018044/07</v>
      </c>
      <c r="L110" t="str">
        <f>VLOOKUP(A110,'Customer Master'!A109:F378,4,FALSE)</f>
        <v>4210145407</v>
      </c>
      <c r="M110">
        <f>VLOOKUP(A110,'Customer Master'!A108:F377,5,FALSE)</f>
        <v>30</v>
      </c>
      <c r="N110" s="62">
        <f>VLOOKUP(A110,'Customer Master'!A108:F377,6,FALSE)</f>
        <v>1000000</v>
      </c>
      <c r="O110" s="3">
        <f t="shared" si="2"/>
        <v>51148.13</v>
      </c>
      <c r="P110" s="3">
        <f t="shared" si="3"/>
        <v>-948851.87</v>
      </c>
      <c r="Q110">
        <f>IF(M110&gt;"30",'Monthly Ageing'!D110+'Monthly Ageing'!E110+'Monthly Ageing'!F110+'Monthly Ageing'!G110+'Monthly Ageing'!H110,IF(M110="45",D110+E110+F110+G110+H110,IF('Monthly Ageing'!M110="60",'Monthly Ageing'!E110+'Monthly Ageing'!F110+'Monthly Ageing'!G110+'Monthly Ageing'!H110,IF('Monthly Ageing'!M110="90",'Monthly Ageing'!F110+'Monthly Ageing'!G110+'Monthly Ageing'!H110,IF('Monthly Ageing'!M110="120",'Monthly Ageing'!G110+'Monthly Ageing'!H110,IF('Monthly Ageing'!M110="180",0,'Monthly Ageing'!D110+'Monthly Ageing'!E110+'Monthly Ageing'!F110+'Monthly Ageing'!G110+'Monthly Ageing'!H110))))))</f>
        <v>0</v>
      </c>
    </row>
    <row r="111" spans="1:17" x14ac:dyDescent="0.3">
      <c r="A111">
        <v>7411</v>
      </c>
      <c r="B111" s="3">
        <v>267064.26</v>
      </c>
      <c r="C111" s="3">
        <v>86393.67</v>
      </c>
      <c r="D111" s="3">
        <v>0</v>
      </c>
      <c r="E111" s="3">
        <v>0</v>
      </c>
      <c r="F111" s="3">
        <v>0</v>
      </c>
      <c r="G111" s="3">
        <v>0</v>
      </c>
      <c r="H111" s="3">
        <v>0</v>
      </c>
      <c r="J111" t="str">
        <f>VLOOKUP(A111,'Customer Master'!A109:F378,2,FALSE)</f>
        <v>IQC SYSTEMS</v>
      </c>
      <c r="K111" t="str">
        <f>VLOOKUP(A111,'Customer Master'!A109:F378,3,FALSE)</f>
        <v>1997/014550/07</v>
      </c>
      <c r="L111">
        <f>VLOOKUP(A111,'Customer Master'!A110:F379,4,FALSE)</f>
        <v>0</v>
      </c>
      <c r="M111">
        <f>VLOOKUP(A111,'Customer Master'!A109:F378,5,FALSE)</f>
        <v>30</v>
      </c>
      <c r="N111" s="62">
        <f>VLOOKUP(A111,'Customer Master'!A109:F378,6,FALSE)</f>
        <v>150000</v>
      </c>
      <c r="O111" s="3">
        <f t="shared" si="2"/>
        <v>353457.93</v>
      </c>
      <c r="P111" s="3">
        <f t="shared" si="3"/>
        <v>203457.93</v>
      </c>
      <c r="Q111">
        <f>IF(M111&gt;"30",'Monthly Ageing'!D111+'Monthly Ageing'!E111+'Monthly Ageing'!F111+'Monthly Ageing'!G111+'Monthly Ageing'!H111,IF(M111="45",D111+E111+F111+G111+H111,IF('Monthly Ageing'!M111="60",'Monthly Ageing'!E111+'Monthly Ageing'!F111+'Monthly Ageing'!G111+'Monthly Ageing'!H111,IF('Monthly Ageing'!M111="90",'Monthly Ageing'!F111+'Monthly Ageing'!G111+'Monthly Ageing'!H111,IF('Monthly Ageing'!M111="120",'Monthly Ageing'!G111+'Monthly Ageing'!H111,IF('Monthly Ageing'!M111="180",0,'Monthly Ageing'!D111+'Monthly Ageing'!E111+'Monthly Ageing'!F111+'Monthly Ageing'!G111+'Monthly Ageing'!H111))))))</f>
        <v>0</v>
      </c>
    </row>
    <row r="112" spans="1:17" x14ac:dyDescent="0.3">
      <c r="A112">
        <v>2933</v>
      </c>
      <c r="B112" s="3">
        <v>531572.27</v>
      </c>
      <c r="C112" s="3">
        <v>177134.7</v>
      </c>
      <c r="D112" s="3">
        <v>168472.12</v>
      </c>
      <c r="E112" s="3">
        <v>0</v>
      </c>
      <c r="F112" s="3">
        <v>0</v>
      </c>
      <c r="G112" s="3">
        <v>0</v>
      </c>
      <c r="H112" s="3">
        <v>0</v>
      </c>
      <c r="J112" t="e">
        <f>VLOOKUP(A112,'Customer Master'!A110:F379,2,FALSE)</f>
        <v>#N/A</v>
      </c>
      <c r="K112" t="e">
        <f>VLOOKUP(A112,'Customer Master'!A110:F379,3,FALSE)</f>
        <v>#N/A</v>
      </c>
      <c r="L112" t="e">
        <f>VLOOKUP(A112,'Customer Master'!A111:F380,4,FALSE)</f>
        <v>#N/A</v>
      </c>
      <c r="M112" t="e">
        <f>VLOOKUP(A112,'Customer Master'!A110:F379,5,FALSE)</f>
        <v>#N/A</v>
      </c>
      <c r="N112" s="62" t="e">
        <f>VLOOKUP(A112,'Customer Master'!A110:F379,6,FALSE)</f>
        <v>#N/A</v>
      </c>
      <c r="O112" s="3">
        <f t="shared" si="2"/>
        <v>877179.09</v>
      </c>
      <c r="P112" s="3" t="e">
        <f t="shared" si="3"/>
        <v>#N/A</v>
      </c>
      <c r="Q112" t="e">
        <f>IF(M112&gt;"30",'Monthly Ageing'!D112+'Monthly Ageing'!E112+'Monthly Ageing'!F112+'Monthly Ageing'!G112+'Monthly Ageing'!H112,IF(M112="45",D112+E112+F112+G112+H112,IF('Monthly Ageing'!M112="60",'Monthly Ageing'!E112+'Monthly Ageing'!F112+'Monthly Ageing'!G112+'Monthly Ageing'!H112,IF('Monthly Ageing'!M112="90",'Monthly Ageing'!F112+'Monthly Ageing'!G112+'Monthly Ageing'!H112,IF('Monthly Ageing'!M112="120",'Monthly Ageing'!G112+'Monthly Ageing'!H112,IF('Monthly Ageing'!M112="180",0,'Monthly Ageing'!D112+'Monthly Ageing'!E112+'Monthly Ageing'!F112+'Monthly Ageing'!G112+'Monthly Ageing'!H112))))))</f>
        <v>#N/A</v>
      </c>
    </row>
    <row r="113" spans="1:17" x14ac:dyDescent="0.3">
      <c r="A113">
        <v>6005</v>
      </c>
      <c r="B113" s="3">
        <v>228088.18849999999</v>
      </c>
      <c r="C113" s="3">
        <v>0</v>
      </c>
      <c r="D113" s="3">
        <v>0</v>
      </c>
      <c r="E113" s="3">
        <v>0</v>
      </c>
      <c r="F113" s="3">
        <v>0</v>
      </c>
      <c r="G113" s="3">
        <v>0</v>
      </c>
      <c r="H113" s="3">
        <v>0</v>
      </c>
      <c r="J113" t="str">
        <f>VLOOKUP(A113,'Customer Master'!A111:F380,2,FALSE)</f>
        <v>JUSTALIGNMENT SERVICES</v>
      </c>
      <c r="K113" t="str">
        <f>VLOOKUP(A113,'Customer Master'!A111:F380,3,FALSE)</f>
        <v>2006/136991/23</v>
      </c>
      <c r="L113" t="str">
        <f>VLOOKUP(A113,'Customer Master'!A112:F381,4,FALSE)</f>
        <v>4480230525</v>
      </c>
      <c r="M113">
        <f>VLOOKUP(A113,'Customer Master'!A111:F380,5,FALSE)</f>
        <v>30</v>
      </c>
      <c r="N113" s="62">
        <f>VLOOKUP(A113,'Customer Master'!A111:F380,6,FALSE)</f>
        <v>1500000</v>
      </c>
      <c r="O113" s="3">
        <f t="shared" si="2"/>
        <v>228088.18849999999</v>
      </c>
      <c r="P113" s="3">
        <f t="shared" si="3"/>
        <v>-1271911.8115000001</v>
      </c>
      <c r="Q113">
        <f>IF(M113&gt;"30",'Monthly Ageing'!D113+'Monthly Ageing'!E113+'Monthly Ageing'!F113+'Monthly Ageing'!G113+'Monthly Ageing'!H113,IF(M113="45",D113+E113+F113+G113+H113,IF('Monthly Ageing'!M113="60",'Monthly Ageing'!E113+'Monthly Ageing'!F113+'Monthly Ageing'!G113+'Monthly Ageing'!H113,IF('Monthly Ageing'!M113="90",'Monthly Ageing'!F113+'Monthly Ageing'!G113+'Monthly Ageing'!H113,IF('Monthly Ageing'!M113="120",'Monthly Ageing'!G113+'Monthly Ageing'!H113,IF('Monthly Ageing'!M113="180",0,'Monthly Ageing'!D113+'Monthly Ageing'!E113+'Monthly Ageing'!F113+'Monthly Ageing'!G113+'Monthly Ageing'!H113))))))</f>
        <v>0</v>
      </c>
    </row>
    <row r="114" spans="1:17" x14ac:dyDescent="0.3">
      <c r="A114">
        <v>1765</v>
      </c>
      <c r="B114" s="3">
        <v>200220.35</v>
      </c>
      <c r="C114" s="3">
        <v>0</v>
      </c>
      <c r="D114" s="3">
        <v>0</v>
      </c>
      <c r="E114" s="3">
        <v>0</v>
      </c>
      <c r="F114" s="3">
        <v>0</v>
      </c>
      <c r="G114" s="3">
        <v>0</v>
      </c>
      <c r="H114" s="3">
        <v>0</v>
      </c>
      <c r="J114" t="e">
        <f>VLOOKUP(A114,'Customer Master'!A112:F381,2,FALSE)</f>
        <v>#N/A</v>
      </c>
      <c r="K114" t="e">
        <f>VLOOKUP(A114,'Customer Master'!A112:F381,3,FALSE)</f>
        <v>#N/A</v>
      </c>
      <c r="L114" t="e">
        <f>VLOOKUP(A114,'Customer Master'!A113:F382,4,FALSE)</f>
        <v>#N/A</v>
      </c>
      <c r="M114" t="e">
        <f>VLOOKUP(A114,'Customer Master'!A112:F381,5,FALSE)</f>
        <v>#N/A</v>
      </c>
      <c r="N114" s="62" t="e">
        <f>VLOOKUP(A114,'Customer Master'!A112:F381,6,FALSE)</f>
        <v>#N/A</v>
      </c>
      <c r="O114" s="3">
        <f t="shared" si="2"/>
        <v>200220.35</v>
      </c>
      <c r="P114" s="3" t="e">
        <f t="shared" si="3"/>
        <v>#N/A</v>
      </c>
      <c r="Q114" t="e">
        <f>IF(M114&gt;"30",'Monthly Ageing'!D114+'Monthly Ageing'!E114+'Monthly Ageing'!F114+'Monthly Ageing'!G114+'Monthly Ageing'!H114,IF(M114="45",D114+E114+F114+G114+H114,IF('Monthly Ageing'!M114="60",'Monthly Ageing'!E114+'Monthly Ageing'!F114+'Monthly Ageing'!G114+'Monthly Ageing'!H114,IF('Monthly Ageing'!M114="90",'Monthly Ageing'!F114+'Monthly Ageing'!G114+'Monthly Ageing'!H114,IF('Monthly Ageing'!M114="120",'Monthly Ageing'!G114+'Monthly Ageing'!H114,IF('Monthly Ageing'!M114="180",0,'Monthly Ageing'!D114+'Monthly Ageing'!E114+'Monthly Ageing'!F114+'Monthly Ageing'!G114+'Monthly Ageing'!H114))))))</f>
        <v>#N/A</v>
      </c>
    </row>
    <row r="115" spans="1:17" x14ac:dyDescent="0.3">
      <c r="A115">
        <v>5718</v>
      </c>
      <c r="B115" s="3">
        <v>640040.79</v>
      </c>
      <c r="C115" s="3">
        <v>87272.24</v>
      </c>
      <c r="D115" s="3">
        <v>0</v>
      </c>
      <c r="E115" s="3">
        <v>0</v>
      </c>
      <c r="F115" s="3">
        <v>0</v>
      </c>
      <c r="G115" s="3">
        <v>0</v>
      </c>
      <c r="H115" s="3">
        <v>0</v>
      </c>
      <c r="J115" t="str">
        <f>VLOOKUP(A115,'Customer Master'!A113:F382,2,FALSE)</f>
        <v>KIA MOTORS SOUTH AFRICA</v>
      </c>
      <c r="K115" t="str">
        <f>VLOOKUP(A115,'Customer Master'!A113:F382,3,FALSE)</f>
        <v>1968/003273/07</v>
      </c>
      <c r="L115" t="str">
        <f>VLOOKUP(A115,'Customer Master'!A114:F383,4,FALSE)</f>
        <v>4600172870</v>
      </c>
      <c r="M115">
        <f>VLOOKUP(A115,'Customer Master'!A113:F382,5,FALSE)</f>
        <v>30</v>
      </c>
      <c r="N115" s="62">
        <f>VLOOKUP(A115,'Customer Master'!A113:F382,6,FALSE)</f>
        <v>200000</v>
      </c>
      <c r="O115" s="3">
        <f t="shared" si="2"/>
        <v>727313.03</v>
      </c>
      <c r="P115" s="3">
        <f t="shared" si="3"/>
        <v>527313.03</v>
      </c>
      <c r="Q115">
        <f>IF(M115&gt;"30",'Monthly Ageing'!D115+'Monthly Ageing'!E115+'Monthly Ageing'!F115+'Monthly Ageing'!G115+'Monthly Ageing'!H115,IF(M115="45",D115+E115+F115+G115+H115,IF('Monthly Ageing'!M115="60",'Monthly Ageing'!E115+'Monthly Ageing'!F115+'Monthly Ageing'!G115+'Monthly Ageing'!H115,IF('Monthly Ageing'!M115="90",'Monthly Ageing'!F115+'Monthly Ageing'!G115+'Monthly Ageing'!H115,IF('Monthly Ageing'!M115="120",'Monthly Ageing'!G115+'Monthly Ageing'!H115,IF('Monthly Ageing'!M115="180",0,'Monthly Ageing'!D115+'Monthly Ageing'!E115+'Monthly Ageing'!F115+'Monthly Ageing'!G115+'Monthly Ageing'!H115))))))</f>
        <v>0</v>
      </c>
    </row>
    <row r="116" spans="1:17" x14ac:dyDescent="0.3">
      <c r="A116">
        <v>5210</v>
      </c>
      <c r="B116" s="3">
        <v>133480.48000000001</v>
      </c>
      <c r="C116" s="3">
        <v>0</v>
      </c>
      <c r="D116" s="3">
        <v>0</v>
      </c>
      <c r="E116" s="3">
        <v>0</v>
      </c>
      <c r="F116" s="3">
        <v>0</v>
      </c>
      <c r="G116" s="3">
        <v>0</v>
      </c>
      <c r="H116" s="3">
        <v>0</v>
      </c>
      <c r="J116" t="str">
        <f>VLOOKUP(A116,'Customer Master'!A114:F383,2,FALSE)</f>
        <v>KISS OF HOPE TRADING</v>
      </c>
      <c r="K116" t="str">
        <f>VLOOKUP(A116,'Customer Master'!A114:F383,3,FALSE)</f>
        <v>2010/006450/07</v>
      </c>
      <c r="L116">
        <f>VLOOKUP(A116,'Customer Master'!A115:F384,4,FALSE)</f>
        <v>0</v>
      </c>
      <c r="M116">
        <f>VLOOKUP(A116,'Customer Master'!A114:F383,5,FALSE)</f>
        <v>60</v>
      </c>
      <c r="N116" s="62">
        <f>VLOOKUP(A116,'Customer Master'!A114:F383,6,FALSE)</f>
        <v>306512.96000000002</v>
      </c>
      <c r="O116" s="3">
        <f t="shared" si="2"/>
        <v>133480.48000000001</v>
      </c>
      <c r="P116" s="3">
        <f t="shared" si="3"/>
        <v>-173032.48</v>
      </c>
      <c r="Q116">
        <f>IF(M116&gt;"30",'Monthly Ageing'!D116+'Monthly Ageing'!E116+'Monthly Ageing'!F116+'Monthly Ageing'!G116+'Monthly Ageing'!H116,IF(M116="45",D116+E116+F116+G116+H116,IF('Monthly Ageing'!M116="60",'Monthly Ageing'!E116+'Monthly Ageing'!F116+'Monthly Ageing'!G116+'Monthly Ageing'!H116,IF('Monthly Ageing'!M116="90",'Monthly Ageing'!F116+'Monthly Ageing'!G116+'Monthly Ageing'!H116,IF('Monthly Ageing'!M116="120",'Monthly Ageing'!G116+'Monthly Ageing'!H116,IF('Monthly Ageing'!M116="180",0,'Monthly Ageing'!D116+'Monthly Ageing'!E116+'Monthly Ageing'!F116+'Monthly Ageing'!G116+'Monthly Ageing'!H116))))))</f>
        <v>0</v>
      </c>
    </row>
    <row r="117" spans="1:17" x14ac:dyDescent="0.3">
      <c r="A117">
        <v>9103</v>
      </c>
      <c r="B117" s="3">
        <v>14375</v>
      </c>
      <c r="C117" s="3">
        <v>0</v>
      </c>
      <c r="D117" s="3">
        <v>0</v>
      </c>
      <c r="E117" s="3">
        <v>0</v>
      </c>
      <c r="F117" s="3">
        <v>0</v>
      </c>
      <c r="G117" s="3">
        <v>0</v>
      </c>
      <c r="H117" s="3">
        <v>0</v>
      </c>
      <c r="J117" t="str">
        <f>VLOOKUP(A117,'Customer Master'!A115:F384,2,FALSE)</f>
        <v>KLERKSDORP MINING AND ENGINEERING SUPPLIES</v>
      </c>
      <c r="K117" t="str">
        <f>VLOOKUP(A117,'Customer Master'!A115:F384,3,FALSE)</f>
        <v>1956/001165/07</v>
      </c>
      <c r="L117" t="str">
        <f>VLOOKUP(A117,'Customer Master'!A116:F385,4,FALSE)</f>
        <v>4550105979</v>
      </c>
      <c r="M117">
        <f>VLOOKUP(A117,'Customer Master'!A115:F384,5,FALSE)</f>
        <v>30</v>
      </c>
      <c r="N117" s="62">
        <f>VLOOKUP(A117,'Customer Master'!A115:F384,6,FALSE)</f>
        <v>100000</v>
      </c>
      <c r="O117" s="3">
        <f t="shared" si="2"/>
        <v>14375</v>
      </c>
      <c r="P117" s="3">
        <f t="shared" si="3"/>
        <v>-85625</v>
      </c>
      <c r="Q117">
        <f>IF(M117&gt;"30",'Monthly Ageing'!D117+'Monthly Ageing'!E117+'Monthly Ageing'!F117+'Monthly Ageing'!G117+'Monthly Ageing'!H117,IF(M117="45",D117+E117+F117+G117+H117,IF('Monthly Ageing'!M117="60",'Monthly Ageing'!E117+'Monthly Ageing'!F117+'Monthly Ageing'!G117+'Monthly Ageing'!H117,IF('Monthly Ageing'!M117="90",'Monthly Ageing'!F117+'Monthly Ageing'!G117+'Monthly Ageing'!H117,IF('Monthly Ageing'!M117="120",'Monthly Ageing'!G117+'Monthly Ageing'!H117,IF('Monthly Ageing'!M117="180",0,'Monthly Ageing'!D117+'Monthly Ageing'!E117+'Monthly Ageing'!F117+'Monthly Ageing'!G117+'Monthly Ageing'!H117))))))</f>
        <v>0</v>
      </c>
    </row>
    <row r="118" spans="1:17" x14ac:dyDescent="0.3">
      <c r="A118">
        <v>9002</v>
      </c>
      <c r="B118" s="3">
        <v>0</v>
      </c>
      <c r="C118" s="3">
        <v>239656.13</v>
      </c>
      <c r="D118" s="3">
        <v>0</v>
      </c>
      <c r="E118" s="3">
        <v>0</v>
      </c>
      <c r="F118" s="3">
        <v>0</v>
      </c>
      <c r="G118" s="3">
        <v>0</v>
      </c>
      <c r="H118" s="3">
        <v>0</v>
      </c>
      <c r="J118" t="str">
        <f>VLOOKUP(A118,'Customer Master'!A116:F385,2,FALSE)</f>
        <v>KROMME RIVER MOUTH SHARE BLOCK</v>
      </c>
      <c r="K118" t="str">
        <f>VLOOKUP(A118,'Customer Master'!A116:F385,3,FALSE)</f>
        <v>1979/005568/07</v>
      </c>
      <c r="L118">
        <f>VLOOKUP(A118,'Customer Master'!A117:F386,4,FALSE)</f>
        <v>0</v>
      </c>
      <c r="M118">
        <f>VLOOKUP(A118,'Customer Master'!A116:F385,5,FALSE)</f>
        <v>60</v>
      </c>
      <c r="N118" s="62">
        <f>VLOOKUP(A118,'Customer Master'!A116:F385,6,FALSE)</f>
        <v>950000</v>
      </c>
      <c r="O118" s="3">
        <f t="shared" si="2"/>
        <v>239656.13</v>
      </c>
      <c r="P118" s="3">
        <f t="shared" si="3"/>
        <v>-710343.87</v>
      </c>
      <c r="Q118">
        <f>IF(M118&gt;"30",'Monthly Ageing'!D118+'Monthly Ageing'!E118+'Monthly Ageing'!F118+'Monthly Ageing'!G118+'Monthly Ageing'!H118,IF(M118="45",D118+E118+F118+G118+H118,IF('Monthly Ageing'!M118="60",'Monthly Ageing'!E118+'Monthly Ageing'!F118+'Monthly Ageing'!G118+'Monthly Ageing'!H118,IF('Monthly Ageing'!M118="90",'Monthly Ageing'!F118+'Monthly Ageing'!G118+'Monthly Ageing'!H118,IF('Monthly Ageing'!M118="120",'Monthly Ageing'!G118+'Monthly Ageing'!H118,IF('Monthly Ageing'!M118="180",0,'Monthly Ageing'!D118+'Monthly Ageing'!E118+'Monthly Ageing'!F118+'Monthly Ageing'!G118+'Monthly Ageing'!H118))))))</f>
        <v>0</v>
      </c>
    </row>
    <row r="119" spans="1:17" x14ac:dyDescent="0.3">
      <c r="A119">
        <v>1390</v>
      </c>
      <c r="B119" s="3">
        <v>65852.460000000006</v>
      </c>
      <c r="C119" s="3">
        <v>0</v>
      </c>
      <c r="D119" s="3">
        <v>0</v>
      </c>
      <c r="E119" s="3">
        <v>0</v>
      </c>
      <c r="F119" s="3">
        <v>0</v>
      </c>
      <c r="G119" s="3">
        <v>0</v>
      </c>
      <c r="H119" s="3">
        <v>0</v>
      </c>
      <c r="J119" t="e">
        <f>VLOOKUP(A119,'Customer Master'!A117:F386,2,FALSE)</f>
        <v>#N/A</v>
      </c>
      <c r="K119" t="e">
        <f>VLOOKUP(A119,'Customer Master'!A117:F386,3,FALSE)</f>
        <v>#N/A</v>
      </c>
      <c r="L119" t="e">
        <f>VLOOKUP(A119,'Customer Master'!A118:F387,4,FALSE)</f>
        <v>#N/A</v>
      </c>
      <c r="M119" t="e">
        <f>VLOOKUP(A119,'Customer Master'!A117:F386,5,FALSE)</f>
        <v>#N/A</v>
      </c>
      <c r="N119" s="62" t="e">
        <f>VLOOKUP(A119,'Customer Master'!A117:F386,6,FALSE)</f>
        <v>#N/A</v>
      </c>
      <c r="O119" s="3">
        <f t="shared" si="2"/>
        <v>65852.460000000006</v>
      </c>
      <c r="P119" s="3" t="e">
        <f t="shared" si="3"/>
        <v>#N/A</v>
      </c>
      <c r="Q119" t="e">
        <f>IF(M119&gt;"30",'Monthly Ageing'!D119+'Monthly Ageing'!E119+'Monthly Ageing'!F119+'Monthly Ageing'!G119+'Monthly Ageing'!H119,IF(M119="45",D119+E119+F119+G119+H119,IF('Monthly Ageing'!M119="60",'Monthly Ageing'!E119+'Monthly Ageing'!F119+'Monthly Ageing'!G119+'Monthly Ageing'!H119,IF('Monthly Ageing'!M119="90",'Monthly Ageing'!F119+'Monthly Ageing'!G119+'Monthly Ageing'!H119,IF('Monthly Ageing'!M119="120",'Monthly Ageing'!G119+'Monthly Ageing'!H119,IF('Monthly Ageing'!M119="180",0,'Monthly Ageing'!D119+'Monthly Ageing'!E119+'Monthly Ageing'!F119+'Monthly Ageing'!G119+'Monthly Ageing'!H119))))))</f>
        <v>#N/A</v>
      </c>
    </row>
    <row r="120" spans="1:17" x14ac:dyDescent="0.3">
      <c r="A120">
        <v>1921</v>
      </c>
      <c r="B120" s="3">
        <v>32573.63</v>
      </c>
      <c r="C120" s="3">
        <v>13889.81</v>
      </c>
      <c r="D120" s="3">
        <v>3504.47</v>
      </c>
      <c r="E120" s="3">
        <v>0</v>
      </c>
      <c r="F120" s="3">
        <v>0</v>
      </c>
      <c r="G120" s="3">
        <v>17762</v>
      </c>
      <c r="H120" s="3">
        <v>0</v>
      </c>
      <c r="J120" t="e">
        <f>VLOOKUP(A120,'Customer Master'!A118:F387,2,FALSE)</f>
        <v>#N/A</v>
      </c>
      <c r="K120" t="e">
        <f>VLOOKUP(A120,'Customer Master'!A118:F387,3,FALSE)</f>
        <v>#N/A</v>
      </c>
      <c r="L120" t="e">
        <f>VLOOKUP(A120,'Customer Master'!A119:F388,4,FALSE)</f>
        <v>#N/A</v>
      </c>
      <c r="M120" t="e">
        <f>VLOOKUP(A120,'Customer Master'!A118:F387,5,FALSE)</f>
        <v>#N/A</v>
      </c>
      <c r="N120" s="62" t="e">
        <f>VLOOKUP(A120,'Customer Master'!A118:F387,6,FALSE)</f>
        <v>#N/A</v>
      </c>
      <c r="O120" s="3">
        <f t="shared" si="2"/>
        <v>67729.91</v>
      </c>
      <c r="P120" s="3" t="e">
        <f t="shared" si="3"/>
        <v>#N/A</v>
      </c>
      <c r="Q120" t="e">
        <f>IF(M120&gt;"30",'Monthly Ageing'!D120+'Monthly Ageing'!E120+'Monthly Ageing'!F120+'Monthly Ageing'!G120+'Monthly Ageing'!H120,IF(M120="45",D120+E120+F120+G120+H120,IF('Monthly Ageing'!M120="60",'Monthly Ageing'!E120+'Monthly Ageing'!F120+'Monthly Ageing'!G120+'Monthly Ageing'!H120,IF('Monthly Ageing'!M120="90",'Monthly Ageing'!F120+'Monthly Ageing'!G120+'Monthly Ageing'!H120,IF('Monthly Ageing'!M120="120",'Monthly Ageing'!G120+'Monthly Ageing'!H120,IF('Monthly Ageing'!M120="180",0,'Monthly Ageing'!D120+'Monthly Ageing'!E120+'Monthly Ageing'!F120+'Monthly Ageing'!G120+'Monthly Ageing'!H120))))))</f>
        <v>#N/A</v>
      </c>
    </row>
    <row r="121" spans="1:17" x14ac:dyDescent="0.3">
      <c r="A121">
        <v>1831</v>
      </c>
      <c r="B121" s="3">
        <v>881806.6</v>
      </c>
      <c r="C121" s="3">
        <v>95101.58</v>
      </c>
      <c r="D121" s="3">
        <v>0</v>
      </c>
      <c r="E121" s="3">
        <v>0</v>
      </c>
      <c r="F121" s="3">
        <v>0</v>
      </c>
      <c r="G121" s="3">
        <v>0</v>
      </c>
      <c r="H121" s="3">
        <v>0</v>
      </c>
      <c r="J121" t="e">
        <f>VLOOKUP(A121,'Customer Master'!A119:F388,2,FALSE)</f>
        <v>#N/A</v>
      </c>
      <c r="K121" t="e">
        <f>VLOOKUP(A121,'Customer Master'!A119:F388,3,FALSE)</f>
        <v>#N/A</v>
      </c>
      <c r="L121" t="e">
        <f>VLOOKUP(A121,'Customer Master'!A120:F389,4,FALSE)</f>
        <v>#N/A</v>
      </c>
      <c r="M121" t="e">
        <f>VLOOKUP(A121,'Customer Master'!A119:F388,5,FALSE)</f>
        <v>#N/A</v>
      </c>
      <c r="N121" s="62" t="e">
        <f>VLOOKUP(A121,'Customer Master'!A119:F388,6,FALSE)</f>
        <v>#N/A</v>
      </c>
      <c r="O121" s="3">
        <f t="shared" si="2"/>
        <v>976908.17999999993</v>
      </c>
      <c r="P121" s="3" t="e">
        <f t="shared" si="3"/>
        <v>#N/A</v>
      </c>
      <c r="Q121" t="e">
        <f>IF(M121&gt;"30",'Monthly Ageing'!D121+'Monthly Ageing'!E121+'Monthly Ageing'!F121+'Monthly Ageing'!G121+'Monthly Ageing'!H121,IF(M121="45",D121+E121+F121+G121+H121,IF('Monthly Ageing'!M121="60",'Monthly Ageing'!E121+'Monthly Ageing'!F121+'Monthly Ageing'!G121+'Monthly Ageing'!H121,IF('Monthly Ageing'!M121="90",'Monthly Ageing'!F121+'Monthly Ageing'!G121+'Monthly Ageing'!H121,IF('Monthly Ageing'!M121="120",'Monthly Ageing'!G121+'Monthly Ageing'!H121,IF('Monthly Ageing'!M121="180",0,'Monthly Ageing'!D121+'Monthly Ageing'!E121+'Monthly Ageing'!F121+'Monthly Ageing'!G121+'Monthly Ageing'!H121))))))</f>
        <v>#N/A</v>
      </c>
    </row>
    <row r="122" spans="1:17" x14ac:dyDescent="0.3">
      <c r="A122">
        <v>9674</v>
      </c>
      <c r="B122" s="3">
        <v>342829.51</v>
      </c>
      <c r="C122" s="3">
        <v>0</v>
      </c>
      <c r="D122" s="3">
        <v>0</v>
      </c>
      <c r="E122" s="3">
        <v>0</v>
      </c>
      <c r="F122" s="3">
        <v>0</v>
      </c>
      <c r="G122" s="3">
        <v>0</v>
      </c>
      <c r="H122" s="3">
        <v>0</v>
      </c>
      <c r="J122" t="str">
        <f>VLOOKUP(A122,'Customer Master'!A120:F389,2,FALSE)</f>
        <v>KWEZI INVESTMENTS</v>
      </c>
      <c r="K122" t="str">
        <f>VLOOKUP(A122,'Customer Master'!A120:F389,3,FALSE)</f>
        <v>1999/021806/07</v>
      </c>
      <c r="L122">
        <f>VLOOKUP(A122,'Customer Master'!A121:F390,4,FALSE)</f>
        <v>0</v>
      </c>
      <c r="M122">
        <f>VLOOKUP(A122,'Customer Master'!A120:F389,5,FALSE)</f>
        <v>30</v>
      </c>
      <c r="N122" s="62">
        <f>VLOOKUP(A122,'Customer Master'!A120:F389,6,FALSE)</f>
        <v>750000</v>
      </c>
      <c r="O122" s="3">
        <f t="shared" si="2"/>
        <v>342829.51</v>
      </c>
      <c r="P122" s="3">
        <f t="shared" si="3"/>
        <v>-407170.49</v>
      </c>
      <c r="Q122">
        <f>IF(M122&gt;"30",'Monthly Ageing'!D122+'Monthly Ageing'!E122+'Monthly Ageing'!F122+'Monthly Ageing'!G122+'Monthly Ageing'!H122,IF(M122="45",D122+E122+F122+G122+H122,IF('Monthly Ageing'!M122="60",'Monthly Ageing'!E122+'Monthly Ageing'!F122+'Monthly Ageing'!G122+'Monthly Ageing'!H122,IF('Monthly Ageing'!M122="90",'Monthly Ageing'!F122+'Monthly Ageing'!G122+'Monthly Ageing'!H122,IF('Monthly Ageing'!M122="120",'Monthly Ageing'!G122+'Monthly Ageing'!H122,IF('Monthly Ageing'!M122="180",0,'Monthly Ageing'!D122+'Monthly Ageing'!E122+'Monthly Ageing'!F122+'Monthly Ageing'!G122+'Monthly Ageing'!H122))))))</f>
        <v>0</v>
      </c>
    </row>
    <row r="123" spans="1:17" x14ac:dyDescent="0.3">
      <c r="A123">
        <v>8639</v>
      </c>
      <c r="B123" s="3">
        <v>202206.76</v>
      </c>
      <c r="C123" s="3">
        <v>0</v>
      </c>
      <c r="D123" s="3">
        <v>0</v>
      </c>
      <c r="E123" s="3">
        <v>0</v>
      </c>
      <c r="F123" s="3">
        <v>0</v>
      </c>
      <c r="G123" s="3">
        <v>0</v>
      </c>
      <c r="H123" s="3">
        <v>0</v>
      </c>
      <c r="J123" t="str">
        <f>VLOOKUP(A123,'Customer Master'!A121:F390,2,FALSE)</f>
        <v>KYALAMI GLEN HOMEOWNERS ASSOCIATION</v>
      </c>
      <c r="K123" t="str">
        <f>VLOOKUP(A123,'Customer Master'!A121:F390,3,FALSE)</f>
        <v>2004/018079/08</v>
      </c>
      <c r="L123" t="str">
        <f>VLOOKUP(A123,'Customer Master'!A122:F391,4,FALSE)</f>
        <v>4620243289</v>
      </c>
      <c r="M123">
        <f>VLOOKUP(A123,'Customer Master'!A121:F390,5,FALSE)</f>
        <v>30</v>
      </c>
      <c r="N123" s="62">
        <f>VLOOKUP(A123,'Customer Master'!A121:F390,6,FALSE)</f>
        <v>3000000</v>
      </c>
      <c r="O123" s="3">
        <f t="shared" si="2"/>
        <v>202206.76</v>
      </c>
      <c r="P123" s="3">
        <f t="shared" si="3"/>
        <v>-2797793.24</v>
      </c>
      <c r="Q123">
        <f>IF(M123&gt;"30",'Monthly Ageing'!D123+'Monthly Ageing'!E123+'Monthly Ageing'!F123+'Monthly Ageing'!G123+'Monthly Ageing'!H123,IF(M123="45",D123+E123+F123+G123+H123,IF('Monthly Ageing'!M123="60",'Monthly Ageing'!E123+'Monthly Ageing'!F123+'Monthly Ageing'!G123+'Monthly Ageing'!H123,IF('Monthly Ageing'!M123="90",'Monthly Ageing'!F123+'Monthly Ageing'!G123+'Monthly Ageing'!H123,IF('Monthly Ageing'!M123="120",'Monthly Ageing'!G123+'Monthly Ageing'!H123,IF('Monthly Ageing'!M123="180",0,'Monthly Ageing'!D123+'Monthly Ageing'!E123+'Monthly Ageing'!F123+'Monthly Ageing'!G123+'Monthly Ageing'!H123))))))</f>
        <v>0</v>
      </c>
    </row>
    <row r="124" spans="1:17" x14ac:dyDescent="0.3">
      <c r="A124">
        <v>9344</v>
      </c>
      <c r="B124" s="3">
        <v>0</v>
      </c>
      <c r="C124" s="3">
        <v>0</v>
      </c>
      <c r="D124" s="3">
        <v>0</v>
      </c>
      <c r="E124" s="3">
        <v>0</v>
      </c>
      <c r="F124" s="3">
        <v>0</v>
      </c>
      <c r="G124" s="3">
        <v>0</v>
      </c>
      <c r="H124" s="3">
        <v>0</v>
      </c>
      <c r="J124" t="str">
        <f>VLOOKUP(A124,'Customer Master'!A122:F391,2,FALSE)</f>
        <v>LAFARGE INDUSTRIES SOUTH AFRICA</v>
      </c>
      <c r="K124" t="str">
        <f>VLOOKUP(A124,'Customer Master'!A122:F391,3,FALSE)</f>
        <v>2005/033309/07</v>
      </c>
      <c r="L124" t="str">
        <f>VLOOKUP(A124,'Customer Master'!A123:F392,4,FALSE)</f>
        <v>4010237099, 4910231440</v>
      </c>
      <c r="M124">
        <f>VLOOKUP(A124,'Customer Master'!A122:F391,5,FALSE)</f>
        <v>30</v>
      </c>
      <c r="N124" s="62">
        <f>VLOOKUP(A124,'Customer Master'!A122:F391,6,FALSE)</f>
        <v>500000</v>
      </c>
      <c r="O124" s="3">
        <f t="shared" si="2"/>
        <v>0</v>
      </c>
      <c r="P124" s="3">
        <f t="shared" si="3"/>
        <v>-500000</v>
      </c>
      <c r="Q124">
        <f>IF(M124&gt;"30",'Monthly Ageing'!D124+'Monthly Ageing'!E124+'Monthly Ageing'!F124+'Monthly Ageing'!G124+'Monthly Ageing'!H124,IF(M124="45",D124+E124+F124+G124+H124,IF('Monthly Ageing'!M124="60",'Monthly Ageing'!E124+'Monthly Ageing'!F124+'Monthly Ageing'!G124+'Monthly Ageing'!H124,IF('Monthly Ageing'!M124="90",'Monthly Ageing'!F124+'Monthly Ageing'!G124+'Monthly Ageing'!H124,IF('Monthly Ageing'!M124="120",'Monthly Ageing'!G124+'Monthly Ageing'!H124,IF('Monthly Ageing'!M124="180",0,'Monthly Ageing'!D124+'Monthly Ageing'!E124+'Monthly Ageing'!F124+'Monthly Ageing'!G124+'Monthly Ageing'!H124))))))</f>
        <v>0</v>
      </c>
    </row>
    <row r="125" spans="1:17" x14ac:dyDescent="0.3">
      <c r="A125">
        <v>4831</v>
      </c>
      <c r="B125" s="3">
        <v>26552.092199999999</v>
      </c>
      <c r="C125" s="3">
        <v>0</v>
      </c>
      <c r="D125" s="3">
        <v>0</v>
      </c>
      <c r="E125" s="3">
        <v>0</v>
      </c>
      <c r="F125" s="3">
        <v>0</v>
      </c>
      <c r="G125" s="3">
        <v>0</v>
      </c>
      <c r="H125" s="3">
        <v>0</v>
      </c>
      <c r="J125" t="e">
        <f>VLOOKUP(A125,'Customer Master'!A123:F392,2,FALSE)</f>
        <v>#N/A</v>
      </c>
      <c r="K125" t="e">
        <f>VLOOKUP(A125,'Customer Master'!A123:F392,3,FALSE)</f>
        <v>#N/A</v>
      </c>
      <c r="L125" t="e">
        <f>VLOOKUP(A125,'Customer Master'!A124:F393,4,FALSE)</f>
        <v>#N/A</v>
      </c>
      <c r="M125" t="e">
        <f>VLOOKUP(A125,'Customer Master'!A123:F392,5,FALSE)</f>
        <v>#N/A</v>
      </c>
      <c r="N125" s="62" t="e">
        <f>VLOOKUP(A125,'Customer Master'!A123:F392,6,FALSE)</f>
        <v>#N/A</v>
      </c>
      <c r="O125" s="3">
        <f t="shared" si="2"/>
        <v>26552.092199999999</v>
      </c>
      <c r="P125" s="3" t="e">
        <f t="shared" si="3"/>
        <v>#N/A</v>
      </c>
      <c r="Q125" t="e">
        <f>IF(M125&gt;"30",'Monthly Ageing'!D125+'Monthly Ageing'!E125+'Monthly Ageing'!F125+'Monthly Ageing'!G125+'Monthly Ageing'!H125,IF(M125="45",D125+E125+F125+G125+H125,IF('Monthly Ageing'!M125="60",'Monthly Ageing'!E125+'Monthly Ageing'!F125+'Monthly Ageing'!G125+'Monthly Ageing'!H125,IF('Monthly Ageing'!M125="90",'Monthly Ageing'!F125+'Monthly Ageing'!G125+'Monthly Ageing'!H125,IF('Monthly Ageing'!M125="120",'Monthly Ageing'!G125+'Monthly Ageing'!H125,IF('Monthly Ageing'!M125="180",0,'Monthly Ageing'!D125+'Monthly Ageing'!E125+'Monthly Ageing'!F125+'Monthly Ageing'!G125+'Monthly Ageing'!H125))))))</f>
        <v>#N/A</v>
      </c>
    </row>
    <row r="126" spans="1:17" x14ac:dyDescent="0.3">
      <c r="A126">
        <v>7218</v>
      </c>
      <c r="B126" s="3">
        <v>-1240.99</v>
      </c>
      <c r="C126" s="3">
        <v>0</v>
      </c>
      <c r="D126" s="3">
        <v>0</v>
      </c>
      <c r="E126" s="3">
        <v>0</v>
      </c>
      <c r="F126" s="3">
        <v>0</v>
      </c>
      <c r="G126" s="3">
        <v>0</v>
      </c>
      <c r="H126" s="3">
        <v>0</v>
      </c>
      <c r="J126" t="str">
        <f>VLOOKUP(A126,'Customer Master'!A124:F393,2,FALSE)</f>
        <v>LANDELAHNI GRADUATE AND BURSARY SERVICES</v>
      </c>
      <c r="K126" t="str">
        <f>VLOOKUP(A126,'Customer Master'!A124:F393,3,FALSE)</f>
        <v>2000/025996/07</v>
      </c>
      <c r="L126" t="str">
        <f>VLOOKUP(A126,'Customer Master'!A125:F394,4,FALSE)</f>
        <v>4210204857</v>
      </c>
      <c r="M126">
        <f>VLOOKUP(A126,'Customer Master'!A124:F393,5,FALSE)</f>
        <v>120</v>
      </c>
      <c r="N126" s="62">
        <f>VLOOKUP(A126,'Customer Master'!A124:F393,6,FALSE)</f>
        <v>450000</v>
      </c>
      <c r="O126" s="3">
        <f t="shared" si="2"/>
        <v>-1240.99</v>
      </c>
      <c r="P126" s="3">
        <f t="shared" si="3"/>
        <v>-451240.99</v>
      </c>
      <c r="Q126">
        <f>IF(M126&gt;"30",'Monthly Ageing'!D126+'Monthly Ageing'!E126+'Monthly Ageing'!F126+'Monthly Ageing'!G126+'Monthly Ageing'!H126,IF(M126="45",D126+E126+F126+G126+H126,IF('Monthly Ageing'!M126="60",'Monthly Ageing'!E126+'Monthly Ageing'!F126+'Monthly Ageing'!G126+'Monthly Ageing'!H126,IF('Monthly Ageing'!M126="90",'Monthly Ageing'!F126+'Monthly Ageing'!G126+'Monthly Ageing'!H126,IF('Monthly Ageing'!M126="120",'Monthly Ageing'!G126+'Monthly Ageing'!H126,IF('Monthly Ageing'!M126="180",0,'Monthly Ageing'!D126+'Monthly Ageing'!E126+'Monthly Ageing'!F126+'Monthly Ageing'!G126+'Monthly Ageing'!H126))))))</f>
        <v>0</v>
      </c>
    </row>
    <row r="127" spans="1:17" x14ac:dyDescent="0.3">
      <c r="A127">
        <v>5947</v>
      </c>
      <c r="B127" s="3">
        <v>1605871.8</v>
      </c>
      <c r="C127" s="3">
        <v>615933.9</v>
      </c>
      <c r="D127" s="3">
        <v>688313.78</v>
      </c>
      <c r="E127" s="3">
        <v>532033.18000000005</v>
      </c>
      <c r="F127" s="3">
        <v>184767.87</v>
      </c>
      <c r="G127" s="3">
        <v>801440.52</v>
      </c>
      <c r="H127" s="3">
        <v>0</v>
      </c>
      <c r="J127" t="str">
        <f>VLOOKUP(A127,'Customer Master'!A125:F394,2,FALSE)</f>
        <v>LANDELAHNI LEADERSHIP DEVELOPMENT</v>
      </c>
      <c r="K127" t="str">
        <f>VLOOKUP(A127,'Customer Master'!A125:F394,3,FALSE)</f>
        <v>2000/024831/07</v>
      </c>
      <c r="L127" t="str">
        <f>VLOOKUP(A127,'Customer Master'!A126:F395,4,FALSE)</f>
        <v>4010191031</v>
      </c>
      <c r="M127">
        <f>VLOOKUP(A127,'Customer Master'!A125:F394,5,FALSE)</f>
        <v>30</v>
      </c>
      <c r="N127" s="62">
        <f>VLOOKUP(A127,'Customer Master'!A125:F394,6,FALSE)</f>
        <v>1000000</v>
      </c>
      <c r="O127" s="3">
        <f t="shared" si="2"/>
        <v>4428361.0500000007</v>
      </c>
      <c r="P127" s="3">
        <f t="shared" si="3"/>
        <v>3428361.0500000007</v>
      </c>
      <c r="Q127">
        <f>IF(M127&gt;"30",'Monthly Ageing'!D127+'Monthly Ageing'!E127+'Monthly Ageing'!F127+'Monthly Ageing'!G127+'Monthly Ageing'!H127,IF(M127="45",D127+E127+F127+G127+H127,IF('Monthly Ageing'!M127="60",'Monthly Ageing'!E127+'Monthly Ageing'!F127+'Monthly Ageing'!G127+'Monthly Ageing'!H127,IF('Monthly Ageing'!M127="90",'Monthly Ageing'!F127+'Monthly Ageing'!G127+'Monthly Ageing'!H127,IF('Monthly Ageing'!M127="120",'Monthly Ageing'!G127+'Monthly Ageing'!H127,IF('Monthly Ageing'!M127="180",0,'Monthly Ageing'!D127+'Monthly Ageing'!E127+'Monthly Ageing'!F127+'Monthly Ageing'!G127+'Monthly Ageing'!H127))))))</f>
        <v>2206555.35</v>
      </c>
    </row>
    <row r="128" spans="1:17" x14ac:dyDescent="0.3">
      <c r="A128">
        <v>8622</v>
      </c>
      <c r="B128" s="3">
        <v>0</v>
      </c>
      <c r="C128" s="3">
        <v>0</v>
      </c>
      <c r="D128" s="3">
        <v>0</v>
      </c>
      <c r="E128" s="3">
        <v>0</v>
      </c>
      <c r="F128" s="3">
        <v>0</v>
      </c>
      <c r="G128" s="3">
        <v>0</v>
      </c>
      <c r="H128" s="3">
        <v>800</v>
      </c>
      <c r="J128" t="str">
        <f>VLOOKUP(A128,'Customer Master'!A126:F395,2,FALSE)</f>
        <v>LANDELAHNI MANAGEMENT SERVICES</v>
      </c>
      <c r="K128" t="str">
        <f>VLOOKUP(A128,'Customer Master'!A126:F395,3,FALSE)</f>
        <v>2000/024336/07</v>
      </c>
      <c r="L128" t="str">
        <f>VLOOKUP(A128,'Customer Master'!A127:F396,4,FALSE)</f>
        <v>4700192687</v>
      </c>
      <c r="M128">
        <f>VLOOKUP(A128,'Customer Master'!A126:F395,5,FALSE)</f>
        <v>30</v>
      </c>
      <c r="N128" s="62">
        <f>VLOOKUP(A128,'Customer Master'!A126:F395,6,FALSE)</f>
        <v>200000</v>
      </c>
      <c r="O128" s="3">
        <f t="shared" si="2"/>
        <v>800</v>
      </c>
      <c r="P128" s="3">
        <f t="shared" si="3"/>
        <v>-199200</v>
      </c>
      <c r="Q128">
        <f>IF(M128&gt;"30",'Monthly Ageing'!D128+'Monthly Ageing'!E128+'Monthly Ageing'!F128+'Monthly Ageing'!G128+'Monthly Ageing'!H128,IF(M128="45",D128+E128+F128+G128+H128,IF('Monthly Ageing'!M128="60",'Monthly Ageing'!E128+'Monthly Ageing'!F128+'Monthly Ageing'!G128+'Monthly Ageing'!H128,IF('Monthly Ageing'!M128="90",'Monthly Ageing'!F128+'Monthly Ageing'!G128+'Monthly Ageing'!H128,IF('Monthly Ageing'!M128="120",'Monthly Ageing'!G128+'Monthly Ageing'!H128,IF('Monthly Ageing'!M128="180",0,'Monthly Ageing'!D128+'Monthly Ageing'!E128+'Monthly Ageing'!F128+'Monthly Ageing'!G128+'Monthly Ageing'!H128))))))</f>
        <v>800</v>
      </c>
    </row>
    <row r="129" spans="1:17" x14ac:dyDescent="0.3">
      <c r="A129">
        <v>9945</v>
      </c>
      <c r="B129" s="3">
        <v>45528.56</v>
      </c>
      <c r="C129" s="3">
        <v>0</v>
      </c>
      <c r="D129" s="3">
        <v>0</v>
      </c>
      <c r="E129" s="3">
        <v>0</v>
      </c>
      <c r="F129" s="3">
        <v>0</v>
      </c>
      <c r="G129" s="3">
        <v>0</v>
      </c>
      <c r="H129" s="3">
        <v>0</v>
      </c>
      <c r="J129" t="str">
        <f>VLOOKUP(A129,'Customer Master'!A127:F396,2,FALSE)</f>
        <v>LANDROUX ENGINEERING AND CONSTRUCTION</v>
      </c>
      <c r="K129" t="str">
        <f>VLOOKUP(A129,'Customer Master'!A127:F396,3,FALSE)</f>
        <v>2012/161579/07</v>
      </c>
      <c r="L129" t="str">
        <f>VLOOKUP(A129,'Customer Master'!A128:F397,4,FALSE)</f>
        <v>4390262170</v>
      </c>
      <c r="M129">
        <f>VLOOKUP(A129,'Customer Master'!A127:F396,5,FALSE)</f>
        <v>30</v>
      </c>
      <c r="N129" s="62">
        <f>VLOOKUP(A129,'Customer Master'!A127:F396,6,FALSE)</f>
        <v>410000</v>
      </c>
      <c r="O129" s="3">
        <f t="shared" si="2"/>
        <v>45528.56</v>
      </c>
      <c r="P129" s="3">
        <f t="shared" si="3"/>
        <v>-364471.44</v>
      </c>
      <c r="Q129">
        <f>IF(M129&gt;"30",'Monthly Ageing'!D129+'Monthly Ageing'!E129+'Monthly Ageing'!F129+'Monthly Ageing'!G129+'Monthly Ageing'!H129,IF(M129="45",D129+E129+F129+G129+H129,IF('Monthly Ageing'!M129="60",'Monthly Ageing'!E129+'Monthly Ageing'!F129+'Monthly Ageing'!G129+'Monthly Ageing'!H129,IF('Monthly Ageing'!M129="90",'Monthly Ageing'!F129+'Monthly Ageing'!G129+'Monthly Ageing'!H129,IF('Monthly Ageing'!M129="120",'Monthly Ageing'!G129+'Monthly Ageing'!H129,IF('Monthly Ageing'!M129="180",0,'Monthly Ageing'!D129+'Monthly Ageing'!E129+'Monthly Ageing'!F129+'Monthly Ageing'!G129+'Monthly Ageing'!H129))))))</f>
        <v>0</v>
      </c>
    </row>
    <row r="130" spans="1:17" x14ac:dyDescent="0.3">
      <c r="A130">
        <v>9666</v>
      </c>
      <c r="B130" s="3">
        <v>254451.22</v>
      </c>
      <c r="C130" s="3">
        <v>117782.39</v>
      </c>
      <c r="D130" s="3">
        <v>0</v>
      </c>
      <c r="E130" s="3">
        <v>0</v>
      </c>
      <c r="F130" s="3">
        <v>0</v>
      </c>
      <c r="G130" s="3">
        <v>0</v>
      </c>
      <c r="H130" s="3">
        <v>0</v>
      </c>
      <c r="J130" t="str">
        <f>VLOOKUP(A130,'Customer Master'!A128:F397,2,FALSE)</f>
        <v>LARGOVERT</v>
      </c>
      <c r="K130" t="str">
        <f>VLOOKUP(A130,'Customer Master'!A128:F397,3,FALSE)</f>
        <v>2009/202631/23</v>
      </c>
      <c r="L130" t="str">
        <f>VLOOKUP(A130,'Customer Master'!A129:F398,4,FALSE)</f>
        <v>4320255757</v>
      </c>
      <c r="M130">
        <f>VLOOKUP(A130,'Customer Master'!A128:F397,5,FALSE)</f>
        <v>30</v>
      </c>
      <c r="N130" s="62">
        <f>VLOOKUP(A130,'Customer Master'!A128:F397,6,FALSE)</f>
        <v>350000</v>
      </c>
      <c r="O130" s="3">
        <f t="shared" si="2"/>
        <v>372233.61</v>
      </c>
      <c r="P130" s="3">
        <f t="shared" si="3"/>
        <v>22233.609999999986</v>
      </c>
      <c r="Q130">
        <f>IF(M130&gt;"30",'Monthly Ageing'!D130+'Monthly Ageing'!E130+'Monthly Ageing'!F130+'Monthly Ageing'!G130+'Monthly Ageing'!H130,IF(M130="45",D130+E130+F130+G130+H130,IF('Monthly Ageing'!M130="60",'Monthly Ageing'!E130+'Monthly Ageing'!F130+'Monthly Ageing'!G130+'Monthly Ageing'!H130,IF('Monthly Ageing'!M130="90",'Monthly Ageing'!F130+'Monthly Ageing'!G130+'Monthly Ageing'!H130,IF('Monthly Ageing'!M130="120",'Monthly Ageing'!G130+'Monthly Ageing'!H130,IF('Monthly Ageing'!M130="180",0,'Monthly Ageing'!D130+'Monthly Ageing'!E130+'Monthly Ageing'!F130+'Monthly Ageing'!G130+'Monthly Ageing'!H130))))))</f>
        <v>0</v>
      </c>
    </row>
    <row r="131" spans="1:17" x14ac:dyDescent="0.3">
      <c r="A131">
        <v>3357</v>
      </c>
      <c r="B131" s="3">
        <v>930768.79</v>
      </c>
      <c r="C131" s="3">
        <v>460172.77</v>
      </c>
      <c r="D131" s="3">
        <v>0</v>
      </c>
      <c r="E131" s="3">
        <v>0</v>
      </c>
      <c r="F131" s="3">
        <v>0</v>
      </c>
      <c r="G131" s="3">
        <v>0</v>
      </c>
      <c r="H131" s="3">
        <v>0</v>
      </c>
      <c r="J131" t="e">
        <f>VLOOKUP(A131,'Customer Master'!A129:F398,2,FALSE)</f>
        <v>#N/A</v>
      </c>
      <c r="K131" t="e">
        <f>VLOOKUP(A131,'Customer Master'!A129:F398,3,FALSE)</f>
        <v>#N/A</v>
      </c>
      <c r="L131" t="e">
        <f>VLOOKUP(A131,'Customer Master'!A130:F399,4,FALSE)</f>
        <v>#N/A</v>
      </c>
      <c r="M131" t="e">
        <f>VLOOKUP(A131,'Customer Master'!A129:F398,5,FALSE)</f>
        <v>#N/A</v>
      </c>
      <c r="N131" s="62" t="e">
        <f>VLOOKUP(A131,'Customer Master'!A129:F398,6,FALSE)</f>
        <v>#N/A</v>
      </c>
      <c r="O131" s="3">
        <f t="shared" si="2"/>
        <v>1390941.56</v>
      </c>
      <c r="P131" s="3" t="e">
        <f t="shared" si="3"/>
        <v>#N/A</v>
      </c>
      <c r="Q131" t="e">
        <f>IF(M131&gt;"30",'Monthly Ageing'!D131+'Monthly Ageing'!E131+'Monthly Ageing'!F131+'Monthly Ageing'!G131+'Monthly Ageing'!H131,IF(M131="45",D131+E131+F131+G131+H131,IF('Monthly Ageing'!M131="60",'Monthly Ageing'!E131+'Monthly Ageing'!F131+'Monthly Ageing'!G131+'Monthly Ageing'!H131,IF('Monthly Ageing'!M131="90",'Monthly Ageing'!F131+'Monthly Ageing'!G131+'Monthly Ageing'!H131,IF('Monthly Ageing'!M131="120",'Monthly Ageing'!G131+'Monthly Ageing'!H131,IF('Monthly Ageing'!M131="180",0,'Monthly Ageing'!D131+'Monthly Ageing'!E131+'Monthly Ageing'!F131+'Monthly Ageing'!G131+'Monthly Ageing'!H131))))))</f>
        <v>#N/A</v>
      </c>
    </row>
    <row r="132" spans="1:17" x14ac:dyDescent="0.3">
      <c r="A132">
        <v>7071</v>
      </c>
      <c r="B132" s="3">
        <v>52702.95</v>
      </c>
      <c r="C132" s="3">
        <v>0</v>
      </c>
      <c r="D132" s="3">
        <v>0</v>
      </c>
      <c r="E132" s="3">
        <v>0</v>
      </c>
      <c r="F132" s="3">
        <v>0</v>
      </c>
      <c r="G132" s="3">
        <v>0</v>
      </c>
      <c r="H132" s="3">
        <v>0</v>
      </c>
      <c r="J132" t="str">
        <f>VLOOKUP(A132,'Customer Master'!A130:F399,2,FALSE)</f>
        <v>LESOSHA TRADING ENTERPRISE</v>
      </c>
      <c r="K132" t="str">
        <f>VLOOKUP(A132,'Customer Master'!A130:F399,3,FALSE)</f>
        <v>2006/096675/23</v>
      </c>
      <c r="L132">
        <f>VLOOKUP(A132,'Customer Master'!A131:F400,4,FALSE)</f>
        <v>0</v>
      </c>
      <c r="M132">
        <f>VLOOKUP(A132,'Customer Master'!A130:F399,5,FALSE)</f>
        <v>60</v>
      </c>
      <c r="N132" s="62">
        <f>VLOOKUP(A132,'Customer Master'!A130:F399,6,FALSE)</f>
        <v>144301.95000000001</v>
      </c>
      <c r="O132" s="3">
        <f t="shared" si="2"/>
        <v>52702.95</v>
      </c>
      <c r="P132" s="3">
        <f t="shared" si="3"/>
        <v>-91599.000000000015</v>
      </c>
      <c r="Q132">
        <f>IF(M132&gt;"30",'Monthly Ageing'!D132+'Monthly Ageing'!E132+'Monthly Ageing'!F132+'Monthly Ageing'!G132+'Monthly Ageing'!H132,IF(M132="45",D132+E132+F132+G132+H132,IF('Monthly Ageing'!M132="60",'Monthly Ageing'!E132+'Monthly Ageing'!F132+'Monthly Ageing'!G132+'Monthly Ageing'!H132,IF('Monthly Ageing'!M132="90",'Monthly Ageing'!F132+'Monthly Ageing'!G132+'Monthly Ageing'!H132,IF('Monthly Ageing'!M132="120",'Monthly Ageing'!G132+'Monthly Ageing'!H132,IF('Monthly Ageing'!M132="180",0,'Monthly Ageing'!D132+'Monthly Ageing'!E132+'Monthly Ageing'!F132+'Monthly Ageing'!G132+'Monthly Ageing'!H132))))))</f>
        <v>0</v>
      </c>
    </row>
    <row r="133" spans="1:17" x14ac:dyDescent="0.3">
      <c r="A133">
        <v>6900</v>
      </c>
      <c r="B133" s="3">
        <v>62209.26</v>
      </c>
      <c r="C133" s="3">
        <v>0</v>
      </c>
      <c r="D133" s="3">
        <v>0</v>
      </c>
      <c r="E133" s="3">
        <v>0</v>
      </c>
      <c r="F133" s="3">
        <v>0</v>
      </c>
      <c r="G133" s="3">
        <v>0</v>
      </c>
      <c r="H133" s="3">
        <v>0</v>
      </c>
      <c r="J133" t="str">
        <f>VLOOKUP(A133,'Customer Master'!A131:F400,2,FALSE)</f>
        <v>LINACRE INVESTMENTS</v>
      </c>
      <c r="K133" t="str">
        <f>VLOOKUP(A133,'Customer Master'!A131:F400,3,FALSE)</f>
        <v>2000/017143/07</v>
      </c>
      <c r="L133">
        <f>VLOOKUP(A133,'Customer Master'!A132:F401,4,FALSE)</f>
        <v>0</v>
      </c>
      <c r="M133">
        <f>VLOOKUP(A133,'Customer Master'!A131:F400,5,FALSE)</f>
        <v>30</v>
      </c>
      <c r="N133" s="62">
        <f>VLOOKUP(A133,'Customer Master'!A131:F400,6,FALSE)</f>
        <v>800000</v>
      </c>
      <c r="O133" s="3">
        <f t="shared" ref="O133" si="4">B133+C133+D133+E133+F133+G133+H133</f>
        <v>62209.26</v>
      </c>
      <c r="P133" s="3">
        <f t="shared" ref="P133" si="5">O133-N133</f>
        <v>-737790.74</v>
      </c>
      <c r="Q133">
        <f>IF(M133&gt;"30",'Monthly Ageing'!D133+'Monthly Ageing'!E133+'Monthly Ageing'!F133+'Monthly Ageing'!G133+'Monthly Ageing'!H133,IF(M133="45",D133+E133+F133+G133+H133,IF('Monthly Ageing'!M133="60",'Monthly Ageing'!E133+'Monthly Ageing'!F133+'Monthly Ageing'!G133+'Monthly Ageing'!H133,IF('Monthly Ageing'!M133="90",'Monthly Ageing'!F133+'Monthly Ageing'!G133+'Monthly Ageing'!H133,IF('Monthly Ageing'!M133="120",'Monthly Ageing'!G133+'Monthly Ageing'!H133,IF('Monthly Ageing'!M133="180",0,'Monthly Ageing'!D133+'Monthly Ageing'!E133+'Monthly Ageing'!F133+'Monthly Ageing'!G133+'Monthly Ageing'!H133))))))</f>
        <v>0</v>
      </c>
    </row>
    <row r="134" spans="1:17" x14ac:dyDescent="0.3">
      <c r="Q134">
        <f>IF(M134&gt;"30",'Monthly Ageing'!D134+'Monthly Ageing'!E134+'Monthly Ageing'!F134+'Monthly Ageing'!G134+'Monthly Ageing'!H134,IF(M134="45",D134+E134+F134+G134+H134,IF('Monthly Ageing'!M134="60",'Monthly Ageing'!E134+'Monthly Ageing'!F134+'Monthly Ageing'!G134+'Monthly Ageing'!H134,IF('Monthly Ageing'!M134="90",'Monthly Ageing'!F134+'Monthly Ageing'!G134+'Monthly Ageing'!H134,IF('Monthly Ageing'!M134="120",'Monthly Ageing'!G134+'Monthly Ageing'!H134,IF('Monthly Ageing'!M134="180",0,'Monthly Ageing'!D134+'Monthly Ageing'!E134+'Monthly Ageing'!F134+'Monthly Ageing'!G134+'Monthly Ageing'!H134))))))</f>
        <v>0</v>
      </c>
    </row>
    <row r="135" spans="1:17" x14ac:dyDescent="0.3">
      <c r="Q135">
        <f>IF(M135&gt;"30",'Monthly Ageing'!D135+'Monthly Ageing'!E135+'Monthly Ageing'!F135+'Monthly Ageing'!G135+'Monthly Ageing'!H135,IF(M135="45",D135+E135+F135+G135+H135,IF('Monthly Ageing'!M135="60",'Monthly Ageing'!E135+'Monthly Ageing'!F135+'Monthly Ageing'!G135+'Monthly Ageing'!H135,IF('Monthly Ageing'!M135="90",'Monthly Ageing'!F135+'Monthly Ageing'!G135+'Monthly Ageing'!H135,IF('Monthly Ageing'!M135="120",'Monthly Ageing'!G135+'Monthly Ageing'!H135,IF('Monthly Ageing'!M135="180",0,'Monthly Ageing'!D135+'Monthly Ageing'!E135+'Monthly Ageing'!F135+'Monthly Ageing'!G135+'Monthly Ageing'!H135))))))</f>
        <v>0</v>
      </c>
    </row>
    <row r="136" spans="1:17" x14ac:dyDescent="0.3">
      <c r="Q136">
        <f>IF(M136&gt;"30",'Monthly Ageing'!D136+'Monthly Ageing'!E136+'Monthly Ageing'!F136+'Monthly Ageing'!G136+'Monthly Ageing'!H136,IF(M136="45",D136+E136+F136+G136+H136,IF('Monthly Ageing'!M136="60",'Monthly Ageing'!E136+'Monthly Ageing'!F136+'Monthly Ageing'!G136+'Monthly Ageing'!H136,IF('Monthly Ageing'!M136="90",'Monthly Ageing'!F136+'Monthly Ageing'!G136+'Monthly Ageing'!H136,IF('Monthly Ageing'!M136="120",'Monthly Ageing'!G136+'Monthly Ageing'!H136,IF('Monthly Ageing'!M136="180",0,'Monthly Ageing'!D136+'Monthly Ageing'!E136+'Monthly Ageing'!F136+'Monthly Ageing'!G136+'Monthly Ageing'!H136))))))</f>
        <v>0</v>
      </c>
    </row>
    <row r="137" spans="1:17" x14ac:dyDescent="0.3">
      <c r="Q137">
        <f>IF(M137&gt;"30",'Monthly Ageing'!D137+'Monthly Ageing'!E137+'Monthly Ageing'!F137+'Monthly Ageing'!G137+'Monthly Ageing'!H137,IF(M137="45",D137+E137+F137+G137+H137,IF('Monthly Ageing'!M137="60",'Monthly Ageing'!E137+'Monthly Ageing'!F137+'Monthly Ageing'!G137+'Monthly Ageing'!H137,IF('Monthly Ageing'!M137="90",'Monthly Ageing'!F137+'Monthly Ageing'!G137+'Monthly Ageing'!H137,IF('Monthly Ageing'!M137="120",'Monthly Ageing'!G137+'Monthly Ageing'!H137,IF('Monthly Ageing'!M137="180",0,'Monthly Ageing'!D137+'Monthly Ageing'!E137+'Monthly Ageing'!F137+'Monthly Ageing'!G137+'Monthly Ageing'!H137))))))</f>
        <v>0</v>
      </c>
    </row>
    <row r="138" spans="1:17" x14ac:dyDescent="0.3">
      <c r="Q138">
        <f>IF(M138&gt;"30",'Monthly Ageing'!D138+'Monthly Ageing'!E138+'Monthly Ageing'!F138+'Monthly Ageing'!G138+'Monthly Ageing'!H138,IF(M138="45",D138+E138+F138+G138+H138,IF('Monthly Ageing'!M138="60",'Monthly Ageing'!E138+'Monthly Ageing'!F138+'Monthly Ageing'!G138+'Monthly Ageing'!H138,IF('Monthly Ageing'!M138="90",'Monthly Ageing'!F138+'Monthly Ageing'!G138+'Monthly Ageing'!H138,IF('Monthly Ageing'!M138="120",'Monthly Ageing'!G138+'Monthly Ageing'!H138,IF('Monthly Ageing'!M138="180",0,'Monthly Ageing'!D138+'Monthly Ageing'!E138+'Monthly Ageing'!F138+'Monthly Ageing'!G138+'Monthly Ageing'!H138))))))</f>
        <v>0</v>
      </c>
    </row>
    <row r="139" spans="1:17" x14ac:dyDescent="0.3">
      <c r="Q139">
        <f>IF(M139&gt;"30",'Monthly Ageing'!D139+'Monthly Ageing'!E139+'Monthly Ageing'!F139+'Monthly Ageing'!G139+'Monthly Ageing'!H139,IF(M139="45",D139+E139+F139+G139+H139,IF('Monthly Ageing'!M139="60",'Monthly Ageing'!E139+'Monthly Ageing'!F139+'Monthly Ageing'!G139+'Monthly Ageing'!H139,IF('Monthly Ageing'!M139="90",'Monthly Ageing'!F139+'Monthly Ageing'!G139+'Monthly Ageing'!H139,IF('Monthly Ageing'!M139="120",'Monthly Ageing'!G139+'Monthly Ageing'!H139,IF('Monthly Ageing'!M139="180",0,'Monthly Ageing'!D139+'Monthly Ageing'!E139+'Monthly Ageing'!F139+'Monthly Ageing'!G139+'Monthly Ageing'!H139))))))</f>
        <v>0</v>
      </c>
    </row>
    <row r="140" spans="1:17" x14ac:dyDescent="0.3">
      <c r="Q140">
        <f>IF(M140&gt;"30",'Monthly Ageing'!D140+'Monthly Ageing'!E140+'Monthly Ageing'!F140+'Monthly Ageing'!G140+'Monthly Ageing'!H140,IF(M140="45",D140+E140+F140+G140+H140,IF('Monthly Ageing'!M140="60",'Monthly Ageing'!E140+'Monthly Ageing'!F140+'Monthly Ageing'!G140+'Monthly Ageing'!H140,IF('Monthly Ageing'!M140="90",'Monthly Ageing'!F140+'Monthly Ageing'!G140+'Monthly Ageing'!H140,IF('Monthly Ageing'!M140="120",'Monthly Ageing'!G140+'Monthly Ageing'!H140,IF('Monthly Ageing'!M140="180",0,'Monthly Ageing'!D140+'Monthly Ageing'!E140+'Monthly Ageing'!F140+'Monthly Ageing'!G140+'Monthly Ageing'!H140))))))</f>
        <v>0</v>
      </c>
    </row>
    <row r="141" spans="1:17" x14ac:dyDescent="0.3">
      <c r="Q141">
        <f>IF(M141&gt;"30",'Monthly Ageing'!D141+'Monthly Ageing'!E141+'Monthly Ageing'!F141+'Monthly Ageing'!G141+'Monthly Ageing'!H141,IF(M141="45",D141+E141+F141+G141+H141,IF('Monthly Ageing'!M141="60",'Monthly Ageing'!E141+'Monthly Ageing'!F141+'Monthly Ageing'!G141+'Monthly Ageing'!H141,IF('Monthly Ageing'!M141="90",'Monthly Ageing'!F141+'Monthly Ageing'!G141+'Monthly Ageing'!H141,IF('Monthly Ageing'!M141="120",'Monthly Ageing'!G141+'Monthly Ageing'!H141,IF('Monthly Ageing'!M141="180",0,'Monthly Ageing'!D141+'Monthly Ageing'!E141+'Monthly Ageing'!F141+'Monthly Ageing'!G141+'Monthly Ageing'!H141))))))</f>
        <v>0</v>
      </c>
    </row>
    <row r="142" spans="1:17" x14ac:dyDescent="0.3">
      <c r="Q142">
        <f>IF(M142&gt;"30",'Monthly Ageing'!D142+'Monthly Ageing'!E142+'Monthly Ageing'!F142+'Monthly Ageing'!G142+'Monthly Ageing'!H142,IF(M142="45",D142+E142+F142+G142+H142,IF('Monthly Ageing'!M142="60",'Monthly Ageing'!E142+'Monthly Ageing'!F142+'Monthly Ageing'!G142+'Monthly Ageing'!H142,IF('Monthly Ageing'!M142="90",'Monthly Ageing'!F142+'Monthly Ageing'!G142+'Monthly Ageing'!H142,IF('Monthly Ageing'!M142="120",'Monthly Ageing'!G142+'Monthly Ageing'!H142,IF('Monthly Ageing'!M142="180",0,'Monthly Ageing'!D142+'Monthly Ageing'!E142+'Monthly Ageing'!F142+'Monthly Ageing'!G142+'Monthly Ageing'!H142))))))</f>
        <v>0</v>
      </c>
    </row>
    <row r="143" spans="1:17" x14ac:dyDescent="0.3">
      <c r="Q143">
        <f>IF(M143&gt;"30",'Monthly Ageing'!D143+'Monthly Ageing'!E143+'Monthly Ageing'!F143+'Monthly Ageing'!G143+'Monthly Ageing'!H143,IF(M143="45",D143+E143+F143+G143+H143,IF('Monthly Ageing'!M143="60",'Monthly Ageing'!E143+'Monthly Ageing'!F143+'Monthly Ageing'!G143+'Monthly Ageing'!H143,IF('Monthly Ageing'!M143="90",'Monthly Ageing'!F143+'Monthly Ageing'!G143+'Monthly Ageing'!H143,IF('Monthly Ageing'!M143="120",'Monthly Ageing'!G143+'Monthly Ageing'!H143,IF('Monthly Ageing'!M143="180",0,'Monthly Ageing'!D143+'Monthly Ageing'!E143+'Monthly Ageing'!F143+'Monthly Ageing'!G143+'Monthly Ageing'!H143))))))</f>
        <v>0</v>
      </c>
    </row>
    <row r="144" spans="1:17" x14ac:dyDescent="0.3">
      <c r="Q144">
        <f>IF(M144&gt;"30",'Monthly Ageing'!D144+'Monthly Ageing'!E144+'Monthly Ageing'!F144+'Monthly Ageing'!G144+'Monthly Ageing'!H144,IF(M144="45",D144+E144+F144+G144+H144,IF('Monthly Ageing'!M144="60",'Monthly Ageing'!E144+'Monthly Ageing'!F144+'Monthly Ageing'!G144+'Monthly Ageing'!H144,IF('Monthly Ageing'!M144="90",'Monthly Ageing'!F144+'Monthly Ageing'!G144+'Monthly Ageing'!H144,IF('Monthly Ageing'!M144="120",'Monthly Ageing'!G144+'Monthly Ageing'!H144,IF('Monthly Ageing'!M144="180",0,'Monthly Ageing'!D144+'Monthly Ageing'!E144+'Monthly Ageing'!F144+'Monthly Ageing'!G144+'Monthly Ageing'!H144))))))</f>
        <v>0</v>
      </c>
    </row>
    <row r="145" spans="17:17" x14ac:dyDescent="0.3">
      <c r="Q145">
        <f>IF(M145&gt;"30",'Monthly Ageing'!D145+'Monthly Ageing'!E145+'Monthly Ageing'!F145+'Monthly Ageing'!G145+'Monthly Ageing'!H145,IF(M145="45",D145+E145+F145+G145+H145,IF('Monthly Ageing'!M145="60",'Monthly Ageing'!E145+'Monthly Ageing'!F145+'Monthly Ageing'!G145+'Monthly Ageing'!H145,IF('Monthly Ageing'!M145="90",'Monthly Ageing'!F145+'Monthly Ageing'!G145+'Monthly Ageing'!H145,IF('Monthly Ageing'!M145="120",'Monthly Ageing'!G145+'Monthly Ageing'!H145,IF('Monthly Ageing'!M145="180",0,'Monthly Ageing'!D145+'Monthly Ageing'!E145+'Monthly Ageing'!F145+'Monthly Ageing'!G145+'Monthly Ageing'!H145))))))</f>
        <v>0</v>
      </c>
    </row>
    <row r="146" spans="17:17" x14ac:dyDescent="0.3">
      <c r="Q146">
        <f>IF(M146&gt;"30",'Monthly Ageing'!D146+'Monthly Ageing'!E146+'Monthly Ageing'!F146+'Monthly Ageing'!G146+'Monthly Ageing'!H146,IF(M146="45",D146+E146+F146+G146+H146,IF('Monthly Ageing'!M146="60",'Monthly Ageing'!E146+'Monthly Ageing'!F146+'Monthly Ageing'!G146+'Monthly Ageing'!H146,IF('Monthly Ageing'!M146="90",'Monthly Ageing'!F146+'Monthly Ageing'!G146+'Monthly Ageing'!H146,IF('Monthly Ageing'!M146="120",'Monthly Ageing'!G146+'Monthly Ageing'!H146,IF('Monthly Ageing'!M146="180",0,'Monthly Ageing'!D146+'Monthly Ageing'!E146+'Monthly Ageing'!F146+'Monthly Ageing'!G146+'Monthly Ageing'!H146))))))</f>
        <v>0</v>
      </c>
    </row>
    <row r="147" spans="17:17" x14ac:dyDescent="0.3">
      <c r="Q147">
        <f>IF(M147&gt;"30",'Monthly Ageing'!D147+'Monthly Ageing'!E147+'Monthly Ageing'!F147+'Monthly Ageing'!G147+'Monthly Ageing'!H147,IF(M147="45",D147+E147+F147+G147+H147,IF('Monthly Ageing'!M147="60",'Monthly Ageing'!E147+'Monthly Ageing'!F147+'Monthly Ageing'!G147+'Monthly Ageing'!H147,IF('Monthly Ageing'!M147="90",'Monthly Ageing'!F147+'Monthly Ageing'!G147+'Monthly Ageing'!H147,IF('Monthly Ageing'!M147="120",'Monthly Ageing'!G147+'Monthly Ageing'!H147,IF('Monthly Ageing'!M147="180",0,'Monthly Ageing'!D147+'Monthly Ageing'!E147+'Monthly Ageing'!F147+'Monthly Ageing'!G147+'Monthly Ageing'!H147))))))</f>
        <v>0</v>
      </c>
    </row>
    <row r="148" spans="17:17" x14ac:dyDescent="0.3">
      <c r="Q148">
        <f>IF(M148&gt;"30",'Monthly Ageing'!D148+'Monthly Ageing'!E148+'Monthly Ageing'!F148+'Monthly Ageing'!G148+'Monthly Ageing'!H148,IF(M148="45",D148+E148+F148+G148+H148,IF('Monthly Ageing'!M148="60",'Monthly Ageing'!E148+'Monthly Ageing'!F148+'Monthly Ageing'!G148+'Monthly Ageing'!H148,IF('Monthly Ageing'!M148="90",'Monthly Ageing'!F148+'Monthly Ageing'!G148+'Monthly Ageing'!H148,IF('Monthly Ageing'!M148="120",'Monthly Ageing'!G148+'Monthly Ageing'!H148,IF('Monthly Ageing'!M148="180",0,'Monthly Ageing'!D148+'Monthly Ageing'!E148+'Monthly Ageing'!F148+'Monthly Ageing'!G148+'Monthly Ageing'!H148))))))</f>
        <v>0</v>
      </c>
    </row>
    <row r="149" spans="17:17" x14ac:dyDescent="0.3">
      <c r="Q149">
        <f>IF(M149&gt;"30",'Monthly Ageing'!D149+'Monthly Ageing'!E149+'Monthly Ageing'!F149+'Monthly Ageing'!G149+'Monthly Ageing'!H149,IF(M149="45",D149+E149+F149+G149+H149,IF('Monthly Ageing'!M149="60",'Monthly Ageing'!E149+'Monthly Ageing'!F149+'Monthly Ageing'!G149+'Monthly Ageing'!H149,IF('Monthly Ageing'!M149="90",'Monthly Ageing'!F149+'Monthly Ageing'!G149+'Monthly Ageing'!H149,IF('Monthly Ageing'!M149="120",'Monthly Ageing'!G149+'Monthly Ageing'!H149,IF('Monthly Ageing'!M149="180",0,'Monthly Ageing'!D149+'Monthly Ageing'!E149+'Monthly Ageing'!F149+'Monthly Ageing'!G149+'Monthly Ageing'!H149))))))</f>
        <v>0</v>
      </c>
    </row>
    <row r="150" spans="17:17" x14ac:dyDescent="0.3">
      <c r="Q150">
        <f>IF(M150&gt;"30",'Monthly Ageing'!D150+'Monthly Ageing'!E150+'Monthly Ageing'!F150+'Monthly Ageing'!G150+'Monthly Ageing'!H150,IF(M150="45",D150+E150+F150+G150+H150,IF('Monthly Ageing'!M150="60",'Monthly Ageing'!E150+'Monthly Ageing'!F150+'Monthly Ageing'!G150+'Monthly Ageing'!H150,IF('Monthly Ageing'!M150="90",'Monthly Ageing'!F150+'Monthly Ageing'!G150+'Monthly Ageing'!H150,IF('Monthly Ageing'!M150="120",'Monthly Ageing'!G150+'Monthly Ageing'!H150,IF('Monthly Ageing'!M150="180",0,'Monthly Ageing'!D150+'Monthly Ageing'!E150+'Monthly Ageing'!F150+'Monthly Ageing'!G150+'Monthly Ageing'!H150))))))</f>
        <v>0</v>
      </c>
    </row>
    <row r="151" spans="17:17" x14ac:dyDescent="0.3">
      <c r="Q151">
        <f>IF(M151&gt;"30",'Monthly Ageing'!D151+'Monthly Ageing'!E151+'Monthly Ageing'!F151+'Monthly Ageing'!G151+'Monthly Ageing'!H151,IF(M151="45",D151+E151+F151+G151+H151,IF('Monthly Ageing'!M151="60",'Monthly Ageing'!E151+'Monthly Ageing'!F151+'Monthly Ageing'!G151+'Monthly Ageing'!H151,IF('Monthly Ageing'!M151="90",'Monthly Ageing'!F151+'Monthly Ageing'!G151+'Monthly Ageing'!H151,IF('Monthly Ageing'!M151="120",'Monthly Ageing'!G151+'Monthly Ageing'!H151,IF('Monthly Ageing'!M151="180",0,'Monthly Ageing'!D151+'Monthly Ageing'!E151+'Monthly Ageing'!F151+'Monthly Ageing'!G151+'Monthly Ageing'!H151))))))</f>
        <v>0</v>
      </c>
    </row>
    <row r="152" spans="17:17" x14ac:dyDescent="0.3">
      <c r="Q152">
        <f>IF(M152&gt;"30",'Monthly Ageing'!D152+'Monthly Ageing'!E152+'Monthly Ageing'!F152+'Monthly Ageing'!G152+'Monthly Ageing'!H152,IF(M152="45",D152+E152+F152+G152+H152,IF('Monthly Ageing'!M152="60",'Monthly Ageing'!E152+'Monthly Ageing'!F152+'Monthly Ageing'!G152+'Monthly Ageing'!H152,IF('Monthly Ageing'!M152="90",'Monthly Ageing'!F152+'Monthly Ageing'!G152+'Monthly Ageing'!H152,IF('Monthly Ageing'!M152="120",'Monthly Ageing'!G152+'Monthly Ageing'!H152,IF('Monthly Ageing'!M152="180",0,'Monthly Ageing'!D152+'Monthly Ageing'!E152+'Monthly Ageing'!F152+'Monthly Ageing'!G152+'Monthly Ageing'!H152))))))</f>
        <v>0</v>
      </c>
    </row>
    <row r="153" spans="17:17" x14ac:dyDescent="0.3">
      <c r="Q153">
        <f>IF(M153&gt;"30",'Monthly Ageing'!D153+'Monthly Ageing'!E153+'Monthly Ageing'!F153+'Monthly Ageing'!G153+'Monthly Ageing'!H153,IF(M153="45",D153+E153+F153+G153+H153,IF('Monthly Ageing'!M153="60",'Monthly Ageing'!E153+'Monthly Ageing'!F153+'Monthly Ageing'!G153+'Monthly Ageing'!H153,IF('Monthly Ageing'!M153="90",'Monthly Ageing'!F153+'Monthly Ageing'!G153+'Monthly Ageing'!H153,IF('Monthly Ageing'!M153="120",'Monthly Ageing'!G153+'Monthly Ageing'!H153,IF('Monthly Ageing'!M153="180",0,'Monthly Ageing'!D153+'Monthly Ageing'!E153+'Monthly Ageing'!F153+'Monthly Ageing'!G153+'Monthly Ageing'!H153))))))</f>
        <v>0</v>
      </c>
    </row>
    <row r="154" spans="17:17" x14ac:dyDescent="0.3">
      <c r="Q154">
        <f>IF(M154&gt;"30",'Monthly Ageing'!D154+'Monthly Ageing'!E154+'Monthly Ageing'!F154+'Monthly Ageing'!G154+'Monthly Ageing'!H154,IF(M154="45",D154+E154+F154+G154+H154,IF('Monthly Ageing'!M154="60",'Monthly Ageing'!E154+'Monthly Ageing'!F154+'Monthly Ageing'!G154+'Monthly Ageing'!H154,IF('Monthly Ageing'!M154="90",'Monthly Ageing'!F154+'Monthly Ageing'!G154+'Monthly Ageing'!H154,IF('Monthly Ageing'!M154="120",'Monthly Ageing'!G154+'Monthly Ageing'!H154,IF('Monthly Ageing'!M154="180",0,'Monthly Ageing'!D154+'Monthly Ageing'!E154+'Monthly Ageing'!F154+'Monthly Ageing'!G154+'Monthly Ageing'!H154))))))</f>
        <v>0</v>
      </c>
    </row>
    <row r="155" spans="17:17" x14ac:dyDescent="0.3">
      <c r="Q155">
        <f>IF(M155&gt;"30",'Monthly Ageing'!D155+'Monthly Ageing'!E155+'Monthly Ageing'!F155+'Monthly Ageing'!G155+'Monthly Ageing'!H155,IF(M155="45",D155+E155+F155+G155+H155,IF('Monthly Ageing'!M155="60",'Monthly Ageing'!E155+'Monthly Ageing'!F155+'Monthly Ageing'!G155+'Monthly Ageing'!H155,IF('Monthly Ageing'!M155="90",'Monthly Ageing'!F155+'Monthly Ageing'!G155+'Monthly Ageing'!H155,IF('Monthly Ageing'!M155="120",'Monthly Ageing'!G155+'Monthly Ageing'!H155,IF('Monthly Ageing'!M155="180",0,'Monthly Ageing'!D155+'Monthly Ageing'!E155+'Monthly Ageing'!F155+'Monthly Ageing'!G155+'Monthly Ageing'!H155))))))</f>
        <v>0</v>
      </c>
    </row>
    <row r="156" spans="17:17" x14ac:dyDescent="0.3">
      <c r="Q156">
        <f>IF(M156&gt;"30",'Monthly Ageing'!D156+'Monthly Ageing'!E156+'Monthly Ageing'!F156+'Monthly Ageing'!G156+'Monthly Ageing'!H156,IF(M156="45",D156+E156+F156+G156+H156,IF('Monthly Ageing'!M156="60",'Monthly Ageing'!E156+'Monthly Ageing'!F156+'Monthly Ageing'!G156+'Monthly Ageing'!H156,IF('Monthly Ageing'!M156="90",'Monthly Ageing'!F156+'Monthly Ageing'!G156+'Monthly Ageing'!H156,IF('Monthly Ageing'!M156="120",'Monthly Ageing'!G156+'Monthly Ageing'!H156,IF('Monthly Ageing'!M156="180",0,'Monthly Ageing'!D156+'Monthly Ageing'!E156+'Monthly Ageing'!F156+'Monthly Ageing'!G156+'Monthly Ageing'!H156))))))</f>
        <v>0</v>
      </c>
    </row>
    <row r="157" spans="17:17" x14ac:dyDescent="0.3">
      <c r="Q157">
        <f>IF(M157&gt;"30",'Monthly Ageing'!D157+'Monthly Ageing'!E157+'Monthly Ageing'!F157+'Monthly Ageing'!G157+'Monthly Ageing'!H157,IF(M157="45",D157+E157+F157+G157+H157,IF('Monthly Ageing'!M157="60",'Monthly Ageing'!E157+'Monthly Ageing'!F157+'Monthly Ageing'!G157+'Monthly Ageing'!H157,IF('Monthly Ageing'!M157="90",'Monthly Ageing'!F157+'Monthly Ageing'!G157+'Monthly Ageing'!H157,IF('Monthly Ageing'!M157="120",'Monthly Ageing'!G157+'Monthly Ageing'!H157,IF('Monthly Ageing'!M157="180",0,'Monthly Ageing'!D157+'Monthly Ageing'!E157+'Monthly Ageing'!F157+'Monthly Ageing'!G157+'Monthly Ageing'!H157))))))</f>
        <v>0</v>
      </c>
    </row>
    <row r="158" spans="17:17" x14ac:dyDescent="0.3">
      <c r="Q158">
        <f>IF(M158&gt;"30",'Monthly Ageing'!D158+'Monthly Ageing'!E158+'Monthly Ageing'!F158+'Monthly Ageing'!G158+'Monthly Ageing'!H158,IF(M158="45",D158+E158+F158+G158+H158,IF('Monthly Ageing'!M158="60",'Monthly Ageing'!E158+'Monthly Ageing'!F158+'Monthly Ageing'!G158+'Monthly Ageing'!H158,IF('Monthly Ageing'!M158="90",'Monthly Ageing'!F158+'Monthly Ageing'!G158+'Monthly Ageing'!H158,IF('Monthly Ageing'!M158="120",'Monthly Ageing'!G158+'Monthly Ageing'!H158,IF('Monthly Ageing'!M158="180",0,'Monthly Ageing'!D158+'Monthly Ageing'!E158+'Monthly Ageing'!F158+'Monthly Ageing'!G158+'Monthly Ageing'!H158))))))</f>
        <v>0</v>
      </c>
    </row>
    <row r="159" spans="17:17" x14ac:dyDescent="0.3">
      <c r="Q159">
        <f>IF(M159&gt;"30",'Monthly Ageing'!D159+'Monthly Ageing'!E159+'Monthly Ageing'!F159+'Monthly Ageing'!G159+'Monthly Ageing'!H159,IF(M159="45",D159+E159+F159+G159+H159,IF('Monthly Ageing'!M159="60",'Monthly Ageing'!E159+'Monthly Ageing'!F159+'Monthly Ageing'!G159+'Monthly Ageing'!H159,IF('Monthly Ageing'!M159="90",'Monthly Ageing'!F159+'Monthly Ageing'!G159+'Monthly Ageing'!H159,IF('Monthly Ageing'!M159="120",'Monthly Ageing'!G159+'Monthly Ageing'!H159,IF('Monthly Ageing'!M159="180",0,'Monthly Ageing'!D159+'Monthly Ageing'!E159+'Monthly Ageing'!F159+'Monthly Ageing'!G159+'Monthly Ageing'!H159))))))</f>
        <v>0</v>
      </c>
    </row>
    <row r="160" spans="17:17" x14ac:dyDescent="0.3">
      <c r="Q160">
        <f>IF(M160&gt;"30",'Monthly Ageing'!D160+'Monthly Ageing'!E160+'Monthly Ageing'!F160+'Monthly Ageing'!G160+'Monthly Ageing'!H160,IF(M160="45",D160+E160+F160+G160+H160,IF('Monthly Ageing'!M160="60",'Monthly Ageing'!E160+'Monthly Ageing'!F160+'Monthly Ageing'!G160+'Monthly Ageing'!H160,IF('Monthly Ageing'!M160="90",'Monthly Ageing'!F160+'Monthly Ageing'!G160+'Monthly Ageing'!H160,IF('Monthly Ageing'!M160="120",'Monthly Ageing'!G160+'Monthly Ageing'!H160,IF('Monthly Ageing'!M160="180",0,'Monthly Ageing'!D160+'Monthly Ageing'!E160+'Monthly Ageing'!F160+'Monthly Ageing'!G160+'Monthly Ageing'!H160))))))</f>
        <v>0</v>
      </c>
    </row>
    <row r="161" spans="17:17" x14ac:dyDescent="0.3">
      <c r="Q161">
        <f>IF(M161&gt;"30",'Monthly Ageing'!D161+'Monthly Ageing'!E161+'Monthly Ageing'!F161+'Monthly Ageing'!G161+'Monthly Ageing'!H161,IF(M161="45",D161+E161+F161+G161+H161,IF('Monthly Ageing'!M161="60",'Monthly Ageing'!E161+'Monthly Ageing'!F161+'Monthly Ageing'!G161+'Monthly Ageing'!H161,IF('Monthly Ageing'!M161="90",'Monthly Ageing'!F161+'Monthly Ageing'!G161+'Monthly Ageing'!H161,IF('Monthly Ageing'!M161="120",'Monthly Ageing'!G161+'Monthly Ageing'!H161,IF('Monthly Ageing'!M161="180",0,'Monthly Ageing'!D161+'Monthly Ageing'!E161+'Monthly Ageing'!F161+'Monthly Ageing'!G161+'Monthly Ageing'!H161))))))</f>
        <v>0</v>
      </c>
    </row>
    <row r="162" spans="17:17" x14ac:dyDescent="0.3">
      <c r="Q162">
        <f>IF(M162&gt;"30",'Monthly Ageing'!D162+'Monthly Ageing'!E162+'Monthly Ageing'!F162+'Monthly Ageing'!G162+'Monthly Ageing'!H162,IF(M162="45",D162+E162+F162+G162+H162,IF('Monthly Ageing'!M162="60",'Monthly Ageing'!E162+'Monthly Ageing'!F162+'Monthly Ageing'!G162+'Monthly Ageing'!H162,IF('Monthly Ageing'!M162="90",'Monthly Ageing'!F162+'Monthly Ageing'!G162+'Monthly Ageing'!H162,IF('Monthly Ageing'!M162="120",'Monthly Ageing'!G162+'Monthly Ageing'!H162,IF('Monthly Ageing'!M162="180",0,'Monthly Ageing'!D162+'Monthly Ageing'!E162+'Monthly Ageing'!F162+'Monthly Ageing'!G162+'Monthly Ageing'!H162))))))</f>
        <v>0</v>
      </c>
    </row>
    <row r="163" spans="17:17" x14ac:dyDescent="0.3">
      <c r="Q163">
        <f>IF(M163&gt;"30",'Monthly Ageing'!D163+'Monthly Ageing'!E163+'Monthly Ageing'!F163+'Monthly Ageing'!G163+'Monthly Ageing'!H163,IF(M163="45",D163+E163+F163+G163+H163,IF('Monthly Ageing'!M163="60",'Monthly Ageing'!E163+'Monthly Ageing'!F163+'Monthly Ageing'!G163+'Monthly Ageing'!H163,IF('Monthly Ageing'!M163="90",'Monthly Ageing'!F163+'Monthly Ageing'!G163+'Monthly Ageing'!H163,IF('Monthly Ageing'!M163="120",'Monthly Ageing'!G163+'Monthly Ageing'!H163,IF('Monthly Ageing'!M163="180",0,'Monthly Ageing'!D163+'Monthly Ageing'!E163+'Monthly Ageing'!F163+'Monthly Ageing'!G163+'Monthly Ageing'!H163))))))</f>
        <v>0</v>
      </c>
    </row>
    <row r="164" spans="17:17" x14ac:dyDescent="0.3">
      <c r="Q164">
        <f>IF(M164&gt;"30",'Monthly Ageing'!D164+'Monthly Ageing'!E164+'Monthly Ageing'!F164+'Monthly Ageing'!G164+'Monthly Ageing'!H164,IF(M164="45",D164+E164+F164+G164+H164,IF('Monthly Ageing'!M164="60",'Monthly Ageing'!E164+'Monthly Ageing'!F164+'Monthly Ageing'!G164+'Monthly Ageing'!H164,IF('Monthly Ageing'!M164="90",'Monthly Ageing'!F164+'Monthly Ageing'!G164+'Monthly Ageing'!H164,IF('Monthly Ageing'!M164="120",'Monthly Ageing'!G164+'Monthly Ageing'!H164,IF('Monthly Ageing'!M164="180",0,'Monthly Ageing'!D164+'Monthly Ageing'!E164+'Monthly Ageing'!F164+'Monthly Ageing'!G164+'Monthly Ageing'!H164))))))</f>
        <v>0</v>
      </c>
    </row>
    <row r="165" spans="17:17" x14ac:dyDescent="0.3">
      <c r="Q165">
        <f>IF(M165&gt;"30",'Monthly Ageing'!D165+'Monthly Ageing'!E165+'Monthly Ageing'!F165+'Monthly Ageing'!G165+'Monthly Ageing'!H165,IF(M165="45",D165+E165+F165+G165+H165,IF('Monthly Ageing'!M165="60",'Monthly Ageing'!E165+'Monthly Ageing'!F165+'Monthly Ageing'!G165+'Monthly Ageing'!H165,IF('Monthly Ageing'!M165="90",'Monthly Ageing'!F165+'Monthly Ageing'!G165+'Monthly Ageing'!H165,IF('Monthly Ageing'!M165="120",'Monthly Ageing'!G165+'Monthly Ageing'!H165,IF('Monthly Ageing'!M165="180",0,'Monthly Ageing'!D165+'Monthly Ageing'!E165+'Monthly Ageing'!F165+'Monthly Ageing'!G165+'Monthly Ageing'!H165))))))</f>
        <v>0</v>
      </c>
    </row>
    <row r="166" spans="17:17" x14ac:dyDescent="0.3">
      <c r="Q166">
        <f>IF(M166&gt;"30",'Monthly Ageing'!D166+'Monthly Ageing'!E166+'Monthly Ageing'!F166+'Monthly Ageing'!G166+'Monthly Ageing'!H166,IF(M166="45",D166+E166+F166+G166+H166,IF('Monthly Ageing'!M166="60",'Monthly Ageing'!E166+'Monthly Ageing'!F166+'Monthly Ageing'!G166+'Monthly Ageing'!H166,IF('Monthly Ageing'!M166="90",'Monthly Ageing'!F166+'Monthly Ageing'!G166+'Monthly Ageing'!H166,IF('Monthly Ageing'!M166="120",'Monthly Ageing'!G166+'Monthly Ageing'!H166,IF('Monthly Ageing'!M166="180",0,'Monthly Ageing'!D166+'Monthly Ageing'!E166+'Monthly Ageing'!F166+'Monthly Ageing'!G166+'Monthly Ageing'!H166))))))</f>
        <v>0</v>
      </c>
    </row>
    <row r="167" spans="17:17" x14ac:dyDescent="0.3">
      <c r="Q167">
        <f>IF(M167&gt;"30",'Monthly Ageing'!D167+'Monthly Ageing'!E167+'Monthly Ageing'!F167+'Monthly Ageing'!G167+'Monthly Ageing'!H167,IF(M167="45",D167+E167+F167+G167+H167,IF('Monthly Ageing'!M167="60",'Monthly Ageing'!E167+'Monthly Ageing'!F167+'Monthly Ageing'!G167+'Monthly Ageing'!H167,IF('Monthly Ageing'!M167="90",'Monthly Ageing'!F167+'Monthly Ageing'!G167+'Monthly Ageing'!H167,IF('Monthly Ageing'!M167="120",'Monthly Ageing'!G167+'Monthly Ageing'!H167,IF('Monthly Ageing'!M167="180",0,'Monthly Ageing'!D167+'Monthly Ageing'!E167+'Monthly Ageing'!F167+'Monthly Ageing'!G167+'Monthly Ageing'!H167))))))</f>
        <v>0</v>
      </c>
    </row>
    <row r="168" spans="17:17" x14ac:dyDescent="0.3">
      <c r="Q168">
        <f>IF(M168&gt;"30",'Monthly Ageing'!D168+'Monthly Ageing'!E168+'Monthly Ageing'!F168+'Monthly Ageing'!G168+'Monthly Ageing'!H168,IF(M168="45",D168+E168+F168+G168+H168,IF('Monthly Ageing'!M168="60",'Monthly Ageing'!E168+'Monthly Ageing'!F168+'Monthly Ageing'!G168+'Monthly Ageing'!H168,IF('Monthly Ageing'!M168="90",'Monthly Ageing'!F168+'Monthly Ageing'!G168+'Monthly Ageing'!H168,IF('Monthly Ageing'!M168="120",'Monthly Ageing'!G168+'Monthly Ageing'!H168,IF('Monthly Ageing'!M168="180",0,'Monthly Ageing'!D168+'Monthly Ageing'!E168+'Monthly Ageing'!F168+'Monthly Ageing'!G168+'Monthly Ageing'!H168))))))</f>
        <v>0</v>
      </c>
    </row>
    <row r="169" spans="17:17" x14ac:dyDescent="0.3">
      <c r="Q169">
        <f>IF(M169&gt;"30",'Monthly Ageing'!D169+'Monthly Ageing'!E169+'Monthly Ageing'!F169+'Monthly Ageing'!G169+'Monthly Ageing'!H169,IF(M169="45",D169+E169+F169+G169+H169,IF('Monthly Ageing'!M169="60",'Monthly Ageing'!E169+'Monthly Ageing'!F169+'Monthly Ageing'!G169+'Monthly Ageing'!H169,IF('Monthly Ageing'!M169="90",'Monthly Ageing'!F169+'Monthly Ageing'!G169+'Monthly Ageing'!H169,IF('Monthly Ageing'!M169="120",'Monthly Ageing'!G169+'Monthly Ageing'!H169,IF('Monthly Ageing'!M169="180",0,'Monthly Ageing'!D169+'Monthly Ageing'!E169+'Monthly Ageing'!F169+'Monthly Ageing'!G169+'Monthly Ageing'!H169))))))</f>
        <v>0</v>
      </c>
    </row>
    <row r="170" spans="17:17" x14ac:dyDescent="0.3">
      <c r="Q170">
        <f>IF(M170&gt;"30",'Monthly Ageing'!D170+'Monthly Ageing'!E170+'Monthly Ageing'!F170+'Monthly Ageing'!G170+'Monthly Ageing'!H170,IF(M170="45",D170+E170+F170+G170+H170,IF('Monthly Ageing'!M170="60",'Monthly Ageing'!E170+'Monthly Ageing'!F170+'Monthly Ageing'!G170+'Monthly Ageing'!H170,IF('Monthly Ageing'!M170="90",'Monthly Ageing'!F170+'Monthly Ageing'!G170+'Monthly Ageing'!H170,IF('Monthly Ageing'!M170="120",'Monthly Ageing'!G170+'Monthly Ageing'!H170,IF('Monthly Ageing'!M170="180",0,'Monthly Ageing'!D170+'Monthly Ageing'!E170+'Monthly Ageing'!F170+'Monthly Ageing'!G170+'Monthly Ageing'!H170))))))</f>
        <v>0</v>
      </c>
    </row>
    <row r="171" spans="17:17" x14ac:dyDescent="0.3">
      <c r="Q171">
        <f>IF(M171&gt;"30",'Monthly Ageing'!D171+'Monthly Ageing'!E171+'Monthly Ageing'!F171+'Monthly Ageing'!G171+'Monthly Ageing'!H171,IF(M171="45",D171+E171+F171+G171+H171,IF('Monthly Ageing'!M171="60",'Monthly Ageing'!E171+'Monthly Ageing'!F171+'Monthly Ageing'!G171+'Monthly Ageing'!H171,IF('Monthly Ageing'!M171="90",'Monthly Ageing'!F171+'Monthly Ageing'!G171+'Monthly Ageing'!H171,IF('Monthly Ageing'!M171="120",'Monthly Ageing'!G171+'Monthly Ageing'!H171,IF('Monthly Ageing'!M171="180",0,'Monthly Ageing'!D171+'Monthly Ageing'!E171+'Monthly Ageing'!F171+'Monthly Ageing'!G171+'Monthly Ageing'!H171))))))</f>
        <v>0</v>
      </c>
    </row>
    <row r="172" spans="17:17" x14ac:dyDescent="0.3">
      <c r="Q172">
        <f>IF(M172&gt;"30",'Monthly Ageing'!D172+'Monthly Ageing'!E172+'Monthly Ageing'!F172+'Monthly Ageing'!G172+'Monthly Ageing'!H172,IF(M172="45",D172+E172+F172+G172+H172,IF('Monthly Ageing'!M172="60",'Monthly Ageing'!E172+'Monthly Ageing'!F172+'Monthly Ageing'!G172+'Monthly Ageing'!H172,IF('Monthly Ageing'!M172="90",'Monthly Ageing'!F172+'Monthly Ageing'!G172+'Monthly Ageing'!H172,IF('Monthly Ageing'!M172="120",'Monthly Ageing'!G172+'Monthly Ageing'!H172,IF('Monthly Ageing'!M172="180",0,'Monthly Ageing'!D172+'Monthly Ageing'!E172+'Monthly Ageing'!F172+'Monthly Ageing'!G172+'Monthly Ageing'!H172))))))</f>
        <v>0</v>
      </c>
    </row>
    <row r="173" spans="17:17" x14ac:dyDescent="0.3">
      <c r="Q173">
        <f>IF(M173&gt;"30",'Monthly Ageing'!D173+'Monthly Ageing'!E173+'Monthly Ageing'!F173+'Monthly Ageing'!G173+'Monthly Ageing'!H173,IF(M173="45",D173+E173+F173+G173+H173,IF('Monthly Ageing'!M173="60",'Monthly Ageing'!E173+'Monthly Ageing'!F173+'Monthly Ageing'!G173+'Monthly Ageing'!H173,IF('Monthly Ageing'!M173="90",'Monthly Ageing'!F173+'Monthly Ageing'!G173+'Monthly Ageing'!H173,IF('Monthly Ageing'!M173="120",'Monthly Ageing'!G173+'Monthly Ageing'!H173,IF('Monthly Ageing'!M173="180",0,'Monthly Ageing'!D173+'Monthly Ageing'!E173+'Monthly Ageing'!F173+'Monthly Ageing'!G173+'Monthly Ageing'!H173))))))</f>
        <v>0</v>
      </c>
    </row>
    <row r="174" spans="17:17" x14ac:dyDescent="0.3">
      <c r="Q174">
        <f>IF(M174&gt;"30",'Monthly Ageing'!D174+'Monthly Ageing'!E174+'Monthly Ageing'!F174+'Monthly Ageing'!G174+'Monthly Ageing'!H174,IF(M174="45",D174+E174+F174+G174+H174,IF('Monthly Ageing'!M174="60",'Monthly Ageing'!E174+'Monthly Ageing'!F174+'Monthly Ageing'!G174+'Monthly Ageing'!H174,IF('Monthly Ageing'!M174="90",'Monthly Ageing'!F174+'Monthly Ageing'!G174+'Monthly Ageing'!H174,IF('Monthly Ageing'!M174="120",'Monthly Ageing'!G174+'Monthly Ageing'!H174,IF('Monthly Ageing'!M174="180",0,'Monthly Ageing'!D174+'Monthly Ageing'!E174+'Monthly Ageing'!F174+'Monthly Ageing'!G174+'Monthly Ageing'!H174))))))</f>
        <v>0</v>
      </c>
    </row>
    <row r="175" spans="17:17" x14ac:dyDescent="0.3">
      <c r="Q175">
        <f>IF(M175&gt;"30",'Monthly Ageing'!D175+'Monthly Ageing'!E175+'Monthly Ageing'!F175+'Monthly Ageing'!G175+'Monthly Ageing'!H175,IF(M175="45",D175+E175+F175+G175+H175,IF('Monthly Ageing'!M175="60",'Monthly Ageing'!E175+'Monthly Ageing'!F175+'Monthly Ageing'!G175+'Monthly Ageing'!H175,IF('Monthly Ageing'!M175="90",'Monthly Ageing'!F175+'Monthly Ageing'!G175+'Monthly Ageing'!H175,IF('Monthly Ageing'!M175="120",'Monthly Ageing'!G175+'Monthly Ageing'!H175,IF('Monthly Ageing'!M175="180",0,'Monthly Ageing'!D175+'Monthly Ageing'!E175+'Monthly Ageing'!F175+'Monthly Ageing'!G175+'Monthly Ageing'!H175))))))</f>
        <v>0</v>
      </c>
    </row>
    <row r="176" spans="17:17" x14ac:dyDescent="0.3">
      <c r="Q176">
        <f>IF(M176&gt;"30",'Monthly Ageing'!D176+'Monthly Ageing'!E176+'Monthly Ageing'!F176+'Monthly Ageing'!G176+'Monthly Ageing'!H176,IF(M176="45",D176+E176+F176+G176+H176,IF('Monthly Ageing'!M176="60",'Monthly Ageing'!E176+'Monthly Ageing'!F176+'Monthly Ageing'!G176+'Monthly Ageing'!H176,IF('Monthly Ageing'!M176="90",'Monthly Ageing'!F176+'Monthly Ageing'!G176+'Monthly Ageing'!H176,IF('Monthly Ageing'!M176="120",'Monthly Ageing'!G176+'Monthly Ageing'!H176,IF('Monthly Ageing'!M176="180",0,'Monthly Ageing'!D176+'Monthly Ageing'!E176+'Monthly Ageing'!F176+'Monthly Ageing'!G176+'Monthly Ageing'!H176))))))</f>
        <v>0</v>
      </c>
    </row>
    <row r="177" spans="17:17" x14ac:dyDescent="0.3">
      <c r="Q177">
        <f>IF(M177&gt;"30",'Monthly Ageing'!D177+'Monthly Ageing'!E177+'Monthly Ageing'!F177+'Monthly Ageing'!G177+'Monthly Ageing'!H177,IF(M177="45",D177+E177+F177+G177+H177,IF('Monthly Ageing'!M177="60",'Monthly Ageing'!E177+'Monthly Ageing'!F177+'Monthly Ageing'!G177+'Monthly Ageing'!H177,IF('Monthly Ageing'!M177="90",'Monthly Ageing'!F177+'Monthly Ageing'!G177+'Monthly Ageing'!H177,IF('Monthly Ageing'!M177="120",'Monthly Ageing'!G177+'Monthly Ageing'!H177,IF('Monthly Ageing'!M177="180",0,'Monthly Ageing'!D177+'Monthly Ageing'!E177+'Monthly Ageing'!F177+'Monthly Ageing'!G177+'Monthly Ageing'!H177))))))</f>
        <v>0</v>
      </c>
    </row>
    <row r="178" spans="17:17" x14ac:dyDescent="0.3">
      <c r="Q178">
        <f>IF(M178&gt;"30",'Monthly Ageing'!D178+'Monthly Ageing'!E178+'Monthly Ageing'!F178+'Monthly Ageing'!G178+'Monthly Ageing'!H178,IF(M178="45",D178+E178+F178+G178+H178,IF('Monthly Ageing'!M178="60",'Monthly Ageing'!E178+'Monthly Ageing'!F178+'Monthly Ageing'!G178+'Monthly Ageing'!H178,IF('Monthly Ageing'!M178="90",'Monthly Ageing'!F178+'Monthly Ageing'!G178+'Monthly Ageing'!H178,IF('Monthly Ageing'!M178="120",'Monthly Ageing'!G178+'Monthly Ageing'!H178,IF('Monthly Ageing'!M178="180",0,'Monthly Ageing'!D178+'Monthly Ageing'!E178+'Monthly Ageing'!F178+'Monthly Ageing'!G178+'Monthly Ageing'!H178))))))</f>
        <v>0</v>
      </c>
    </row>
    <row r="179" spans="17:17" x14ac:dyDescent="0.3">
      <c r="Q179">
        <f>IF(M179&gt;"30",'Monthly Ageing'!D179+'Monthly Ageing'!E179+'Monthly Ageing'!F179+'Monthly Ageing'!G179+'Monthly Ageing'!H179,IF(M179="45",D179+E179+F179+G179+H179,IF('Monthly Ageing'!M179="60",'Monthly Ageing'!E179+'Monthly Ageing'!F179+'Monthly Ageing'!G179+'Monthly Ageing'!H179,IF('Monthly Ageing'!M179="90",'Monthly Ageing'!F179+'Monthly Ageing'!G179+'Monthly Ageing'!H179,IF('Monthly Ageing'!M179="120",'Monthly Ageing'!G179+'Monthly Ageing'!H179,IF('Monthly Ageing'!M179="180",0,'Monthly Ageing'!D179+'Monthly Ageing'!E179+'Monthly Ageing'!F179+'Monthly Ageing'!G179+'Monthly Ageing'!H179))))))</f>
        <v>0</v>
      </c>
    </row>
    <row r="180" spans="17:17" x14ac:dyDescent="0.3">
      <c r="Q180">
        <f>IF(M180&gt;"30",'Monthly Ageing'!D180+'Monthly Ageing'!E180+'Monthly Ageing'!F180+'Monthly Ageing'!G180+'Monthly Ageing'!H180,IF(M180="45",D180+E180+F180+G180+H180,IF('Monthly Ageing'!M180="60",'Monthly Ageing'!E180+'Monthly Ageing'!F180+'Monthly Ageing'!G180+'Monthly Ageing'!H180,IF('Monthly Ageing'!M180="90",'Monthly Ageing'!F180+'Monthly Ageing'!G180+'Monthly Ageing'!H180,IF('Monthly Ageing'!M180="120",'Monthly Ageing'!G180+'Monthly Ageing'!H180,IF('Monthly Ageing'!M180="180",0,'Monthly Ageing'!D180+'Monthly Ageing'!E180+'Monthly Ageing'!F180+'Monthly Ageing'!G180+'Monthly Ageing'!H180))))))</f>
        <v>0</v>
      </c>
    </row>
    <row r="181" spans="17:17" x14ac:dyDescent="0.3">
      <c r="Q181">
        <f>IF(M181&gt;"30",'Monthly Ageing'!D181+'Monthly Ageing'!E181+'Monthly Ageing'!F181+'Monthly Ageing'!G181+'Monthly Ageing'!H181,IF(M181="45",D181+E181+F181+G181+H181,IF('Monthly Ageing'!M181="60",'Monthly Ageing'!E181+'Monthly Ageing'!F181+'Monthly Ageing'!G181+'Monthly Ageing'!H181,IF('Monthly Ageing'!M181="90",'Monthly Ageing'!F181+'Monthly Ageing'!G181+'Monthly Ageing'!H181,IF('Monthly Ageing'!M181="120",'Monthly Ageing'!G181+'Monthly Ageing'!H181,IF('Monthly Ageing'!M181="180",0,'Monthly Ageing'!D181+'Monthly Ageing'!E181+'Monthly Ageing'!F181+'Monthly Ageing'!G181+'Monthly Ageing'!H181))))))</f>
        <v>0</v>
      </c>
    </row>
    <row r="182" spans="17:17" x14ac:dyDescent="0.3">
      <c r="Q182">
        <f>IF(M182&gt;"30",'Monthly Ageing'!D182+'Monthly Ageing'!E182+'Monthly Ageing'!F182+'Monthly Ageing'!G182+'Monthly Ageing'!H182,IF(M182="45",D182+E182+F182+G182+H182,IF('Monthly Ageing'!M182="60",'Monthly Ageing'!E182+'Monthly Ageing'!F182+'Monthly Ageing'!G182+'Monthly Ageing'!H182,IF('Monthly Ageing'!M182="90",'Monthly Ageing'!F182+'Monthly Ageing'!G182+'Monthly Ageing'!H182,IF('Monthly Ageing'!M182="120",'Monthly Ageing'!G182+'Monthly Ageing'!H182,IF('Monthly Ageing'!M182="180",0,'Monthly Ageing'!D182+'Monthly Ageing'!E182+'Monthly Ageing'!F182+'Monthly Ageing'!G182+'Monthly Ageing'!H182))))))</f>
        <v>0</v>
      </c>
    </row>
    <row r="183" spans="17:17" x14ac:dyDescent="0.3">
      <c r="Q183">
        <f>IF(M183&gt;"30",'Monthly Ageing'!D183+'Monthly Ageing'!E183+'Monthly Ageing'!F183+'Monthly Ageing'!G183+'Monthly Ageing'!H183,IF(M183="45",D183+E183+F183+G183+H183,IF('Monthly Ageing'!M183="60",'Monthly Ageing'!E183+'Monthly Ageing'!F183+'Monthly Ageing'!G183+'Monthly Ageing'!H183,IF('Monthly Ageing'!M183="90",'Monthly Ageing'!F183+'Monthly Ageing'!G183+'Monthly Ageing'!H183,IF('Monthly Ageing'!M183="120",'Monthly Ageing'!G183+'Monthly Ageing'!H183,IF('Monthly Ageing'!M183="180",0,'Monthly Ageing'!D183+'Monthly Ageing'!E183+'Monthly Ageing'!F183+'Monthly Ageing'!G183+'Monthly Ageing'!H183))))))</f>
        <v>0</v>
      </c>
    </row>
    <row r="184" spans="17:17" x14ac:dyDescent="0.3">
      <c r="Q184">
        <f>IF(M184&gt;"30",'Monthly Ageing'!D184+'Monthly Ageing'!E184+'Monthly Ageing'!F184+'Monthly Ageing'!G184+'Monthly Ageing'!H184,IF(M184="45",D184+E184+F184+G184+H184,IF('Monthly Ageing'!M184="60",'Monthly Ageing'!E184+'Monthly Ageing'!F184+'Monthly Ageing'!G184+'Monthly Ageing'!H184,IF('Monthly Ageing'!M184="90",'Monthly Ageing'!F184+'Monthly Ageing'!G184+'Monthly Ageing'!H184,IF('Monthly Ageing'!M184="120",'Monthly Ageing'!G184+'Monthly Ageing'!H184,IF('Monthly Ageing'!M184="180",0,'Monthly Ageing'!D184+'Monthly Ageing'!E184+'Monthly Ageing'!F184+'Monthly Ageing'!G184+'Monthly Ageing'!H184))))))</f>
        <v>0</v>
      </c>
    </row>
    <row r="185" spans="17:17" x14ac:dyDescent="0.3">
      <c r="Q185">
        <f>IF(M185&gt;"30",'Monthly Ageing'!D185+'Monthly Ageing'!E185+'Monthly Ageing'!F185+'Monthly Ageing'!G185+'Monthly Ageing'!H185,IF(M185="45",D185+E185+F185+G185+H185,IF('Monthly Ageing'!M185="60",'Monthly Ageing'!E185+'Monthly Ageing'!F185+'Monthly Ageing'!G185+'Monthly Ageing'!H185,IF('Monthly Ageing'!M185="90",'Monthly Ageing'!F185+'Monthly Ageing'!G185+'Monthly Ageing'!H185,IF('Monthly Ageing'!M185="120",'Monthly Ageing'!G185+'Monthly Ageing'!H185,IF('Monthly Ageing'!M185="180",0,'Monthly Ageing'!D185+'Monthly Ageing'!E185+'Monthly Ageing'!F185+'Monthly Ageing'!G185+'Monthly Ageing'!H185))))))</f>
        <v>0</v>
      </c>
    </row>
    <row r="186" spans="17:17" x14ac:dyDescent="0.3">
      <c r="Q186">
        <f>IF(M186&gt;"30",'Monthly Ageing'!D186+'Monthly Ageing'!E186+'Monthly Ageing'!F186+'Monthly Ageing'!G186+'Monthly Ageing'!H186,IF(M186="45",D186+E186+F186+G186+H186,IF('Monthly Ageing'!M186="60",'Monthly Ageing'!E186+'Monthly Ageing'!F186+'Monthly Ageing'!G186+'Monthly Ageing'!H186,IF('Monthly Ageing'!M186="90",'Monthly Ageing'!F186+'Monthly Ageing'!G186+'Monthly Ageing'!H186,IF('Monthly Ageing'!M186="120",'Monthly Ageing'!G186+'Monthly Ageing'!H186,IF('Monthly Ageing'!M186="180",0,'Monthly Ageing'!D186+'Monthly Ageing'!E186+'Monthly Ageing'!F186+'Monthly Ageing'!G186+'Monthly Ageing'!H186))))))</f>
        <v>0</v>
      </c>
    </row>
    <row r="187" spans="17:17" x14ac:dyDescent="0.3">
      <c r="Q187">
        <f>IF(M187&gt;"30",'Monthly Ageing'!D187+'Monthly Ageing'!E187+'Monthly Ageing'!F187+'Monthly Ageing'!G187+'Monthly Ageing'!H187,IF(M187="45",D187+E187+F187+G187+H187,IF('Monthly Ageing'!M187="60",'Monthly Ageing'!E187+'Monthly Ageing'!F187+'Monthly Ageing'!G187+'Monthly Ageing'!H187,IF('Monthly Ageing'!M187="90",'Monthly Ageing'!F187+'Monthly Ageing'!G187+'Monthly Ageing'!H187,IF('Monthly Ageing'!M187="120",'Monthly Ageing'!G187+'Monthly Ageing'!H187,IF('Monthly Ageing'!M187="180",0,'Monthly Ageing'!D187+'Monthly Ageing'!E187+'Monthly Ageing'!F187+'Monthly Ageing'!G187+'Monthly Ageing'!H187))))))</f>
        <v>0</v>
      </c>
    </row>
    <row r="188" spans="17:17" x14ac:dyDescent="0.3">
      <c r="Q188">
        <f>IF(M188&gt;"30",'Monthly Ageing'!D188+'Monthly Ageing'!E188+'Monthly Ageing'!F188+'Monthly Ageing'!G188+'Monthly Ageing'!H188,IF(M188="45",D188+E188+F188+G188+H188,IF('Monthly Ageing'!M188="60",'Monthly Ageing'!E188+'Monthly Ageing'!F188+'Monthly Ageing'!G188+'Monthly Ageing'!H188,IF('Monthly Ageing'!M188="90",'Monthly Ageing'!F188+'Monthly Ageing'!G188+'Monthly Ageing'!H188,IF('Monthly Ageing'!M188="120",'Monthly Ageing'!G188+'Monthly Ageing'!H188,IF('Monthly Ageing'!M188="180",0,'Monthly Ageing'!D188+'Monthly Ageing'!E188+'Monthly Ageing'!F188+'Monthly Ageing'!G188+'Monthly Ageing'!H188))))))</f>
        <v>0</v>
      </c>
    </row>
    <row r="189" spans="17:17" x14ac:dyDescent="0.3">
      <c r="Q189">
        <f>IF(M189&gt;"30",'Monthly Ageing'!D189+'Monthly Ageing'!E189+'Monthly Ageing'!F189+'Monthly Ageing'!G189+'Monthly Ageing'!H189,IF(M189="45",D189+E189+F189+G189+H189,IF('Monthly Ageing'!M189="60",'Monthly Ageing'!E189+'Monthly Ageing'!F189+'Monthly Ageing'!G189+'Monthly Ageing'!H189,IF('Monthly Ageing'!M189="90",'Monthly Ageing'!F189+'Monthly Ageing'!G189+'Monthly Ageing'!H189,IF('Monthly Ageing'!M189="120",'Monthly Ageing'!G189+'Monthly Ageing'!H189,IF('Monthly Ageing'!M189="180",0,'Monthly Ageing'!D189+'Monthly Ageing'!E189+'Monthly Ageing'!F189+'Monthly Ageing'!G189+'Monthly Ageing'!H189))))))</f>
        <v>0</v>
      </c>
    </row>
    <row r="190" spans="17:17" x14ac:dyDescent="0.3">
      <c r="Q190">
        <f>IF(M190&gt;"30",'Monthly Ageing'!D190+'Monthly Ageing'!E190+'Monthly Ageing'!F190+'Monthly Ageing'!G190+'Monthly Ageing'!H190,IF(M190="45",D190+E190+F190+G190+H190,IF('Monthly Ageing'!M190="60",'Monthly Ageing'!E190+'Monthly Ageing'!F190+'Monthly Ageing'!G190+'Monthly Ageing'!H190,IF('Monthly Ageing'!M190="90",'Monthly Ageing'!F190+'Monthly Ageing'!G190+'Monthly Ageing'!H190,IF('Monthly Ageing'!M190="120",'Monthly Ageing'!G190+'Monthly Ageing'!H190,IF('Monthly Ageing'!M190="180",0,'Monthly Ageing'!D190+'Monthly Ageing'!E190+'Monthly Ageing'!F190+'Monthly Ageing'!G190+'Monthly Ageing'!H190))))))</f>
        <v>0</v>
      </c>
    </row>
    <row r="191" spans="17:17" x14ac:dyDescent="0.3">
      <c r="Q191">
        <f>IF(M191&gt;"30",'Monthly Ageing'!D191+'Monthly Ageing'!E191+'Monthly Ageing'!F191+'Monthly Ageing'!G191+'Monthly Ageing'!H191,IF(M191="45",D191+E191+F191+G191+H191,IF('Monthly Ageing'!M191="60",'Monthly Ageing'!E191+'Monthly Ageing'!F191+'Monthly Ageing'!G191+'Monthly Ageing'!H191,IF('Monthly Ageing'!M191="90",'Monthly Ageing'!F191+'Monthly Ageing'!G191+'Monthly Ageing'!H191,IF('Monthly Ageing'!M191="120",'Monthly Ageing'!G191+'Monthly Ageing'!H191,IF('Monthly Ageing'!M191="180",0,'Monthly Ageing'!D191+'Monthly Ageing'!E191+'Monthly Ageing'!F191+'Monthly Ageing'!G191+'Monthly Ageing'!H191))))))</f>
        <v>0</v>
      </c>
    </row>
    <row r="192" spans="17:17" x14ac:dyDescent="0.3">
      <c r="Q192">
        <f>IF(M192&gt;"30",'Monthly Ageing'!D192+'Monthly Ageing'!E192+'Monthly Ageing'!F192+'Monthly Ageing'!G192+'Monthly Ageing'!H192,IF(M192="45",D192+E192+F192+G192+H192,IF('Monthly Ageing'!M192="60",'Monthly Ageing'!E192+'Monthly Ageing'!F192+'Monthly Ageing'!G192+'Monthly Ageing'!H192,IF('Monthly Ageing'!M192="90",'Monthly Ageing'!F192+'Monthly Ageing'!G192+'Monthly Ageing'!H192,IF('Monthly Ageing'!M192="120",'Monthly Ageing'!G192+'Monthly Ageing'!H192,IF('Monthly Ageing'!M192="180",0,'Monthly Ageing'!D192+'Monthly Ageing'!E192+'Monthly Ageing'!F192+'Monthly Ageing'!G192+'Monthly Ageing'!H192))))))</f>
        <v>0</v>
      </c>
    </row>
    <row r="193" spans="17:17" x14ac:dyDescent="0.3">
      <c r="Q193">
        <f>IF(M193&gt;"30",'Monthly Ageing'!D193+'Monthly Ageing'!E193+'Monthly Ageing'!F193+'Monthly Ageing'!G193+'Monthly Ageing'!H193,IF(M193="45",D193+E193+F193+G193+H193,IF('Monthly Ageing'!M193="60",'Monthly Ageing'!E193+'Monthly Ageing'!F193+'Monthly Ageing'!G193+'Monthly Ageing'!H193,IF('Monthly Ageing'!M193="90",'Monthly Ageing'!F193+'Monthly Ageing'!G193+'Monthly Ageing'!H193,IF('Monthly Ageing'!M193="120",'Monthly Ageing'!G193+'Monthly Ageing'!H193,IF('Monthly Ageing'!M193="180",0,'Monthly Ageing'!D193+'Monthly Ageing'!E193+'Monthly Ageing'!F193+'Monthly Ageing'!G193+'Monthly Ageing'!H193))))))</f>
        <v>0</v>
      </c>
    </row>
    <row r="194" spans="17:17" x14ac:dyDescent="0.3">
      <c r="Q194">
        <f>IF(M194&gt;"30",'Monthly Ageing'!D194+'Monthly Ageing'!E194+'Monthly Ageing'!F194+'Monthly Ageing'!G194+'Monthly Ageing'!H194,IF(M194="45",D194+E194+F194+G194+H194,IF('Monthly Ageing'!M194="60",'Monthly Ageing'!E194+'Monthly Ageing'!F194+'Monthly Ageing'!G194+'Monthly Ageing'!H194,IF('Monthly Ageing'!M194="90",'Monthly Ageing'!F194+'Monthly Ageing'!G194+'Monthly Ageing'!H194,IF('Monthly Ageing'!M194="120",'Monthly Ageing'!G194+'Monthly Ageing'!H194,IF('Monthly Ageing'!M194="180",0,'Monthly Ageing'!D194+'Monthly Ageing'!E194+'Monthly Ageing'!F194+'Monthly Ageing'!G194+'Monthly Ageing'!H194))))))</f>
        <v>0</v>
      </c>
    </row>
    <row r="195" spans="17:17" x14ac:dyDescent="0.3">
      <c r="Q195">
        <f>IF(M195&gt;"30",'Monthly Ageing'!D195+'Monthly Ageing'!E195+'Monthly Ageing'!F195+'Monthly Ageing'!G195+'Monthly Ageing'!H195,IF(M195="45",D195+E195+F195+G195+H195,IF('Monthly Ageing'!M195="60",'Monthly Ageing'!E195+'Monthly Ageing'!F195+'Monthly Ageing'!G195+'Monthly Ageing'!H195,IF('Monthly Ageing'!M195="90",'Monthly Ageing'!F195+'Monthly Ageing'!G195+'Monthly Ageing'!H195,IF('Monthly Ageing'!M195="120",'Monthly Ageing'!G195+'Monthly Ageing'!H195,IF('Monthly Ageing'!M195="180",0,'Monthly Ageing'!D195+'Monthly Ageing'!E195+'Monthly Ageing'!F195+'Monthly Ageing'!G195+'Monthly Ageing'!H195))))))</f>
        <v>0</v>
      </c>
    </row>
    <row r="196" spans="17:17" x14ac:dyDescent="0.3">
      <c r="Q196">
        <f>IF(M196&gt;"30",'Monthly Ageing'!D196+'Monthly Ageing'!E196+'Monthly Ageing'!F196+'Monthly Ageing'!G196+'Monthly Ageing'!H196,IF(M196="45",D196+E196+F196+G196+H196,IF('Monthly Ageing'!M196="60",'Monthly Ageing'!E196+'Monthly Ageing'!F196+'Monthly Ageing'!G196+'Monthly Ageing'!H196,IF('Monthly Ageing'!M196="90",'Monthly Ageing'!F196+'Monthly Ageing'!G196+'Monthly Ageing'!H196,IF('Monthly Ageing'!M196="120",'Monthly Ageing'!G196+'Monthly Ageing'!H196,IF('Monthly Ageing'!M196="180",0,'Monthly Ageing'!D196+'Monthly Ageing'!E196+'Monthly Ageing'!F196+'Monthly Ageing'!G196+'Monthly Ageing'!H196))))))</f>
        <v>0</v>
      </c>
    </row>
    <row r="197" spans="17:17" x14ac:dyDescent="0.3">
      <c r="Q197">
        <f>IF(M197&gt;"30",'Monthly Ageing'!D197+'Monthly Ageing'!E197+'Monthly Ageing'!F197+'Monthly Ageing'!G197+'Monthly Ageing'!H197,IF(M197="45",D197+E197+F197+G197+H197,IF('Monthly Ageing'!M197="60",'Monthly Ageing'!E197+'Monthly Ageing'!F197+'Monthly Ageing'!G197+'Monthly Ageing'!H197,IF('Monthly Ageing'!M197="90",'Monthly Ageing'!F197+'Monthly Ageing'!G197+'Monthly Ageing'!H197,IF('Monthly Ageing'!M197="120",'Monthly Ageing'!G197+'Monthly Ageing'!H197,IF('Monthly Ageing'!M197="180",0,'Monthly Ageing'!D197+'Monthly Ageing'!E197+'Monthly Ageing'!F197+'Monthly Ageing'!G197+'Monthly Ageing'!H197))))))</f>
        <v>0</v>
      </c>
    </row>
    <row r="198" spans="17:17" x14ac:dyDescent="0.3">
      <c r="Q198">
        <f>IF(M198&gt;"30",'Monthly Ageing'!D198+'Monthly Ageing'!E198+'Monthly Ageing'!F198+'Monthly Ageing'!G198+'Monthly Ageing'!H198,IF(M198="45",D198+E198+F198+G198+H198,IF('Monthly Ageing'!M198="60",'Monthly Ageing'!E198+'Monthly Ageing'!F198+'Monthly Ageing'!G198+'Monthly Ageing'!H198,IF('Monthly Ageing'!M198="90",'Monthly Ageing'!F198+'Monthly Ageing'!G198+'Monthly Ageing'!H198,IF('Monthly Ageing'!M198="120",'Monthly Ageing'!G198+'Monthly Ageing'!H198,IF('Monthly Ageing'!M198="180",0,'Monthly Ageing'!D198+'Monthly Ageing'!E198+'Monthly Ageing'!F198+'Monthly Ageing'!G198+'Monthly Ageing'!H198))))))</f>
        <v>0</v>
      </c>
    </row>
    <row r="199" spans="17:17" x14ac:dyDescent="0.3">
      <c r="Q199">
        <f>IF(M199&gt;"30",'Monthly Ageing'!D199+'Monthly Ageing'!E199+'Monthly Ageing'!F199+'Monthly Ageing'!G199+'Monthly Ageing'!H199,IF(M199="45",D199+E199+F199+G199+H199,IF('Monthly Ageing'!M199="60",'Monthly Ageing'!E199+'Monthly Ageing'!F199+'Monthly Ageing'!G199+'Monthly Ageing'!H199,IF('Monthly Ageing'!M199="90",'Monthly Ageing'!F199+'Monthly Ageing'!G199+'Monthly Ageing'!H199,IF('Monthly Ageing'!M199="120",'Monthly Ageing'!G199+'Monthly Ageing'!H199,IF('Monthly Ageing'!M199="180",0,'Monthly Ageing'!D199+'Monthly Ageing'!E199+'Monthly Ageing'!F199+'Monthly Ageing'!G199+'Monthly Ageing'!H199))))))</f>
        <v>0</v>
      </c>
    </row>
    <row r="200" spans="17:17" x14ac:dyDescent="0.3">
      <c r="Q200">
        <f>IF(M200&gt;"30",'Monthly Ageing'!D200+'Monthly Ageing'!E200+'Monthly Ageing'!F200+'Monthly Ageing'!G200+'Monthly Ageing'!H200,IF(M200="45",D200+E200+F200+G200+H200,IF('Monthly Ageing'!M200="60",'Monthly Ageing'!E200+'Monthly Ageing'!F200+'Monthly Ageing'!G200+'Monthly Ageing'!H200,IF('Monthly Ageing'!M200="90",'Monthly Ageing'!F200+'Monthly Ageing'!G200+'Monthly Ageing'!H200,IF('Monthly Ageing'!M200="120",'Monthly Ageing'!G200+'Monthly Ageing'!H200,IF('Monthly Ageing'!M200="180",0,'Monthly Ageing'!D200+'Monthly Ageing'!E200+'Monthly Ageing'!F200+'Monthly Ageing'!G200+'Monthly Ageing'!H200))))))</f>
        <v>0</v>
      </c>
    </row>
    <row r="201" spans="17:17" x14ac:dyDescent="0.3">
      <c r="Q201">
        <f>IF(M201&gt;"30",'Monthly Ageing'!D201+'Monthly Ageing'!E201+'Monthly Ageing'!F201+'Monthly Ageing'!G201+'Monthly Ageing'!H201,IF(M201="45",D201+E201+F201+G201+H201,IF('Monthly Ageing'!M201="60",'Monthly Ageing'!E201+'Monthly Ageing'!F201+'Monthly Ageing'!G201+'Monthly Ageing'!H201,IF('Monthly Ageing'!M201="90",'Monthly Ageing'!F201+'Monthly Ageing'!G201+'Monthly Ageing'!H201,IF('Monthly Ageing'!M201="120",'Monthly Ageing'!G201+'Monthly Ageing'!H201,IF('Monthly Ageing'!M201="180",0,'Monthly Ageing'!D201+'Monthly Ageing'!E201+'Monthly Ageing'!F201+'Monthly Ageing'!G201+'Monthly Ageing'!H201))))))</f>
        <v>0</v>
      </c>
    </row>
    <row r="202" spans="17:17" x14ac:dyDescent="0.3">
      <c r="Q202">
        <f>IF(M202&gt;"30",'Monthly Ageing'!D202+'Monthly Ageing'!E202+'Monthly Ageing'!F202+'Monthly Ageing'!G202+'Monthly Ageing'!H202,IF(M202="45",D202+E202+F202+G202+H202,IF('Monthly Ageing'!M202="60",'Monthly Ageing'!E202+'Monthly Ageing'!F202+'Monthly Ageing'!G202+'Monthly Ageing'!H202,IF('Monthly Ageing'!M202="90",'Monthly Ageing'!F202+'Monthly Ageing'!G202+'Monthly Ageing'!H202,IF('Monthly Ageing'!M202="120",'Monthly Ageing'!G202+'Monthly Ageing'!H202,IF('Monthly Ageing'!M202="180",0,'Monthly Ageing'!D202+'Monthly Ageing'!E202+'Monthly Ageing'!F202+'Monthly Ageing'!G202+'Monthly Ageing'!H202))))))</f>
        <v>0</v>
      </c>
    </row>
    <row r="203" spans="17:17" x14ac:dyDescent="0.3">
      <c r="Q203">
        <f>IF(M203&gt;"30",'Monthly Ageing'!D203+'Monthly Ageing'!E203+'Monthly Ageing'!F203+'Monthly Ageing'!G203+'Monthly Ageing'!H203,IF(M203="45",D203+E203+F203+G203+H203,IF('Monthly Ageing'!M203="60",'Monthly Ageing'!E203+'Monthly Ageing'!F203+'Monthly Ageing'!G203+'Monthly Ageing'!H203,IF('Monthly Ageing'!M203="90",'Monthly Ageing'!F203+'Monthly Ageing'!G203+'Monthly Ageing'!H203,IF('Monthly Ageing'!M203="120",'Monthly Ageing'!G203+'Monthly Ageing'!H203,IF('Monthly Ageing'!M203="180",0,'Monthly Ageing'!D203+'Monthly Ageing'!E203+'Monthly Ageing'!F203+'Monthly Ageing'!G203+'Monthly Ageing'!H203))))))</f>
        <v>0</v>
      </c>
    </row>
    <row r="204" spans="17:17" x14ac:dyDescent="0.3">
      <c r="Q204">
        <f>IF(M204&gt;"30",'Monthly Ageing'!D204+'Monthly Ageing'!E204+'Monthly Ageing'!F204+'Monthly Ageing'!G204+'Monthly Ageing'!H204,IF(M204="45",D204+E204+F204+G204+H204,IF('Monthly Ageing'!M204="60",'Monthly Ageing'!E204+'Monthly Ageing'!F204+'Monthly Ageing'!G204+'Monthly Ageing'!H204,IF('Monthly Ageing'!M204="90",'Monthly Ageing'!F204+'Monthly Ageing'!G204+'Monthly Ageing'!H204,IF('Monthly Ageing'!M204="120",'Monthly Ageing'!G204+'Monthly Ageing'!H204,IF('Monthly Ageing'!M204="180",0,'Monthly Ageing'!D204+'Monthly Ageing'!E204+'Monthly Ageing'!F204+'Monthly Ageing'!G204+'Monthly Ageing'!H204))))))</f>
        <v>0</v>
      </c>
    </row>
    <row r="205" spans="17:17" x14ac:dyDescent="0.3">
      <c r="Q205">
        <f>IF(M205&gt;"30",'Monthly Ageing'!D205+'Monthly Ageing'!E205+'Monthly Ageing'!F205+'Monthly Ageing'!G205+'Monthly Ageing'!H205,IF(M205="45",D205+E205+F205+G205+H205,IF('Monthly Ageing'!M205="60",'Monthly Ageing'!E205+'Monthly Ageing'!F205+'Monthly Ageing'!G205+'Monthly Ageing'!H205,IF('Monthly Ageing'!M205="90",'Monthly Ageing'!F205+'Monthly Ageing'!G205+'Monthly Ageing'!H205,IF('Monthly Ageing'!M205="120",'Monthly Ageing'!G205+'Monthly Ageing'!H205,IF('Monthly Ageing'!M205="180",0,'Monthly Ageing'!D205+'Monthly Ageing'!E205+'Monthly Ageing'!F205+'Monthly Ageing'!G205+'Monthly Ageing'!H205))))))</f>
        <v>0</v>
      </c>
    </row>
    <row r="206" spans="17:17" x14ac:dyDescent="0.3">
      <c r="Q206">
        <f>IF(M206&gt;"30",'Monthly Ageing'!D206+'Monthly Ageing'!E206+'Monthly Ageing'!F206+'Monthly Ageing'!G206+'Monthly Ageing'!H206,IF(M206="45",D206+E206+F206+G206+H206,IF('Monthly Ageing'!M206="60",'Monthly Ageing'!E206+'Monthly Ageing'!F206+'Monthly Ageing'!G206+'Monthly Ageing'!H206,IF('Monthly Ageing'!M206="90",'Monthly Ageing'!F206+'Monthly Ageing'!G206+'Monthly Ageing'!H206,IF('Monthly Ageing'!M206="120",'Monthly Ageing'!G206+'Monthly Ageing'!H206,IF('Monthly Ageing'!M206="180",0,'Monthly Ageing'!D206+'Monthly Ageing'!E206+'Monthly Ageing'!F206+'Monthly Ageing'!G206+'Monthly Ageing'!H206))))))</f>
        <v>0</v>
      </c>
    </row>
    <row r="207" spans="17:17" x14ac:dyDescent="0.3">
      <c r="Q207">
        <f>IF(M207&gt;"30",'Monthly Ageing'!D207+'Monthly Ageing'!E207+'Monthly Ageing'!F207+'Monthly Ageing'!G207+'Monthly Ageing'!H207,IF(M207="45",D207+E207+F207+G207+H207,IF('Monthly Ageing'!M207="60",'Monthly Ageing'!E207+'Monthly Ageing'!F207+'Monthly Ageing'!G207+'Monthly Ageing'!H207,IF('Monthly Ageing'!M207="90",'Monthly Ageing'!F207+'Monthly Ageing'!G207+'Monthly Ageing'!H207,IF('Monthly Ageing'!M207="120",'Monthly Ageing'!G207+'Monthly Ageing'!H207,IF('Monthly Ageing'!M207="180",0,'Monthly Ageing'!D207+'Monthly Ageing'!E207+'Monthly Ageing'!F207+'Monthly Ageing'!G207+'Monthly Ageing'!H207))))))</f>
        <v>0</v>
      </c>
    </row>
    <row r="208" spans="17:17" x14ac:dyDescent="0.3">
      <c r="Q208">
        <f>IF(M208&gt;"30",'Monthly Ageing'!D208+'Monthly Ageing'!E208+'Monthly Ageing'!F208+'Monthly Ageing'!G208+'Monthly Ageing'!H208,IF(M208="45",D208+E208+F208+G208+H208,IF('Monthly Ageing'!M208="60",'Monthly Ageing'!E208+'Monthly Ageing'!F208+'Monthly Ageing'!G208+'Monthly Ageing'!H208,IF('Monthly Ageing'!M208="90",'Monthly Ageing'!F208+'Monthly Ageing'!G208+'Monthly Ageing'!H208,IF('Monthly Ageing'!M208="120",'Monthly Ageing'!G208+'Monthly Ageing'!H208,IF('Monthly Ageing'!M208="180",0,'Monthly Ageing'!D208+'Monthly Ageing'!E208+'Monthly Ageing'!F208+'Monthly Ageing'!G208+'Monthly Ageing'!H208))))))</f>
        <v>0</v>
      </c>
    </row>
    <row r="209" spans="17:17" x14ac:dyDescent="0.3">
      <c r="Q209">
        <f>IF(M209&gt;"30",'Monthly Ageing'!D209+'Monthly Ageing'!E209+'Monthly Ageing'!F209+'Monthly Ageing'!G209+'Monthly Ageing'!H209,IF(M209="45",D209+E209+F209+G209+H209,IF('Monthly Ageing'!M209="60",'Monthly Ageing'!E209+'Monthly Ageing'!F209+'Monthly Ageing'!G209+'Monthly Ageing'!H209,IF('Monthly Ageing'!M209="90",'Monthly Ageing'!F209+'Monthly Ageing'!G209+'Monthly Ageing'!H209,IF('Monthly Ageing'!M209="120",'Monthly Ageing'!G209+'Monthly Ageing'!H209,IF('Monthly Ageing'!M209="180",0,'Monthly Ageing'!D209+'Monthly Ageing'!E209+'Monthly Ageing'!F209+'Monthly Ageing'!G209+'Monthly Ageing'!H209))))))</f>
        <v>0</v>
      </c>
    </row>
    <row r="210" spans="17:17" x14ac:dyDescent="0.3">
      <c r="Q210">
        <f>IF(M210&gt;"30",'Monthly Ageing'!D210+'Monthly Ageing'!E210+'Monthly Ageing'!F210+'Monthly Ageing'!G210+'Monthly Ageing'!H210,IF(M210="45",D210+E210+F210+G210+H210,IF('Monthly Ageing'!M210="60",'Monthly Ageing'!E210+'Monthly Ageing'!F210+'Monthly Ageing'!G210+'Monthly Ageing'!H210,IF('Monthly Ageing'!M210="90",'Monthly Ageing'!F210+'Monthly Ageing'!G210+'Monthly Ageing'!H210,IF('Monthly Ageing'!M210="120",'Monthly Ageing'!G210+'Monthly Ageing'!H210,IF('Monthly Ageing'!M210="180",0,'Monthly Ageing'!D210+'Monthly Ageing'!E210+'Monthly Ageing'!F210+'Monthly Ageing'!G210+'Monthly Ageing'!H210))))))</f>
        <v>0</v>
      </c>
    </row>
    <row r="211" spans="17:17" x14ac:dyDescent="0.3">
      <c r="Q211">
        <f>IF(M211&gt;"30",'Monthly Ageing'!D211+'Monthly Ageing'!E211+'Monthly Ageing'!F211+'Monthly Ageing'!G211+'Monthly Ageing'!H211,IF(M211="45",D211+E211+F211+G211+H211,IF('Monthly Ageing'!M211="60",'Monthly Ageing'!E211+'Monthly Ageing'!F211+'Monthly Ageing'!G211+'Monthly Ageing'!H211,IF('Monthly Ageing'!M211="90",'Monthly Ageing'!F211+'Monthly Ageing'!G211+'Monthly Ageing'!H211,IF('Monthly Ageing'!M211="120",'Monthly Ageing'!G211+'Monthly Ageing'!H211,IF('Monthly Ageing'!M211="180",0,'Monthly Ageing'!D211+'Monthly Ageing'!E211+'Monthly Ageing'!F211+'Monthly Ageing'!G211+'Monthly Ageing'!H211))))))</f>
        <v>0</v>
      </c>
    </row>
    <row r="212" spans="17:17" x14ac:dyDescent="0.3">
      <c r="Q212">
        <f>IF(M212&gt;"30",'Monthly Ageing'!D212+'Monthly Ageing'!E212+'Monthly Ageing'!F212+'Monthly Ageing'!G212+'Monthly Ageing'!H212,IF(M212="45",D212+E212+F212+G212+H212,IF('Monthly Ageing'!M212="60",'Monthly Ageing'!E212+'Monthly Ageing'!F212+'Monthly Ageing'!G212+'Monthly Ageing'!H212,IF('Monthly Ageing'!M212="90",'Monthly Ageing'!F212+'Monthly Ageing'!G212+'Monthly Ageing'!H212,IF('Monthly Ageing'!M212="120",'Monthly Ageing'!G212+'Monthly Ageing'!H212,IF('Monthly Ageing'!M212="180",0,'Monthly Ageing'!D212+'Monthly Ageing'!E212+'Monthly Ageing'!F212+'Monthly Ageing'!G212+'Monthly Ageing'!H212))))))</f>
        <v>0</v>
      </c>
    </row>
    <row r="213" spans="17:17" x14ac:dyDescent="0.3">
      <c r="Q213">
        <f>IF(M213&gt;"30",'Monthly Ageing'!D213+'Monthly Ageing'!E213+'Monthly Ageing'!F213+'Monthly Ageing'!G213+'Monthly Ageing'!H213,IF(M213="45",D213+E213+F213+G213+H213,IF('Monthly Ageing'!M213="60",'Monthly Ageing'!E213+'Monthly Ageing'!F213+'Monthly Ageing'!G213+'Monthly Ageing'!H213,IF('Monthly Ageing'!M213="90",'Monthly Ageing'!F213+'Monthly Ageing'!G213+'Monthly Ageing'!H213,IF('Monthly Ageing'!M213="120",'Monthly Ageing'!G213+'Monthly Ageing'!H213,IF('Monthly Ageing'!M213="180",0,'Monthly Ageing'!D213+'Monthly Ageing'!E213+'Monthly Ageing'!F213+'Monthly Ageing'!G213+'Monthly Ageing'!H213))))))</f>
        <v>0</v>
      </c>
    </row>
    <row r="214" spans="17:17" x14ac:dyDescent="0.3">
      <c r="Q214">
        <f>IF(M214&gt;"30",'Monthly Ageing'!D214+'Monthly Ageing'!E214+'Monthly Ageing'!F214+'Monthly Ageing'!G214+'Monthly Ageing'!H214,IF(M214="45",D214+E214+F214+G214+H214,IF('Monthly Ageing'!M214="60",'Monthly Ageing'!E214+'Monthly Ageing'!F214+'Monthly Ageing'!G214+'Monthly Ageing'!H214,IF('Monthly Ageing'!M214="90",'Monthly Ageing'!F214+'Monthly Ageing'!G214+'Monthly Ageing'!H214,IF('Monthly Ageing'!M214="120",'Monthly Ageing'!G214+'Monthly Ageing'!H214,IF('Monthly Ageing'!M214="180",0,'Monthly Ageing'!D214+'Monthly Ageing'!E214+'Monthly Ageing'!F214+'Monthly Ageing'!G214+'Monthly Ageing'!H214))))))</f>
        <v>0</v>
      </c>
    </row>
    <row r="215" spans="17:17" x14ac:dyDescent="0.3">
      <c r="Q215">
        <f>IF(M215&gt;"30",'Monthly Ageing'!D215+'Monthly Ageing'!E215+'Monthly Ageing'!F215+'Monthly Ageing'!G215+'Monthly Ageing'!H215,IF(M215="45",D215+E215+F215+G215+H215,IF('Monthly Ageing'!M215="60",'Monthly Ageing'!E215+'Monthly Ageing'!F215+'Monthly Ageing'!G215+'Monthly Ageing'!H215,IF('Monthly Ageing'!M215="90",'Monthly Ageing'!F215+'Monthly Ageing'!G215+'Monthly Ageing'!H215,IF('Monthly Ageing'!M215="120",'Monthly Ageing'!G215+'Monthly Ageing'!H215,IF('Monthly Ageing'!M215="180",0,'Monthly Ageing'!D215+'Monthly Ageing'!E215+'Monthly Ageing'!F215+'Monthly Ageing'!G215+'Monthly Ageing'!H215))))))</f>
        <v>0</v>
      </c>
    </row>
    <row r="216" spans="17:17" x14ac:dyDescent="0.3">
      <c r="Q216">
        <f>IF(M216&gt;"30",'Monthly Ageing'!D216+'Monthly Ageing'!E216+'Monthly Ageing'!F216+'Monthly Ageing'!G216+'Monthly Ageing'!H216,IF(M216="45",D216+E216+F216+G216+H216,IF('Monthly Ageing'!M216="60",'Monthly Ageing'!E216+'Monthly Ageing'!F216+'Monthly Ageing'!G216+'Monthly Ageing'!H216,IF('Monthly Ageing'!M216="90",'Monthly Ageing'!F216+'Monthly Ageing'!G216+'Monthly Ageing'!H216,IF('Monthly Ageing'!M216="120",'Monthly Ageing'!G216+'Monthly Ageing'!H216,IF('Monthly Ageing'!M216="180",0,'Monthly Ageing'!D216+'Monthly Ageing'!E216+'Monthly Ageing'!F216+'Monthly Ageing'!G216+'Monthly Ageing'!H216))))))</f>
        <v>0</v>
      </c>
    </row>
    <row r="217" spans="17:17" x14ac:dyDescent="0.3">
      <c r="Q217">
        <f>IF(M217&gt;"30",'Monthly Ageing'!D217+'Monthly Ageing'!E217+'Monthly Ageing'!F217+'Monthly Ageing'!G217+'Monthly Ageing'!H217,IF(M217="45",D217+E217+F217+G217+H217,IF('Monthly Ageing'!M217="60",'Monthly Ageing'!E217+'Monthly Ageing'!F217+'Monthly Ageing'!G217+'Monthly Ageing'!H217,IF('Monthly Ageing'!M217="90",'Monthly Ageing'!F217+'Monthly Ageing'!G217+'Monthly Ageing'!H217,IF('Monthly Ageing'!M217="120",'Monthly Ageing'!G217+'Monthly Ageing'!H217,IF('Monthly Ageing'!M217="180",0,'Monthly Ageing'!D217+'Monthly Ageing'!E217+'Monthly Ageing'!F217+'Monthly Ageing'!G217+'Monthly Ageing'!H217))))))</f>
        <v>0</v>
      </c>
    </row>
    <row r="218" spans="17:17" x14ac:dyDescent="0.3">
      <c r="Q218">
        <f>IF(M218&gt;"30",'Monthly Ageing'!D218+'Monthly Ageing'!E218+'Monthly Ageing'!F218+'Monthly Ageing'!G218+'Monthly Ageing'!H218,IF(M218="45",D218+E218+F218+G218+H218,IF('Monthly Ageing'!M218="60",'Monthly Ageing'!E218+'Monthly Ageing'!F218+'Monthly Ageing'!G218+'Monthly Ageing'!H218,IF('Monthly Ageing'!M218="90",'Monthly Ageing'!F218+'Monthly Ageing'!G218+'Monthly Ageing'!H218,IF('Monthly Ageing'!M218="120",'Monthly Ageing'!G218+'Monthly Ageing'!H218,IF('Monthly Ageing'!M218="180",0,'Monthly Ageing'!D218+'Monthly Ageing'!E218+'Monthly Ageing'!F218+'Monthly Ageing'!G218+'Monthly Ageing'!H218))))))</f>
        <v>0</v>
      </c>
    </row>
    <row r="219" spans="17:17" x14ac:dyDescent="0.3">
      <c r="Q219">
        <f>IF(M219&gt;"30",'Monthly Ageing'!D219+'Monthly Ageing'!E219+'Monthly Ageing'!F219+'Monthly Ageing'!G219+'Monthly Ageing'!H219,IF(M219="45",D219+E219+F219+G219+H219,IF('Monthly Ageing'!M219="60",'Monthly Ageing'!E219+'Monthly Ageing'!F219+'Monthly Ageing'!G219+'Monthly Ageing'!H219,IF('Monthly Ageing'!M219="90",'Monthly Ageing'!F219+'Monthly Ageing'!G219+'Monthly Ageing'!H219,IF('Monthly Ageing'!M219="120",'Monthly Ageing'!G219+'Monthly Ageing'!H219,IF('Monthly Ageing'!M219="180",0,'Monthly Ageing'!D219+'Monthly Ageing'!E219+'Monthly Ageing'!F219+'Monthly Ageing'!G219+'Monthly Ageing'!H219))))))</f>
        <v>0</v>
      </c>
    </row>
    <row r="220" spans="17:17" x14ac:dyDescent="0.3">
      <c r="Q220">
        <f>IF(M220&gt;"30",'Monthly Ageing'!D220+'Monthly Ageing'!E220+'Monthly Ageing'!F220+'Monthly Ageing'!G220+'Monthly Ageing'!H220,IF(M220="45",D220+E220+F220+G220+H220,IF('Monthly Ageing'!M220="60",'Monthly Ageing'!E220+'Monthly Ageing'!F220+'Monthly Ageing'!G220+'Monthly Ageing'!H220,IF('Monthly Ageing'!M220="90",'Monthly Ageing'!F220+'Monthly Ageing'!G220+'Monthly Ageing'!H220,IF('Monthly Ageing'!M220="120",'Monthly Ageing'!G220+'Monthly Ageing'!H220,IF('Monthly Ageing'!M220="180",0,'Monthly Ageing'!D220+'Monthly Ageing'!E220+'Monthly Ageing'!F220+'Monthly Ageing'!G220+'Monthly Ageing'!H220))))))</f>
        <v>0</v>
      </c>
    </row>
    <row r="221" spans="17:17" x14ac:dyDescent="0.3">
      <c r="Q221">
        <f>IF(M221&gt;"30",'Monthly Ageing'!D221+'Monthly Ageing'!E221+'Monthly Ageing'!F221+'Monthly Ageing'!G221+'Monthly Ageing'!H221,IF(M221="45",D221+E221+F221+G221+H221,IF('Monthly Ageing'!M221="60",'Monthly Ageing'!E221+'Monthly Ageing'!F221+'Monthly Ageing'!G221+'Monthly Ageing'!H221,IF('Monthly Ageing'!M221="90",'Monthly Ageing'!F221+'Monthly Ageing'!G221+'Monthly Ageing'!H221,IF('Monthly Ageing'!M221="120",'Monthly Ageing'!G221+'Monthly Ageing'!H221,IF('Monthly Ageing'!M221="180",0,'Monthly Ageing'!D221+'Monthly Ageing'!E221+'Monthly Ageing'!F221+'Monthly Ageing'!G221+'Monthly Ageing'!H221))))))</f>
        <v>0</v>
      </c>
    </row>
    <row r="222" spans="17:17" x14ac:dyDescent="0.3">
      <c r="Q222">
        <f>IF(M222&gt;"30",'Monthly Ageing'!D222+'Monthly Ageing'!E222+'Monthly Ageing'!F222+'Monthly Ageing'!G222+'Monthly Ageing'!H222,IF(M222="45",D222+E222+F222+G222+H222,IF('Monthly Ageing'!M222="60",'Monthly Ageing'!E222+'Monthly Ageing'!F222+'Monthly Ageing'!G222+'Monthly Ageing'!H222,IF('Monthly Ageing'!M222="90",'Monthly Ageing'!F222+'Monthly Ageing'!G222+'Monthly Ageing'!H222,IF('Monthly Ageing'!M222="120",'Monthly Ageing'!G222+'Monthly Ageing'!H222,IF('Monthly Ageing'!M222="180",0,'Monthly Ageing'!D222+'Monthly Ageing'!E222+'Monthly Ageing'!F222+'Monthly Ageing'!G222+'Monthly Ageing'!H222))))))</f>
        <v>0</v>
      </c>
    </row>
    <row r="223" spans="17:17" x14ac:dyDescent="0.3">
      <c r="Q223">
        <f>IF(M223&gt;"30",'Monthly Ageing'!D223+'Monthly Ageing'!E223+'Monthly Ageing'!F223+'Monthly Ageing'!G223+'Monthly Ageing'!H223,IF(M223="45",D223+E223+F223+G223+H223,IF('Monthly Ageing'!M223="60",'Monthly Ageing'!E223+'Monthly Ageing'!F223+'Monthly Ageing'!G223+'Monthly Ageing'!H223,IF('Monthly Ageing'!M223="90",'Monthly Ageing'!F223+'Monthly Ageing'!G223+'Monthly Ageing'!H223,IF('Monthly Ageing'!M223="120",'Monthly Ageing'!G223+'Monthly Ageing'!H223,IF('Monthly Ageing'!M223="180",0,'Monthly Ageing'!D223+'Monthly Ageing'!E223+'Monthly Ageing'!F223+'Monthly Ageing'!G223+'Monthly Ageing'!H223))))))</f>
        <v>0</v>
      </c>
    </row>
    <row r="224" spans="17:17" x14ac:dyDescent="0.3">
      <c r="Q224">
        <f>IF(M224&gt;"30",'Monthly Ageing'!D224+'Monthly Ageing'!E224+'Monthly Ageing'!F224+'Monthly Ageing'!G224+'Monthly Ageing'!H224,IF(M224="45",D224+E224+F224+G224+H224,IF('Monthly Ageing'!M224="60",'Monthly Ageing'!E224+'Monthly Ageing'!F224+'Monthly Ageing'!G224+'Monthly Ageing'!H224,IF('Monthly Ageing'!M224="90",'Monthly Ageing'!F224+'Monthly Ageing'!G224+'Monthly Ageing'!H224,IF('Monthly Ageing'!M224="120",'Monthly Ageing'!G224+'Monthly Ageing'!H224,IF('Monthly Ageing'!M224="180",0,'Monthly Ageing'!D224+'Monthly Ageing'!E224+'Monthly Ageing'!F224+'Monthly Ageing'!G224+'Monthly Ageing'!H224))))))</f>
        <v>0</v>
      </c>
    </row>
    <row r="225" spans="17:17" x14ac:dyDescent="0.3">
      <c r="Q225">
        <f>IF(M225&gt;"30",'Monthly Ageing'!D225+'Monthly Ageing'!E225+'Monthly Ageing'!F225+'Monthly Ageing'!G225+'Monthly Ageing'!H225,IF(M225="45",D225+E225+F225+G225+H225,IF('Monthly Ageing'!M225="60",'Monthly Ageing'!E225+'Monthly Ageing'!F225+'Monthly Ageing'!G225+'Monthly Ageing'!H225,IF('Monthly Ageing'!M225="90",'Monthly Ageing'!F225+'Monthly Ageing'!G225+'Monthly Ageing'!H225,IF('Monthly Ageing'!M225="120",'Monthly Ageing'!G225+'Monthly Ageing'!H225,IF('Monthly Ageing'!M225="180",0,'Monthly Ageing'!D225+'Monthly Ageing'!E225+'Monthly Ageing'!F225+'Monthly Ageing'!G225+'Monthly Ageing'!H225))))))</f>
        <v>0</v>
      </c>
    </row>
    <row r="226" spans="17:17" x14ac:dyDescent="0.3">
      <c r="Q226">
        <f>IF(M226&gt;"30",'Monthly Ageing'!D226+'Monthly Ageing'!E226+'Monthly Ageing'!F226+'Monthly Ageing'!G226+'Monthly Ageing'!H226,IF(M226="45",D226+E226+F226+G226+H226,IF('Monthly Ageing'!M226="60",'Monthly Ageing'!E226+'Monthly Ageing'!F226+'Monthly Ageing'!G226+'Monthly Ageing'!H226,IF('Monthly Ageing'!M226="90",'Monthly Ageing'!F226+'Monthly Ageing'!G226+'Monthly Ageing'!H226,IF('Monthly Ageing'!M226="120",'Monthly Ageing'!G226+'Monthly Ageing'!H226,IF('Monthly Ageing'!M226="180",0,'Monthly Ageing'!D226+'Monthly Ageing'!E226+'Monthly Ageing'!F226+'Monthly Ageing'!G226+'Monthly Ageing'!H226))))))</f>
        <v>0</v>
      </c>
    </row>
    <row r="227" spans="17:17" x14ac:dyDescent="0.3">
      <c r="Q227">
        <f>IF(M227&gt;"30",'Monthly Ageing'!D227+'Monthly Ageing'!E227+'Monthly Ageing'!F227+'Monthly Ageing'!G227+'Monthly Ageing'!H227,IF(M227="45",D227+E227+F227+G227+H227,IF('Monthly Ageing'!M227="60",'Monthly Ageing'!E227+'Monthly Ageing'!F227+'Monthly Ageing'!G227+'Monthly Ageing'!H227,IF('Monthly Ageing'!M227="90",'Monthly Ageing'!F227+'Monthly Ageing'!G227+'Monthly Ageing'!H227,IF('Monthly Ageing'!M227="120",'Monthly Ageing'!G227+'Monthly Ageing'!H227,IF('Monthly Ageing'!M227="180",0,'Monthly Ageing'!D227+'Monthly Ageing'!E227+'Monthly Ageing'!F227+'Monthly Ageing'!G227+'Monthly Ageing'!H227))))))</f>
        <v>0</v>
      </c>
    </row>
    <row r="228" spans="17:17" x14ac:dyDescent="0.3">
      <c r="Q228">
        <f>IF(M228&gt;"30",'Monthly Ageing'!D228+'Monthly Ageing'!E228+'Monthly Ageing'!F228+'Monthly Ageing'!G228+'Monthly Ageing'!H228,IF(M228="45",D228+E228+F228+G228+H228,IF('Monthly Ageing'!M228="60",'Monthly Ageing'!E228+'Monthly Ageing'!F228+'Monthly Ageing'!G228+'Monthly Ageing'!H228,IF('Monthly Ageing'!M228="90",'Monthly Ageing'!F228+'Monthly Ageing'!G228+'Monthly Ageing'!H228,IF('Monthly Ageing'!M228="120",'Monthly Ageing'!G228+'Monthly Ageing'!H228,IF('Monthly Ageing'!M228="180",0,'Monthly Ageing'!D228+'Monthly Ageing'!E228+'Monthly Ageing'!F228+'Monthly Ageing'!G228+'Monthly Ageing'!H228))))))</f>
        <v>0</v>
      </c>
    </row>
    <row r="229" spans="17:17" x14ac:dyDescent="0.3">
      <c r="Q229">
        <f>IF(M229&gt;"30",'Monthly Ageing'!D229+'Monthly Ageing'!E229+'Monthly Ageing'!F229+'Monthly Ageing'!G229+'Monthly Ageing'!H229,IF(M229="45",D229+E229+F229+G229+H229,IF('Monthly Ageing'!M229="60",'Monthly Ageing'!E229+'Monthly Ageing'!F229+'Monthly Ageing'!G229+'Monthly Ageing'!H229,IF('Monthly Ageing'!M229="90",'Monthly Ageing'!F229+'Monthly Ageing'!G229+'Monthly Ageing'!H229,IF('Monthly Ageing'!M229="120",'Monthly Ageing'!G229+'Monthly Ageing'!H229,IF('Monthly Ageing'!M229="180",0,'Monthly Ageing'!D229+'Monthly Ageing'!E229+'Monthly Ageing'!F229+'Monthly Ageing'!G229+'Monthly Ageing'!H229))))))</f>
        <v>0</v>
      </c>
    </row>
    <row r="230" spans="17:17" x14ac:dyDescent="0.3">
      <c r="Q230">
        <f>IF(M230&gt;"30",'Monthly Ageing'!D230+'Monthly Ageing'!E230+'Monthly Ageing'!F230+'Monthly Ageing'!G230+'Monthly Ageing'!H230,IF(M230="45",D230+E230+F230+G230+H230,IF('Monthly Ageing'!M230="60",'Monthly Ageing'!E230+'Monthly Ageing'!F230+'Monthly Ageing'!G230+'Monthly Ageing'!H230,IF('Monthly Ageing'!M230="90",'Monthly Ageing'!F230+'Monthly Ageing'!G230+'Monthly Ageing'!H230,IF('Monthly Ageing'!M230="120",'Monthly Ageing'!G230+'Monthly Ageing'!H230,IF('Monthly Ageing'!M230="180",0,'Monthly Ageing'!D230+'Monthly Ageing'!E230+'Monthly Ageing'!F230+'Monthly Ageing'!G230+'Monthly Ageing'!H230))))))</f>
        <v>0</v>
      </c>
    </row>
    <row r="231" spans="17:17" x14ac:dyDescent="0.3">
      <c r="Q231">
        <f>IF(M231&gt;"30",'Monthly Ageing'!D231+'Monthly Ageing'!E231+'Monthly Ageing'!F231+'Monthly Ageing'!G231+'Monthly Ageing'!H231,IF(M231="45",D231+E231+F231+G231+H231,IF('Monthly Ageing'!M231="60",'Monthly Ageing'!E231+'Monthly Ageing'!F231+'Monthly Ageing'!G231+'Monthly Ageing'!H231,IF('Monthly Ageing'!M231="90",'Monthly Ageing'!F231+'Monthly Ageing'!G231+'Monthly Ageing'!H231,IF('Monthly Ageing'!M231="120",'Monthly Ageing'!G231+'Monthly Ageing'!H231,IF('Monthly Ageing'!M231="180",0,'Monthly Ageing'!D231+'Monthly Ageing'!E231+'Monthly Ageing'!F231+'Monthly Ageing'!G231+'Monthly Ageing'!H231))))))</f>
        <v>0</v>
      </c>
    </row>
    <row r="232" spans="17:17" x14ac:dyDescent="0.3">
      <c r="Q232">
        <f>IF(M232&gt;"30",'Monthly Ageing'!D232+'Monthly Ageing'!E232+'Monthly Ageing'!F232+'Monthly Ageing'!G232+'Monthly Ageing'!H232,IF(M232="45",D232+E232+F232+G232+H232,IF('Monthly Ageing'!M232="60",'Monthly Ageing'!E232+'Monthly Ageing'!F232+'Monthly Ageing'!G232+'Monthly Ageing'!H232,IF('Monthly Ageing'!M232="90",'Monthly Ageing'!F232+'Monthly Ageing'!G232+'Monthly Ageing'!H232,IF('Monthly Ageing'!M232="120",'Monthly Ageing'!G232+'Monthly Ageing'!H232,IF('Monthly Ageing'!M232="180",0,'Monthly Ageing'!D232+'Monthly Ageing'!E232+'Monthly Ageing'!F232+'Monthly Ageing'!G232+'Monthly Ageing'!H232))))))</f>
        <v>0</v>
      </c>
    </row>
    <row r="233" spans="17:17" x14ac:dyDescent="0.3">
      <c r="Q233">
        <f>IF(M233&gt;"30",'Monthly Ageing'!D233+'Monthly Ageing'!E233+'Monthly Ageing'!F233+'Monthly Ageing'!G233+'Monthly Ageing'!H233,IF(M233="45",D233+E233+F233+G233+H233,IF('Monthly Ageing'!M233="60",'Monthly Ageing'!E233+'Monthly Ageing'!F233+'Monthly Ageing'!G233+'Monthly Ageing'!H233,IF('Monthly Ageing'!M233="90",'Monthly Ageing'!F233+'Monthly Ageing'!G233+'Monthly Ageing'!H233,IF('Monthly Ageing'!M233="120",'Monthly Ageing'!G233+'Monthly Ageing'!H233,IF('Monthly Ageing'!M233="180",0,'Monthly Ageing'!D233+'Monthly Ageing'!E233+'Monthly Ageing'!F233+'Monthly Ageing'!G233+'Monthly Ageing'!H233))))))</f>
        <v>0</v>
      </c>
    </row>
    <row r="234" spans="17:17" x14ac:dyDescent="0.3">
      <c r="Q234">
        <f>IF(M234&gt;"30",'Monthly Ageing'!D234+'Monthly Ageing'!E234+'Monthly Ageing'!F234+'Monthly Ageing'!G234+'Monthly Ageing'!H234,IF(M234="45",D234+E234+F234+G234+H234,IF('Monthly Ageing'!M234="60",'Monthly Ageing'!E234+'Monthly Ageing'!F234+'Monthly Ageing'!G234+'Monthly Ageing'!H234,IF('Monthly Ageing'!M234="90",'Monthly Ageing'!F234+'Monthly Ageing'!G234+'Monthly Ageing'!H234,IF('Monthly Ageing'!M234="120",'Monthly Ageing'!G234+'Monthly Ageing'!H234,IF('Monthly Ageing'!M234="180",0,'Monthly Ageing'!D234+'Monthly Ageing'!E234+'Monthly Ageing'!F234+'Monthly Ageing'!G234+'Monthly Ageing'!H234))))))</f>
        <v>0</v>
      </c>
    </row>
    <row r="235" spans="17:17" x14ac:dyDescent="0.3">
      <c r="Q235">
        <f>IF(M235&gt;"30",'Monthly Ageing'!D235+'Monthly Ageing'!E235+'Monthly Ageing'!F235+'Monthly Ageing'!G235+'Monthly Ageing'!H235,IF(M235="45",D235+E235+F235+G235+H235,IF('Monthly Ageing'!M235="60",'Monthly Ageing'!E235+'Monthly Ageing'!F235+'Monthly Ageing'!G235+'Monthly Ageing'!H235,IF('Monthly Ageing'!M235="90",'Monthly Ageing'!F235+'Monthly Ageing'!G235+'Monthly Ageing'!H235,IF('Monthly Ageing'!M235="120",'Monthly Ageing'!G235+'Monthly Ageing'!H235,IF('Monthly Ageing'!M235="180",0,'Monthly Ageing'!D235+'Monthly Ageing'!E235+'Monthly Ageing'!F235+'Monthly Ageing'!G235+'Monthly Ageing'!H235))))))</f>
        <v>0</v>
      </c>
    </row>
    <row r="236" spans="17:17" x14ac:dyDescent="0.3">
      <c r="Q236">
        <f>IF(M236&gt;"30",'Monthly Ageing'!D236+'Monthly Ageing'!E236+'Monthly Ageing'!F236+'Monthly Ageing'!G236+'Monthly Ageing'!H236,IF(M236="45",D236+E236+F236+G236+H236,IF('Monthly Ageing'!M236="60",'Monthly Ageing'!E236+'Monthly Ageing'!F236+'Monthly Ageing'!G236+'Monthly Ageing'!H236,IF('Monthly Ageing'!M236="90",'Monthly Ageing'!F236+'Monthly Ageing'!G236+'Monthly Ageing'!H236,IF('Monthly Ageing'!M236="120",'Monthly Ageing'!G236+'Monthly Ageing'!H236,IF('Monthly Ageing'!M236="180",0,'Monthly Ageing'!D236+'Monthly Ageing'!E236+'Monthly Ageing'!F236+'Monthly Ageing'!G236+'Monthly Ageing'!H236))))))</f>
        <v>0</v>
      </c>
    </row>
    <row r="237" spans="17:17" x14ac:dyDescent="0.3">
      <c r="Q237">
        <f>IF(M237&gt;"30",'Monthly Ageing'!D237+'Monthly Ageing'!E237+'Monthly Ageing'!F237+'Monthly Ageing'!G237+'Monthly Ageing'!H237,IF(M237="45",D237+E237+F237+G237+H237,IF('Monthly Ageing'!M237="60",'Monthly Ageing'!E237+'Monthly Ageing'!F237+'Monthly Ageing'!G237+'Monthly Ageing'!H237,IF('Monthly Ageing'!M237="90",'Monthly Ageing'!F237+'Monthly Ageing'!G237+'Monthly Ageing'!H237,IF('Monthly Ageing'!M237="120",'Monthly Ageing'!G237+'Monthly Ageing'!H237,IF('Monthly Ageing'!M237="180",0,'Monthly Ageing'!D237+'Monthly Ageing'!E237+'Monthly Ageing'!F237+'Monthly Ageing'!G237+'Monthly Ageing'!H237))))))</f>
        <v>0</v>
      </c>
    </row>
    <row r="238" spans="17:17" x14ac:dyDescent="0.3">
      <c r="Q238">
        <f>IF(M238&gt;"30",'Monthly Ageing'!D238+'Monthly Ageing'!E238+'Monthly Ageing'!F238+'Monthly Ageing'!G238+'Monthly Ageing'!H238,IF(M238="45",D238+E238+F238+G238+H238,IF('Monthly Ageing'!M238="60",'Monthly Ageing'!E238+'Monthly Ageing'!F238+'Monthly Ageing'!G238+'Monthly Ageing'!H238,IF('Monthly Ageing'!M238="90",'Monthly Ageing'!F238+'Monthly Ageing'!G238+'Monthly Ageing'!H238,IF('Monthly Ageing'!M238="120",'Monthly Ageing'!G238+'Monthly Ageing'!H238,IF('Monthly Ageing'!M238="180",0,'Monthly Ageing'!D238+'Monthly Ageing'!E238+'Monthly Ageing'!F238+'Monthly Ageing'!G238+'Monthly Ageing'!H238))))))</f>
        <v>0</v>
      </c>
    </row>
    <row r="239" spans="17:17" x14ac:dyDescent="0.3">
      <c r="Q239">
        <f>IF(M239&gt;"30",'Monthly Ageing'!D239+'Monthly Ageing'!E239+'Monthly Ageing'!F239+'Monthly Ageing'!G239+'Monthly Ageing'!H239,IF(M239="45",D239+E239+F239+G239+H239,IF('Monthly Ageing'!M239="60",'Monthly Ageing'!E239+'Monthly Ageing'!F239+'Monthly Ageing'!G239+'Monthly Ageing'!H239,IF('Monthly Ageing'!M239="90",'Monthly Ageing'!F239+'Monthly Ageing'!G239+'Monthly Ageing'!H239,IF('Monthly Ageing'!M239="120",'Monthly Ageing'!G239+'Monthly Ageing'!H239,IF('Monthly Ageing'!M239="180",0,'Monthly Ageing'!D239+'Monthly Ageing'!E239+'Monthly Ageing'!F239+'Monthly Ageing'!G239+'Monthly Ageing'!H239))))))</f>
        <v>0</v>
      </c>
    </row>
    <row r="240" spans="17:17" x14ac:dyDescent="0.3">
      <c r="Q240">
        <f>IF(M240&gt;"30",'Monthly Ageing'!D240+'Monthly Ageing'!E240+'Monthly Ageing'!F240+'Monthly Ageing'!G240+'Monthly Ageing'!H240,IF(M240="45",D240+E240+F240+G240+H240,IF('Monthly Ageing'!M240="60",'Monthly Ageing'!E240+'Monthly Ageing'!F240+'Monthly Ageing'!G240+'Monthly Ageing'!H240,IF('Monthly Ageing'!M240="90",'Monthly Ageing'!F240+'Monthly Ageing'!G240+'Monthly Ageing'!H240,IF('Monthly Ageing'!M240="120",'Monthly Ageing'!G240+'Monthly Ageing'!H240,IF('Monthly Ageing'!M240="180",0,'Monthly Ageing'!D240+'Monthly Ageing'!E240+'Monthly Ageing'!F240+'Monthly Ageing'!G240+'Monthly Ageing'!H240))))))</f>
        <v>0</v>
      </c>
    </row>
    <row r="241" spans="17:17" x14ac:dyDescent="0.3">
      <c r="Q241">
        <f>IF(M241&gt;"30",'Monthly Ageing'!D241+'Monthly Ageing'!E241+'Monthly Ageing'!F241+'Monthly Ageing'!G241+'Monthly Ageing'!H241,IF(M241="45",D241+E241+F241+G241+H241,IF('Monthly Ageing'!M241="60",'Monthly Ageing'!E241+'Monthly Ageing'!F241+'Monthly Ageing'!G241+'Monthly Ageing'!H241,IF('Monthly Ageing'!M241="90",'Monthly Ageing'!F241+'Monthly Ageing'!G241+'Monthly Ageing'!H241,IF('Monthly Ageing'!M241="120",'Monthly Ageing'!G241+'Monthly Ageing'!H241,IF('Monthly Ageing'!M241="180",0,'Monthly Ageing'!D241+'Monthly Ageing'!E241+'Monthly Ageing'!F241+'Monthly Ageing'!G241+'Monthly Ageing'!H241))))))</f>
        <v>0</v>
      </c>
    </row>
    <row r="242" spans="17:17" x14ac:dyDescent="0.3">
      <c r="Q242">
        <f>IF(M242&gt;"30",'Monthly Ageing'!D242+'Monthly Ageing'!E242+'Monthly Ageing'!F242+'Monthly Ageing'!G242+'Monthly Ageing'!H242,IF(M242="45",D242+E242+F242+G242+H242,IF('Monthly Ageing'!M242="60",'Monthly Ageing'!E242+'Monthly Ageing'!F242+'Monthly Ageing'!G242+'Monthly Ageing'!H242,IF('Monthly Ageing'!M242="90",'Monthly Ageing'!F242+'Monthly Ageing'!G242+'Monthly Ageing'!H242,IF('Monthly Ageing'!M242="120",'Monthly Ageing'!G242+'Monthly Ageing'!H242,IF('Monthly Ageing'!M242="180",0,'Monthly Ageing'!D242+'Monthly Ageing'!E242+'Monthly Ageing'!F242+'Monthly Ageing'!G242+'Monthly Ageing'!H242))))))</f>
        <v>0</v>
      </c>
    </row>
    <row r="243" spans="17:17" x14ac:dyDescent="0.3">
      <c r="Q243">
        <f>IF(M243&gt;"30",'Monthly Ageing'!D243+'Monthly Ageing'!E243+'Monthly Ageing'!F243+'Monthly Ageing'!G243+'Monthly Ageing'!H243,IF(M243="45",D243+E243+F243+G243+H243,IF('Monthly Ageing'!M243="60",'Monthly Ageing'!E243+'Monthly Ageing'!F243+'Monthly Ageing'!G243+'Monthly Ageing'!H243,IF('Monthly Ageing'!M243="90",'Monthly Ageing'!F243+'Monthly Ageing'!G243+'Monthly Ageing'!H243,IF('Monthly Ageing'!M243="120",'Monthly Ageing'!G243+'Monthly Ageing'!H243,IF('Monthly Ageing'!M243="180",0,'Monthly Ageing'!D243+'Monthly Ageing'!E243+'Monthly Ageing'!F243+'Monthly Ageing'!G243+'Monthly Ageing'!H243))))))</f>
        <v>0</v>
      </c>
    </row>
    <row r="244" spans="17:17" x14ac:dyDescent="0.3">
      <c r="Q244">
        <f>IF(M244&gt;"30",'Monthly Ageing'!D244+'Monthly Ageing'!E244+'Monthly Ageing'!F244+'Monthly Ageing'!G244+'Monthly Ageing'!H244,IF(M244="45",D244+E244+F244+G244+H244,IF('Monthly Ageing'!M244="60",'Monthly Ageing'!E244+'Monthly Ageing'!F244+'Monthly Ageing'!G244+'Monthly Ageing'!H244,IF('Monthly Ageing'!M244="90",'Monthly Ageing'!F244+'Monthly Ageing'!G244+'Monthly Ageing'!H244,IF('Monthly Ageing'!M244="120",'Monthly Ageing'!G244+'Monthly Ageing'!H244,IF('Monthly Ageing'!M244="180",0,'Monthly Ageing'!D244+'Monthly Ageing'!E244+'Monthly Ageing'!F244+'Monthly Ageing'!G244+'Monthly Ageing'!H244))))))</f>
        <v>0</v>
      </c>
    </row>
    <row r="245" spans="17:17" x14ac:dyDescent="0.3">
      <c r="Q245">
        <f>IF(M245&gt;"30",'Monthly Ageing'!D245+'Monthly Ageing'!E245+'Monthly Ageing'!F245+'Monthly Ageing'!G245+'Monthly Ageing'!H245,IF(M245="45",D245+E245+F245+G245+H245,IF('Monthly Ageing'!M245="60",'Monthly Ageing'!E245+'Monthly Ageing'!F245+'Monthly Ageing'!G245+'Monthly Ageing'!H245,IF('Monthly Ageing'!M245="90",'Monthly Ageing'!F245+'Monthly Ageing'!G245+'Monthly Ageing'!H245,IF('Monthly Ageing'!M245="120",'Monthly Ageing'!G245+'Monthly Ageing'!H245,IF('Monthly Ageing'!M245="180",0,'Monthly Ageing'!D245+'Monthly Ageing'!E245+'Monthly Ageing'!F245+'Monthly Ageing'!G245+'Monthly Ageing'!H245))))))</f>
        <v>0</v>
      </c>
    </row>
    <row r="246" spans="17:17" x14ac:dyDescent="0.3">
      <c r="Q246">
        <f>IF(M246&gt;"30",'Monthly Ageing'!D246+'Monthly Ageing'!E246+'Monthly Ageing'!F246+'Monthly Ageing'!G246+'Monthly Ageing'!H246,IF(M246="45",D246+E246+F246+G246+H246,IF('Monthly Ageing'!M246="60",'Monthly Ageing'!E246+'Monthly Ageing'!F246+'Monthly Ageing'!G246+'Monthly Ageing'!H246,IF('Monthly Ageing'!M246="90",'Monthly Ageing'!F246+'Monthly Ageing'!G246+'Monthly Ageing'!H246,IF('Monthly Ageing'!M246="120",'Monthly Ageing'!G246+'Monthly Ageing'!H246,IF('Monthly Ageing'!M246="180",0,'Monthly Ageing'!D246+'Monthly Ageing'!E246+'Monthly Ageing'!F246+'Monthly Ageing'!G246+'Monthly Ageing'!H246))))))</f>
        <v>0</v>
      </c>
    </row>
    <row r="247" spans="17:17" x14ac:dyDescent="0.3">
      <c r="Q247">
        <f>IF(M247&gt;"30",'Monthly Ageing'!D247+'Monthly Ageing'!E247+'Monthly Ageing'!F247+'Monthly Ageing'!G247+'Monthly Ageing'!H247,IF(M247="45",D247+E247+F247+G247+H247,IF('Monthly Ageing'!M247="60",'Monthly Ageing'!E247+'Monthly Ageing'!F247+'Monthly Ageing'!G247+'Monthly Ageing'!H247,IF('Monthly Ageing'!M247="90",'Monthly Ageing'!F247+'Monthly Ageing'!G247+'Monthly Ageing'!H247,IF('Monthly Ageing'!M247="120",'Monthly Ageing'!G247+'Monthly Ageing'!H247,IF('Monthly Ageing'!M247="180",0,'Monthly Ageing'!D247+'Monthly Ageing'!E247+'Monthly Ageing'!F247+'Monthly Ageing'!G247+'Monthly Ageing'!H247))))))</f>
        <v>0</v>
      </c>
    </row>
    <row r="248" spans="17:17" x14ac:dyDescent="0.3">
      <c r="Q248">
        <f>IF(M248&gt;"30",'Monthly Ageing'!D248+'Monthly Ageing'!E248+'Monthly Ageing'!F248+'Monthly Ageing'!G248+'Monthly Ageing'!H248,IF(M248="45",D248+E248+F248+G248+H248,IF('Monthly Ageing'!M248="60",'Monthly Ageing'!E248+'Monthly Ageing'!F248+'Monthly Ageing'!G248+'Monthly Ageing'!H248,IF('Monthly Ageing'!M248="90",'Monthly Ageing'!F248+'Monthly Ageing'!G248+'Monthly Ageing'!H248,IF('Monthly Ageing'!M248="120",'Monthly Ageing'!G248+'Monthly Ageing'!H248,IF('Monthly Ageing'!M248="180",0,'Monthly Ageing'!D248+'Monthly Ageing'!E248+'Monthly Ageing'!F248+'Monthly Ageing'!G248+'Monthly Ageing'!H248))))))</f>
        <v>0</v>
      </c>
    </row>
    <row r="249" spans="17:17" x14ac:dyDescent="0.3">
      <c r="Q249">
        <f>IF(M249&gt;"30",'Monthly Ageing'!D249+'Monthly Ageing'!E249+'Monthly Ageing'!F249+'Monthly Ageing'!G249+'Monthly Ageing'!H249,IF(M249="45",D249+E249+F249+G249+H249,IF('Monthly Ageing'!M249="60",'Monthly Ageing'!E249+'Monthly Ageing'!F249+'Monthly Ageing'!G249+'Monthly Ageing'!H249,IF('Monthly Ageing'!M249="90",'Monthly Ageing'!F249+'Monthly Ageing'!G249+'Monthly Ageing'!H249,IF('Monthly Ageing'!M249="120",'Monthly Ageing'!G249+'Monthly Ageing'!H249,IF('Monthly Ageing'!M249="180",0,'Monthly Ageing'!D249+'Monthly Ageing'!E249+'Monthly Ageing'!F249+'Monthly Ageing'!G249+'Monthly Ageing'!H249))))))</f>
        <v>0</v>
      </c>
    </row>
    <row r="250" spans="17:17" x14ac:dyDescent="0.3">
      <c r="Q250">
        <f>IF(M250&gt;"30",'Monthly Ageing'!D250+'Monthly Ageing'!E250+'Monthly Ageing'!F250+'Monthly Ageing'!G250+'Monthly Ageing'!H250,IF(M250="45",D250+E250+F250+G250+H250,IF('Monthly Ageing'!M250="60",'Monthly Ageing'!E250+'Monthly Ageing'!F250+'Monthly Ageing'!G250+'Monthly Ageing'!H250,IF('Monthly Ageing'!M250="90",'Monthly Ageing'!F250+'Monthly Ageing'!G250+'Monthly Ageing'!H250,IF('Monthly Ageing'!M250="120",'Monthly Ageing'!G250+'Monthly Ageing'!H250,IF('Monthly Ageing'!M250="180",0,'Monthly Ageing'!D250+'Monthly Ageing'!E250+'Monthly Ageing'!F250+'Monthly Ageing'!G250+'Monthly Ageing'!H250))))))</f>
        <v>0</v>
      </c>
    </row>
    <row r="251" spans="17:17" x14ac:dyDescent="0.3">
      <c r="Q251">
        <f>IF(M251&gt;"30",'Monthly Ageing'!D251+'Monthly Ageing'!E251+'Monthly Ageing'!F251+'Monthly Ageing'!G251+'Monthly Ageing'!H251,IF(M251="45",D251+E251+F251+G251+H251,IF('Monthly Ageing'!M251="60",'Monthly Ageing'!E251+'Monthly Ageing'!F251+'Monthly Ageing'!G251+'Monthly Ageing'!H251,IF('Monthly Ageing'!M251="90",'Monthly Ageing'!F251+'Monthly Ageing'!G251+'Monthly Ageing'!H251,IF('Monthly Ageing'!M251="120",'Monthly Ageing'!G251+'Monthly Ageing'!H251,IF('Monthly Ageing'!M251="180",0,'Monthly Ageing'!D251+'Monthly Ageing'!E251+'Monthly Ageing'!F251+'Monthly Ageing'!G251+'Monthly Ageing'!H251))))))</f>
        <v>0</v>
      </c>
    </row>
    <row r="252" spans="17:17" x14ac:dyDescent="0.3">
      <c r="Q252">
        <f>IF(M252&gt;"30",'Monthly Ageing'!D252+'Monthly Ageing'!E252+'Monthly Ageing'!F252+'Monthly Ageing'!G252+'Monthly Ageing'!H252,IF(M252="45",D252+E252+F252+G252+H252,IF('Monthly Ageing'!M252="60",'Monthly Ageing'!E252+'Monthly Ageing'!F252+'Monthly Ageing'!G252+'Monthly Ageing'!H252,IF('Monthly Ageing'!M252="90",'Monthly Ageing'!F252+'Monthly Ageing'!G252+'Monthly Ageing'!H252,IF('Monthly Ageing'!M252="120",'Monthly Ageing'!G252+'Monthly Ageing'!H252,IF('Monthly Ageing'!M252="180",0,'Monthly Ageing'!D252+'Monthly Ageing'!E252+'Monthly Ageing'!F252+'Monthly Ageing'!G252+'Monthly Ageing'!H252))))))</f>
        <v>0</v>
      </c>
    </row>
    <row r="253" spans="17:17" x14ac:dyDescent="0.3">
      <c r="Q253">
        <f>IF(M253&gt;"30",'Monthly Ageing'!D253+'Monthly Ageing'!E253+'Monthly Ageing'!F253+'Monthly Ageing'!G253+'Monthly Ageing'!H253,IF(M253="45",D253+E253+F253+G253+H253,IF('Monthly Ageing'!M253="60",'Monthly Ageing'!E253+'Monthly Ageing'!F253+'Monthly Ageing'!G253+'Monthly Ageing'!H253,IF('Monthly Ageing'!M253="90",'Monthly Ageing'!F253+'Monthly Ageing'!G253+'Monthly Ageing'!H253,IF('Monthly Ageing'!M253="120",'Monthly Ageing'!G253+'Monthly Ageing'!H253,IF('Monthly Ageing'!M253="180",0,'Monthly Ageing'!D253+'Monthly Ageing'!E253+'Monthly Ageing'!F253+'Monthly Ageing'!G253+'Monthly Ageing'!H253))))))</f>
        <v>0</v>
      </c>
    </row>
    <row r="254" spans="17:17" x14ac:dyDescent="0.3">
      <c r="Q254">
        <f>IF(M254&gt;"30",'Monthly Ageing'!D254+'Monthly Ageing'!E254+'Monthly Ageing'!F254+'Monthly Ageing'!G254+'Monthly Ageing'!H254,IF(M254="45",D254+E254+F254+G254+H254,IF('Monthly Ageing'!M254="60",'Monthly Ageing'!E254+'Monthly Ageing'!F254+'Monthly Ageing'!G254+'Monthly Ageing'!H254,IF('Monthly Ageing'!M254="90",'Monthly Ageing'!F254+'Monthly Ageing'!G254+'Monthly Ageing'!H254,IF('Monthly Ageing'!M254="120",'Monthly Ageing'!G254+'Monthly Ageing'!H254,IF('Monthly Ageing'!M254="180",0,'Monthly Ageing'!D254+'Monthly Ageing'!E254+'Monthly Ageing'!F254+'Monthly Ageing'!G254+'Monthly Ageing'!H254))))))</f>
        <v>0</v>
      </c>
    </row>
    <row r="255" spans="17:17" x14ac:dyDescent="0.3">
      <c r="Q255">
        <f>IF(M255&gt;"30",'Monthly Ageing'!D255+'Monthly Ageing'!E255+'Monthly Ageing'!F255+'Monthly Ageing'!G255+'Monthly Ageing'!H255,IF(M255="45",D255+E255+F255+G255+H255,IF('Monthly Ageing'!M255="60",'Monthly Ageing'!E255+'Monthly Ageing'!F255+'Monthly Ageing'!G255+'Monthly Ageing'!H255,IF('Monthly Ageing'!M255="90",'Monthly Ageing'!F255+'Monthly Ageing'!G255+'Monthly Ageing'!H255,IF('Monthly Ageing'!M255="120",'Monthly Ageing'!G255+'Monthly Ageing'!H255,IF('Monthly Ageing'!M255="180",0,'Monthly Ageing'!D255+'Monthly Ageing'!E255+'Monthly Ageing'!F255+'Monthly Ageing'!G255+'Monthly Ageing'!H255))))))</f>
        <v>0</v>
      </c>
    </row>
    <row r="256" spans="17:17" x14ac:dyDescent="0.3">
      <c r="Q256">
        <f>IF(M256&gt;"30",'Monthly Ageing'!D256+'Monthly Ageing'!E256+'Monthly Ageing'!F256+'Monthly Ageing'!G256+'Monthly Ageing'!H256,IF(M256="45",D256+E256+F256+G256+H256,IF('Monthly Ageing'!M256="60",'Monthly Ageing'!E256+'Monthly Ageing'!F256+'Monthly Ageing'!G256+'Monthly Ageing'!H256,IF('Monthly Ageing'!M256="90",'Monthly Ageing'!F256+'Monthly Ageing'!G256+'Monthly Ageing'!H256,IF('Monthly Ageing'!M256="120",'Monthly Ageing'!G256+'Monthly Ageing'!H256,IF('Monthly Ageing'!M256="180",0,'Monthly Ageing'!D256+'Monthly Ageing'!E256+'Monthly Ageing'!F256+'Monthly Ageing'!G256+'Monthly Ageing'!H256))))))</f>
        <v>0</v>
      </c>
    </row>
    <row r="257" spans="17:17" x14ac:dyDescent="0.3">
      <c r="Q257">
        <f>IF(M257&gt;"30",'Monthly Ageing'!D257+'Monthly Ageing'!E257+'Monthly Ageing'!F257+'Monthly Ageing'!G257+'Monthly Ageing'!H257,IF(M257="45",D257+E257+F257+G257+H257,IF('Monthly Ageing'!M257="60",'Monthly Ageing'!E257+'Monthly Ageing'!F257+'Monthly Ageing'!G257+'Monthly Ageing'!H257,IF('Monthly Ageing'!M257="90",'Monthly Ageing'!F257+'Monthly Ageing'!G257+'Monthly Ageing'!H257,IF('Monthly Ageing'!M257="120",'Monthly Ageing'!G257+'Monthly Ageing'!H257,IF('Monthly Ageing'!M257="180",0,'Monthly Ageing'!D257+'Monthly Ageing'!E257+'Monthly Ageing'!F257+'Monthly Ageing'!G257+'Monthly Ageing'!H257))))))</f>
        <v>0</v>
      </c>
    </row>
    <row r="258" spans="17:17" x14ac:dyDescent="0.3">
      <c r="Q258">
        <f>IF(M258&gt;"30",'Monthly Ageing'!D258+'Monthly Ageing'!E258+'Monthly Ageing'!F258+'Monthly Ageing'!G258+'Monthly Ageing'!H258,IF(M258="45",D258+E258+F258+G258+H258,IF('Monthly Ageing'!M258="60",'Monthly Ageing'!E258+'Monthly Ageing'!F258+'Monthly Ageing'!G258+'Monthly Ageing'!H258,IF('Monthly Ageing'!M258="90",'Monthly Ageing'!F258+'Monthly Ageing'!G258+'Monthly Ageing'!H258,IF('Monthly Ageing'!M258="120",'Monthly Ageing'!G258+'Monthly Ageing'!H258,IF('Monthly Ageing'!M258="180",0,'Monthly Ageing'!D258+'Monthly Ageing'!E258+'Monthly Ageing'!F258+'Monthly Ageing'!G258+'Monthly Ageing'!H258))))))</f>
        <v>0</v>
      </c>
    </row>
    <row r="259" spans="17:17" x14ac:dyDescent="0.3">
      <c r="Q259">
        <f>IF(M259&gt;"30",'Monthly Ageing'!D259+'Monthly Ageing'!E259+'Monthly Ageing'!F259+'Monthly Ageing'!G259+'Monthly Ageing'!H259,IF(M259="45",D259+E259+F259+G259+H259,IF('Monthly Ageing'!M259="60",'Monthly Ageing'!E259+'Monthly Ageing'!F259+'Monthly Ageing'!G259+'Monthly Ageing'!H259,IF('Monthly Ageing'!M259="90",'Monthly Ageing'!F259+'Monthly Ageing'!G259+'Monthly Ageing'!H259,IF('Monthly Ageing'!M259="120",'Monthly Ageing'!G259+'Monthly Ageing'!H259,IF('Monthly Ageing'!M259="180",0,'Monthly Ageing'!D259+'Monthly Ageing'!E259+'Monthly Ageing'!F259+'Monthly Ageing'!G259+'Monthly Ageing'!H259))))))</f>
        <v>0</v>
      </c>
    </row>
    <row r="260" spans="17:17" x14ac:dyDescent="0.3">
      <c r="Q260">
        <f>IF(M260&gt;"30",'Monthly Ageing'!D260+'Monthly Ageing'!E260+'Monthly Ageing'!F260+'Monthly Ageing'!G260+'Monthly Ageing'!H260,IF(M260="45",D260+E260+F260+G260+H260,IF('Monthly Ageing'!M260="60",'Monthly Ageing'!E260+'Monthly Ageing'!F260+'Monthly Ageing'!G260+'Monthly Ageing'!H260,IF('Monthly Ageing'!M260="90",'Monthly Ageing'!F260+'Monthly Ageing'!G260+'Monthly Ageing'!H260,IF('Monthly Ageing'!M260="120",'Monthly Ageing'!G260+'Monthly Ageing'!H260,IF('Monthly Ageing'!M260="180",0,'Monthly Ageing'!D260+'Monthly Ageing'!E260+'Monthly Ageing'!F260+'Monthly Ageing'!G260+'Monthly Ageing'!H260))))))</f>
        <v>0</v>
      </c>
    </row>
    <row r="261" spans="17:17" x14ac:dyDescent="0.3">
      <c r="Q261">
        <f>IF(M261&gt;"30",'Monthly Ageing'!D261+'Monthly Ageing'!E261+'Monthly Ageing'!F261+'Monthly Ageing'!G261+'Monthly Ageing'!H261,IF(M261="45",D261+E261+F261+G261+H261,IF('Monthly Ageing'!M261="60",'Monthly Ageing'!E261+'Monthly Ageing'!F261+'Monthly Ageing'!G261+'Monthly Ageing'!H261,IF('Monthly Ageing'!M261="90",'Monthly Ageing'!F261+'Monthly Ageing'!G261+'Monthly Ageing'!H261,IF('Monthly Ageing'!M261="120",'Monthly Ageing'!G261+'Monthly Ageing'!H261,IF('Monthly Ageing'!M261="180",0,'Monthly Ageing'!D261+'Monthly Ageing'!E261+'Monthly Ageing'!F261+'Monthly Ageing'!G261+'Monthly Ageing'!H261))))))</f>
        <v>0</v>
      </c>
    </row>
    <row r="262" spans="17:17" x14ac:dyDescent="0.3">
      <c r="Q262">
        <f>IF(M262&gt;"30",'Monthly Ageing'!D262+'Monthly Ageing'!E262+'Monthly Ageing'!F262+'Monthly Ageing'!G262+'Monthly Ageing'!H262,IF(M262="45",D262+E262+F262+G262+H262,IF('Monthly Ageing'!M262="60",'Monthly Ageing'!E262+'Monthly Ageing'!F262+'Monthly Ageing'!G262+'Monthly Ageing'!H262,IF('Monthly Ageing'!M262="90",'Monthly Ageing'!F262+'Monthly Ageing'!G262+'Monthly Ageing'!H262,IF('Monthly Ageing'!M262="120",'Monthly Ageing'!G262+'Monthly Ageing'!H262,IF('Monthly Ageing'!M262="180",0,'Monthly Ageing'!D262+'Monthly Ageing'!E262+'Monthly Ageing'!F262+'Monthly Ageing'!G262+'Monthly Ageing'!H262))))))</f>
        <v>0</v>
      </c>
    </row>
    <row r="263" spans="17:17" x14ac:dyDescent="0.3">
      <c r="Q263">
        <f>IF(M263&gt;"30",'Monthly Ageing'!D263+'Monthly Ageing'!E263+'Monthly Ageing'!F263+'Monthly Ageing'!G263+'Monthly Ageing'!H263,IF(M263="45",D263+E263+F263+G263+H263,IF('Monthly Ageing'!M263="60",'Monthly Ageing'!E263+'Monthly Ageing'!F263+'Monthly Ageing'!G263+'Monthly Ageing'!H263,IF('Monthly Ageing'!M263="90",'Monthly Ageing'!F263+'Monthly Ageing'!G263+'Monthly Ageing'!H263,IF('Monthly Ageing'!M263="120",'Monthly Ageing'!G263+'Monthly Ageing'!H263,IF('Monthly Ageing'!M263="180",0,'Monthly Ageing'!D263+'Monthly Ageing'!E263+'Monthly Ageing'!F263+'Monthly Ageing'!G263+'Monthly Ageing'!H263))))))</f>
        <v>0</v>
      </c>
    </row>
    <row r="264" spans="17:17" x14ac:dyDescent="0.3">
      <c r="Q264">
        <f>IF(M264&gt;"30",'Monthly Ageing'!D264+'Monthly Ageing'!E264+'Monthly Ageing'!F264+'Monthly Ageing'!G264+'Monthly Ageing'!H264,IF(M264="45",D264+E264+F264+G264+H264,IF('Monthly Ageing'!M264="60",'Monthly Ageing'!E264+'Monthly Ageing'!F264+'Monthly Ageing'!G264+'Monthly Ageing'!H264,IF('Monthly Ageing'!M264="90",'Monthly Ageing'!F264+'Monthly Ageing'!G264+'Monthly Ageing'!H264,IF('Monthly Ageing'!M264="120",'Monthly Ageing'!G264+'Monthly Ageing'!H264,IF('Monthly Ageing'!M264="180",0,'Monthly Ageing'!D264+'Monthly Ageing'!E264+'Monthly Ageing'!F264+'Monthly Ageing'!G264+'Monthly Ageing'!H264))))))</f>
        <v>0</v>
      </c>
    </row>
    <row r="265" spans="17:17" x14ac:dyDescent="0.3">
      <c r="Q265">
        <f>IF(M265&gt;"30",'Monthly Ageing'!D265+'Monthly Ageing'!E265+'Monthly Ageing'!F265+'Monthly Ageing'!G265+'Monthly Ageing'!H265,IF(M265="45",D265+E265+F265+G265+H265,IF('Monthly Ageing'!M265="60",'Monthly Ageing'!E265+'Monthly Ageing'!F265+'Monthly Ageing'!G265+'Monthly Ageing'!H265,IF('Monthly Ageing'!M265="90",'Monthly Ageing'!F265+'Monthly Ageing'!G265+'Monthly Ageing'!H265,IF('Monthly Ageing'!M265="120",'Monthly Ageing'!G265+'Monthly Ageing'!H265,IF('Monthly Ageing'!M265="180",0,'Monthly Ageing'!D265+'Monthly Ageing'!E265+'Monthly Ageing'!F265+'Monthly Ageing'!G265+'Monthly Ageing'!H265))))))</f>
        <v>0</v>
      </c>
    </row>
    <row r="266" spans="17:17" x14ac:dyDescent="0.3">
      <c r="Q266">
        <f>IF(M266&gt;"30",'Monthly Ageing'!D266+'Monthly Ageing'!E266+'Monthly Ageing'!F266+'Monthly Ageing'!G266+'Monthly Ageing'!H266,IF(M266="45",D266+E266+F266+G266+H266,IF('Monthly Ageing'!M266="60",'Monthly Ageing'!E266+'Monthly Ageing'!F266+'Monthly Ageing'!G266+'Monthly Ageing'!H266,IF('Monthly Ageing'!M266="90",'Monthly Ageing'!F266+'Monthly Ageing'!G266+'Monthly Ageing'!H266,IF('Monthly Ageing'!M266="120",'Monthly Ageing'!G266+'Monthly Ageing'!H266,IF('Monthly Ageing'!M266="180",0,'Monthly Ageing'!D266+'Monthly Ageing'!E266+'Monthly Ageing'!F266+'Monthly Ageing'!G266+'Monthly Ageing'!H266))))))</f>
        <v>0</v>
      </c>
    </row>
    <row r="267" spans="17:17" x14ac:dyDescent="0.3">
      <c r="Q267">
        <f>IF(M267&gt;"30",'Monthly Ageing'!D267+'Monthly Ageing'!E267+'Monthly Ageing'!F267+'Monthly Ageing'!G267+'Monthly Ageing'!H267,IF(M267="45",D267+E267+F267+G267+H267,IF('Monthly Ageing'!M267="60",'Monthly Ageing'!E267+'Monthly Ageing'!F267+'Monthly Ageing'!G267+'Monthly Ageing'!H267,IF('Monthly Ageing'!M267="90",'Monthly Ageing'!F267+'Monthly Ageing'!G267+'Monthly Ageing'!H267,IF('Monthly Ageing'!M267="120",'Monthly Ageing'!G267+'Monthly Ageing'!H267,IF('Monthly Ageing'!M267="180",0,'Monthly Ageing'!D267+'Monthly Ageing'!E267+'Monthly Ageing'!F267+'Monthly Ageing'!G267+'Monthly Ageing'!H267))))))</f>
        <v>0</v>
      </c>
    </row>
    <row r="268" spans="17:17" x14ac:dyDescent="0.3">
      <c r="Q268">
        <f>IF(M268&gt;"30",'Monthly Ageing'!D268+'Monthly Ageing'!E268+'Monthly Ageing'!F268+'Monthly Ageing'!G268+'Monthly Ageing'!H268,IF(M268="45",D268+E268+F268+G268+H268,IF('Monthly Ageing'!M268="60",'Monthly Ageing'!E268+'Monthly Ageing'!F268+'Monthly Ageing'!G268+'Monthly Ageing'!H268,IF('Monthly Ageing'!M268="90",'Monthly Ageing'!F268+'Monthly Ageing'!G268+'Monthly Ageing'!H268,IF('Monthly Ageing'!M268="120",'Monthly Ageing'!G268+'Monthly Ageing'!H268,IF('Monthly Ageing'!M268="180",0,'Monthly Ageing'!D268+'Monthly Ageing'!E268+'Monthly Ageing'!F268+'Monthly Ageing'!G268+'Monthly Ageing'!H268))))))</f>
        <v>0</v>
      </c>
    </row>
    <row r="269" spans="17:17" x14ac:dyDescent="0.3">
      <c r="Q269">
        <f>IF(M269&gt;"30",'Monthly Ageing'!D269+'Monthly Ageing'!E269+'Monthly Ageing'!F269+'Monthly Ageing'!G269+'Monthly Ageing'!H269,IF(M269="45",D269+E269+F269+G269+H269,IF('Monthly Ageing'!M269="60",'Monthly Ageing'!E269+'Monthly Ageing'!F269+'Monthly Ageing'!G269+'Monthly Ageing'!H269,IF('Monthly Ageing'!M269="90",'Monthly Ageing'!F269+'Monthly Ageing'!G269+'Monthly Ageing'!H269,IF('Monthly Ageing'!M269="120",'Monthly Ageing'!G269+'Monthly Ageing'!H269,IF('Monthly Ageing'!M269="180",0,'Monthly Ageing'!D269+'Monthly Ageing'!E269+'Monthly Ageing'!F269+'Monthly Ageing'!G269+'Monthly Ageing'!H269))))))</f>
        <v>0</v>
      </c>
    </row>
    <row r="270" spans="17:17" x14ac:dyDescent="0.3">
      <c r="Q270">
        <f>IF(M270&gt;"30",'Monthly Ageing'!D270+'Monthly Ageing'!E270+'Monthly Ageing'!F270+'Monthly Ageing'!G270+'Monthly Ageing'!H270,IF(M270="45",D270+E270+F270+G270+H270,IF('Monthly Ageing'!M270="60",'Monthly Ageing'!E270+'Monthly Ageing'!F270+'Monthly Ageing'!G270+'Monthly Ageing'!H270,IF('Monthly Ageing'!M270="90",'Monthly Ageing'!F270+'Monthly Ageing'!G270+'Monthly Ageing'!H270,IF('Monthly Ageing'!M270="120",'Monthly Ageing'!G270+'Monthly Ageing'!H270,IF('Monthly Ageing'!M270="180",0,'Monthly Ageing'!D270+'Monthly Ageing'!E270+'Monthly Ageing'!F270+'Monthly Ageing'!G270+'Monthly Ageing'!H270))))))</f>
        <v>0</v>
      </c>
    </row>
    <row r="271" spans="17:17" x14ac:dyDescent="0.3">
      <c r="Q271">
        <f>IF(M271&gt;"30",'Monthly Ageing'!D271+'Monthly Ageing'!E271+'Monthly Ageing'!F271+'Monthly Ageing'!G271+'Monthly Ageing'!H271,IF(M271="45",D271+E271+F271+G271+H271,IF('Monthly Ageing'!M271="60",'Monthly Ageing'!E271+'Monthly Ageing'!F271+'Monthly Ageing'!G271+'Monthly Ageing'!H271,IF('Monthly Ageing'!M271="90",'Monthly Ageing'!F271+'Monthly Ageing'!G271+'Monthly Ageing'!H271,IF('Monthly Ageing'!M271="120",'Monthly Ageing'!G271+'Monthly Ageing'!H271,IF('Monthly Ageing'!M271="180",0,'Monthly Ageing'!D271+'Monthly Ageing'!E271+'Monthly Ageing'!F271+'Monthly Ageing'!G271+'Monthly Ageing'!H271))))))</f>
        <v>0</v>
      </c>
    </row>
  </sheetData>
  <mergeCells count="2">
    <mergeCell ref="J1:K1"/>
    <mergeCell ref="L1:N1"/>
  </mergeCells>
  <phoneticPr fontId="2"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J3878"/>
  <sheetViews>
    <sheetView topLeftCell="B1" workbookViewId="0">
      <pane ySplit="2" topLeftCell="A3" activePane="bottomLeft" state="frozen"/>
      <selection pane="bottomLeft" activeCell="G3889" sqref="G3889"/>
    </sheetView>
  </sheetViews>
  <sheetFormatPr defaultColWidth="8.88671875" defaultRowHeight="14.4" x14ac:dyDescent="0.3"/>
  <cols>
    <col min="1" max="1" width="14.109375" style="49" bestFit="1" customWidth="1"/>
    <col min="2" max="3" width="27.44140625" style="27" bestFit="1" customWidth="1"/>
    <col min="4" max="4" width="44" style="27" bestFit="1" customWidth="1"/>
    <col min="5" max="5" width="16.5546875" style="27" customWidth="1"/>
    <col min="6" max="6" width="19.44140625" style="27" customWidth="1"/>
    <col min="7" max="7" width="23.33203125" style="27" bestFit="1" customWidth="1"/>
    <col min="8" max="8" width="24.77734375" style="27" bestFit="1" customWidth="1"/>
    <col min="9" max="9" width="14.6640625" style="27" bestFit="1" customWidth="1"/>
    <col min="10" max="16384" width="8.88671875" style="27"/>
  </cols>
  <sheetData>
    <row r="1" spans="1:10" x14ac:dyDescent="0.3">
      <c r="A1" s="29"/>
      <c r="B1" s="29"/>
      <c r="C1" s="29"/>
      <c r="D1" s="29"/>
      <c r="E1" s="28"/>
      <c r="F1" s="28"/>
      <c r="G1" s="28"/>
      <c r="H1" s="28"/>
      <c r="J1" s="50"/>
    </row>
    <row r="2" spans="1:10" x14ac:dyDescent="0.3">
      <c r="A2" s="27" t="s">
        <v>12703</v>
      </c>
      <c r="B2" s="27" t="s">
        <v>14822</v>
      </c>
      <c r="C2" s="27" t="s">
        <v>14823</v>
      </c>
      <c r="D2" s="27" t="s">
        <v>14821</v>
      </c>
      <c r="E2" s="74" t="s">
        <v>12702</v>
      </c>
      <c r="F2" s="27" t="s">
        <v>12701</v>
      </c>
      <c r="G2" s="27" t="s">
        <v>12700</v>
      </c>
      <c r="H2" s="27" t="s">
        <v>14824</v>
      </c>
      <c r="J2" s="27" t="s">
        <v>14850</v>
      </c>
    </row>
    <row r="3" spans="1:10" x14ac:dyDescent="0.3">
      <c r="A3" s="49">
        <v>8709020025084</v>
      </c>
      <c r="B3" s="27" t="s">
        <v>12699</v>
      </c>
      <c r="C3" s="27" t="s">
        <v>12698</v>
      </c>
      <c r="D3" s="27" t="s">
        <v>12710</v>
      </c>
      <c r="E3" s="75">
        <v>31817</v>
      </c>
      <c r="F3" s="27" t="str">
        <f>MID(A3,7,4)</f>
        <v>0025</v>
      </c>
      <c r="G3" s="27" t="str">
        <f>IF(F3&gt;"4999","Male","Female")</f>
        <v>Female</v>
      </c>
      <c r="H3" s="69" t="s">
        <v>14849</v>
      </c>
    </row>
    <row r="4" spans="1:10" x14ac:dyDescent="0.3">
      <c r="A4" s="49" t="s">
        <v>12697</v>
      </c>
      <c r="B4" s="27" t="s">
        <v>12696</v>
      </c>
      <c r="C4" s="27" t="s">
        <v>12695</v>
      </c>
      <c r="D4" s="27" t="s">
        <v>12711</v>
      </c>
      <c r="E4" s="75">
        <v>35741</v>
      </c>
      <c r="F4" s="27" t="str">
        <f t="shared" ref="F4:F67" si="0">MID(A4,7,4)</f>
        <v>5254</v>
      </c>
      <c r="G4" s="27" t="str">
        <f>IF(F4&gt;"4999","Male","Female")</f>
        <v>Male</v>
      </c>
      <c r="H4" s="27" t="str">
        <f>LEFT(REPLACE(D4,1,FIND("@",D4),""),FIND(".",REPLACE(D4,1,FIND("@",D4),""))-1)</f>
        <v>telkomsa</v>
      </c>
    </row>
    <row r="5" spans="1:10" x14ac:dyDescent="0.3">
      <c r="A5" s="49" t="s">
        <v>12694</v>
      </c>
      <c r="B5" s="27" t="s">
        <v>5686</v>
      </c>
      <c r="C5" s="27" t="s">
        <v>12693</v>
      </c>
      <c r="D5" s="27" t="s">
        <v>12712</v>
      </c>
      <c r="E5" s="75">
        <v>34692</v>
      </c>
      <c r="F5" s="27" t="str">
        <f t="shared" si="0"/>
        <v>5260</v>
      </c>
      <c r="G5" s="27" t="str">
        <f t="shared" ref="G5:G68" si="1">IF(F5&gt;"4999","Male","Female")</f>
        <v>Male</v>
      </c>
      <c r="H5" s="27" t="str">
        <f t="shared" ref="H5:H68" si="2">LEFT(REPLACE(D5,1,FIND("@",D5),""),FIND(".",REPLACE(D5,1,FIND("@",D5),""))-1)</f>
        <v>21century</v>
      </c>
    </row>
    <row r="6" spans="1:10" x14ac:dyDescent="0.3">
      <c r="A6" s="49" t="s">
        <v>12692</v>
      </c>
      <c r="B6" s="27" t="s">
        <v>12691</v>
      </c>
      <c r="C6" s="27" t="s">
        <v>12690</v>
      </c>
      <c r="D6" s="27" t="s">
        <v>12713</v>
      </c>
      <c r="E6" s="75">
        <v>33102</v>
      </c>
      <c r="F6" s="27" t="str">
        <f t="shared" si="0"/>
        <v>0136</v>
      </c>
      <c r="G6" s="27" t="str">
        <f t="shared" si="1"/>
        <v>Female</v>
      </c>
      <c r="H6" s="27" t="str">
        <f t="shared" si="2"/>
        <v>3dr</v>
      </c>
    </row>
    <row r="7" spans="1:10" x14ac:dyDescent="0.3">
      <c r="A7" s="49" t="s">
        <v>12689</v>
      </c>
      <c r="B7" s="27" t="s">
        <v>6341</v>
      </c>
      <c r="C7" s="27" t="s">
        <v>12688</v>
      </c>
      <c r="E7" s="75">
        <v>33440</v>
      </c>
      <c r="F7" s="27" t="str">
        <f t="shared" si="0"/>
        <v>0069</v>
      </c>
      <c r="G7" s="27" t="str">
        <f t="shared" si="1"/>
        <v>Female</v>
      </c>
      <c r="H7" s="27" t="e">
        <f t="shared" si="2"/>
        <v>#VALUE!</v>
      </c>
    </row>
    <row r="8" spans="1:10" x14ac:dyDescent="0.3">
      <c r="A8" s="49" t="s">
        <v>12687</v>
      </c>
      <c r="B8" s="27" t="s">
        <v>10003</v>
      </c>
      <c r="C8" s="27" t="s">
        <v>11312</v>
      </c>
      <c r="D8" s="27" t="s">
        <v>12714</v>
      </c>
      <c r="E8" s="75">
        <v>25905</v>
      </c>
      <c r="F8" s="27" t="str">
        <f t="shared" si="0"/>
        <v>0050</v>
      </c>
      <c r="G8" s="27" t="str">
        <f t="shared" si="1"/>
        <v>Female</v>
      </c>
      <c r="H8" s="27" t="str">
        <f t="shared" si="2"/>
        <v>brabys</v>
      </c>
    </row>
    <row r="9" spans="1:10" x14ac:dyDescent="0.3">
      <c r="A9" s="49" t="s">
        <v>12686</v>
      </c>
      <c r="B9" s="27" t="s">
        <v>12685</v>
      </c>
      <c r="C9" s="27" t="s">
        <v>8591</v>
      </c>
      <c r="D9" s="27" t="s">
        <v>12715</v>
      </c>
      <c r="E9" s="75">
        <v>32836</v>
      </c>
      <c r="F9" s="27" t="str">
        <f t="shared" si="0"/>
        <v>5382</v>
      </c>
      <c r="G9" s="27" t="str">
        <f t="shared" si="1"/>
        <v>Male</v>
      </c>
      <c r="H9" s="27" t="str">
        <f t="shared" si="2"/>
        <v>nielsen</v>
      </c>
    </row>
    <row r="10" spans="1:10" x14ac:dyDescent="0.3">
      <c r="A10" s="49" t="s">
        <v>12684</v>
      </c>
      <c r="B10" s="27" t="s">
        <v>7842</v>
      </c>
      <c r="C10" s="27" t="s">
        <v>4573</v>
      </c>
      <c r="D10" s="27" t="s">
        <v>12716</v>
      </c>
      <c r="E10" s="75">
        <v>32814</v>
      </c>
      <c r="F10" s="27" t="str">
        <f t="shared" si="0"/>
        <v>6000</v>
      </c>
      <c r="G10" s="27" t="str">
        <f t="shared" si="1"/>
        <v>Male</v>
      </c>
      <c r="H10" s="27" t="str">
        <f t="shared" si="2"/>
        <v>global</v>
      </c>
    </row>
    <row r="11" spans="1:10" x14ac:dyDescent="0.3">
      <c r="A11" s="49" t="s">
        <v>12683</v>
      </c>
      <c r="B11" s="27" t="s">
        <v>12682</v>
      </c>
      <c r="C11" s="27" t="s">
        <v>12681</v>
      </c>
      <c r="E11" s="75">
        <v>28957</v>
      </c>
      <c r="F11" s="27" t="str">
        <f t="shared" si="0"/>
        <v>5602</v>
      </c>
      <c r="G11" s="27" t="str">
        <f t="shared" si="1"/>
        <v>Male</v>
      </c>
      <c r="H11" s="27" t="e">
        <f t="shared" si="2"/>
        <v>#VALUE!</v>
      </c>
    </row>
    <row r="12" spans="1:10" x14ac:dyDescent="0.3">
      <c r="A12" s="49" t="s">
        <v>12680</v>
      </c>
      <c r="B12" s="27" t="s">
        <v>12679</v>
      </c>
      <c r="C12" s="27" t="s">
        <v>12678</v>
      </c>
      <c r="D12" s="27" t="s">
        <v>12717</v>
      </c>
      <c r="E12" s="75">
        <v>31534</v>
      </c>
      <c r="F12" s="27" t="str">
        <f t="shared" si="0"/>
        <v>0408</v>
      </c>
      <c r="G12" s="27" t="str">
        <f t="shared" si="1"/>
        <v>Female</v>
      </c>
      <c r="H12" s="27" t="str">
        <f t="shared" si="2"/>
        <v>aacranes</v>
      </c>
    </row>
    <row r="13" spans="1:10" x14ac:dyDescent="0.3">
      <c r="A13" s="49" t="s">
        <v>12677</v>
      </c>
      <c r="B13" s="27" t="s">
        <v>6288</v>
      </c>
      <c r="C13" s="27" t="s">
        <v>12676</v>
      </c>
      <c r="D13" s="27" t="s">
        <v>12718</v>
      </c>
      <c r="E13" s="75">
        <v>29473</v>
      </c>
      <c r="F13" s="27" t="str">
        <f t="shared" si="0"/>
        <v>5812</v>
      </c>
      <c r="G13" s="27" t="str">
        <f t="shared" si="1"/>
        <v>Male</v>
      </c>
      <c r="H13" s="27" t="str">
        <f t="shared" si="2"/>
        <v>telkomsa</v>
      </c>
    </row>
    <row r="14" spans="1:10" x14ac:dyDescent="0.3">
      <c r="A14" s="49" t="s">
        <v>12675</v>
      </c>
      <c r="B14" s="27" t="s">
        <v>12559</v>
      </c>
      <c r="C14" s="27" t="s">
        <v>12674</v>
      </c>
      <c r="D14" s="27" t="s">
        <v>12719</v>
      </c>
      <c r="E14" s="75">
        <v>32650</v>
      </c>
      <c r="F14" s="27" t="str">
        <f t="shared" si="0"/>
        <v>0409</v>
      </c>
      <c r="G14" s="27" t="str">
        <f t="shared" si="1"/>
        <v>Female</v>
      </c>
      <c r="H14" s="27" t="str">
        <f t="shared" si="2"/>
        <v>telkomsa</v>
      </c>
    </row>
    <row r="15" spans="1:10" x14ac:dyDescent="0.3">
      <c r="A15" s="49" t="s">
        <v>12673</v>
      </c>
      <c r="B15" s="27" t="s">
        <v>11325</v>
      </c>
      <c r="C15" s="27" t="s">
        <v>12672</v>
      </c>
      <c r="D15" s="27" t="s">
        <v>12720</v>
      </c>
      <c r="E15" s="75">
        <v>33349</v>
      </c>
      <c r="F15" s="27" t="str">
        <f t="shared" si="0"/>
        <v>0981</v>
      </c>
      <c r="G15" s="27" t="str">
        <f t="shared" si="1"/>
        <v>Female</v>
      </c>
      <c r="H15" s="27" t="str">
        <f t="shared" si="2"/>
        <v>a-bay</v>
      </c>
    </row>
    <row r="16" spans="1:10" x14ac:dyDescent="0.3">
      <c r="A16" s="49" t="s">
        <v>12671</v>
      </c>
      <c r="B16" s="27" t="s">
        <v>12670</v>
      </c>
      <c r="C16" s="27" t="s">
        <v>12669</v>
      </c>
      <c r="D16" s="27" t="s">
        <v>12721</v>
      </c>
      <c r="E16" s="75">
        <v>33031</v>
      </c>
      <c r="F16" s="27" t="str">
        <f t="shared" si="0"/>
        <v>6169</v>
      </c>
      <c r="G16" s="27" t="str">
        <f t="shared" si="1"/>
        <v>Male</v>
      </c>
      <c r="H16" s="27" t="str">
        <f t="shared" si="2"/>
        <v>galactictrucking</v>
      </c>
    </row>
    <row r="17" spans="1:8" x14ac:dyDescent="0.3">
      <c r="A17" s="49" t="s">
        <v>12668</v>
      </c>
      <c r="B17" s="27" t="s">
        <v>12667</v>
      </c>
      <c r="C17" s="27" t="s">
        <v>9106</v>
      </c>
      <c r="D17" s="27" t="s">
        <v>12722</v>
      </c>
      <c r="E17" s="75">
        <v>32703</v>
      </c>
      <c r="F17" s="27" t="str">
        <f t="shared" si="0"/>
        <v>0133</v>
      </c>
      <c r="G17" s="27" t="str">
        <f t="shared" si="1"/>
        <v>Female</v>
      </c>
      <c r="H17" s="27" t="str">
        <f t="shared" si="2"/>
        <v>abcs</v>
      </c>
    </row>
    <row r="18" spans="1:8" x14ac:dyDescent="0.3">
      <c r="A18" s="49" t="s">
        <v>12666</v>
      </c>
      <c r="B18" s="27" t="s">
        <v>12665</v>
      </c>
      <c r="C18" s="27" t="s">
        <v>12664</v>
      </c>
      <c r="D18" s="27" t="s">
        <v>12723</v>
      </c>
      <c r="E18" s="75">
        <v>33886</v>
      </c>
      <c r="F18" s="27" t="str">
        <f t="shared" si="0"/>
        <v>5721</v>
      </c>
      <c r="G18" s="27" t="str">
        <f t="shared" si="1"/>
        <v>Male</v>
      </c>
      <c r="H18" s="27" t="str">
        <f t="shared" si="2"/>
        <v>absacapital</v>
      </c>
    </row>
    <row r="19" spans="1:8" x14ac:dyDescent="0.3">
      <c r="A19" s="49" t="s">
        <v>12663</v>
      </c>
      <c r="B19" s="27" t="s">
        <v>8887</v>
      </c>
      <c r="C19" s="27" t="s">
        <v>12662</v>
      </c>
      <c r="D19" s="27" t="s">
        <v>12724</v>
      </c>
      <c r="E19" s="75">
        <v>25878</v>
      </c>
      <c r="F19" s="27" t="str">
        <f t="shared" si="0"/>
        <v>0133</v>
      </c>
      <c r="G19" s="27" t="str">
        <f t="shared" si="1"/>
        <v>Female</v>
      </c>
      <c r="H19" s="27" t="str">
        <f t="shared" si="2"/>
        <v>absolutecontainers</v>
      </c>
    </row>
    <row r="20" spans="1:8" x14ac:dyDescent="0.3">
      <c r="A20" s="49" t="s">
        <v>12661</v>
      </c>
      <c r="B20" s="27" t="s">
        <v>4768</v>
      </c>
      <c r="C20" s="27" t="s">
        <v>11584</v>
      </c>
      <c r="D20" s="27" t="s">
        <v>12725</v>
      </c>
      <c r="E20" s="75">
        <v>32275</v>
      </c>
      <c r="F20" s="27" t="str">
        <f t="shared" si="0"/>
        <v>5320</v>
      </c>
      <c r="G20" s="27" t="str">
        <f t="shared" si="1"/>
        <v>Male</v>
      </c>
      <c r="H20" s="27" t="e">
        <f t="shared" si="2"/>
        <v>#VALUE!</v>
      </c>
    </row>
    <row r="21" spans="1:8" x14ac:dyDescent="0.3">
      <c r="A21" s="49" t="s">
        <v>12660</v>
      </c>
      <c r="B21" s="27" t="s">
        <v>5201</v>
      </c>
      <c r="C21" s="27" t="s">
        <v>12659</v>
      </c>
      <c r="D21" s="27" t="s">
        <v>12726</v>
      </c>
      <c r="E21" s="75">
        <v>30945</v>
      </c>
      <c r="F21" s="27" t="str">
        <f t="shared" si="0"/>
        <v>0709</v>
      </c>
      <c r="G21" s="27" t="str">
        <f t="shared" si="1"/>
        <v>Female</v>
      </c>
      <c r="H21" s="27" t="str">
        <f t="shared" si="2"/>
        <v>accessol</v>
      </c>
    </row>
    <row r="22" spans="1:8" x14ac:dyDescent="0.3">
      <c r="A22" s="49" t="s">
        <v>12658</v>
      </c>
      <c r="B22" s="27" t="s">
        <v>12657</v>
      </c>
      <c r="C22" s="27" t="s">
        <v>4828</v>
      </c>
      <c r="E22" s="75">
        <v>26581</v>
      </c>
      <c r="F22" s="27" t="str">
        <f t="shared" si="0"/>
        <v>5014</v>
      </c>
      <c r="G22" s="27" t="str">
        <f t="shared" si="1"/>
        <v>Male</v>
      </c>
      <c r="H22" s="27" t="e">
        <f t="shared" si="2"/>
        <v>#VALUE!</v>
      </c>
    </row>
    <row r="23" spans="1:8" x14ac:dyDescent="0.3">
      <c r="A23" s="49" t="s">
        <v>12656</v>
      </c>
      <c r="B23" s="27" t="s">
        <v>5385</v>
      </c>
      <c r="C23" s="27" t="s">
        <v>12655</v>
      </c>
      <c r="D23" s="27" t="s">
        <v>12727</v>
      </c>
      <c r="E23" s="75">
        <v>32949</v>
      </c>
      <c r="F23" s="27" t="str">
        <f t="shared" si="0"/>
        <v>5447</v>
      </c>
      <c r="G23" s="27" t="str">
        <f t="shared" si="1"/>
        <v>Male</v>
      </c>
      <c r="H23" s="27" t="str">
        <f t="shared" si="2"/>
        <v>assessortrainer</v>
      </c>
    </row>
    <row r="24" spans="1:8" x14ac:dyDescent="0.3">
      <c r="A24" s="49" t="s">
        <v>12654</v>
      </c>
      <c r="B24" s="27" t="s">
        <v>4710</v>
      </c>
      <c r="C24" s="27" t="s">
        <v>4609</v>
      </c>
      <c r="D24" s="27" t="s">
        <v>12728</v>
      </c>
      <c r="E24" s="75">
        <v>34511</v>
      </c>
      <c r="F24" s="27" t="str">
        <f t="shared" si="0"/>
        <v>5649</v>
      </c>
      <c r="G24" s="27" t="str">
        <f t="shared" si="1"/>
        <v>Male</v>
      </c>
      <c r="H24" s="27" t="str">
        <f t="shared" si="2"/>
        <v>acdcexpress</v>
      </c>
    </row>
    <row r="25" spans="1:8" x14ac:dyDescent="0.3">
      <c r="A25" s="49" t="s">
        <v>12653</v>
      </c>
      <c r="B25" s="27" t="s">
        <v>5225</v>
      </c>
      <c r="C25" s="27" t="s">
        <v>8578</v>
      </c>
      <c r="D25" s="27" t="s">
        <v>12729</v>
      </c>
      <c r="E25" s="75">
        <v>34074</v>
      </c>
      <c r="F25" s="27" t="str">
        <f t="shared" si="0"/>
        <v>0509</v>
      </c>
      <c r="G25" s="27" t="str">
        <f t="shared" si="1"/>
        <v>Female</v>
      </c>
      <c r="H25" s="27" t="str">
        <f t="shared" si="2"/>
        <v>acenuts</v>
      </c>
    </row>
    <row r="26" spans="1:8" x14ac:dyDescent="0.3">
      <c r="A26" s="49" t="s">
        <v>12652</v>
      </c>
      <c r="B26" s="27" t="s">
        <v>12651</v>
      </c>
      <c r="C26" s="27" t="s">
        <v>5497</v>
      </c>
      <c r="D26" s="27" t="s">
        <v>12730</v>
      </c>
      <c r="E26" s="75">
        <v>28863</v>
      </c>
      <c r="F26" s="27" t="str">
        <f t="shared" si="0"/>
        <v>0362</v>
      </c>
      <c r="G26" s="27" t="str">
        <f t="shared" si="1"/>
        <v>Female</v>
      </c>
      <c r="H26" s="27" t="str">
        <f t="shared" si="2"/>
        <v>acepak</v>
      </c>
    </row>
    <row r="27" spans="1:8" x14ac:dyDescent="0.3">
      <c r="A27" s="49" t="s">
        <v>12650</v>
      </c>
      <c r="B27" s="27" t="s">
        <v>12649</v>
      </c>
      <c r="C27" s="27" t="s">
        <v>12648</v>
      </c>
      <c r="D27" s="27" t="s">
        <v>12731</v>
      </c>
      <c r="E27" s="75">
        <v>32395</v>
      </c>
      <c r="F27" s="27" t="str">
        <f t="shared" si="0"/>
        <v>5105</v>
      </c>
      <c r="G27" s="27" t="str">
        <f t="shared" si="1"/>
        <v>Male</v>
      </c>
      <c r="H27" s="27" t="str">
        <f t="shared" si="2"/>
        <v>acksolutions</v>
      </c>
    </row>
    <row r="28" spans="1:8" x14ac:dyDescent="0.3">
      <c r="A28" s="49" t="s">
        <v>12647</v>
      </c>
      <c r="B28" s="27" t="s">
        <v>12646</v>
      </c>
      <c r="C28" s="27" t="s">
        <v>8884</v>
      </c>
      <c r="E28" s="75">
        <v>34170</v>
      </c>
      <c r="F28" s="27" t="str">
        <f t="shared" si="0"/>
        <v>0356</v>
      </c>
      <c r="G28" s="27" t="str">
        <f t="shared" si="1"/>
        <v>Female</v>
      </c>
      <c r="H28" s="27" t="e">
        <f t="shared" si="2"/>
        <v>#VALUE!</v>
      </c>
    </row>
    <row r="29" spans="1:8" x14ac:dyDescent="0.3">
      <c r="A29" s="49" t="s">
        <v>12645</v>
      </c>
      <c r="B29" s="27" t="s">
        <v>12644</v>
      </c>
      <c r="C29" s="27" t="s">
        <v>12643</v>
      </c>
      <c r="D29" s="27" t="s">
        <v>12732</v>
      </c>
      <c r="E29" s="75">
        <v>26554</v>
      </c>
      <c r="F29" s="27" t="str">
        <f t="shared" si="0"/>
        <v>5311</v>
      </c>
      <c r="G29" s="27" t="str">
        <f t="shared" si="1"/>
        <v>Male</v>
      </c>
      <c r="H29" s="27" t="str">
        <f t="shared" si="2"/>
        <v>actfiresystems</v>
      </c>
    </row>
    <row r="30" spans="1:8" x14ac:dyDescent="0.3">
      <c r="A30" s="49" t="s">
        <v>12642</v>
      </c>
      <c r="B30" s="27" t="s">
        <v>12641</v>
      </c>
      <c r="C30" s="27" t="s">
        <v>5497</v>
      </c>
      <c r="D30" s="27" t="s">
        <v>12733</v>
      </c>
      <c r="E30" s="75">
        <v>27342</v>
      </c>
      <c r="F30" s="27" t="str">
        <f t="shared" si="0"/>
        <v>5459</v>
      </c>
      <c r="G30" s="27" t="str">
        <f t="shared" si="1"/>
        <v>Male</v>
      </c>
      <c r="H30" s="27" t="str">
        <f t="shared" si="2"/>
        <v>xsinet</v>
      </c>
    </row>
    <row r="31" spans="1:8" x14ac:dyDescent="0.3">
      <c r="A31" s="49" t="s">
        <v>12640</v>
      </c>
      <c r="B31" s="27" t="s">
        <v>12639</v>
      </c>
      <c r="C31" s="27" t="s">
        <v>8414</v>
      </c>
      <c r="D31" s="27" t="s">
        <v>12734</v>
      </c>
      <c r="E31" s="75">
        <v>31369</v>
      </c>
      <c r="F31" s="27" t="str">
        <f t="shared" si="0"/>
        <v>5707</v>
      </c>
      <c r="G31" s="27" t="str">
        <f t="shared" si="1"/>
        <v>Male</v>
      </c>
      <c r="H31" s="27" t="str">
        <f t="shared" si="2"/>
        <v>activeeducation</v>
      </c>
    </row>
    <row r="32" spans="1:8" x14ac:dyDescent="0.3">
      <c r="A32" s="49" t="s">
        <v>12638</v>
      </c>
      <c r="B32" s="27" t="s">
        <v>12637</v>
      </c>
      <c r="C32" s="27" t="s">
        <v>12636</v>
      </c>
      <c r="D32" s="27" t="s">
        <v>12735</v>
      </c>
      <c r="E32" s="75">
        <v>36315</v>
      </c>
      <c r="F32" s="27" t="str">
        <f t="shared" si="0"/>
        <v>5242</v>
      </c>
      <c r="G32" s="27" t="str">
        <f t="shared" si="1"/>
        <v>Male</v>
      </c>
      <c r="H32" s="27" t="str">
        <f t="shared" si="2"/>
        <v>acwevents</v>
      </c>
    </row>
    <row r="33" spans="1:8" x14ac:dyDescent="0.3">
      <c r="A33" s="49" t="s">
        <v>12635</v>
      </c>
      <c r="B33" s="27" t="s">
        <v>6320</v>
      </c>
      <c r="C33" s="27" t="s">
        <v>12634</v>
      </c>
      <c r="D33" s="27" t="s">
        <v>12736</v>
      </c>
      <c r="E33" s="75">
        <v>19139</v>
      </c>
      <c r="F33" s="27" t="str">
        <f t="shared" si="0"/>
        <v>0030</v>
      </c>
      <c r="G33" s="27" t="str">
        <f t="shared" si="1"/>
        <v>Female</v>
      </c>
      <c r="H33" s="27" t="str">
        <f t="shared" si="2"/>
        <v>ad-ops</v>
      </c>
    </row>
    <row r="34" spans="1:8" x14ac:dyDescent="0.3">
      <c r="A34" s="49" t="s">
        <v>12633</v>
      </c>
      <c r="B34" s="27" t="s">
        <v>12632</v>
      </c>
      <c r="C34" s="27" t="s">
        <v>12631</v>
      </c>
      <c r="D34" s="27" t="s">
        <v>12737</v>
      </c>
      <c r="E34" s="75">
        <v>197005</v>
      </c>
      <c r="F34" s="27" t="str">
        <f t="shared" si="0"/>
        <v>18-0</v>
      </c>
      <c r="G34" s="27" t="str">
        <f t="shared" si="1"/>
        <v>Female</v>
      </c>
      <c r="H34" s="27" t="str">
        <f t="shared" si="2"/>
        <v>aliwalsecurity</v>
      </c>
    </row>
    <row r="35" spans="1:8" x14ac:dyDescent="0.3">
      <c r="A35" s="49" t="s">
        <v>12630</v>
      </c>
      <c r="B35" s="27" t="s">
        <v>12629</v>
      </c>
      <c r="C35" s="27" t="s">
        <v>12628</v>
      </c>
      <c r="D35" s="27" t="s">
        <v>12738</v>
      </c>
      <c r="E35" s="75">
        <v>32443</v>
      </c>
      <c r="F35" s="27" t="str">
        <f t="shared" si="0"/>
        <v>5283</v>
      </c>
      <c r="G35" s="27" t="str">
        <f t="shared" si="1"/>
        <v>Male</v>
      </c>
      <c r="H35" s="27" t="str">
        <f t="shared" si="2"/>
        <v>adreventsupply</v>
      </c>
    </row>
    <row r="36" spans="1:8" x14ac:dyDescent="0.3">
      <c r="A36" s="49" t="s">
        <v>12627</v>
      </c>
      <c r="B36" s="27" t="s">
        <v>4460</v>
      </c>
      <c r="C36" s="27" t="s">
        <v>12626</v>
      </c>
      <c r="D36" s="27" t="s">
        <v>12739</v>
      </c>
      <c r="E36" s="75">
        <v>25997</v>
      </c>
      <c r="F36" s="27" t="str">
        <f t="shared" si="0"/>
        <v>0402</v>
      </c>
      <c r="G36" s="27" t="str">
        <f t="shared" si="1"/>
        <v>Female</v>
      </c>
      <c r="H36" s="27" t="str">
        <f t="shared" si="2"/>
        <v>adreach</v>
      </c>
    </row>
    <row r="37" spans="1:8" x14ac:dyDescent="0.3">
      <c r="A37" s="49" t="s">
        <v>12625</v>
      </c>
      <c r="B37" s="27" t="s">
        <v>12624</v>
      </c>
      <c r="C37" s="27" t="s">
        <v>12623</v>
      </c>
      <c r="D37" s="27" t="s">
        <v>12740</v>
      </c>
      <c r="E37" s="75">
        <v>30053</v>
      </c>
      <c r="F37" s="27" t="str">
        <f t="shared" si="0"/>
        <v>0004</v>
      </c>
      <c r="G37" s="27" t="str">
        <f t="shared" si="1"/>
        <v>Female</v>
      </c>
      <c r="H37" s="27" t="str">
        <f t="shared" si="2"/>
        <v>adriatic</v>
      </c>
    </row>
    <row r="38" spans="1:8" x14ac:dyDescent="0.3">
      <c r="A38" s="49" t="s">
        <v>12622</v>
      </c>
      <c r="B38" s="27" t="s">
        <v>5728</v>
      </c>
      <c r="C38" s="27" t="s">
        <v>9415</v>
      </c>
      <c r="D38" s="27" t="s">
        <v>12741</v>
      </c>
      <c r="E38" s="75">
        <v>28569</v>
      </c>
      <c r="F38" s="27" t="str">
        <f t="shared" si="0"/>
        <v>5404</v>
      </c>
      <c r="G38" s="27" t="str">
        <f t="shared" si="1"/>
        <v>Male</v>
      </c>
      <c r="H38" s="27" t="str">
        <f t="shared" si="2"/>
        <v>adt</v>
      </c>
    </row>
    <row r="39" spans="1:8" x14ac:dyDescent="0.3">
      <c r="A39" s="49" t="s">
        <v>12621</v>
      </c>
      <c r="B39" s="27" t="s">
        <v>12620</v>
      </c>
      <c r="C39" s="27" t="s">
        <v>12619</v>
      </c>
      <c r="D39" s="27" t="s">
        <v>12742</v>
      </c>
      <c r="E39" s="75">
        <v>35062</v>
      </c>
      <c r="F39" s="27" t="str">
        <f t="shared" si="0"/>
        <v>5066</v>
      </c>
      <c r="G39" s="27" t="str">
        <f t="shared" si="1"/>
        <v>Male</v>
      </c>
      <c r="H39" s="27" t="str">
        <f t="shared" si="2"/>
        <v>advansys</v>
      </c>
    </row>
    <row r="40" spans="1:8" x14ac:dyDescent="0.3">
      <c r="A40" s="49" t="s">
        <v>12618</v>
      </c>
      <c r="B40" s="27" t="s">
        <v>12617</v>
      </c>
      <c r="C40" s="27" t="s">
        <v>10000</v>
      </c>
      <c r="D40" s="27" t="s">
        <v>12743</v>
      </c>
      <c r="E40" s="75">
        <v>27488</v>
      </c>
      <c r="F40" s="27" t="str">
        <f t="shared" si="0"/>
        <v>0248</v>
      </c>
      <c r="G40" s="27" t="str">
        <f t="shared" si="1"/>
        <v>Female</v>
      </c>
      <c r="H40" s="27" t="str">
        <f t="shared" si="2"/>
        <v>arb</v>
      </c>
    </row>
    <row r="41" spans="1:8" x14ac:dyDescent="0.3">
      <c r="A41" s="49" t="s">
        <v>12616</v>
      </c>
      <c r="B41" s="27" t="s">
        <v>12615</v>
      </c>
      <c r="C41" s="27" t="s">
        <v>12614</v>
      </c>
      <c r="D41" s="27" t="s">
        <v>12744</v>
      </c>
      <c r="E41" s="75">
        <v>30298</v>
      </c>
      <c r="F41" s="27" t="str">
        <f t="shared" si="0"/>
        <v>0382</v>
      </c>
      <c r="G41" s="27" t="str">
        <f t="shared" si="1"/>
        <v>Female</v>
      </c>
      <c r="H41" s="27" t="str">
        <f t="shared" si="2"/>
        <v>gmail</v>
      </c>
    </row>
    <row r="42" spans="1:8" x14ac:dyDescent="0.3">
      <c r="A42" s="49" t="s">
        <v>12613</v>
      </c>
      <c r="B42" s="27" t="s">
        <v>10617</v>
      </c>
      <c r="C42" s="27" t="s">
        <v>12612</v>
      </c>
      <c r="E42" s="75">
        <v>31941</v>
      </c>
      <c r="F42" s="27" t="str">
        <f t="shared" si="0"/>
        <v>5855</v>
      </c>
      <c r="G42" s="27" t="str">
        <f t="shared" si="1"/>
        <v>Male</v>
      </c>
      <c r="H42" s="27" t="e">
        <f t="shared" si="2"/>
        <v>#VALUE!</v>
      </c>
    </row>
    <row r="43" spans="1:8" x14ac:dyDescent="0.3">
      <c r="A43" s="49" t="s">
        <v>12611</v>
      </c>
      <c r="B43" s="27" t="s">
        <v>12610</v>
      </c>
      <c r="C43" s="27" t="s">
        <v>12609</v>
      </c>
      <c r="D43" s="27" t="s">
        <v>12745</v>
      </c>
      <c r="E43" s="75">
        <v>32457</v>
      </c>
      <c r="F43" s="27" t="str">
        <f t="shared" si="0"/>
        <v>5130</v>
      </c>
      <c r="G43" s="27" t="str">
        <f t="shared" si="1"/>
        <v>Male</v>
      </c>
      <c r="H43" s="27" t="str">
        <f t="shared" si="2"/>
        <v>afintapart</v>
      </c>
    </row>
    <row r="44" spans="1:8" x14ac:dyDescent="0.3">
      <c r="A44" s="49" t="s">
        <v>12608</v>
      </c>
      <c r="B44" s="27" t="s">
        <v>12607</v>
      </c>
      <c r="C44" s="27" t="s">
        <v>12606</v>
      </c>
      <c r="D44" s="27" t="s">
        <v>12746</v>
      </c>
      <c r="E44" s="75">
        <v>33359</v>
      </c>
      <c r="F44" s="27" t="str">
        <f t="shared" si="0"/>
        <v>5034</v>
      </c>
      <c r="G44" s="27" t="str">
        <f t="shared" si="1"/>
        <v>Male</v>
      </c>
      <c r="H44" s="27" t="str">
        <f t="shared" si="2"/>
        <v>africabodies</v>
      </c>
    </row>
    <row r="45" spans="1:8" x14ac:dyDescent="0.3">
      <c r="A45" s="49" t="s">
        <v>12605</v>
      </c>
      <c r="B45" s="27" t="s">
        <v>5067</v>
      </c>
      <c r="C45" s="27" t="s">
        <v>7777</v>
      </c>
      <c r="E45" s="75">
        <v>34720</v>
      </c>
      <c r="F45" s="27" t="str">
        <f t="shared" si="0"/>
        <v>5849</v>
      </c>
      <c r="G45" s="27" t="str">
        <f t="shared" si="1"/>
        <v>Male</v>
      </c>
      <c r="H45" s="27" t="e">
        <f t="shared" si="2"/>
        <v>#VALUE!</v>
      </c>
    </row>
    <row r="46" spans="1:8" x14ac:dyDescent="0.3">
      <c r="A46" s="49" t="s">
        <v>12604</v>
      </c>
      <c r="B46" s="27" t="s">
        <v>7881</v>
      </c>
      <c r="C46" s="27" t="s">
        <v>12603</v>
      </c>
      <c r="D46" s="27" t="s">
        <v>12747</v>
      </c>
      <c r="E46" s="75">
        <v>33486</v>
      </c>
      <c r="F46" s="27" t="str">
        <f t="shared" si="0"/>
        <v>5066</v>
      </c>
      <c r="G46" s="27" t="str">
        <f t="shared" si="1"/>
        <v>Male</v>
      </c>
      <c r="H46" s="27" t="str">
        <f t="shared" si="2"/>
        <v>gmail</v>
      </c>
    </row>
    <row r="47" spans="1:8" x14ac:dyDescent="0.3">
      <c r="A47" s="49" t="s">
        <v>12602</v>
      </c>
      <c r="B47" s="27" t="s">
        <v>12601</v>
      </c>
      <c r="C47" s="27" t="s">
        <v>12600</v>
      </c>
      <c r="D47" s="27" t="s">
        <v>12748</v>
      </c>
      <c r="E47" s="75">
        <v>32281</v>
      </c>
      <c r="F47" s="27" t="str">
        <f t="shared" si="0"/>
        <v>5113</v>
      </c>
      <c r="G47" s="27" t="str">
        <f t="shared" si="1"/>
        <v>Male</v>
      </c>
      <c r="H47" s="27" t="str">
        <f t="shared" si="2"/>
        <v>letaba</v>
      </c>
    </row>
    <row r="48" spans="1:8" x14ac:dyDescent="0.3">
      <c r="A48" s="49" t="s">
        <v>12599</v>
      </c>
      <c r="B48" s="27" t="s">
        <v>12598</v>
      </c>
      <c r="C48" s="27" t="s">
        <v>12597</v>
      </c>
      <c r="D48" s="27" t="s">
        <v>12749</v>
      </c>
      <c r="E48" s="75">
        <v>33174</v>
      </c>
      <c r="F48" s="27" t="str">
        <f t="shared" si="0"/>
        <v>0252</v>
      </c>
      <c r="G48" s="27" t="str">
        <f t="shared" si="1"/>
        <v>Female</v>
      </c>
      <c r="H48" s="27" t="str">
        <f t="shared" si="2"/>
        <v>asco</v>
      </c>
    </row>
    <row r="49" spans="1:8" x14ac:dyDescent="0.3">
      <c r="A49" s="49" t="s">
        <v>12596</v>
      </c>
      <c r="B49" s="27" t="s">
        <v>6036</v>
      </c>
      <c r="C49" s="27" t="s">
        <v>12229</v>
      </c>
      <c r="D49" s="27" t="s">
        <v>12750</v>
      </c>
      <c r="E49" s="75">
        <v>21551</v>
      </c>
      <c r="F49" s="27" t="str">
        <f t="shared" si="0"/>
        <v>5120</v>
      </c>
      <c r="G49" s="27" t="str">
        <f t="shared" si="1"/>
        <v>Male</v>
      </c>
      <c r="H49" s="27" t="str">
        <f t="shared" si="2"/>
        <v>africology-sa</v>
      </c>
    </row>
    <row r="50" spans="1:8" x14ac:dyDescent="0.3">
      <c r="A50" s="49" t="s">
        <v>12595</v>
      </c>
      <c r="B50" s="27" t="s">
        <v>12594</v>
      </c>
      <c r="C50" s="27" t="s">
        <v>12593</v>
      </c>
      <c r="D50" s="27" t="s">
        <v>12751</v>
      </c>
      <c r="E50" s="75">
        <v>27143</v>
      </c>
      <c r="F50" s="27" t="str">
        <f t="shared" si="0"/>
        <v>0151</v>
      </c>
      <c r="G50" s="27" t="str">
        <f t="shared" si="1"/>
        <v>Female</v>
      </c>
      <c r="H50" s="27" t="str">
        <f t="shared" si="2"/>
        <v>afrigis</v>
      </c>
    </row>
    <row r="51" spans="1:8" x14ac:dyDescent="0.3">
      <c r="A51" s="49" t="s">
        <v>12592</v>
      </c>
      <c r="B51" s="27" t="s">
        <v>12591</v>
      </c>
      <c r="C51" s="27" t="s">
        <v>12590</v>
      </c>
      <c r="D51" s="27" t="s">
        <v>12752</v>
      </c>
      <c r="E51" s="75">
        <v>27027</v>
      </c>
      <c r="F51" s="27" t="str">
        <f t="shared" si="0"/>
        <v>0081</v>
      </c>
      <c r="G51" s="27" t="str">
        <f t="shared" si="1"/>
        <v>Female</v>
      </c>
      <c r="H51" s="27" t="str">
        <f t="shared" si="2"/>
        <v>emc</v>
      </c>
    </row>
    <row r="52" spans="1:8" x14ac:dyDescent="0.3">
      <c r="A52" s="49" t="s">
        <v>12589</v>
      </c>
      <c r="B52" s="27" t="s">
        <v>12588</v>
      </c>
      <c r="C52" s="27" t="s">
        <v>12587</v>
      </c>
      <c r="D52" s="27" t="s">
        <v>12753</v>
      </c>
      <c r="E52" s="75">
        <v>21312</v>
      </c>
      <c r="F52" s="27" t="str">
        <f t="shared" si="0"/>
        <v>0099</v>
      </c>
      <c r="G52" s="27" t="str">
        <f t="shared" si="1"/>
        <v>Female</v>
      </c>
      <c r="H52" s="27" t="str">
        <f t="shared" si="2"/>
        <v>AIIWE</v>
      </c>
    </row>
    <row r="53" spans="1:8" x14ac:dyDescent="0.3">
      <c r="A53" s="49" t="s">
        <v>12586</v>
      </c>
      <c r="B53" s="27" t="s">
        <v>12585</v>
      </c>
      <c r="C53" s="27" t="s">
        <v>12584</v>
      </c>
      <c r="D53" s="27" t="s">
        <v>12754</v>
      </c>
      <c r="E53" s="75">
        <v>30199</v>
      </c>
      <c r="F53" s="27" t="str">
        <f t="shared" si="0"/>
        <v>5453</v>
      </c>
      <c r="G53" s="27" t="str">
        <f t="shared" si="1"/>
        <v>Male</v>
      </c>
      <c r="H53" s="27" t="str">
        <f t="shared" si="2"/>
        <v>gmail</v>
      </c>
    </row>
    <row r="54" spans="1:8" x14ac:dyDescent="0.3">
      <c r="A54" s="49" t="s">
        <v>12583</v>
      </c>
      <c r="B54" s="27" t="s">
        <v>12582</v>
      </c>
      <c r="C54" s="27" t="s">
        <v>4745</v>
      </c>
      <c r="D54" s="27" t="s">
        <v>12755</v>
      </c>
      <c r="E54" s="75">
        <v>25825</v>
      </c>
      <c r="F54" s="27" t="str">
        <f t="shared" si="0"/>
        <v>5291</v>
      </c>
      <c r="G54" s="27" t="str">
        <f t="shared" si="1"/>
        <v>Male</v>
      </c>
      <c r="H54" s="27" t="str">
        <f t="shared" si="2"/>
        <v>airchefs</v>
      </c>
    </row>
    <row r="55" spans="1:8" x14ac:dyDescent="0.3">
      <c r="A55" s="49" t="s">
        <v>12581</v>
      </c>
      <c r="B55" s="27" t="s">
        <v>12580</v>
      </c>
      <c r="C55" s="27" t="s">
        <v>5514</v>
      </c>
      <c r="D55" s="27" t="s">
        <v>12756</v>
      </c>
      <c r="E55" s="75">
        <v>33360</v>
      </c>
      <c r="F55" s="27" t="str">
        <f t="shared" si="0"/>
        <v>6216</v>
      </c>
      <c r="G55" s="27" t="str">
        <f t="shared" si="1"/>
        <v>Male</v>
      </c>
      <c r="H55" s="27" t="str">
        <f t="shared" si="2"/>
        <v>ace</v>
      </c>
    </row>
    <row r="56" spans="1:8" x14ac:dyDescent="0.3">
      <c r="A56" s="49" t="s">
        <v>12579</v>
      </c>
      <c r="B56" s="27" t="s">
        <v>12578</v>
      </c>
      <c r="C56" s="27" t="s">
        <v>11087</v>
      </c>
      <c r="D56" s="27" t="s">
        <v>12757</v>
      </c>
      <c r="E56" s="75">
        <v>32430</v>
      </c>
      <c r="F56" s="27" t="str">
        <f t="shared" si="0"/>
        <v>5053</v>
      </c>
      <c r="G56" s="27" t="str">
        <f t="shared" si="1"/>
        <v>Male</v>
      </c>
      <c r="H56" s="27" t="str">
        <f t="shared" si="2"/>
        <v>afms</v>
      </c>
    </row>
    <row r="57" spans="1:8" x14ac:dyDescent="0.3">
      <c r="A57" s="49" t="s">
        <v>12577</v>
      </c>
      <c r="B57" s="27" t="s">
        <v>4065</v>
      </c>
      <c r="C57" s="27" t="s">
        <v>4643</v>
      </c>
      <c r="D57" s="27" t="s">
        <v>12758</v>
      </c>
      <c r="E57" s="75">
        <v>31975</v>
      </c>
      <c r="F57" s="27" t="str">
        <f t="shared" si="0"/>
        <v>0398</v>
      </c>
      <c r="G57" s="27" t="str">
        <f t="shared" si="1"/>
        <v>Female</v>
      </c>
      <c r="H57" s="27" t="str">
        <f t="shared" si="2"/>
        <v>telkomsa</v>
      </c>
    </row>
    <row r="58" spans="1:8" x14ac:dyDescent="0.3">
      <c r="A58" s="49" t="s">
        <v>12576</v>
      </c>
      <c r="B58" s="27" t="s">
        <v>12575</v>
      </c>
      <c r="C58" s="27" t="s">
        <v>12574</v>
      </c>
      <c r="D58" s="27" t="s">
        <v>12759</v>
      </c>
      <c r="E58" s="75">
        <v>28985</v>
      </c>
      <c r="F58" s="27" t="str">
        <f t="shared" si="0"/>
        <v>0055</v>
      </c>
      <c r="G58" s="27" t="str">
        <f t="shared" si="1"/>
        <v>Female</v>
      </c>
      <c r="H58" s="27" t="str">
        <f t="shared" si="2"/>
        <v>airlif</v>
      </c>
    </row>
    <row r="59" spans="1:8" x14ac:dyDescent="0.3">
      <c r="A59" s="49" t="s">
        <v>12573</v>
      </c>
      <c r="B59" s="27" t="s">
        <v>12572</v>
      </c>
      <c r="C59" s="27" t="s">
        <v>4242</v>
      </c>
      <c r="D59" s="27" t="s">
        <v>12760</v>
      </c>
      <c r="E59" s="75">
        <v>30792</v>
      </c>
      <c r="F59" s="27" t="str">
        <f t="shared" si="0"/>
        <v>5111</v>
      </c>
      <c r="G59" s="27" t="str">
        <f t="shared" si="1"/>
        <v>Male</v>
      </c>
      <c r="H59" s="27" t="str">
        <f t="shared" si="2"/>
        <v>airperfect</v>
      </c>
    </row>
    <row r="60" spans="1:8" x14ac:dyDescent="0.3">
      <c r="A60" s="49" t="s">
        <v>12571</v>
      </c>
      <c r="B60" s="27" t="s">
        <v>6010</v>
      </c>
      <c r="C60" s="27" t="s">
        <v>12570</v>
      </c>
      <c r="E60" s="75">
        <v>27682</v>
      </c>
      <c r="F60" s="27" t="str">
        <f t="shared" si="0"/>
        <v>5246</v>
      </c>
      <c r="G60" s="27" t="str">
        <f t="shared" si="1"/>
        <v>Male</v>
      </c>
      <c r="H60" s="27" t="e">
        <f t="shared" si="2"/>
        <v>#VALUE!</v>
      </c>
    </row>
    <row r="61" spans="1:8" x14ac:dyDescent="0.3">
      <c r="A61" s="49" t="s">
        <v>12569</v>
      </c>
      <c r="B61" s="27" t="s">
        <v>6068</v>
      </c>
      <c r="C61" s="27" t="s">
        <v>4488</v>
      </c>
      <c r="D61" s="27" t="s">
        <v>12761</v>
      </c>
      <c r="E61" s="75">
        <v>31756</v>
      </c>
      <c r="F61" s="27" t="str">
        <f t="shared" si="0"/>
        <v>0566</v>
      </c>
      <c r="G61" s="27" t="str">
        <f t="shared" si="1"/>
        <v>Female</v>
      </c>
      <c r="H61" s="27" t="str">
        <f t="shared" si="2"/>
        <v>alqalam</v>
      </c>
    </row>
    <row r="62" spans="1:8" x14ac:dyDescent="0.3">
      <c r="A62" s="49" t="s">
        <v>12568</v>
      </c>
      <c r="B62" s="27" t="s">
        <v>7030</v>
      </c>
      <c r="C62" s="27" t="s">
        <v>12567</v>
      </c>
      <c r="D62" s="27" t="s">
        <v>12762</v>
      </c>
      <c r="E62" s="75">
        <v>32782</v>
      </c>
      <c r="F62" s="27" t="str">
        <f t="shared" si="0"/>
        <v>5181</v>
      </c>
      <c r="G62" s="27" t="str">
        <f t="shared" si="1"/>
        <v>Male</v>
      </c>
      <c r="H62" s="27" t="str">
        <f t="shared" si="2"/>
        <v>aedoors</v>
      </c>
    </row>
    <row r="63" spans="1:8" x14ac:dyDescent="0.3">
      <c r="A63" s="49" t="s">
        <v>12566</v>
      </c>
      <c r="B63" s="27" t="s">
        <v>10389</v>
      </c>
      <c r="C63" s="27" t="s">
        <v>5980</v>
      </c>
      <c r="D63" s="27" t="s">
        <v>12763</v>
      </c>
      <c r="E63" s="75">
        <v>32841</v>
      </c>
      <c r="F63" s="27" t="str">
        <f t="shared" si="0"/>
        <v>5352</v>
      </c>
      <c r="G63" s="27" t="str">
        <f t="shared" si="1"/>
        <v>Male</v>
      </c>
      <c r="H63" s="27" t="str">
        <f t="shared" si="2"/>
        <v>mmfs</v>
      </c>
    </row>
    <row r="64" spans="1:8" x14ac:dyDescent="0.3">
      <c r="A64" s="49" t="s">
        <v>12565</v>
      </c>
      <c r="B64" s="27" t="s">
        <v>12564</v>
      </c>
      <c r="C64" s="27" t="s">
        <v>12563</v>
      </c>
      <c r="E64" s="75">
        <v>29193</v>
      </c>
      <c r="F64" s="27" t="str">
        <f t="shared" si="0"/>
        <v>0230</v>
      </c>
      <c r="G64" s="27" t="str">
        <f t="shared" si="1"/>
        <v>Female</v>
      </c>
      <c r="H64" s="27" t="e">
        <f t="shared" si="2"/>
        <v>#VALUE!</v>
      </c>
    </row>
    <row r="65" spans="1:8" x14ac:dyDescent="0.3">
      <c r="A65" s="49" t="s">
        <v>12562</v>
      </c>
      <c r="B65" s="27" t="s">
        <v>9392</v>
      </c>
      <c r="C65" s="27" t="s">
        <v>12561</v>
      </c>
      <c r="E65" s="75">
        <v>32431</v>
      </c>
      <c r="F65" s="27" t="str">
        <f t="shared" si="0"/>
        <v>0167</v>
      </c>
      <c r="G65" s="27" t="str">
        <f t="shared" si="1"/>
        <v>Female</v>
      </c>
      <c r="H65" s="27" t="e">
        <f t="shared" si="2"/>
        <v>#VALUE!</v>
      </c>
    </row>
    <row r="66" spans="1:8" x14ac:dyDescent="0.3">
      <c r="A66" s="49" t="s">
        <v>12560</v>
      </c>
      <c r="B66" s="27" t="s">
        <v>12559</v>
      </c>
      <c r="C66" s="27" t="s">
        <v>12558</v>
      </c>
      <c r="D66" s="27" t="s">
        <v>12764</v>
      </c>
      <c r="E66" s="75">
        <v>33930</v>
      </c>
      <c r="F66" s="27" t="str">
        <f t="shared" si="0"/>
        <v>0564</v>
      </c>
      <c r="G66" s="27" t="str">
        <f t="shared" si="1"/>
        <v>Female</v>
      </c>
      <c r="H66" s="27" t="str">
        <f t="shared" si="2"/>
        <v>amms</v>
      </c>
    </row>
    <row r="67" spans="1:8" x14ac:dyDescent="0.3">
      <c r="A67" s="49" t="s">
        <v>12557</v>
      </c>
      <c r="B67" s="27" t="s">
        <v>12556</v>
      </c>
      <c r="C67" s="27" t="s">
        <v>12555</v>
      </c>
      <c r="D67" s="27" t="s">
        <v>12765</v>
      </c>
      <c r="E67" s="75">
        <v>33416</v>
      </c>
      <c r="F67" s="27" t="str">
        <f t="shared" si="0"/>
        <v>0151</v>
      </c>
      <c r="G67" s="27" t="str">
        <f t="shared" si="1"/>
        <v>Female</v>
      </c>
      <c r="H67" s="27" t="str">
        <f t="shared" si="2"/>
        <v>YAHOO</v>
      </c>
    </row>
    <row r="68" spans="1:8" x14ac:dyDescent="0.3">
      <c r="A68" s="49" t="s">
        <v>12554</v>
      </c>
      <c r="B68" s="27" t="s">
        <v>6042</v>
      </c>
      <c r="C68" s="27" t="s">
        <v>12336</v>
      </c>
      <c r="D68" s="27" t="s">
        <v>12766</v>
      </c>
      <c r="E68" s="75">
        <v>33290</v>
      </c>
      <c r="F68" s="27" t="str">
        <f t="shared" ref="F68:F131" si="3">MID(A68,7,4)</f>
        <v>0480</v>
      </c>
      <c r="G68" s="27" t="str">
        <f t="shared" si="1"/>
        <v>Female</v>
      </c>
      <c r="H68" s="27" t="str">
        <f t="shared" si="2"/>
        <v>vodamail</v>
      </c>
    </row>
    <row r="69" spans="1:8" x14ac:dyDescent="0.3">
      <c r="A69" s="49" t="s">
        <v>12553</v>
      </c>
      <c r="B69" s="27" t="s">
        <v>12552</v>
      </c>
      <c r="C69" s="27" t="s">
        <v>12551</v>
      </c>
      <c r="D69" s="27" t="s">
        <v>12767</v>
      </c>
      <c r="E69" s="75">
        <v>35084</v>
      </c>
      <c r="F69" s="27" t="str">
        <f t="shared" si="3"/>
        <v>0294</v>
      </c>
      <c r="G69" s="27" t="str">
        <f t="shared" ref="G69:G132" si="4">IF(F69&gt;"4999","Male","Female")</f>
        <v>Female</v>
      </c>
      <c r="H69" s="27" t="str">
        <f t="shared" ref="H69:H132" si="5">LEFT(REPLACE(D69,1,FIND("@",D69),""),FIND(".",REPLACE(D69,1,FIND("@",D69),""))-1)</f>
        <v>elmado</v>
      </c>
    </row>
    <row r="70" spans="1:8" x14ac:dyDescent="0.3">
      <c r="A70" s="49" t="s">
        <v>12550</v>
      </c>
      <c r="B70" s="27" t="s">
        <v>12549</v>
      </c>
      <c r="C70" s="27" t="s">
        <v>7037</v>
      </c>
      <c r="D70" s="27" t="s">
        <v>12768</v>
      </c>
      <c r="E70" s="75">
        <v>32319</v>
      </c>
      <c r="F70" s="27" t="str">
        <f t="shared" si="3"/>
        <v>5792</v>
      </c>
      <c r="G70" s="27" t="str">
        <f t="shared" si="4"/>
        <v>Male</v>
      </c>
      <c r="H70" s="27" t="str">
        <f t="shared" si="5"/>
        <v>louiscloete</v>
      </c>
    </row>
    <row r="71" spans="1:8" x14ac:dyDescent="0.3">
      <c r="A71" s="49" t="s">
        <v>12548</v>
      </c>
      <c r="B71" s="27" t="s">
        <v>12547</v>
      </c>
      <c r="C71" s="27" t="s">
        <v>12546</v>
      </c>
      <c r="D71" s="27" t="s">
        <v>12769</v>
      </c>
      <c r="E71" s="75">
        <v>33940</v>
      </c>
      <c r="F71" s="27" t="str">
        <f t="shared" si="3"/>
        <v>0269</v>
      </c>
      <c r="G71" s="27" t="str">
        <f t="shared" si="4"/>
        <v>Female</v>
      </c>
      <c r="H71" s="27" t="str">
        <f t="shared" si="5"/>
        <v>global</v>
      </c>
    </row>
    <row r="72" spans="1:8" x14ac:dyDescent="0.3">
      <c r="A72" s="49" t="s">
        <v>12545</v>
      </c>
      <c r="B72" s="27" t="s">
        <v>12544</v>
      </c>
      <c r="C72" s="27" t="s">
        <v>12543</v>
      </c>
      <c r="E72" s="75">
        <v>33974</v>
      </c>
      <c r="F72" s="27" t="str">
        <f t="shared" si="3"/>
        <v>0135</v>
      </c>
      <c r="G72" s="27" t="str">
        <f t="shared" si="4"/>
        <v>Female</v>
      </c>
      <c r="H72" s="27" t="e">
        <f t="shared" si="5"/>
        <v>#VALUE!</v>
      </c>
    </row>
    <row r="73" spans="1:8" x14ac:dyDescent="0.3">
      <c r="A73" s="49" t="s">
        <v>12542</v>
      </c>
      <c r="B73" s="27" t="s">
        <v>12541</v>
      </c>
      <c r="C73" s="27" t="s">
        <v>12540</v>
      </c>
      <c r="D73" s="27" t="s">
        <v>12770</v>
      </c>
      <c r="E73" s="75">
        <v>34592</v>
      </c>
      <c r="F73" s="27" t="str">
        <f t="shared" si="3"/>
        <v>0043</v>
      </c>
      <c r="G73" s="27" t="str">
        <f t="shared" si="4"/>
        <v>Female</v>
      </c>
      <c r="H73" s="27" t="str">
        <f t="shared" si="5"/>
        <v>alligator</v>
      </c>
    </row>
    <row r="74" spans="1:8" x14ac:dyDescent="0.3">
      <c r="A74" s="49" t="s">
        <v>12539</v>
      </c>
      <c r="B74" s="27" t="s">
        <v>12538</v>
      </c>
      <c r="C74" s="27" t="s">
        <v>6515</v>
      </c>
      <c r="D74" s="27" t="s">
        <v>12771</v>
      </c>
      <c r="E74" s="75">
        <v>34456</v>
      </c>
      <c r="F74" s="27" t="str">
        <f t="shared" si="3"/>
        <v>5421</v>
      </c>
      <c r="G74" s="27" t="str">
        <f t="shared" si="4"/>
        <v>Male</v>
      </c>
      <c r="H74" s="27" t="str">
        <f t="shared" si="5"/>
        <v>allmech</v>
      </c>
    </row>
    <row r="75" spans="1:8" x14ac:dyDescent="0.3">
      <c r="A75" s="49" t="s">
        <v>12537</v>
      </c>
      <c r="B75" s="27" t="s">
        <v>12536</v>
      </c>
      <c r="C75" s="27" t="s">
        <v>12535</v>
      </c>
      <c r="D75" s="27" t="s">
        <v>12772</v>
      </c>
      <c r="E75" s="75">
        <v>34633</v>
      </c>
      <c r="F75" s="27" t="str">
        <f t="shared" si="3"/>
        <v>0282</v>
      </c>
      <c r="G75" s="27" t="str">
        <f t="shared" si="4"/>
        <v>Female</v>
      </c>
      <c r="H75" s="27" t="str">
        <f t="shared" si="5"/>
        <v>btcmail</v>
      </c>
    </row>
    <row r="76" spans="1:8" x14ac:dyDescent="0.3">
      <c r="A76" s="49" t="s">
        <v>12534</v>
      </c>
      <c r="B76" s="27" t="s">
        <v>12533</v>
      </c>
      <c r="C76" s="27" t="s">
        <v>12532</v>
      </c>
      <c r="D76" s="27" t="s">
        <v>12773</v>
      </c>
      <c r="E76" s="75">
        <v>34289</v>
      </c>
      <c r="F76" s="27" t="str">
        <f t="shared" si="3"/>
        <v>0342</v>
      </c>
      <c r="G76" s="27" t="str">
        <f t="shared" si="4"/>
        <v>Female</v>
      </c>
      <c r="H76" s="27" t="str">
        <f t="shared" si="5"/>
        <v>gmail</v>
      </c>
    </row>
    <row r="77" spans="1:8" x14ac:dyDescent="0.3">
      <c r="A77" s="49" t="s">
        <v>12531</v>
      </c>
      <c r="B77" s="27" t="s">
        <v>12530</v>
      </c>
      <c r="C77" s="27" t="s">
        <v>4643</v>
      </c>
      <c r="D77" s="27" t="s">
        <v>12774</v>
      </c>
      <c r="E77" s="75">
        <v>31553</v>
      </c>
      <c r="F77" s="27" t="str">
        <f t="shared" si="3"/>
        <v>5992</v>
      </c>
      <c r="G77" s="27" t="str">
        <f t="shared" si="4"/>
        <v>Male</v>
      </c>
      <c r="H77" s="27" t="str">
        <f t="shared" si="5"/>
        <v>GMAIL</v>
      </c>
    </row>
    <row r="78" spans="1:8" x14ac:dyDescent="0.3">
      <c r="A78" s="49" t="s">
        <v>12529</v>
      </c>
      <c r="B78" s="27" t="s">
        <v>4047</v>
      </c>
      <c r="C78" s="27" t="s">
        <v>4431</v>
      </c>
      <c r="D78" s="27" t="s">
        <v>12775</v>
      </c>
      <c r="E78" s="75">
        <v>29608</v>
      </c>
      <c r="F78" s="27" t="str">
        <f t="shared" si="3"/>
        <v>5099</v>
      </c>
      <c r="G78" s="27" t="str">
        <f t="shared" si="4"/>
        <v>Male</v>
      </c>
      <c r="H78" s="27" t="str">
        <f t="shared" si="5"/>
        <v>mweb</v>
      </c>
    </row>
    <row r="79" spans="1:8" x14ac:dyDescent="0.3">
      <c r="A79" s="49" t="s">
        <v>12528</v>
      </c>
      <c r="B79" s="27" t="s">
        <v>12527</v>
      </c>
      <c r="C79" s="27" t="s">
        <v>11315</v>
      </c>
      <c r="D79" s="27" t="s">
        <v>12776</v>
      </c>
      <c r="E79" s="75">
        <v>17773</v>
      </c>
      <c r="F79" s="27" t="str">
        <f t="shared" si="3"/>
        <v>0096</v>
      </c>
      <c r="G79" s="27" t="str">
        <f t="shared" si="4"/>
        <v>Female</v>
      </c>
      <c r="H79" s="27" t="str">
        <f t="shared" si="5"/>
        <v>netstar</v>
      </c>
    </row>
    <row r="80" spans="1:8" x14ac:dyDescent="0.3">
      <c r="A80" s="49" t="s">
        <v>12526</v>
      </c>
      <c r="B80" s="27" t="s">
        <v>4859</v>
      </c>
      <c r="C80" s="27" t="s">
        <v>4573</v>
      </c>
      <c r="D80" s="27" t="s">
        <v>12777</v>
      </c>
      <c r="E80" s="75">
        <v>33125</v>
      </c>
      <c r="F80" s="27" t="str">
        <f t="shared" si="3"/>
        <v>5454</v>
      </c>
      <c r="G80" s="27" t="str">
        <f t="shared" si="4"/>
        <v>Male</v>
      </c>
      <c r="H80" s="27" t="str">
        <f t="shared" si="5"/>
        <v>autopage</v>
      </c>
    </row>
    <row r="81" spans="1:8" x14ac:dyDescent="0.3">
      <c r="A81" s="49" t="s">
        <v>12525</v>
      </c>
      <c r="B81" s="27" t="s">
        <v>12524</v>
      </c>
      <c r="C81" s="27" t="s">
        <v>12523</v>
      </c>
      <c r="D81" s="27" t="s">
        <v>12778</v>
      </c>
      <c r="E81" s="75">
        <v>30711</v>
      </c>
      <c r="F81" s="27" t="str">
        <f t="shared" si="3"/>
        <v>5245</v>
      </c>
      <c r="G81" s="27" t="str">
        <f t="shared" si="4"/>
        <v>Male</v>
      </c>
      <c r="H81" s="27" t="str">
        <f t="shared" si="5"/>
        <v>LIVE</v>
      </c>
    </row>
    <row r="82" spans="1:8" x14ac:dyDescent="0.3">
      <c r="A82" s="49" t="s">
        <v>12522</v>
      </c>
      <c r="B82" s="27" t="s">
        <v>12521</v>
      </c>
      <c r="C82" s="27" t="s">
        <v>4921</v>
      </c>
      <c r="D82" s="27" t="s">
        <v>12779</v>
      </c>
      <c r="E82" s="75">
        <v>27096</v>
      </c>
      <c r="F82" s="27" t="str">
        <f t="shared" si="3"/>
        <v>0224</v>
      </c>
      <c r="G82" s="27" t="str">
        <f t="shared" si="4"/>
        <v>Female</v>
      </c>
      <c r="H82" s="27" t="str">
        <f t="shared" si="5"/>
        <v>altramed</v>
      </c>
    </row>
    <row r="83" spans="1:8" x14ac:dyDescent="0.3">
      <c r="A83" s="49" t="s">
        <v>12520</v>
      </c>
      <c r="B83" s="27" t="s">
        <v>10553</v>
      </c>
      <c r="C83" s="27" t="s">
        <v>12519</v>
      </c>
      <c r="D83" s="27" t="s">
        <v>12780</v>
      </c>
      <c r="E83" s="75">
        <v>31402</v>
      </c>
      <c r="F83" s="27" t="str">
        <f t="shared" si="3"/>
        <v>0105</v>
      </c>
      <c r="G83" s="27" t="str">
        <f t="shared" si="4"/>
        <v>Female</v>
      </c>
      <c r="H83" s="27" t="str">
        <f t="shared" si="5"/>
        <v>altronkarabina</v>
      </c>
    </row>
    <row r="84" spans="1:8" x14ac:dyDescent="0.3">
      <c r="A84" s="49" t="s">
        <v>12518</v>
      </c>
      <c r="B84" s="27" t="s">
        <v>12517</v>
      </c>
      <c r="C84" s="27" t="s">
        <v>12516</v>
      </c>
      <c r="D84" s="27" t="s">
        <v>12781</v>
      </c>
      <c r="E84" s="75">
        <v>30332</v>
      </c>
      <c r="F84" s="27" t="str">
        <f t="shared" si="3"/>
        <v>0068</v>
      </c>
      <c r="G84" s="27" t="str">
        <f t="shared" si="4"/>
        <v>Female</v>
      </c>
      <c r="H84" s="27" t="str">
        <f t="shared" si="5"/>
        <v>amtechnologies</v>
      </c>
    </row>
    <row r="85" spans="1:8" x14ac:dyDescent="0.3">
      <c r="A85" s="49" t="s">
        <v>12515</v>
      </c>
      <c r="B85" s="27" t="s">
        <v>11367</v>
      </c>
      <c r="C85" s="27" t="s">
        <v>12514</v>
      </c>
      <c r="D85" s="27" t="s">
        <v>12782</v>
      </c>
      <c r="E85" s="75">
        <v>21501</v>
      </c>
      <c r="F85" s="27" t="str">
        <f t="shared" si="3"/>
        <v>0113</v>
      </c>
      <c r="G85" s="27" t="str">
        <f t="shared" si="4"/>
        <v>Female</v>
      </c>
      <c r="H85" s="27" t="str">
        <f t="shared" si="5"/>
        <v>nexortyres</v>
      </c>
    </row>
    <row r="86" spans="1:8" x14ac:dyDescent="0.3">
      <c r="A86" s="49" t="s">
        <v>12513</v>
      </c>
      <c r="B86" s="27" t="s">
        <v>4328</v>
      </c>
      <c r="C86" s="27" t="s">
        <v>12512</v>
      </c>
      <c r="D86" s="27" t="s">
        <v>12783</v>
      </c>
      <c r="E86" s="75">
        <v>32301</v>
      </c>
      <c r="F86" s="27" t="str">
        <f t="shared" si="3"/>
        <v>0004</v>
      </c>
      <c r="G86" s="27" t="str">
        <f t="shared" si="4"/>
        <v>Female</v>
      </c>
      <c r="H86" s="27" t="str">
        <f t="shared" si="5"/>
        <v>telkomsa</v>
      </c>
    </row>
    <row r="87" spans="1:8" x14ac:dyDescent="0.3">
      <c r="A87" s="49" t="s">
        <v>12511</v>
      </c>
      <c r="B87" s="27" t="s">
        <v>5931</v>
      </c>
      <c r="C87" s="27" t="s">
        <v>9379</v>
      </c>
      <c r="D87" s="27" t="s">
        <v>12784</v>
      </c>
      <c r="E87" s="75">
        <v>25080</v>
      </c>
      <c r="F87" s="27" t="str">
        <f t="shared" si="3"/>
        <v>5565</v>
      </c>
      <c r="G87" s="27" t="str">
        <f t="shared" si="4"/>
        <v>Male</v>
      </c>
      <c r="H87" s="27" t="str">
        <f t="shared" si="5"/>
        <v>amh</v>
      </c>
    </row>
    <row r="88" spans="1:8" x14ac:dyDescent="0.3">
      <c r="A88" s="49" t="s">
        <v>12510</v>
      </c>
      <c r="B88" s="27" t="s">
        <v>12509</v>
      </c>
      <c r="C88" s="27" t="s">
        <v>12508</v>
      </c>
      <c r="D88" s="27" t="s">
        <v>12785</v>
      </c>
      <c r="E88" s="75">
        <v>25987</v>
      </c>
      <c r="F88" s="27" t="str">
        <f t="shared" si="3"/>
        <v>0360</v>
      </c>
      <c r="G88" s="27" t="str">
        <f t="shared" si="4"/>
        <v>Female</v>
      </c>
      <c r="H88" s="27" t="str">
        <f t="shared" si="5"/>
        <v>global</v>
      </c>
    </row>
    <row r="89" spans="1:8" x14ac:dyDescent="0.3">
      <c r="A89" s="49" t="s">
        <v>12507</v>
      </c>
      <c r="B89" s="27" t="s">
        <v>10079</v>
      </c>
      <c r="C89" s="27" t="s">
        <v>12506</v>
      </c>
      <c r="D89" s="27" t="s">
        <v>12786</v>
      </c>
      <c r="E89" s="75">
        <v>30208</v>
      </c>
      <c r="F89" s="27" t="str">
        <f t="shared" si="3"/>
        <v>5015</v>
      </c>
      <c r="G89" s="27" t="str">
        <f t="shared" si="4"/>
        <v>Male</v>
      </c>
      <c r="H89" s="27" t="str">
        <f t="shared" si="5"/>
        <v>za</v>
      </c>
    </row>
    <row r="90" spans="1:8" x14ac:dyDescent="0.3">
      <c r="A90" s="49" t="s">
        <v>12505</v>
      </c>
      <c r="B90" s="27" t="s">
        <v>4644</v>
      </c>
      <c r="C90" s="27" t="s">
        <v>5551</v>
      </c>
      <c r="D90" s="27" t="s">
        <v>12787</v>
      </c>
      <c r="E90" s="75">
        <v>27426</v>
      </c>
      <c r="F90" s="27" t="str">
        <f t="shared" si="3"/>
        <v>5431</v>
      </c>
      <c r="G90" s="27" t="str">
        <f t="shared" si="4"/>
        <v>Male</v>
      </c>
      <c r="H90" s="27" t="str">
        <f t="shared" si="5"/>
        <v>amdct</v>
      </c>
    </row>
    <row r="91" spans="1:8" x14ac:dyDescent="0.3">
      <c r="A91" s="49" t="s">
        <v>12504</v>
      </c>
      <c r="B91" s="27" t="s">
        <v>7996</v>
      </c>
      <c r="C91" s="27" t="s">
        <v>11338</v>
      </c>
      <c r="D91" s="27" t="s">
        <v>12788</v>
      </c>
      <c r="E91" s="75">
        <v>32102</v>
      </c>
      <c r="F91" s="27" t="str">
        <f t="shared" si="3"/>
        <v>0043</v>
      </c>
      <c r="G91" s="27" t="str">
        <f t="shared" si="4"/>
        <v>Female</v>
      </c>
      <c r="H91" s="27" t="str">
        <f t="shared" si="5"/>
        <v>vodamail</v>
      </c>
    </row>
    <row r="92" spans="1:8" x14ac:dyDescent="0.3">
      <c r="A92" s="49" t="s">
        <v>12503</v>
      </c>
      <c r="B92" s="27" t="s">
        <v>12502</v>
      </c>
      <c r="C92" s="27" t="s">
        <v>5933</v>
      </c>
      <c r="D92" s="27" t="s">
        <v>12789</v>
      </c>
      <c r="E92" s="75">
        <v>29320</v>
      </c>
      <c r="F92" s="27" t="str">
        <f t="shared" si="3"/>
        <v>5202</v>
      </c>
      <c r="G92" s="27" t="str">
        <f t="shared" si="4"/>
        <v>Male</v>
      </c>
      <c r="H92" s="27" t="str">
        <f t="shared" si="5"/>
        <v>polka</v>
      </c>
    </row>
    <row r="93" spans="1:8" x14ac:dyDescent="0.3">
      <c r="A93" s="49" t="s">
        <v>12501</v>
      </c>
      <c r="B93" s="27" t="s">
        <v>7872</v>
      </c>
      <c r="C93" s="27" t="s">
        <v>12500</v>
      </c>
      <c r="D93" s="27" t="s">
        <v>12790</v>
      </c>
      <c r="E93" s="75">
        <v>30259</v>
      </c>
      <c r="F93" s="27" t="str">
        <f t="shared" si="3"/>
        <v>5331</v>
      </c>
      <c r="G93" s="27" t="str">
        <f t="shared" si="4"/>
        <v>Male</v>
      </c>
      <c r="H93" s="27" t="str">
        <f t="shared" si="5"/>
        <v>amka</v>
      </c>
    </row>
    <row r="94" spans="1:8" x14ac:dyDescent="0.3">
      <c r="A94" s="49" t="s">
        <v>12499</v>
      </c>
      <c r="B94" s="27" t="s">
        <v>12498</v>
      </c>
      <c r="C94" s="27" t="s">
        <v>12497</v>
      </c>
      <c r="D94" s="27" t="s">
        <v>12764</v>
      </c>
      <c r="E94" s="75">
        <v>31497</v>
      </c>
      <c r="F94" s="27" t="str">
        <f t="shared" si="3"/>
        <v>0126</v>
      </c>
      <c r="G94" s="27" t="str">
        <f t="shared" si="4"/>
        <v>Female</v>
      </c>
      <c r="H94" s="27" t="str">
        <f t="shared" si="5"/>
        <v>amms</v>
      </c>
    </row>
    <row r="95" spans="1:8" x14ac:dyDescent="0.3">
      <c r="A95" s="49" t="s">
        <v>12496</v>
      </c>
      <c r="B95" s="27" t="s">
        <v>8362</v>
      </c>
      <c r="C95" s="27" t="s">
        <v>12495</v>
      </c>
      <c r="D95" s="27" t="s">
        <v>12763</v>
      </c>
      <c r="E95" s="75">
        <v>32947</v>
      </c>
      <c r="F95" s="27" t="str">
        <f t="shared" si="3"/>
        <v>0464</v>
      </c>
      <c r="G95" s="27" t="str">
        <f t="shared" si="4"/>
        <v>Female</v>
      </c>
      <c r="H95" s="27" t="str">
        <f t="shared" si="5"/>
        <v>mmfs</v>
      </c>
    </row>
    <row r="96" spans="1:8" x14ac:dyDescent="0.3">
      <c r="A96" s="49" t="s">
        <v>12494</v>
      </c>
      <c r="B96" s="27" t="s">
        <v>4047</v>
      </c>
      <c r="C96" s="27" t="s">
        <v>6016</v>
      </c>
      <c r="D96" s="27" t="s">
        <v>12791</v>
      </c>
      <c r="E96" s="75">
        <v>32968</v>
      </c>
      <c r="F96" s="27" t="str">
        <f t="shared" si="3"/>
        <v>5414</v>
      </c>
      <c r="G96" s="27" t="str">
        <f t="shared" si="4"/>
        <v>Male</v>
      </c>
      <c r="H96" s="27" t="str">
        <f t="shared" si="5"/>
        <v>ampdelectrical</v>
      </c>
    </row>
    <row r="97" spans="1:8" x14ac:dyDescent="0.3">
      <c r="A97" s="49" t="s">
        <v>12493</v>
      </c>
      <c r="B97" s="27" t="s">
        <v>12492</v>
      </c>
      <c r="C97" s="27" t="s">
        <v>4089</v>
      </c>
      <c r="D97" s="27" t="s">
        <v>12792</v>
      </c>
      <c r="E97" s="75">
        <v>28328</v>
      </c>
      <c r="F97" s="27" t="str">
        <f t="shared" si="3"/>
        <v>0354</v>
      </c>
      <c r="G97" s="27" t="str">
        <f t="shared" si="4"/>
        <v>Female</v>
      </c>
      <c r="H97" s="27" t="str">
        <f t="shared" si="5"/>
        <v>showfish</v>
      </c>
    </row>
    <row r="98" spans="1:8" x14ac:dyDescent="0.3">
      <c r="A98" s="49" t="s">
        <v>12491</v>
      </c>
      <c r="B98" s="27" t="s">
        <v>12490</v>
      </c>
      <c r="C98" s="27" t="s">
        <v>12489</v>
      </c>
      <c r="D98" s="27" t="s">
        <v>12793</v>
      </c>
      <c r="E98" s="75">
        <v>30511</v>
      </c>
      <c r="F98" s="27" t="str">
        <f t="shared" si="3"/>
        <v>5254</v>
      </c>
      <c r="G98" s="27" t="str">
        <f t="shared" si="4"/>
        <v>Male</v>
      </c>
      <c r="H98" s="27" t="str">
        <f t="shared" si="5"/>
        <v>gmail</v>
      </c>
    </row>
    <row r="99" spans="1:8" x14ac:dyDescent="0.3">
      <c r="A99" s="49" t="s">
        <v>12488</v>
      </c>
      <c r="B99" s="27" t="s">
        <v>12487</v>
      </c>
      <c r="C99" s="27" t="s">
        <v>12486</v>
      </c>
      <c r="D99" s="27" t="s">
        <v>12794</v>
      </c>
      <c r="E99" s="75">
        <v>32117</v>
      </c>
      <c r="F99" s="27" t="str">
        <f t="shared" si="3"/>
        <v>1234</v>
      </c>
      <c r="G99" s="27" t="str">
        <f t="shared" si="4"/>
        <v>Female</v>
      </c>
      <c r="H99" s="27" t="str">
        <f t="shared" si="5"/>
        <v>adpsa</v>
      </c>
    </row>
    <row r="100" spans="1:8" x14ac:dyDescent="0.3">
      <c r="A100" s="49" t="s">
        <v>12485</v>
      </c>
      <c r="B100" s="27" t="s">
        <v>7419</v>
      </c>
      <c r="C100" s="27" t="s">
        <v>4462</v>
      </c>
      <c r="E100" s="75">
        <v>29531</v>
      </c>
      <c r="F100" s="27" t="str">
        <f t="shared" si="3"/>
        <v>5186</v>
      </c>
      <c r="G100" s="27" t="str">
        <f t="shared" si="4"/>
        <v>Male</v>
      </c>
      <c r="H100" s="27" t="e">
        <f t="shared" si="5"/>
        <v>#VALUE!</v>
      </c>
    </row>
    <row r="101" spans="1:8" x14ac:dyDescent="0.3">
      <c r="A101" s="49" t="s">
        <v>12484</v>
      </c>
      <c r="B101" s="27" t="s">
        <v>12483</v>
      </c>
      <c r="C101" s="27" t="s">
        <v>12482</v>
      </c>
      <c r="D101" s="27" t="s">
        <v>12795</v>
      </c>
      <c r="E101" s="75">
        <v>28915</v>
      </c>
      <c r="F101" s="27" t="str">
        <f t="shared" si="3"/>
        <v>5033</v>
      </c>
      <c r="G101" s="27" t="str">
        <f t="shared" si="4"/>
        <v>Male</v>
      </c>
      <c r="H101" s="27" t="str">
        <f t="shared" si="5"/>
        <v>gmail</v>
      </c>
    </row>
    <row r="102" spans="1:8" x14ac:dyDescent="0.3">
      <c r="A102" s="49" t="s">
        <v>12481</v>
      </c>
      <c r="B102" s="27" t="s">
        <v>12480</v>
      </c>
      <c r="C102" s="27" t="s">
        <v>12479</v>
      </c>
      <c r="D102" s="27" t="s">
        <v>12796</v>
      </c>
      <c r="E102" s="75">
        <v>28193</v>
      </c>
      <c r="F102" s="27" t="str">
        <f t="shared" si="3"/>
        <v>0123</v>
      </c>
      <c r="G102" s="27" t="str">
        <f t="shared" si="4"/>
        <v>Female</v>
      </c>
      <c r="H102" s="27" t="str">
        <f t="shared" si="5"/>
        <v>telkom</v>
      </c>
    </row>
    <row r="103" spans="1:8" x14ac:dyDescent="0.3">
      <c r="A103" s="49" t="s">
        <v>12478</v>
      </c>
      <c r="B103" s="27" t="s">
        <v>12477</v>
      </c>
      <c r="C103" s="27" t="s">
        <v>12476</v>
      </c>
      <c r="D103" s="27" t="s">
        <v>12763</v>
      </c>
      <c r="E103" s="75">
        <v>33322</v>
      </c>
      <c r="F103" s="27" t="str">
        <f t="shared" si="3"/>
        <v>0051</v>
      </c>
      <c r="G103" s="27" t="str">
        <f t="shared" si="4"/>
        <v>Female</v>
      </c>
      <c r="H103" s="27" t="str">
        <f t="shared" si="5"/>
        <v>mmfs</v>
      </c>
    </row>
    <row r="104" spans="1:8" x14ac:dyDescent="0.3">
      <c r="A104" s="49" t="s">
        <v>12475</v>
      </c>
      <c r="B104" s="27" t="s">
        <v>5255</v>
      </c>
      <c r="C104" s="27" t="s">
        <v>12474</v>
      </c>
      <c r="D104" s="27" t="s">
        <v>12797</v>
      </c>
      <c r="E104" s="75">
        <v>33178</v>
      </c>
      <c r="F104" s="27" t="str">
        <f t="shared" si="3"/>
        <v>5309</v>
      </c>
      <c r="G104" s="27" t="str">
        <f t="shared" si="4"/>
        <v>Male</v>
      </c>
      <c r="H104" s="27" t="str">
        <f t="shared" si="5"/>
        <v>anelichconslting</v>
      </c>
    </row>
    <row r="105" spans="1:8" x14ac:dyDescent="0.3">
      <c r="A105" s="49" t="s">
        <v>12473</v>
      </c>
      <c r="B105" s="27" t="s">
        <v>12472</v>
      </c>
      <c r="C105" s="27" t="s">
        <v>12471</v>
      </c>
      <c r="D105" s="27" t="s">
        <v>12798</v>
      </c>
      <c r="E105" s="75">
        <v>33121</v>
      </c>
      <c r="F105" s="27" t="str">
        <f t="shared" si="3"/>
        <v>0245</v>
      </c>
      <c r="G105" s="27" t="str">
        <f t="shared" si="4"/>
        <v>Female</v>
      </c>
      <c r="H105" s="27" t="str">
        <f t="shared" si="5"/>
        <v>ahbev</v>
      </c>
    </row>
    <row r="106" spans="1:8" x14ac:dyDescent="0.3">
      <c r="A106" s="49" t="s">
        <v>12470</v>
      </c>
      <c r="B106" s="27" t="s">
        <v>6102</v>
      </c>
      <c r="C106" s="27" t="s">
        <v>5890</v>
      </c>
      <c r="D106" s="27" t="s">
        <v>12799</v>
      </c>
      <c r="E106" s="75">
        <v>34406</v>
      </c>
      <c r="F106" s="27" t="str">
        <f t="shared" si="3"/>
        <v>0261</v>
      </c>
      <c r="G106" s="27" t="str">
        <f t="shared" si="4"/>
        <v>Female</v>
      </c>
      <c r="H106" s="27" t="str">
        <f t="shared" si="5"/>
        <v>sesethu</v>
      </c>
    </row>
    <row r="107" spans="1:8" x14ac:dyDescent="0.3">
      <c r="A107" s="49" t="s">
        <v>12469</v>
      </c>
      <c r="B107" s="27" t="s">
        <v>12468</v>
      </c>
      <c r="C107" s="27" t="s">
        <v>6060</v>
      </c>
      <c r="E107" s="75">
        <v>33141</v>
      </c>
      <c r="F107" s="27" t="str">
        <f t="shared" si="3"/>
        <v>1486</v>
      </c>
      <c r="G107" s="27" t="str">
        <f t="shared" si="4"/>
        <v>Female</v>
      </c>
      <c r="H107" s="27" t="e">
        <f t="shared" si="5"/>
        <v>#VALUE!</v>
      </c>
    </row>
    <row r="108" spans="1:8" x14ac:dyDescent="0.3">
      <c r="A108" s="49" t="s">
        <v>12467</v>
      </c>
      <c r="B108" s="27" t="s">
        <v>6062</v>
      </c>
      <c r="C108" s="27" t="s">
        <v>12466</v>
      </c>
      <c r="D108" s="27" t="s">
        <v>12800</v>
      </c>
      <c r="E108" s="75">
        <v>33785</v>
      </c>
      <c r="F108" s="27" t="str">
        <f t="shared" si="3"/>
        <v>5410</v>
      </c>
      <c r="G108" s="27" t="str">
        <f t="shared" si="4"/>
        <v>Male</v>
      </c>
      <c r="H108" s="27" t="str">
        <f t="shared" si="5"/>
        <v>ankerdata</v>
      </c>
    </row>
    <row r="109" spans="1:8" x14ac:dyDescent="0.3">
      <c r="A109" s="49" t="s">
        <v>12465</v>
      </c>
      <c r="B109" s="27" t="s">
        <v>12464</v>
      </c>
      <c r="C109" s="27" t="s">
        <v>4776</v>
      </c>
      <c r="D109" s="27" t="s">
        <v>12801</v>
      </c>
      <c r="E109" s="75">
        <v>31642</v>
      </c>
      <c r="F109" s="27" t="str">
        <f t="shared" si="3"/>
        <v>1052</v>
      </c>
      <c r="G109" s="27" t="str">
        <f t="shared" si="4"/>
        <v>Female</v>
      </c>
      <c r="H109" s="27" t="str">
        <f t="shared" si="5"/>
        <v>mweb</v>
      </c>
    </row>
    <row r="110" spans="1:8" x14ac:dyDescent="0.3">
      <c r="A110" s="49" t="s">
        <v>12463</v>
      </c>
      <c r="B110" s="27" t="s">
        <v>4435</v>
      </c>
      <c r="C110" s="27" t="s">
        <v>12462</v>
      </c>
      <c r="D110" s="27" t="s">
        <v>12802</v>
      </c>
      <c r="E110" s="75">
        <v>33288</v>
      </c>
      <c r="F110" s="27" t="str">
        <f t="shared" si="3"/>
        <v>5355</v>
      </c>
      <c r="G110" s="27" t="str">
        <f t="shared" si="4"/>
        <v>Male</v>
      </c>
      <c r="H110" s="27" t="str">
        <f t="shared" si="5"/>
        <v>anzchemicals</v>
      </c>
    </row>
    <row r="111" spans="1:8" x14ac:dyDescent="0.3">
      <c r="A111" s="49" t="s">
        <v>12461</v>
      </c>
      <c r="B111" s="27" t="s">
        <v>4996</v>
      </c>
      <c r="C111" s="27" t="s">
        <v>12460</v>
      </c>
      <c r="D111" s="27" t="s">
        <v>12803</v>
      </c>
      <c r="E111" s="75">
        <v>521469</v>
      </c>
      <c r="F111" s="27" t="str">
        <f t="shared" si="3"/>
        <v>125</v>
      </c>
      <c r="G111" s="27" t="str">
        <f t="shared" si="4"/>
        <v>Female</v>
      </c>
      <c r="H111" s="27" t="str">
        <f t="shared" si="5"/>
        <v>soft</v>
      </c>
    </row>
    <row r="112" spans="1:8" x14ac:dyDescent="0.3">
      <c r="A112" s="49" t="s">
        <v>12459</v>
      </c>
      <c r="B112" s="27" t="s">
        <v>5954</v>
      </c>
      <c r="C112" s="27" t="s">
        <v>12458</v>
      </c>
      <c r="D112" s="27" t="s">
        <v>12804</v>
      </c>
      <c r="E112" s="75">
        <v>30800</v>
      </c>
      <c r="F112" s="27" t="str">
        <f t="shared" si="3"/>
        <v>0459</v>
      </c>
      <c r="G112" s="27" t="str">
        <f t="shared" si="4"/>
        <v>Female</v>
      </c>
      <c r="H112" s="27" t="str">
        <f t="shared" si="5"/>
        <v>apcan</v>
      </c>
    </row>
    <row r="113" spans="1:8" x14ac:dyDescent="0.3">
      <c r="A113" s="49" t="s">
        <v>12457</v>
      </c>
      <c r="B113" s="27" t="s">
        <v>12456</v>
      </c>
      <c r="C113" s="27" t="s">
        <v>12455</v>
      </c>
      <c r="D113" s="27" t="s">
        <v>12805</v>
      </c>
      <c r="E113" s="75">
        <v>25943</v>
      </c>
      <c r="F113" s="27" t="str">
        <f t="shared" si="3"/>
        <v>5042</v>
      </c>
      <c r="G113" s="27" t="str">
        <f t="shared" si="4"/>
        <v>Male</v>
      </c>
      <c r="H113" s="27" t="str">
        <f t="shared" si="5"/>
        <v>global</v>
      </c>
    </row>
    <row r="114" spans="1:8" x14ac:dyDescent="0.3">
      <c r="A114" s="49" t="s">
        <v>12454</v>
      </c>
      <c r="B114" s="27" t="s">
        <v>12453</v>
      </c>
      <c r="C114" s="27" t="s">
        <v>12452</v>
      </c>
      <c r="D114" s="27" t="s">
        <v>12806</v>
      </c>
      <c r="E114" s="75">
        <v>21015</v>
      </c>
      <c r="F114" s="27" t="str">
        <f t="shared" si="3"/>
        <v>5933</v>
      </c>
      <c r="G114" s="27" t="str">
        <f t="shared" si="4"/>
        <v>Male</v>
      </c>
      <c r="H114" s="27" t="str">
        <f t="shared" si="5"/>
        <v>apmterminals</v>
      </c>
    </row>
    <row r="115" spans="1:8" x14ac:dyDescent="0.3">
      <c r="A115" s="49" t="s">
        <v>12451</v>
      </c>
      <c r="B115" s="27" t="s">
        <v>12450</v>
      </c>
      <c r="C115" s="27" t="s">
        <v>12449</v>
      </c>
      <c r="D115" s="27" t="s">
        <v>12807</v>
      </c>
      <c r="E115" s="75">
        <v>35581</v>
      </c>
      <c r="F115" s="27" t="str">
        <f t="shared" si="3"/>
        <v>5277</v>
      </c>
      <c r="G115" s="27" t="str">
        <f t="shared" si="4"/>
        <v>Male</v>
      </c>
      <c r="H115" s="27" t="str">
        <f t="shared" si="5"/>
        <v>tarucus</v>
      </c>
    </row>
    <row r="116" spans="1:8" x14ac:dyDescent="0.3">
      <c r="A116" s="49" t="s">
        <v>12448</v>
      </c>
      <c r="B116" s="27" t="s">
        <v>4258</v>
      </c>
      <c r="C116" s="27" t="s">
        <v>5758</v>
      </c>
      <c r="D116" s="27" t="s">
        <v>12808</v>
      </c>
      <c r="E116" s="75">
        <v>27245</v>
      </c>
      <c r="F116" s="27" t="str">
        <f t="shared" si="3"/>
        <v>0242</v>
      </c>
      <c r="G116" s="27" t="str">
        <f t="shared" si="4"/>
        <v>Female</v>
      </c>
      <c r="H116" s="27" t="str">
        <f t="shared" si="5"/>
        <v>iafrica</v>
      </c>
    </row>
    <row r="117" spans="1:8" x14ac:dyDescent="0.3">
      <c r="A117" s="49" t="s">
        <v>12447</v>
      </c>
      <c r="B117" s="27" t="s">
        <v>4179</v>
      </c>
      <c r="C117" s="27" t="s">
        <v>12446</v>
      </c>
      <c r="D117" s="27" t="s">
        <v>12809</v>
      </c>
      <c r="E117" s="75">
        <v>32630</v>
      </c>
      <c r="F117" s="27" t="str">
        <f t="shared" si="3"/>
        <v>6131</v>
      </c>
      <c r="G117" s="27" t="str">
        <f t="shared" si="4"/>
        <v>Male</v>
      </c>
      <c r="H117" s="27" t="str">
        <f t="shared" si="5"/>
        <v>aquatico</v>
      </c>
    </row>
    <row r="118" spans="1:8" x14ac:dyDescent="0.3">
      <c r="A118" s="49" t="s">
        <v>12445</v>
      </c>
      <c r="B118" s="27" t="s">
        <v>12444</v>
      </c>
      <c r="C118" s="27" t="s">
        <v>12443</v>
      </c>
      <c r="D118" s="27" t="s">
        <v>12810</v>
      </c>
      <c r="E118" s="75">
        <v>36588</v>
      </c>
      <c r="F118" s="27" t="str">
        <f t="shared" si="3"/>
        <v>5467</v>
      </c>
      <c r="G118" s="27" t="str">
        <f t="shared" si="4"/>
        <v>Male</v>
      </c>
      <c r="H118" s="27" t="str">
        <f t="shared" si="5"/>
        <v>aquazania</v>
      </c>
    </row>
    <row r="119" spans="1:8" x14ac:dyDescent="0.3">
      <c r="A119" s="49" t="s">
        <v>12442</v>
      </c>
      <c r="B119" s="27" t="s">
        <v>12441</v>
      </c>
      <c r="C119" s="27" t="s">
        <v>5027</v>
      </c>
      <c r="D119" s="27" t="s">
        <v>12811</v>
      </c>
      <c r="E119" s="75">
        <v>30956</v>
      </c>
      <c r="F119" s="27" t="str">
        <f t="shared" si="3"/>
        <v>0302</v>
      </c>
      <c r="G119" s="27" t="str">
        <f t="shared" si="4"/>
        <v>Female</v>
      </c>
      <c r="H119" s="27" t="str">
        <f t="shared" si="5"/>
        <v>arb</v>
      </c>
    </row>
    <row r="120" spans="1:8" x14ac:dyDescent="0.3">
      <c r="A120" s="49" t="s">
        <v>12440</v>
      </c>
      <c r="B120" s="27" t="s">
        <v>5844</v>
      </c>
      <c r="C120" s="27" t="s">
        <v>12439</v>
      </c>
      <c r="D120" s="27" t="s">
        <v>12812</v>
      </c>
      <c r="E120" s="75">
        <v>25478</v>
      </c>
      <c r="F120" s="27" t="str">
        <f t="shared" si="3"/>
        <v>5477</v>
      </c>
      <c r="G120" s="27" t="str">
        <f t="shared" si="4"/>
        <v>Male</v>
      </c>
      <c r="H120" s="27" t="str">
        <f t="shared" si="5"/>
        <v>arbonia</v>
      </c>
    </row>
    <row r="121" spans="1:8" x14ac:dyDescent="0.3">
      <c r="A121" s="49" t="s">
        <v>12438</v>
      </c>
      <c r="B121" s="27" t="s">
        <v>9910</v>
      </c>
      <c r="C121" s="27" t="s">
        <v>12437</v>
      </c>
      <c r="D121" s="27" t="s">
        <v>12813</v>
      </c>
      <c r="E121" s="75">
        <v>27903</v>
      </c>
      <c r="F121" s="27" t="str">
        <f t="shared" si="3"/>
        <v>0088</v>
      </c>
      <c r="G121" s="27" t="str">
        <f t="shared" si="4"/>
        <v>Female</v>
      </c>
      <c r="H121" s="27" t="str">
        <f t="shared" si="5"/>
        <v>arec</v>
      </c>
    </row>
    <row r="122" spans="1:8" x14ac:dyDescent="0.3">
      <c r="A122" s="49" t="s">
        <v>12436</v>
      </c>
      <c r="B122" s="27" t="s">
        <v>12435</v>
      </c>
      <c r="C122" s="27" t="s">
        <v>7346</v>
      </c>
      <c r="D122" s="27" t="s">
        <v>12814</v>
      </c>
      <c r="E122" s="75">
        <v>30131</v>
      </c>
      <c r="F122" s="27" t="str">
        <f t="shared" si="3"/>
        <v>0217</v>
      </c>
      <c r="G122" s="27" t="str">
        <f t="shared" si="4"/>
        <v>Female</v>
      </c>
      <c r="H122" s="27" t="str">
        <f t="shared" si="5"/>
        <v>worldonline</v>
      </c>
    </row>
    <row r="123" spans="1:8" x14ac:dyDescent="0.3">
      <c r="A123" s="49" t="s">
        <v>12434</v>
      </c>
      <c r="B123" s="27" t="s">
        <v>6684</v>
      </c>
      <c r="C123" s="27" t="s">
        <v>9935</v>
      </c>
      <c r="D123" s="27" t="s">
        <v>12815</v>
      </c>
      <c r="E123" s="75">
        <v>26825</v>
      </c>
      <c r="F123" s="27" t="str">
        <f t="shared" si="3"/>
        <v>0044</v>
      </c>
      <c r="G123" s="27" t="str">
        <f t="shared" si="4"/>
        <v>Female</v>
      </c>
      <c r="H123" s="27" t="str">
        <f t="shared" si="5"/>
        <v>artintheforest</v>
      </c>
    </row>
    <row r="124" spans="1:8" x14ac:dyDescent="0.3">
      <c r="A124" s="49" t="s">
        <v>12433</v>
      </c>
      <c r="B124" s="27" t="s">
        <v>12432</v>
      </c>
      <c r="C124" s="27" t="s">
        <v>9970</v>
      </c>
      <c r="D124" s="27" t="s">
        <v>12816</v>
      </c>
      <c r="E124" s="75">
        <v>28039</v>
      </c>
      <c r="F124" s="27" t="str">
        <f t="shared" si="3"/>
        <v>5579</v>
      </c>
      <c r="G124" s="27" t="str">
        <f t="shared" si="4"/>
        <v>Male</v>
      </c>
      <c r="H124" s="27" t="str">
        <f t="shared" si="5"/>
        <v>sofl</v>
      </c>
    </row>
    <row r="125" spans="1:8" x14ac:dyDescent="0.3">
      <c r="A125" s="49" t="s">
        <v>12431</v>
      </c>
      <c r="B125" s="27" t="s">
        <v>12430</v>
      </c>
      <c r="C125" s="27" t="s">
        <v>12429</v>
      </c>
      <c r="D125" s="27" t="s">
        <v>12763</v>
      </c>
      <c r="E125" s="75">
        <v>31129</v>
      </c>
      <c r="F125" s="27" t="str">
        <f t="shared" si="3"/>
        <v>0725</v>
      </c>
      <c r="G125" s="27" t="str">
        <f t="shared" si="4"/>
        <v>Female</v>
      </c>
      <c r="H125" s="27" t="str">
        <f t="shared" si="5"/>
        <v>mmfs</v>
      </c>
    </row>
    <row r="126" spans="1:8" x14ac:dyDescent="0.3">
      <c r="A126" s="49" t="s">
        <v>12428</v>
      </c>
      <c r="B126" s="27" t="s">
        <v>12427</v>
      </c>
      <c r="C126" s="27" t="s">
        <v>12426</v>
      </c>
      <c r="D126" s="27" t="s">
        <v>12817</v>
      </c>
      <c r="E126" s="75">
        <v>30149</v>
      </c>
      <c r="F126" s="27" t="str">
        <f t="shared" si="3"/>
        <v>0405</v>
      </c>
      <c r="G126" s="27" t="str">
        <f t="shared" si="4"/>
        <v>Female</v>
      </c>
      <c r="H126" s="27" t="str">
        <f t="shared" si="5"/>
        <v>ascent</v>
      </c>
    </row>
    <row r="127" spans="1:8" x14ac:dyDescent="0.3">
      <c r="A127" s="49" t="s">
        <v>12425</v>
      </c>
      <c r="B127" s="27" t="s">
        <v>12424</v>
      </c>
      <c r="C127" s="27" t="s">
        <v>12423</v>
      </c>
      <c r="D127" s="27" t="s">
        <v>12818</v>
      </c>
      <c r="E127" s="75">
        <v>33015</v>
      </c>
      <c r="F127" s="27" t="str">
        <f t="shared" si="3"/>
        <v>0873</v>
      </c>
      <c r="G127" s="27" t="str">
        <f t="shared" si="4"/>
        <v>Female</v>
      </c>
      <c r="H127" s="27" t="str">
        <f t="shared" si="5"/>
        <v>asen</v>
      </c>
    </row>
    <row r="128" spans="1:8" x14ac:dyDescent="0.3">
      <c r="A128" s="49" t="s">
        <v>12422</v>
      </c>
      <c r="B128" s="27" t="s">
        <v>12421</v>
      </c>
      <c r="C128" s="27" t="s">
        <v>11889</v>
      </c>
      <c r="D128" s="27" t="s">
        <v>12819</v>
      </c>
      <c r="E128" s="75">
        <v>27330</v>
      </c>
      <c r="F128" s="27" t="str">
        <f t="shared" si="3"/>
        <v>5999</v>
      </c>
      <c r="G128" s="27" t="str">
        <f t="shared" si="4"/>
        <v>Male</v>
      </c>
      <c r="H128" s="27" t="str">
        <f t="shared" si="5"/>
        <v>asem</v>
      </c>
    </row>
    <row r="129" spans="1:8" x14ac:dyDescent="0.3">
      <c r="A129" s="49" t="s">
        <v>12420</v>
      </c>
      <c r="B129" s="27" t="s">
        <v>4882</v>
      </c>
      <c r="C129" s="27" t="s">
        <v>4061</v>
      </c>
      <c r="D129" s="27" t="s">
        <v>12820</v>
      </c>
      <c r="E129" s="75">
        <v>30414</v>
      </c>
      <c r="F129" s="27" t="str">
        <f t="shared" si="3"/>
        <v>5739</v>
      </c>
      <c r="G129" s="27" t="str">
        <f t="shared" si="4"/>
        <v>Male</v>
      </c>
      <c r="H129" s="27" t="str">
        <f t="shared" si="5"/>
        <v>ashtech</v>
      </c>
    </row>
    <row r="130" spans="1:8" x14ac:dyDescent="0.3">
      <c r="A130" s="49" t="s">
        <v>12419</v>
      </c>
      <c r="B130" s="27" t="s">
        <v>4497</v>
      </c>
      <c r="C130" s="27" t="s">
        <v>6544</v>
      </c>
      <c r="D130" s="27" t="s">
        <v>12821</v>
      </c>
      <c r="E130" s="75">
        <v>32299</v>
      </c>
      <c r="F130" s="27" t="str">
        <f t="shared" si="3"/>
        <v>5218</v>
      </c>
      <c r="G130" s="27" t="str">
        <f t="shared" si="4"/>
        <v>Male</v>
      </c>
      <c r="H130" s="27" t="str">
        <f t="shared" si="5"/>
        <v>aspenlog</v>
      </c>
    </row>
    <row r="131" spans="1:8" x14ac:dyDescent="0.3">
      <c r="A131" s="49" t="s">
        <v>12418</v>
      </c>
      <c r="B131" s="27" t="s">
        <v>12417</v>
      </c>
      <c r="C131" s="27" t="s">
        <v>12416</v>
      </c>
      <c r="D131" s="27" t="s">
        <v>12822</v>
      </c>
      <c r="E131" s="75">
        <v>28749</v>
      </c>
      <c r="F131" s="27" t="str">
        <f t="shared" si="3"/>
        <v>0537</v>
      </c>
      <c r="G131" s="27" t="str">
        <f t="shared" si="4"/>
        <v>Female</v>
      </c>
      <c r="H131" s="27" t="str">
        <f t="shared" si="5"/>
        <v>flavourite</v>
      </c>
    </row>
    <row r="132" spans="1:8" x14ac:dyDescent="0.3">
      <c r="A132" s="49" t="s">
        <v>12415</v>
      </c>
      <c r="B132" s="27" t="s">
        <v>12414</v>
      </c>
      <c r="C132" s="27" t="s">
        <v>12413</v>
      </c>
      <c r="D132" s="27" t="s">
        <v>12823</v>
      </c>
      <c r="E132" s="75">
        <v>32656</v>
      </c>
      <c r="F132" s="27" t="str">
        <f t="shared" ref="F132:F195" si="6">MID(A132,7,4)</f>
        <v>0034</v>
      </c>
      <c r="G132" s="27" t="str">
        <f t="shared" si="4"/>
        <v>Female</v>
      </c>
      <c r="H132" s="27" t="str">
        <f t="shared" si="5"/>
        <v>aspirata</v>
      </c>
    </row>
    <row r="133" spans="1:8" x14ac:dyDescent="0.3">
      <c r="A133" s="49" t="s">
        <v>12412</v>
      </c>
      <c r="B133" s="27" t="s">
        <v>12411</v>
      </c>
      <c r="C133" s="27" t="s">
        <v>11312</v>
      </c>
      <c r="D133" s="27" t="s">
        <v>12824</v>
      </c>
      <c r="E133" s="75">
        <v>32385</v>
      </c>
      <c r="F133" s="27" t="str">
        <f t="shared" si="6"/>
        <v>0125</v>
      </c>
      <c r="G133" s="27" t="str">
        <f t="shared" ref="G133:G196" si="7">IF(F133&gt;"4999","Male","Female")</f>
        <v>Female</v>
      </c>
      <c r="H133" s="27" t="str">
        <f t="shared" ref="H133:H196" si="8">LEFT(REPLACE(D133,1,FIND("@",D133),""),FIND(".",REPLACE(D133,1,FIND("@",D133),""))-1)</f>
        <v>astraia</v>
      </c>
    </row>
    <row r="134" spans="1:8" x14ac:dyDescent="0.3">
      <c r="A134" s="49" t="s">
        <v>12410</v>
      </c>
      <c r="B134" s="27" t="s">
        <v>12409</v>
      </c>
      <c r="C134" s="27" t="s">
        <v>5887</v>
      </c>
      <c r="D134" s="27" t="s">
        <v>12825</v>
      </c>
      <c r="E134" s="75">
        <v>27530</v>
      </c>
      <c r="F134" s="27" t="str">
        <f t="shared" si="6"/>
        <v>5227</v>
      </c>
      <c r="G134" s="27" t="str">
        <f t="shared" si="7"/>
        <v>Male</v>
      </c>
      <c r="H134" s="27" t="str">
        <f t="shared" si="8"/>
        <v>EARLYBIRDFARM</v>
      </c>
    </row>
    <row r="135" spans="1:8" x14ac:dyDescent="0.3">
      <c r="A135" s="49" t="s">
        <v>12408</v>
      </c>
      <c r="B135" s="27" t="s">
        <v>11958</v>
      </c>
      <c r="C135" s="27" t="s">
        <v>5041</v>
      </c>
      <c r="D135" s="27" t="s">
        <v>12826</v>
      </c>
      <c r="E135" s="75">
        <v>28257</v>
      </c>
      <c r="F135" s="27" t="str">
        <f t="shared" si="6"/>
        <v>5134</v>
      </c>
      <c r="G135" s="27" t="str">
        <f t="shared" si="7"/>
        <v>Male</v>
      </c>
      <c r="H135" s="27" t="str">
        <f t="shared" si="8"/>
        <v>barrierfilm</v>
      </c>
    </row>
    <row r="136" spans="1:8" x14ac:dyDescent="0.3">
      <c r="A136" s="49" t="s">
        <v>12407</v>
      </c>
      <c r="B136" s="27" t="s">
        <v>5515</v>
      </c>
      <c r="C136" s="27" t="s">
        <v>4025</v>
      </c>
      <c r="D136" s="27" t="s">
        <v>12827</v>
      </c>
      <c r="E136" s="75">
        <v>34454</v>
      </c>
      <c r="F136" s="27" t="str">
        <f t="shared" si="6"/>
        <v>0579</v>
      </c>
      <c r="G136" s="27" t="str">
        <f t="shared" si="7"/>
        <v>Female</v>
      </c>
      <c r="H136" s="27" t="str">
        <f t="shared" si="8"/>
        <v>attwork</v>
      </c>
    </row>
    <row r="137" spans="1:8" x14ac:dyDescent="0.3">
      <c r="A137" s="49" t="s">
        <v>12406</v>
      </c>
      <c r="B137" s="27" t="s">
        <v>12405</v>
      </c>
      <c r="C137" s="27" t="s">
        <v>12404</v>
      </c>
      <c r="D137" s="27" t="s">
        <v>12828</v>
      </c>
      <c r="E137" s="75">
        <v>32281</v>
      </c>
      <c r="F137" s="27" t="str">
        <f t="shared" si="6"/>
        <v>0135</v>
      </c>
      <c r="G137" s="27" t="str">
        <f t="shared" si="7"/>
        <v>Female</v>
      </c>
      <c r="H137" s="27" t="str">
        <f t="shared" si="8"/>
        <v>salsamexicangrill</v>
      </c>
    </row>
    <row r="138" spans="1:8" x14ac:dyDescent="0.3">
      <c r="A138" s="49" t="s">
        <v>12403</v>
      </c>
      <c r="B138" s="27" t="s">
        <v>12402</v>
      </c>
      <c r="C138" s="27" t="s">
        <v>4858</v>
      </c>
      <c r="D138" s="27" t="s">
        <v>12829</v>
      </c>
      <c r="E138" s="75">
        <v>30400</v>
      </c>
      <c r="F138" s="27" t="str">
        <f t="shared" si="6"/>
        <v>5111</v>
      </c>
      <c r="G138" s="27" t="str">
        <f t="shared" si="7"/>
        <v>Male</v>
      </c>
      <c r="H138" s="27" t="str">
        <f t="shared" si="8"/>
        <v>atlanticbeachhotel</v>
      </c>
    </row>
    <row r="139" spans="1:8" x14ac:dyDescent="0.3">
      <c r="A139" s="49" t="s">
        <v>12401</v>
      </c>
      <c r="B139" s="27" t="s">
        <v>12400</v>
      </c>
      <c r="C139" s="27" t="s">
        <v>12399</v>
      </c>
      <c r="D139" s="27" t="s">
        <v>12830</v>
      </c>
      <c r="E139" s="75">
        <v>31219</v>
      </c>
      <c r="F139" s="27" t="str">
        <f t="shared" si="6"/>
        <v>0010</v>
      </c>
      <c r="G139" s="27" t="str">
        <f t="shared" si="7"/>
        <v>Female</v>
      </c>
      <c r="H139" s="27" t="str">
        <f t="shared" si="8"/>
        <v>atlantisfoods</v>
      </c>
    </row>
    <row r="140" spans="1:8" x14ac:dyDescent="0.3">
      <c r="A140" s="49" t="s">
        <v>12398</v>
      </c>
      <c r="B140" s="27" t="s">
        <v>12397</v>
      </c>
      <c r="C140" s="27" t="s">
        <v>12396</v>
      </c>
      <c r="D140" s="27" t="s">
        <v>12831</v>
      </c>
      <c r="E140" s="75">
        <v>31443</v>
      </c>
      <c r="F140" s="27" t="str">
        <f t="shared" si="6"/>
        <v>0163</v>
      </c>
      <c r="G140" s="27" t="str">
        <f t="shared" si="7"/>
        <v>Female</v>
      </c>
      <c r="H140" s="27" t="str">
        <f t="shared" si="8"/>
        <v>atlasair</v>
      </c>
    </row>
    <row r="141" spans="1:8" x14ac:dyDescent="0.3">
      <c r="A141" s="49" t="s">
        <v>12395</v>
      </c>
      <c r="B141" s="27" t="s">
        <v>12394</v>
      </c>
      <c r="C141" s="27" t="s">
        <v>4318</v>
      </c>
      <c r="D141" s="27" t="s">
        <v>12832</v>
      </c>
      <c r="E141" s="75">
        <v>30042</v>
      </c>
      <c r="F141" s="27" t="str">
        <f t="shared" si="6"/>
        <v>0095</v>
      </c>
      <c r="G141" s="27" t="str">
        <f t="shared" si="7"/>
        <v>Female</v>
      </c>
      <c r="H141" s="27" t="str">
        <f t="shared" si="8"/>
        <v>atlas24</v>
      </c>
    </row>
    <row r="142" spans="1:8" x14ac:dyDescent="0.3">
      <c r="A142" s="49" t="s">
        <v>12393</v>
      </c>
      <c r="B142" s="27" t="s">
        <v>12392</v>
      </c>
      <c r="C142" s="27" t="s">
        <v>6762</v>
      </c>
      <c r="D142" s="27" t="s">
        <v>12833</v>
      </c>
      <c r="E142" s="75">
        <v>28504</v>
      </c>
      <c r="F142" s="27" t="str">
        <f t="shared" si="6"/>
        <v>5382</v>
      </c>
      <c r="G142" s="27" t="str">
        <f t="shared" si="7"/>
        <v>Male</v>
      </c>
      <c r="H142" s="27" t="str">
        <f t="shared" si="8"/>
        <v>yebo</v>
      </c>
    </row>
    <row r="143" spans="1:8" x14ac:dyDescent="0.3">
      <c r="A143" s="49" t="s">
        <v>12391</v>
      </c>
      <c r="B143" s="27" t="s">
        <v>12390</v>
      </c>
      <c r="C143" s="27" t="s">
        <v>12389</v>
      </c>
      <c r="D143" s="27" t="s">
        <v>12834</v>
      </c>
      <c r="E143" s="75">
        <v>28651</v>
      </c>
      <c r="F143" s="27" t="str">
        <f t="shared" si="6"/>
        <v>5440</v>
      </c>
      <c r="G143" s="27" t="str">
        <f t="shared" si="7"/>
        <v>Male</v>
      </c>
      <c r="H143" s="27" t="str">
        <f t="shared" si="8"/>
        <v>acrux</v>
      </c>
    </row>
    <row r="144" spans="1:8" x14ac:dyDescent="0.3">
      <c r="A144" s="49" t="s">
        <v>12388</v>
      </c>
      <c r="B144" s="27" t="s">
        <v>9945</v>
      </c>
      <c r="C144" s="27" t="s">
        <v>4858</v>
      </c>
      <c r="D144" s="27" t="s">
        <v>12835</v>
      </c>
      <c r="E144" s="75">
        <v>29080</v>
      </c>
      <c r="F144" s="27" t="str">
        <f t="shared" si="6"/>
        <v>0077</v>
      </c>
      <c r="G144" s="27" t="str">
        <f t="shared" si="7"/>
        <v>Female</v>
      </c>
      <c r="H144" s="27" t="str">
        <f t="shared" si="8"/>
        <v>atpcoolparts</v>
      </c>
    </row>
    <row r="145" spans="1:8" x14ac:dyDescent="0.3">
      <c r="A145" s="49" t="s">
        <v>12387</v>
      </c>
      <c r="B145" s="27" t="s">
        <v>12386</v>
      </c>
      <c r="C145" s="27" t="s">
        <v>5209</v>
      </c>
      <c r="E145" s="75">
        <v>29637</v>
      </c>
      <c r="F145" s="27" t="str">
        <f t="shared" si="6"/>
        <v>5532</v>
      </c>
      <c r="G145" s="27" t="str">
        <f t="shared" si="7"/>
        <v>Male</v>
      </c>
      <c r="H145" s="27" t="e">
        <f t="shared" si="8"/>
        <v>#VALUE!</v>
      </c>
    </row>
    <row r="146" spans="1:8" x14ac:dyDescent="0.3">
      <c r="A146" s="49" t="s">
        <v>12385</v>
      </c>
      <c r="B146" s="27" t="s">
        <v>4258</v>
      </c>
      <c r="C146" s="27" t="s">
        <v>12384</v>
      </c>
      <c r="D146" s="27" t="s">
        <v>12836</v>
      </c>
      <c r="E146" s="75">
        <v>31576</v>
      </c>
      <c r="F146" s="27" t="str">
        <f t="shared" si="6"/>
        <v>0080</v>
      </c>
      <c r="G146" s="27" t="str">
        <f t="shared" si="7"/>
        <v>Female</v>
      </c>
      <c r="H146" s="27" t="str">
        <f t="shared" si="8"/>
        <v>attacq</v>
      </c>
    </row>
    <row r="147" spans="1:8" x14ac:dyDescent="0.3">
      <c r="A147" s="49" t="s">
        <v>12383</v>
      </c>
      <c r="B147" s="27" t="s">
        <v>12382</v>
      </c>
      <c r="C147" s="27" t="s">
        <v>7946</v>
      </c>
      <c r="D147" s="27" t="s">
        <v>12837</v>
      </c>
      <c r="E147" s="75">
        <v>29898</v>
      </c>
      <c r="F147" s="27" t="str">
        <f t="shared" si="6"/>
        <v>0215</v>
      </c>
      <c r="G147" s="27" t="str">
        <f t="shared" si="7"/>
        <v>Female</v>
      </c>
      <c r="H147" s="27" t="str">
        <f t="shared" si="8"/>
        <v>avc</v>
      </c>
    </row>
    <row r="148" spans="1:8" x14ac:dyDescent="0.3">
      <c r="A148" s="49" t="s">
        <v>12381</v>
      </c>
      <c r="B148" s="27" t="s">
        <v>12380</v>
      </c>
      <c r="C148" s="27" t="s">
        <v>12379</v>
      </c>
      <c r="D148" s="27" t="s">
        <v>12838</v>
      </c>
      <c r="E148" s="75">
        <v>21349</v>
      </c>
      <c r="F148" s="27" t="str">
        <f t="shared" si="6"/>
        <v>0055</v>
      </c>
      <c r="G148" s="27" t="str">
        <f t="shared" si="7"/>
        <v>Female</v>
      </c>
      <c r="H148" s="27" t="str">
        <f t="shared" si="8"/>
        <v>shailime</v>
      </c>
    </row>
    <row r="149" spans="1:8" x14ac:dyDescent="0.3">
      <c r="A149" s="49" t="s">
        <v>12378</v>
      </c>
      <c r="B149" s="27" t="s">
        <v>12377</v>
      </c>
      <c r="C149" s="27" t="s">
        <v>12376</v>
      </c>
      <c r="E149" s="75">
        <v>34147</v>
      </c>
      <c r="F149" s="27" t="str">
        <f t="shared" si="6"/>
        <v>1120</v>
      </c>
      <c r="G149" s="27" t="str">
        <f t="shared" si="7"/>
        <v>Female</v>
      </c>
      <c r="H149" s="27" t="e">
        <f t="shared" si="8"/>
        <v>#VALUE!</v>
      </c>
    </row>
    <row r="150" spans="1:8" x14ac:dyDescent="0.3">
      <c r="A150" s="49" t="s">
        <v>12375</v>
      </c>
      <c r="B150" s="27" t="s">
        <v>5732</v>
      </c>
      <c r="C150" s="27" t="s">
        <v>12374</v>
      </c>
      <c r="D150" s="27" t="s">
        <v>12839</v>
      </c>
      <c r="E150" s="75">
        <v>26624</v>
      </c>
      <c r="F150" s="27" t="str">
        <f t="shared" si="6"/>
        <v>5806</v>
      </c>
      <c r="G150" s="27" t="str">
        <f t="shared" si="7"/>
        <v>Male</v>
      </c>
      <c r="H150" s="27" t="str">
        <f t="shared" si="8"/>
        <v>asib</v>
      </c>
    </row>
    <row r="151" spans="1:8" x14ac:dyDescent="0.3">
      <c r="A151" s="49" t="s">
        <v>12373</v>
      </c>
      <c r="B151" s="27" t="s">
        <v>12372</v>
      </c>
      <c r="C151" s="27" t="s">
        <v>11321</v>
      </c>
      <c r="D151" s="27" t="s">
        <v>12840</v>
      </c>
      <c r="E151" s="75">
        <v>30548</v>
      </c>
      <c r="F151" s="27" t="str">
        <f t="shared" si="6"/>
        <v>5100</v>
      </c>
      <c r="G151" s="27" t="str">
        <f t="shared" si="7"/>
        <v>Male</v>
      </c>
      <c r="H151" s="27" t="str">
        <f t="shared" si="8"/>
        <v>automation</v>
      </c>
    </row>
    <row r="152" spans="1:8" x14ac:dyDescent="0.3">
      <c r="A152" s="49" t="s">
        <v>12371</v>
      </c>
      <c r="B152" s="27" t="s">
        <v>12370</v>
      </c>
      <c r="C152" s="27" t="s">
        <v>7277</v>
      </c>
      <c r="D152" s="27" t="s">
        <v>12841</v>
      </c>
      <c r="E152" s="75">
        <v>27694</v>
      </c>
      <c r="F152" s="27" t="str">
        <f t="shared" si="6"/>
        <v>0283</v>
      </c>
      <c r="G152" s="27" t="str">
        <f t="shared" si="7"/>
        <v>Female</v>
      </c>
      <c r="H152" s="27" t="str">
        <f t="shared" si="8"/>
        <v>avofficeware</v>
      </c>
    </row>
    <row r="153" spans="1:8" x14ac:dyDescent="0.3">
      <c r="A153" s="49" t="s">
        <v>12369</v>
      </c>
      <c r="B153" s="27" t="s">
        <v>12368</v>
      </c>
      <c r="C153" s="27" t="s">
        <v>12367</v>
      </c>
      <c r="D153" s="27" t="s">
        <v>12842</v>
      </c>
      <c r="E153" s="75">
        <v>28107</v>
      </c>
      <c r="F153" s="27" t="str">
        <f t="shared" si="6"/>
        <v>0594</v>
      </c>
      <c r="G153" s="27" t="str">
        <f t="shared" si="7"/>
        <v>Female</v>
      </c>
      <c r="H153" s="27" t="str">
        <f t="shared" si="8"/>
        <v>vodamail</v>
      </c>
    </row>
    <row r="154" spans="1:8" x14ac:dyDescent="0.3">
      <c r="A154" s="49" t="s">
        <v>12366</v>
      </c>
      <c r="B154" s="27" t="s">
        <v>9848</v>
      </c>
      <c r="C154" s="27" t="s">
        <v>12365</v>
      </c>
      <c r="D154" s="27" t="s">
        <v>12843</v>
      </c>
      <c r="E154" s="75">
        <v>33789</v>
      </c>
      <c r="F154" s="27" t="str">
        <f t="shared" si="6"/>
        <v>0153</v>
      </c>
      <c r="G154" s="27" t="str">
        <f t="shared" si="7"/>
        <v>Female</v>
      </c>
      <c r="H154" s="27" t="str">
        <f t="shared" si="8"/>
        <v>avshire</v>
      </c>
    </row>
    <row r="155" spans="1:8" x14ac:dyDescent="0.3">
      <c r="A155" s="49" t="s">
        <v>12364</v>
      </c>
      <c r="B155" s="27" t="s">
        <v>6508</v>
      </c>
      <c r="C155" s="27" t="s">
        <v>12363</v>
      </c>
      <c r="D155" s="27" t="s">
        <v>12844</v>
      </c>
      <c r="E155" s="75">
        <v>27666</v>
      </c>
      <c r="F155" s="27" t="str">
        <f t="shared" si="6"/>
        <v>5576</v>
      </c>
      <c r="G155" s="27" t="str">
        <f t="shared" si="7"/>
        <v>Male</v>
      </c>
      <c r="H155" s="27" t="str">
        <f t="shared" si="8"/>
        <v>axixpac</v>
      </c>
    </row>
    <row r="156" spans="1:8" x14ac:dyDescent="0.3">
      <c r="A156" s="49" t="s">
        <v>12362</v>
      </c>
      <c r="B156" s="27" t="s">
        <v>4182</v>
      </c>
      <c r="C156" s="27" t="s">
        <v>12361</v>
      </c>
      <c r="D156" s="27" t="s">
        <v>12845</v>
      </c>
      <c r="E156" s="75">
        <v>35061</v>
      </c>
      <c r="F156" s="27" t="str">
        <f t="shared" si="6"/>
        <v>0500</v>
      </c>
      <c r="G156" s="27" t="str">
        <f t="shared" si="7"/>
        <v>Female</v>
      </c>
      <c r="H156" s="27" t="str">
        <f t="shared" si="8"/>
        <v>gmail</v>
      </c>
    </row>
    <row r="157" spans="1:8" x14ac:dyDescent="0.3">
      <c r="A157" s="49" t="s">
        <v>12360</v>
      </c>
      <c r="B157" s="27" t="s">
        <v>12359</v>
      </c>
      <c r="C157" s="27" t="s">
        <v>12358</v>
      </c>
      <c r="D157" s="27" t="s">
        <v>12846</v>
      </c>
      <c r="E157" s="75">
        <v>23840</v>
      </c>
      <c r="F157" s="27" t="str">
        <f t="shared" si="6"/>
        <v>0155</v>
      </c>
      <c r="G157" s="27" t="str">
        <f t="shared" si="7"/>
        <v>Female</v>
      </c>
      <c r="H157" s="27" t="str">
        <f t="shared" si="8"/>
        <v>azteca</v>
      </c>
    </row>
    <row r="158" spans="1:8" x14ac:dyDescent="0.3">
      <c r="A158" s="49" t="s">
        <v>12357</v>
      </c>
      <c r="B158" s="27" t="s">
        <v>12213</v>
      </c>
      <c r="C158" s="27" t="s">
        <v>12356</v>
      </c>
      <c r="E158" s="75">
        <v>26691</v>
      </c>
      <c r="F158" s="27" t="str">
        <f t="shared" si="6"/>
        <v>5023</v>
      </c>
      <c r="G158" s="27" t="str">
        <f t="shared" si="7"/>
        <v>Male</v>
      </c>
      <c r="H158" s="27" t="e">
        <f t="shared" si="8"/>
        <v>#VALUE!</v>
      </c>
    </row>
    <row r="159" spans="1:8" x14ac:dyDescent="0.3">
      <c r="A159" s="49" t="s">
        <v>12355</v>
      </c>
      <c r="B159" s="27" t="s">
        <v>12354</v>
      </c>
      <c r="C159" s="27" t="s">
        <v>7118</v>
      </c>
      <c r="D159" s="27" t="s">
        <v>12847</v>
      </c>
      <c r="E159" s="75">
        <v>33366</v>
      </c>
      <c r="F159" s="27" t="str">
        <f t="shared" si="6"/>
        <v>0541</v>
      </c>
      <c r="G159" s="27" t="str">
        <f t="shared" si="7"/>
        <v>Female</v>
      </c>
      <c r="H159" s="27" t="str">
        <f t="shared" si="8"/>
        <v>gmail</v>
      </c>
    </row>
    <row r="160" spans="1:8" x14ac:dyDescent="0.3">
      <c r="A160" s="49" t="s">
        <v>12353</v>
      </c>
      <c r="B160" s="27" t="s">
        <v>4734</v>
      </c>
      <c r="C160" s="27" t="s">
        <v>4049</v>
      </c>
      <c r="E160" s="75">
        <v>33832</v>
      </c>
      <c r="F160" s="27" t="str">
        <f t="shared" si="6"/>
        <v>0323</v>
      </c>
      <c r="G160" s="27" t="str">
        <f t="shared" si="7"/>
        <v>Female</v>
      </c>
      <c r="H160" s="27" t="e">
        <f t="shared" si="8"/>
        <v>#VALUE!</v>
      </c>
    </row>
    <row r="161" spans="1:8" x14ac:dyDescent="0.3">
      <c r="A161" s="49" t="s">
        <v>12352</v>
      </c>
      <c r="B161" s="27" t="s">
        <v>4269</v>
      </c>
      <c r="C161" s="27" t="s">
        <v>12351</v>
      </c>
      <c r="D161" s="27" t="s">
        <v>12848</v>
      </c>
      <c r="E161" s="75">
        <v>35512</v>
      </c>
      <c r="F161" s="27" t="str">
        <f t="shared" si="6"/>
        <v>0184</v>
      </c>
      <c r="G161" s="27" t="str">
        <f t="shared" si="7"/>
        <v>Female</v>
      </c>
      <c r="H161" s="27" t="str">
        <f t="shared" si="8"/>
        <v>basstudio</v>
      </c>
    </row>
    <row r="162" spans="1:8" x14ac:dyDescent="0.3">
      <c r="A162" s="49" t="s">
        <v>12350</v>
      </c>
      <c r="B162" s="27" t="s">
        <v>12349</v>
      </c>
      <c r="C162" s="27" t="s">
        <v>12348</v>
      </c>
      <c r="D162" s="27" t="s">
        <v>12849</v>
      </c>
      <c r="E162" s="75">
        <v>33533</v>
      </c>
      <c r="F162" s="27" t="str">
        <f t="shared" si="6"/>
        <v>0730</v>
      </c>
      <c r="G162" s="27" t="str">
        <f t="shared" si="7"/>
        <v>Female</v>
      </c>
      <c r="H162" s="27" t="str">
        <f t="shared" si="8"/>
        <v>gmail</v>
      </c>
    </row>
    <row r="163" spans="1:8" x14ac:dyDescent="0.3">
      <c r="A163" s="49" t="s">
        <v>12347</v>
      </c>
      <c r="B163" s="27" t="s">
        <v>6838</v>
      </c>
      <c r="C163" s="27" t="s">
        <v>8578</v>
      </c>
      <c r="D163" s="27" t="s">
        <v>12850</v>
      </c>
      <c r="E163" s="75">
        <v>35123</v>
      </c>
      <c r="F163" s="27" t="str">
        <f t="shared" si="6"/>
        <v>1086</v>
      </c>
      <c r="G163" s="27" t="str">
        <f t="shared" si="7"/>
        <v>Female</v>
      </c>
      <c r="H163" s="27" t="str">
        <f t="shared" si="8"/>
        <v>axxess</v>
      </c>
    </row>
    <row r="164" spans="1:8" x14ac:dyDescent="0.3">
      <c r="A164" s="49" t="s">
        <v>12346</v>
      </c>
      <c r="B164" s="27" t="s">
        <v>4182</v>
      </c>
      <c r="C164" s="27" t="s">
        <v>5814</v>
      </c>
      <c r="E164" s="75">
        <v>34078</v>
      </c>
      <c r="F164" s="27" t="str">
        <f t="shared" si="6"/>
        <v>0579</v>
      </c>
      <c r="G164" s="27" t="str">
        <f t="shared" si="7"/>
        <v>Female</v>
      </c>
      <c r="H164" s="27" t="e">
        <f t="shared" si="8"/>
        <v>#VALUE!</v>
      </c>
    </row>
    <row r="165" spans="1:8" x14ac:dyDescent="0.3">
      <c r="A165" s="49" t="s">
        <v>12345</v>
      </c>
      <c r="B165" s="27" t="s">
        <v>12344</v>
      </c>
      <c r="C165" s="27" t="s">
        <v>12343</v>
      </c>
      <c r="E165" s="75">
        <v>34627</v>
      </c>
      <c r="F165" s="27" t="str">
        <f t="shared" si="6"/>
        <v>0150</v>
      </c>
      <c r="G165" s="27" t="str">
        <f t="shared" si="7"/>
        <v>Female</v>
      </c>
      <c r="H165" s="27" t="e">
        <f t="shared" si="8"/>
        <v>#VALUE!</v>
      </c>
    </row>
    <row r="166" spans="1:8" x14ac:dyDescent="0.3">
      <c r="A166" s="49" t="s">
        <v>12342</v>
      </c>
      <c r="B166" s="27" t="s">
        <v>12341</v>
      </c>
      <c r="C166" s="27" t="s">
        <v>7806</v>
      </c>
      <c r="E166" s="75">
        <v>33833</v>
      </c>
      <c r="F166" s="27" t="str">
        <f t="shared" si="6"/>
        <v>5325</v>
      </c>
      <c r="G166" s="27" t="str">
        <f t="shared" si="7"/>
        <v>Male</v>
      </c>
      <c r="H166" s="27" t="e">
        <f t="shared" si="8"/>
        <v>#VALUE!</v>
      </c>
    </row>
    <row r="167" spans="1:8" x14ac:dyDescent="0.3">
      <c r="A167" s="49" t="s">
        <v>12340</v>
      </c>
      <c r="B167" s="27" t="s">
        <v>4155</v>
      </c>
      <c r="C167" s="27" t="s">
        <v>10104</v>
      </c>
      <c r="D167" s="27" t="s">
        <v>12851</v>
      </c>
      <c r="E167" s="75">
        <v>34913</v>
      </c>
      <c r="F167" s="27" t="str">
        <f t="shared" si="6"/>
        <v>0619</v>
      </c>
      <c r="G167" s="27" t="str">
        <f t="shared" si="7"/>
        <v>Female</v>
      </c>
      <c r="H167" s="27" t="str">
        <f t="shared" si="8"/>
        <v>baketech</v>
      </c>
    </row>
    <row r="168" spans="1:8" x14ac:dyDescent="0.3">
      <c r="A168" s="49" t="s">
        <v>12339</v>
      </c>
      <c r="B168" s="27" t="s">
        <v>6215</v>
      </c>
      <c r="C168" s="27" t="s">
        <v>12338</v>
      </c>
      <c r="D168" s="27" t="s">
        <v>12852</v>
      </c>
      <c r="E168" s="75">
        <v>19834</v>
      </c>
      <c r="F168" s="27" t="str">
        <f t="shared" si="6"/>
        <v>0148</v>
      </c>
      <c r="G168" s="27" t="str">
        <f t="shared" si="7"/>
        <v>Female</v>
      </c>
      <c r="H168" s="27" t="str">
        <f t="shared" si="8"/>
        <v>bakeclean</v>
      </c>
    </row>
    <row r="169" spans="1:8" x14ac:dyDescent="0.3">
      <c r="A169" s="49" t="s">
        <v>12337</v>
      </c>
      <c r="B169" s="27" t="s">
        <v>5537</v>
      </c>
      <c r="C169" s="27" t="s">
        <v>12336</v>
      </c>
      <c r="D169" s="27" t="s">
        <v>12853</v>
      </c>
      <c r="E169" s="75">
        <v>33356</v>
      </c>
      <c r="F169" s="27" t="str">
        <f t="shared" si="6"/>
        <v>0202</v>
      </c>
      <c r="G169" s="27" t="str">
        <f t="shared" si="7"/>
        <v>Female</v>
      </c>
      <c r="H169" s="27" t="str">
        <f t="shared" si="8"/>
        <v>iafrica</v>
      </c>
    </row>
    <row r="170" spans="1:8" x14ac:dyDescent="0.3">
      <c r="A170" s="49" t="s">
        <v>12335</v>
      </c>
      <c r="B170" s="27" t="s">
        <v>12334</v>
      </c>
      <c r="C170" s="27" t="s">
        <v>12333</v>
      </c>
      <c r="E170" s="75">
        <v>33667</v>
      </c>
      <c r="F170" s="27" t="str">
        <f t="shared" si="6"/>
        <v>5926</v>
      </c>
      <c r="G170" s="27" t="str">
        <f t="shared" si="7"/>
        <v>Male</v>
      </c>
      <c r="H170" s="27" t="e">
        <f t="shared" si="8"/>
        <v>#VALUE!</v>
      </c>
    </row>
    <row r="171" spans="1:8" x14ac:dyDescent="0.3">
      <c r="A171" s="49" t="s">
        <v>12332</v>
      </c>
      <c r="B171" s="27" t="s">
        <v>5047</v>
      </c>
      <c r="C171" s="27" t="s">
        <v>5527</v>
      </c>
      <c r="D171" s="27" t="s">
        <v>12854</v>
      </c>
      <c r="E171" s="75">
        <v>34983</v>
      </c>
      <c r="F171" s="27" t="str">
        <f t="shared" si="6"/>
        <v>5211</v>
      </c>
      <c r="G171" s="27" t="str">
        <f t="shared" si="7"/>
        <v>Male</v>
      </c>
      <c r="H171" s="27" t="str">
        <f t="shared" si="8"/>
        <v>spacesandplaces</v>
      </c>
    </row>
    <row r="172" spans="1:8" x14ac:dyDescent="0.3">
      <c r="A172" s="49" t="s">
        <v>12331</v>
      </c>
      <c r="B172" s="27" t="s">
        <v>10368</v>
      </c>
      <c r="C172" s="27" t="s">
        <v>6719</v>
      </c>
      <c r="E172" s="75">
        <v>34727</v>
      </c>
      <c r="F172" s="27" t="str">
        <f t="shared" si="6"/>
        <v>0334</v>
      </c>
      <c r="G172" s="27" t="str">
        <f t="shared" si="7"/>
        <v>Female</v>
      </c>
      <c r="H172" s="27" t="e">
        <f t="shared" si="8"/>
        <v>#VALUE!</v>
      </c>
    </row>
    <row r="173" spans="1:8" x14ac:dyDescent="0.3">
      <c r="A173" s="49" t="s">
        <v>12330</v>
      </c>
      <c r="B173" s="27" t="s">
        <v>10339</v>
      </c>
      <c r="C173" s="27" t="s">
        <v>12329</v>
      </c>
      <c r="D173" s="27" t="s">
        <v>12855</v>
      </c>
      <c r="E173" s="75">
        <v>34179</v>
      </c>
      <c r="F173" s="27" t="str">
        <f t="shared" si="6"/>
        <v>0770</v>
      </c>
      <c r="G173" s="27" t="str">
        <f t="shared" si="7"/>
        <v>Female</v>
      </c>
      <c r="H173" s="27" t="str">
        <f t="shared" si="8"/>
        <v>balooplumbing</v>
      </c>
    </row>
    <row r="174" spans="1:8" x14ac:dyDescent="0.3">
      <c r="A174" s="49" t="s">
        <v>12328</v>
      </c>
      <c r="B174" s="27" t="s">
        <v>6123</v>
      </c>
      <c r="C174" s="27" t="s">
        <v>12327</v>
      </c>
      <c r="E174" s="75">
        <v>20226</v>
      </c>
      <c r="F174" s="27" t="str">
        <f t="shared" si="6"/>
        <v>0022</v>
      </c>
      <c r="G174" s="27" t="str">
        <f t="shared" si="7"/>
        <v>Female</v>
      </c>
      <c r="H174" s="27" t="e">
        <f t="shared" si="8"/>
        <v>#VALUE!</v>
      </c>
    </row>
    <row r="175" spans="1:8" x14ac:dyDescent="0.3">
      <c r="A175" s="49" t="s">
        <v>12326</v>
      </c>
      <c r="B175" s="27" t="s">
        <v>8079</v>
      </c>
      <c r="C175" s="27" t="s">
        <v>4172</v>
      </c>
      <c r="E175" s="75">
        <v>34360</v>
      </c>
      <c r="F175" s="27" t="str">
        <f t="shared" si="6"/>
        <v>5300</v>
      </c>
      <c r="G175" s="27" t="str">
        <f t="shared" si="7"/>
        <v>Male</v>
      </c>
      <c r="H175" s="27" t="e">
        <f t="shared" si="8"/>
        <v>#VALUE!</v>
      </c>
    </row>
    <row r="176" spans="1:8" x14ac:dyDescent="0.3">
      <c r="A176" s="49" t="s">
        <v>12325</v>
      </c>
      <c r="B176" s="27" t="s">
        <v>5148</v>
      </c>
      <c r="C176" s="27" t="s">
        <v>12324</v>
      </c>
      <c r="D176" s="27" t="s">
        <v>12856</v>
      </c>
      <c r="E176" s="75">
        <v>34935</v>
      </c>
      <c r="F176" s="27" t="str">
        <f t="shared" si="6"/>
        <v>5327</v>
      </c>
      <c r="G176" s="27" t="str">
        <f t="shared" si="7"/>
        <v>Male</v>
      </c>
      <c r="H176" s="27" t="str">
        <f t="shared" si="8"/>
        <v>barnton-consulting</v>
      </c>
    </row>
    <row r="177" spans="1:8" x14ac:dyDescent="0.3">
      <c r="A177" s="49" t="s">
        <v>12323</v>
      </c>
      <c r="B177" s="27" t="s">
        <v>10180</v>
      </c>
      <c r="C177" s="27" t="s">
        <v>4977</v>
      </c>
      <c r="E177" s="75">
        <v>34805</v>
      </c>
      <c r="F177" s="27" t="str">
        <f t="shared" si="6"/>
        <v>0180</v>
      </c>
      <c r="G177" s="27" t="str">
        <f t="shared" si="7"/>
        <v>Female</v>
      </c>
      <c r="H177" s="27" t="e">
        <f t="shared" si="8"/>
        <v>#VALUE!</v>
      </c>
    </row>
    <row r="178" spans="1:8" x14ac:dyDescent="0.3">
      <c r="A178" s="49" t="s">
        <v>12322</v>
      </c>
      <c r="B178" s="27" t="s">
        <v>7546</v>
      </c>
      <c r="C178" s="27" t="s">
        <v>12321</v>
      </c>
      <c r="D178" s="27" t="s">
        <v>12857</v>
      </c>
      <c r="E178" s="75">
        <v>33674</v>
      </c>
      <c r="F178" s="27" t="str">
        <f t="shared" si="6"/>
        <v>0156</v>
      </c>
      <c r="G178" s="27" t="str">
        <f t="shared" si="7"/>
        <v>Female</v>
      </c>
      <c r="H178" s="27" t="str">
        <f t="shared" si="8"/>
        <v>telkomsa</v>
      </c>
    </row>
    <row r="179" spans="1:8" x14ac:dyDescent="0.3">
      <c r="A179" s="49" t="s">
        <v>12320</v>
      </c>
      <c r="B179" s="27" t="s">
        <v>12319</v>
      </c>
      <c r="C179" s="27" t="s">
        <v>12318</v>
      </c>
      <c r="D179" s="27" t="s">
        <v>12858</v>
      </c>
      <c r="E179" s="75">
        <v>33270</v>
      </c>
      <c r="F179" s="27" t="str">
        <f t="shared" si="6"/>
        <v>1133</v>
      </c>
      <c r="G179" s="27" t="str">
        <f t="shared" si="7"/>
        <v>Female</v>
      </c>
      <c r="H179" s="27" t="str">
        <f t="shared" si="8"/>
        <v>basicshopfitters</v>
      </c>
    </row>
    <row r="180" spans="1:8" x14ac:dyDescent="0.3">
      <c r="A180" s="49" t="s">
        <v>12317</v>
      </c>
      <c r="B180" s="27" t="s">
        <v>5458</v>
      </c>
      <c r="C180" s="27" t="s">
        <v>4268</v>
      </c>
      <c r="E180" s="75">
        <v>36210</v>
      </c>
      <c r="F180" s="27" t="str">
        <f t="shared" si="6"/>
        <v>1061</v>
      </c>
      <c r="G180" s="27" t="str">
        <f t="shared" si="7"/>
        <v>Female</v>
      </c>
      <c r="H180" s="27" t="e">
        <f t="shared" si="8"/>
        <v>#VALUE!</v>
      </c>
    </row>
    <row r="181" spans="1:8" x14ac:dyDescent="0.3">
      <c r="A181" s="49" t="s">
        <v>12316</v>
      </c>
      <c r="B181" s="27" t="s">
        <v>12315</v>
      </c>
      <c r="C181" s="27" t="s">
        <v>12314</v>
      </c>
      <c r="D181" s="27" t="s">
        <v>12859</v>
      </c>
      <c r="E181" s="75">
        <v>36309</v>
      </c>
      <c r="F181" s="27" t="str">
        <f t="shared" si="6"/>
        <v>1068</v>
      </c>
      <c r="G181" s="27" t="str">
        <f t="shared" si="7"/>
        <v>Female</v>
      </c>
      <c r="H181" s="27" t="str">
        <f t="shared" si="8"/>
        <v>bayteck</v>
      </c>
    </row>
    <row r="182" spans="1:8" x14ac:dyDescent="0.3">
      <c r="A182" s="49" t="s">
        <v>12313</v>
      </c>
      <c r="B182" s="27" t="s">
        <v>4173</v>
      </c>
      <c r="C182" s="27" t="s">
        <v>12312</v>
      </c>
      <c r="D182" s="27" t="s">
        <v>12860</v>
      </c>
      <c r="E182" s="75">
        <v>34173</v>
      </c>
      <c r="F182" s="27" t="str">
        <f t="shared" si="6"/>
        <v>5516</v>
      </c>
      <c r="G182" s="27" t="str">
        <f t="shared" si="7"/>
        <v>Male</v>
      </c>
      <c r="H182" s="27" t="str">
        <f t="shared" si="8"/>
        <v>hotmail</v>
      </c>
    </row>
    <row r="183" spans="1:8" x14ac:dyDescent="0.3">
      <c r="A183" s="49" t="s">
        <v>12311</v>
      </c>
      <c r="B183" s="27" t="s">
        <v>12310</v>
      </c>
      <c r="C183" s="27" t="s">
        <v>6835</v>
      </c>
      <c r="D183" s="27" t="s">
        <v>12861</v>
      </c>
      <c r="E183" s="75">
        <v>33332</v>
      </c>
      <c r="F183" s="27" t="str">
        <f t="shared" si="6"/>
        <v>1188</v>
      </c>
      <c r="G183" s="27" t="str">
        <f t="shared" si="7"/>
        <v>Female</v>
      </c>
      <c r="H183" s="27" t="str">
        <f t="shared" si="8"/>
        <v>vodamial</v>
      </c>
    </row>
    <row r="184" spans="1:8" x14ac:dyDescent="0.3">
      <c r="A184" s="49" t="s">
        <v>12309</v>
      </c>
      <c r="B184" s="27" t="s">
        <v>5464</v>
      </c>
      <c r="C184" s="27" t="s">
        <v>12308</v>
      </c>
      <c r="D184" s="27" t="s">
        <v>12862</v>
      </c>
      <c r="E184" s="75">
        <v>34272</v>
      </c>
      <c r="F184" s="27" t="str">
        <f t="shared" si="6"/>
        <v>0357</v>
      </c>
      <c r="G184" s="27" t="str">
        <f t="shared" si="7"/>
        <v>Female</v>
      </c>
      <c r="H184" s="27" t="str">
        <f t="shared" si="8"/>
        <v>famousbrands</v>
      </c>
    </row>
    <row r="185" spans="1:8" x14ac:dyDescent="0.3">
      <c r="A185" s="49" t="s">
        <v>12307</v>
      </c>
      <c r="B185" s="27" t="s">
        <v>12306</v>
      </c>
      <c r="C185" s="27" t="s">
        <v>12305</v>
      </c>
      <c r="D185" s="27" t="s">
        <v>12863</v>
      </c>
      <c r="E185" s="75">
        <v>33805</v>
      </c>
      <c r="F185" s="27" t="str">
        <f t="shared" si="6"/>
        <v>0223</v>
      </c>
      <c r="G185" s="27" t="str">
        <f t="shared" si="7"/>
        <v>Female</v>
      </c>
      <c r="H185" s="27" t="str">
        <f t="shared" si="8"/>
        <v>beady-eye</v>
      </c>
    </row>
    <row r="186" spans="1:8" x14ac:dyDescent="0.3">
      <c r="A186" s="49" t="s">
        <v>12304</v>
      </c>
      <c r="B186" s="27" t="s">
        <v>6223</v>
      </c>
      <c r="C186" s="27" t="s">
        <v>12303</v>
      </c>
      <c r="D186" s="27" t="s">
        <v>12864</v>
      </c>
      <c r="E186" s="75">
        <v>34473</v>
      </c>
      <c r="F186" s="27" t="str">
        <f t="shared" si="6"/>
        <v>0643</v>
      </c>
      <c r="G186" s="27" t="str">
        <f t="shared" si="7"/>
        <v>Female</v>
      </c>
      <c r="H186" s="27" t="str">
        <f t="shared" si="8"/>
        <v>BEAGLEWATCH</v>
      </c>
    </row>
    <row r="187" spans="1:8" x14ac:dyDescent="0.3">
      <c r="A187" s="49" t="s">
        <v>12302</v>
      </c>
      <c r="B187" s="27" t="s">
        <v>12301</v>
      </c>
      <c r="C187" s="27" t="s">
        <v>11262</v>
      </c>
      <c r="D187" s="27" t="s">
        <v>12865</v>
      </c>
      <c r="E187" s="75">
        <v>34744</v>
      </c>
      <c r="F187" s="27" t="str">
        <f t="shared" si="6"/>
        <v>0311</v>
      </c>
      <c r="G187" s="27" t="str">
        <f t="shared" si="7"/>
        <v>Female</v>
      </c>
      <c r="H187" s="27" t="str">
        <f t="shared" si="8"/>
        <v>BRG2K</v>
      </c>
    </row>
    <row r="188" spans="1:8" x14ac:dyDescent="0.3">
      <c r="A188" s="49" t="s">
        <v>12300</v>
      </c>
      <c r="B188" s="27" t="s">
        <v>12299</v>
      </c>
      <c r="C188" s="27" t="s">
        <v>4172</v>
      </c>
      <c r="D188" s="27" t="s">
        <v>12866</v>
      </c>
      <c r="E188" s="75">
        <v>33807</v>
      </c>
      <c r="F188" s="27" t="str">
        <f t="shared" si="6"/>
        <v>0963</v>
      </c>
      <c r="G188" s="27" t="str">
        <f t="shared" si="7"/>
        <v>Female</v>
      </c>
      <c r="H188" s="27" t="str">
        <f t="shared" si="8"/>
        <v>bearings</v>
      </c>
    </row>
    <row r="189" spans="1:8" x14ac:dyDescent="0.3">
      <c r="A189" s="49" t="s">
        <v>12298</v>
      </c>
      <c r="B189" s="27" t="s">
        <v>4707</v>
      </c>
      <c r="C189" s="27" t="s">
        <v>5284</v>
      </c>
      <c r="E189" s="75">
        <v>34518</v>
      </c>
      <c r="F189" s="27" t="str">
        <f t="shared" si="6"/>
        <v>0420</v>
      </c>
      <c r="G189" s="27" t="str">
        <f t="shared" si="7"/>
        <v>Female</v>
      </c>
      <c r="H189" s="27" t="e">
        <f t="shared" si="8"/>
        <v>#VALUE!</v>
      </c>
    </row>
    <row r="190" spans="1:8" x14ac:dyDescent="0.3">
      <c r="A190" s="49" t="s">
        <v>12297</v>
      </c>
      <c r="B190" s="27" t="s">
        <v>12296</v>
      </c>
      <c r="C190" s="27" t="s">
        <v>11056</v>
      </c>
      <c r="D190" s="27" t="s">
        <v>12867</v>
      </c>
      <c r="E190" s="75">
        <v>35528</v>
      </c>
      <c r="F190" s="27" t="str">
        <f t="shared" si="6"/>
        <v>0352</v>
      </c>
      <c r="G190" s="27" t="str">
        <f t="shared" si="7"/>
        <v>Female</v>
      </c>
      <c r="H190" s="27" t="str">
        <f t="shared" si="8"/>
        <v>mythos</v>
      </c>
    </row>
    <row r="191" spans="1:8" x14ac:dyDescent="0.3">
      <c r="A191" s="49" t="s">
        <v>12295</v>
      </c>
      <c r="B191" s="27" t="s">
        <v>12294</v>
      </c>
      <c r="C191" s="27" t="s">
        <v>12293</v>
      </c>
      <c r="E191" s="75">
        <v>35003</v>
      </c>
      <c r="F191" s="27" t="str">
        <f t="shared" si="6"/>
        <v>0191</v>
      </c>
      <c r="G191" s="27" t="str">
        <f t="shared" si="7"/>
        <v>Female</v>
      </c>
      <c r="H191" s="27" t="e">
        <f t="shared" si="8"/>
        <v>#VALUE!</v>
      </c>
    </row>
    <row r="192" spans="1:8" x14ac:dyDescent="0.3">
      <c r="A192" s="49" t="s">
        <v>12292</v>
      </c>
      <c r="B192" s="27" t="s">
        <v>10802</v>
      </c>
      <c r="C192" s="27" t="s">
        <v>12285</v>
      </c>
      <c r="D192" s="27" t="s">
        <v>12868</v>
      </c>
      <c r="E192" s="75">
        <v>35140</v>
      </c>
      <c r="F192" s="27" t="str">
        <f t="shared" si="6"/>
        <v>0097</v>
      </c>
      <c r="G192" s="27" t="str">
        <f t="shared" si="7"/>
        <v>Female</v>
      </c>
      <c r="H192" s="27" t="str">
        <f t="shared" si="8"/>
        <v>beesa</v>
      </c>
    </row>
    <row r="193" spans="1:8" x14ac:dyDescent="0.3">
      <c r="A193" s="49" t="s">
        <v>12291</v>
      </c>
      <c r="B193" s="27" t="s">
        <v>6503</v>
      </c>
      <c r="C193" s="27" t="s">
        <v>12290</v>
      </c>
      <c r="D193" s="27" t="s">
        <v>12869</v>
      </c>
      <c r="E193" s="75">
        <v>33590</v>
      </c>
      <c r="F193" s="27" t="str">
        <f t="shared" si="6"/>
        <v>0771</v>
      </c>
      <c r="G193" s="27" t="str">
        <f t="shared" si="7"/>
        <v>Female</v>
      </c>
      <c r="H193" s="27" t="str">
        <f t="shared" si="8"/>
        <v>belairesuites</v>
      </c>
    </row>
    <row r="194" spans="1:8" x14ac:dyDescent="0.3">
      <c r="A194" s="49" t="s">
        <v>12289</v>
      </c>
      <c r="B194" s="27" t="s">
        <v>4252</v>
      </c>
      <c r="C194" s="27" t="s">
        <v>12288</v>
      </c>
      <c r="D194" s="27" t="s">
        <v>12870</v>
      </c>
      <c r="E194" s="75">
        <v>34989</v>
      </c>
      <c r="F194" s="27" t="str">
        <f t="shared" si="6"/>
        <v>5335</v>
      </c>
      <c r="G194" s="27" t="str">
        <f t="shared" si="7"/>
        <v>Male</v>
      </c>
      <c r="H194" s="27" t="str">
        <f t="shared" si="8"/>
        <v>belfa</v>
      </c>
    </row>
    <row r="195" spans="1:8" x14ac:dyDescent="0.3">
      <c r="A195" s="49" t="s">
        <v>12287</v>
      </c>
      <c r="B195" s="27" t="s">
        <v>12286</v>
      </c>
      <c r="C195" s="27" t="s">
        <v>12285</v>
      </c>
      <c r="D195" s="27" t="s">
        <v>12871</v>
      </c>
      <c r="E195" s="75">
        <v>34005</v>
      </c>
      <c r="F195" s="27" t="str">
        <f t="shared" si="6"/>
        <v>5541</v>
      </c>
      <c r="G195" s="27" t="str">
        <f t="shared" si="7"/>
        <v>Male</v>
      </c>
      <c r="H195" s="27" t="str">
        <f t="shared" si="8"/>
        <v>absamal</v>
      </c>
    </row>
    <row r="196" spans="1:8" x14ac:dyDescent="0.3">
      <c r="A196" s="49" t="s">
        <v>12284</v>
      </c>
      <c r="B196" s="27" t="s">
        <v>12283</v>
      </c>
      <c r="C196" s="27" t="s">
        <v>5998</v>
      </c>
      <c r="D196" s="27" t="s">
        <v>12872</v>
      </c>
      <c r="E196" s="75">
        <v>35604</v>
      </c>
      <c r="F196" s="27" t="str">
        <f t="shared" ref="F196:F259" si="9">MID(A196,7,4)</f>
        <v>5141</v>
      </c>
      <c r="G196" s="27" t="str">
        <f t="shared" si="7"/>
        <v>Male</v>
      </c>
      <c r="H196" s="27" t="str">
        <f t="shared" si="8"/>
        <v>easysafesa</v>
      </c>
    </row>
    <row r="197" spans="1:8" x14ac:dyDescent="0.3">
      <c r="A197" s="49" t="s">
        <v>12282</v>
      </c>
      <c r="B197" s="27" t="s">
        <v>4545</v>
      </c>
      <c r="C197" s="27" t="s">
        <v>12281</v>
      </c>
      <c r="D197" s="27" t="s">
        <v>12873</v>
      </c>
      <c r="E197" s="75">
        <v>34496</v>
      </c>
      <c r="F197" s="27" t="str">
        <f t="shared" si="9"/>
        <v>5251</v>
      </c>
      <c r="G197" s="27" t="str">
        <f t="shared" ref="G197:G260" si="10">IF(F197&gt;"4999","Male","Female")</f>
        <v>Male</v>
      </c>
      <c r="H197" s="27" t="str">
        <f t="shared" ref="H197:H260" si="11">LEFT(REPLACE(D197,1,FIND("@",D197),""),FIND(".",REPLACE(D197,1,FIND("@",D197),""))-1)</f>
        <v>CATCOM</v>
      </c>
    </row>
    <row r="198" spans="1:8" x14ac:dyDescent="0.3">
      <c r="A198" s="49" t="s">
        <v>12280</v>
      </c>
      <c r="B198" s="27" t="s">
        <v>12279</v>
      </c>
      <c r="C198" s="27" t="s">
        <v>12278</v>
      </c>
      <c r="D198" s="27" t="s">
        <v>12874</v>
      </c>
      <c r="E198" s="75">
        <v>28688</v>
      </c>
      <c r="F198" s="27" t="str">
        <f t="shared" si="9"/>
        <v>0218</v>
      </c>
      <c r="G198" s="27" t="str">
        <f t="shared" si="10"/>
        <v>Female</v>
      </c>
      <c r="H198" s="27" t="str">
        <f t="shared" si="11"/>
        <v>netactive</v>
      </c>
    </row>
    <row r="199" spans="1:8" x14ac:dyDescent="0.3">
      <c r="A199" s="49" t="s">
        <v>12277</v>
      </c>
      <c r="B199" s="27" t="s">
        <v>12276</v>
      </c>
      <c r="C199" s="27" t="s">
        <v>12275</v>
      </c>
      <c r="D199" s="27" t="s">
        <v>12875</v>
      </c>
      <c r="E199" s="75">
        <v>34208</v>
      </c>
      <c r="F199" s="27" t="str">
        <f t="shared" si="9"/>
        <v>0024</v>
      </c>
      <c r="G199" s="27" t="str">
        <f t="shared" si="10"/>
        <v>Female</v>
      </c>
      <c r="H199" s="27" t="str">
        <f t="shared" si="11"/>
        <v>indoorgardens</v>
      </c>
    </row>
    <row r="200" spans="1:8" x14ac:dyDescent="0.3">
      <c r="A200" s="49" t="s">
        <v>12274</v>
      </c>
      <c r="B200" s="27" t="s">
        <v>4562</v>
      </c>
      <c r="C200" s="27" t="s">
        <v>12273</v>
      </c>
      <c r="E200" s="75">
        <v>23052</v>
      </c>
      <c r="F200" s="27" t="str">
        <f t="shared" si="9"/>
        <v>5744</v>
      </c>
      <c r="G200" s="27" t="str">
        <f t="shared" si="10"/>
        <v>Male</v>
      </c>
      <c r="H200" s="27" t="e">
        <f t="shared" si="11"/>
        <v>#VALUE!</v>
      </c>
    </row>
    <row r="201" spans="1:8" x14ac:dyDescent="0.3">
      <c r="A201" s="49" t="s">
        <v>12272</v>
      </c>
      <c r="B201" s="27" t="s">
        <v>12271</v>
      </c>
      <c r="C201" s="27" t="s">
        <v>12270</v>
      </c>
      <c r="D201" s="27" t="s">
        <v>12876</v>
      </c>
      <c r="E201" s="75">
        <v>29334</v>
      </c>
      <c r="F201" s="27" t="str">
        <f t="shared" si="9"/>
        <v>5430</v>
      </c>
      <c r="G201" s="27" t="str">
        <f t="shared" si="10"/>
        <v>Male</v>
      </c>
      <c r="H201" s="27" t="str">
        <f t="shared" si="11"/>
        <v>indigas</v>
      </c>
    </row>
    <row r="202" spans="1:8" x14ac:dyDescent="0.3">
      <c r="A202" s="49" t="s">
        <v>12269</v>
      </c>
      <c r="B202" s="27" t="s">
        <v>4141</v>
      </c>
      <c r="C202" s="27" t="s">
        <v>9494</v>
      </c>
      <c r="D202" s="27" t="s">
        <v>12877</v>
      </c>
      <c r="E202" s="75">
        <v>29265</v>
      </c>
      <c r="F202" s="27" t="str">
        <f t="shared" si="9"/>
        <v>5390</v>
      </c>
      <c r="G202" s="27" t="str">
        <f t="shared" si="10"/>
        <v>Male</v>
      </c>
      <c r="H202" s="27" t="str">
        <f t="shared" si="11"/>
        <v>bte</v>
      </c>
    </row>
    <row r="203" spans="1:8" x14ac:dyDescent="0.3">
      <c r="A203" s="49" t="s">
        <v>12268</v>
      </c>
      <c r="B203" s="27" t="s">
        <v>12267</v>
      </c>
      <c r="C203" s="27" t="s">
        <v>5752</v>
      </c>
      <c r="D203" s="27" t="s">
        <v>12878</v>
      </c>
      <c r="E203" s="75">
        <v>30372</v>
      </c>
      <c r="F203" s="27" t="str">
        <f t="shared" si="9"/>
        <v>5046</v>
      </c>
      <c r="G203" s="27" t="str">
        <f t="shared" si="10"/>
        <v>Male</v>
      </c>
      <c r="H203" s="27" t="str">
        <f t="shared" si="11"/>
        <v>bestclothing</v>
      </c>
    </row>
    <row r="204" spans="1:8" x14ac:dyDescent="0.3">
      <c r="A204" s="49" t="s">
        <v>12266</v>
      </c>
      <c r="B204" s="27" t="s">
        <v>12265</v>
      </c>
      <c r="C204" s="27" t="s">
        <v>4952</v>
      </c>
      <c r="D204" s="27" t="s">
        <v>12879</v>
      </c>
      <c r="E204" s="75">
        <v>30431</v>
      </c>
      <c r="F204" s="27" t="str">
        <f t="shared" si="9"/>
        <v>0806</v>
      </c>
      <c r="G204" s="27" t="str">
        <f t="shared" si="10"/>
        <v>Female</v>
      </c>
      <c r="H204" s="27" t="str">
        <f t="shared" si="11"/>
        <v>valuetyre</v>
      </c>
    </row>
    <row r="205" spans="1:8" x14ac:dyDescent="0.3">
      <c r="A205" s="49" t="s">
        <v>12264</v>
      </c>
      <c r="B205" s="27" t="s">
        <v>12263</v>
      </c>
      <c r="C205" s="27" t="s">
        <v>4609</v>
      </c>
      <c r="D205" s="27" t="s">
        <v>12880</v>
      </c>
      <c r="E205" s="75">
        <v>31570</v>
      </c>
      <c r="F205" s="27" t="str">
        <f t="shared" si="9"/>
        <v>0819</v>
      </c>
      <c r="G205" s="27" t="str">
        <f t="shared" si="10"/>
        <v>Female</v>
      </c>
      <c r="H205" s="27" t="str">
        <f t="shared" si="11"/>
        <v>bevwiz</v>
      </c>
    </row>
    <row r="206" spans="1:8" x14ac:dyDescent="0.3">
      <c r="A206" s="49" t="s">
        <v>12262</v>
      </c>
      <c r="B206" s="27" t="s">
        <v>12261</v>
      </c>
      <c r="C206" s="27" t="s">
        <v>12260</v>
      </c>
      <c r="D206" s="27" t="s">
        <v>12881</v>
      </c>
      <c r="E206" s="75">
        <v>31118</v>
      </c>
      <c r="F206" s="27" t="str">
        <f t="shared" si="9"/>
        <v>5153</v>
      </c>
      <c r="G206" s="27" t="str">
        <f t="shared" si="10"/>
        <v>Male</v>
      </c>
      <c r="H206" s="27" t="str">
        <f t="shared" si="11"/>
        <v>beyondwireless</v>
      </c>
    </row>
    <row r="207" spans="1:8" x14ac:dyDescent="0.3">
      <c r="A207" s="49" t="s">
        <v>12259</v>
      </c>
      <c r="B207" s="27" t="s">
        <v>4087</v>
      </c>
      <c r="C207" s="27" t="s">
        <v>10977</v>
      </c>
      <c r="D207" s="27" t="s">
        <v>12882</v>
      </c>
      <c r="E207" s="75">
        <v>33790</v>
      </c>
      <c r="F207" s="27" t="str">
        <f t="shared" si="9"/>
        <v>0268</v>
      </c>
      <c r="G207" s="27" t="str">
        <f t="shared" si="10"/>
        <v>Female</v>
      </c>
      <c r="H207" s="27" t="str">
        <f t="shared" si="11"/>
        <v>gmail</v>
      </c>
    </row>
    <row r="208" spans="1:8" x14ac:dyDescent="0.3">
      <c r="A208" s="49" t="s">
        <v>12258</v>
      </c>
      <c r="B208" s="27" t="s">
        <v>12257</v>
      </c>
      <c r="C208" s="27" t="s">
        <v>12256</v>
      </c>
      <c r="D208" s="27" t="s">
        <v>12883</v>
      </c>
      <c r="E208" s="75">
        <v>29488</v>
      </c>
      <c r="F208" s="27" t="str">
        <f t="shared" si="9"/>
        <v>6158</v>
      </c>
      <c r="G208" s="27" t="str">
        <f t="shared" si="10"/>
        <v>Male</v>
      </c>
      <c r="H208" s="27" t="str">
        <f t="shared" si="11"/>
        <v>bhejanesteel</v>
      </c>
    </row>
    <row r="209" spans="1:8" x14ac:dyDescent="0.3">
      <c r="A209" s="49" t="s">
        <v>12255</v>
      </c>
      <c r="B209" s="27" t="s">
        <v>12254</v>
      </c>
      <c r="C209" s="27" t="s">
        <v>12253</v>
      </c>
      <c r="D209" s="27" t="s">
        <v>12763</v>
      </c>
      <c r="E209" s="75">
        <v>21328</v>
      </c>
      <c r="F209" s="27" t="str">
        <f t="shared" si="9"/>
        <v>0147</v>
      </c>
      <c r="G209" s="27" t="str">
        <f t="shared" si="10"/>
        <v>Female</v>
      </c>
      <c r="H209" s="27" t="str">
        <f t="shared" si="11"/>
        <v>mmfs</v>
      </c>
    </row>
    <row r="210" spans="1:8" x14ac:dyDescent="0.3">
      <c r="A210" s="49" t="s">
        <v>12252</v>
      </c>
      <c r="B210" s="27" t="s">
        <v>6882</v>
      </c>
      <c r="C210" s="27" t="s">
        <v>12251</v>
      </c>
      <c r="D210" s="27" t="s">
        <v>12884</v>
      </c>
      <c r="E210" s="75">
        <v>27980</v>
      </c>
      <c r="F210" s="27" t="str">
        <f t="shared" si="9"/>
        <v>0026</v>
      </c>
      <c r="G210" s="27" t="str">
        <f t="shared" si="10"/>
        <v>Female</v>
      </c>
      <c r="H210" s="27" t="str">
        <f t="shared" si="11"/>
        <v>bhubesi</v>
      </c>
    </row>
    <row r="211" spans="1:8" x14ac:dyDescent="0.3">
      <c r="A211" s="49" t="s">
        <v>12250</v>
      </c>
      <c r="B211" s="27" t="s">
        <v>12249</v>
      </c>
      <c r="C211" s="27" t="s">
        <v>12248</v>
      </c>
      <c r="D211" s="27" t="s">
        <v>12885</v>
      </c>
      <c r="E211" s="75">
        <v>18653</v>
      </c>
      <c r="F211" s="27" t="str">
        <f t="shared" si="9"/>
        <v>0101</v>
      </c>
      <c r="G211" s="27" t="str">
        <f t="shared" si="10"/>
        <v>Female</v>
      </c>
      <c r="H211" s="27" t="str">
        <f t="shared" si="11"/>
        <v>ft-online</v>
      </c>
    </row>
    <row r="212" spans="1:8" x14ac:dyDescent="0.3">
      <c r="A212" s="49" t="s">
        <v>12247</v>
      </c>
      <c r="B212" s="27" t="s">
        <v>12246</v>
      </c>
      <c r="C212" s="27" t="s">
        <v>12245</v>
      </c>
      <c r="D212" s="27" t="s">
        <v>12886</v>
      </c>
      <c r="E212" s="75">
        <v>21150</v>
      </c>
      <c r="F212" s="27" t="str">
        <f t="shared" si="9"/>
        <v>5213</v>
      </c>
      <c r="G212" s="27" t="str">
        <f t="shared" si="10"/>
        <v>Male</v>
      </c>
      <c r="H212" s="27" t="str">
        <f t="shared" si="11"/>
        <v>gfox</v>
      </c>
    </row>
    <row r="213" spans="1:8" x14ac:dyDescent="0.3">
      <c r="A213" s="49" t="s">
        <v>12244</v>
      </c>
      <c r="B213" s="27" t="s">
        <v>12243</v>
      </c>
      <c r="C213" s="27" t="s">
        <v>12242</v>
      </c>
      <c r="D213" s="27" t="s">
        <v>12887</v>
      </c>
      <c r="E213" s="75">
        <v>29262</v>
      </c>
      <c r="F213" s="27" t="str">
        <f t="shared" si="9"/>
        <v>5151</v>
      </c>
      <c r="G213" s="27" t="str">
        <f t="shared" si="10"/>
        <v>Male</v>
      </c>
      <c r="H213" s="27" t="str">
        <f t="shared" si="11"/>
        <v>bidvestafcom</v>
      </c>
    </row>
    <row r="214" spans="1:8" x14ac:dyDescent="0.3">
      <c r="A214" s="49" t="s">
        <v>12241</v>
      </c>
      <c r="B214" s="27" t="s">
        <v>4826</v>
      </c>
      <c r="C214" s="27" t="s">
        <v>12240</v>
      </c>
      <c r="D214" s="27" t="s">
        <v>12888</v>
      </c>
      <c r="E214" s="75">
        <v>28218</v>
      </c>
      <c r="F214" s="27" t="str">
        <f t="shared" si="9"/>
        <v>0122</v>
      </c>
      <c r="G214" s="27" t="str">
        <f t="shared" si="10"/>
        <v>Female</v>
      </c>
      <c r="H214" s="27" t="str">
        <f t="shared" si="11"/>
        <v>bidvestafcom</v>
      </c>
    </row>
    <row r="215" spans="1:8" x14ac:dyDescent="0.3">
      <c r="A215" s="49" t="s">
        <v>12239</v>
      </c>
      <c r="B215" s="27" t="s">
        <v>12238</v>
      </c>
      <c r="C215" s="27" t="s">
        <v>12237</v>
      </c>
      <c r="D215" s="27" t="s">
        <v>12889</v>
      </c>
      <c r="E215" s="75">
        <v>28771</v>
      </c>
      <c r="F215" s="27" t="str">
        <f t="shared" si="9"/>
        <v>5282</v>
      </c>
      <c r="G215" s="27" t="str">
        <f t="shared" si="10"/>
        <v>Male</v>
      </c>
      <c r="H215" s="27" t="str">
        <f t="shared" si="11"/>
        <v>buffex</v>
      </c>
    </row>
    <row r="216" spans="1:8" x14ac:dyDescent="0.3">
      <c r="A216" s="49" t="s">
        <v>12236</v>
      </c>
      <c r="B216" s="27" t="s">
        <v>4173</v>
      </c>
      <c r="C216" s="27" t="s">
        <v>12235</v>
      </c>
      <c r="D216" s="27" t="s">
        <v>12890</v>
      </c>
      <c r="E216" s="75">
        <v>30551</v>
      </c>
      <c r="F216" s="27" t="str">
        <f t="shared" si="9"/>
        <v>0869</v>
      </c>
      <c r="G216" s="27" t="str">
        <f t="shared" si="10"/>
        <v>Female</v>
      </c>
      <c r="H216" s="27" t="str">
        <f t="shared" si="11"/>
        <v>bidvest</v>
      </c>
    </row>
    <row r="217" spans="1:8" x14ac:dyDescent="0.3">
      <c r="A217" s="49" t="s">
        <v>12234</v>
      </c>
      <c r="B217" s="27" t="s">
        <v>12233</v>
      </c>
      <c r="C217" s="27" t="s">
        <v>12232</v>
      </c>
      <c r="D217" s="27" t="s">
        <v>12891</v>
      </c>
      <c r="E217" s="75">
        <v>30872</v>
      </c>
      <c r="F217" s="27" t="str">
        <f t="shared" si="9"/>
        <v>0882</v>
      </c>
      <c r="G217" s="27" t="str">
        <f t="shared" si="10"/>
        <v>Female</v>
      </c>
      <c r="H217" s="27" t="str">
        <f t="shared" si="11"/>
        <v>bidvestfoodservice</v>
      </c>
    </row>
    <row r="218" spans="1:8" x14ac:dyDescent="0.3">
      <c r="A218" s="49" t="s">
        <v>12231</v>
      </c>
      <c r="B218" s="27" t="s">
        <v>12230</v>
      </c>
      <c r="C218" s="27" t="s">
        <v>12229</v>
      </c>
      <c r="D218" s="27" t="s">
        <v>12892</v>
      </c>
      <c r="E218" s="75">
        <v>28376</v>
      </c>
      <c r="F218" s="27" t="str">
        <f t="shared" si="9"/>
        <v>5023</v>
      </c>
      <c r="G218" s="27" t="str">
        <f t="shared" si="10"/>
        <v>Male</v>
      </c>
      <c r="H218" s="27" t="str">
        <f t="shared" si="11"/>
        <v>mcmotor</v>
      </c>
    </row>
    <row r="219" spans="1:8" x14ac:dyDescent="0.3">
      <c r="A219" s="49" t="s">
        <v>12228</v>
      </c>
      <c r="B219" s="27" t="s">
        <v>11662</v>
      </c>
      <c r="C219" s="27" t="s">
        <v>4637</v>
      </c>
      <c r="D219" s="27" t="s">
        <v>12893</v>
      </c>
      <c r="E219" s="75">
        <v>30581</v>
      </c>
      <c r="F219" s="27" t="str">
        <f t="shared" si="9"/>
        <v>5824</v>
      </c>
      <c r="G219" s="27" t="str">
        <f t="shared" si="10"/>
        <v>Male</v>
      </c>
      <c r="H219" s="27" t="str">
        <f t="shared" si="11"/>
        <v>BIDVESTMOBILITY</v>
      </c>
    </row>
    <row r="220" spans="1:8" x14ac:dyDescent="0.3">
      <c r="A220" s="49" t="s">
        <v>12227</v>
      </c>
      <c r="B220" s="27" t="s">
        <v>4182</v>
      </c>
      <c r="C220" s="27" t="s">
        <v>7934</v>
      </c>
      <c r="D220" s="27" t="s">
        <v>12894</v>
      </c>
      <c r="E220" s="75">
        <v>28467</v>
      </c>
      <c r="F220" s="27" t="str">
        <f t="shared" si="9"/>
        <v>0278</v>
      </c>
      <c r="G220" s="27" t="str">
        <f t="shared" si="10"/>
        <v>Female</v>
      </c>
      <c r="H220" s="27" t="str">
        <f t="shared" si="11"/>
        <v>proteacoin</v>
      </c>
    </row>
    <row r="221" spans="1:8" x14ac:dyDescent="0.3">
      <c r="A221" s="49" t="s">
        <v>12226</v>
      </c>
      <c r="B221" s="27" t="s">
        <v>5061</v>
      </c>
      <c r="C221" s="27" t="s">
        <v>7728</v>
      </c>
      <c r="D221" s="27" t="s">
        <v>12895</v>
      </c>
      <c r="E221" s="75">
        <v>24532</v>
      </c>
      <c r="F221" s="27" t="str">
        <f t="shared" si="9"/>
        <v>5074</v>
      </c>
      <c r="G221" s="27" t="str">
        <f t="shared" si="10"/>
        <v>Male</v>
      </c>
      <c r="H221" s="27" t="str">
        <f t="shared" si="11"/>
        <v>bidfoodsolutions</v>
      </c>
    </row>
    <row r="222" spans="1:8" x14ac:dyDescent="0.3">
      <c r="A222" s="49" t="s">
        <v>12225</v>
      </c>
      <c r="B222" s="27" t="s">
        <v>4170</v>
      </c>
      <c r="C222" s="27" t="s">
        <v>12224</v>
      </c>
      <c r="D222" s="27" t="s">
        <v>12896</v>
      </c>
      <c r="E222" s="75">
        <v>26147</v>
      </c>
      <c r="F222" s="27" t="str">
        <f t="shared" si="9"/>
        <v>5397</v>
      </c>
      <c r="G222" s="27" t="str">
        <f t="shared" si="10"/>
        <v>Male</v>
      </c>
      <c r="H222" s="27" t="str">
        <f t="shared" si="11"/>
        <v>tmsg</v>
      </c>
    </row>
    <row r="223" spans="1:8" x14ac:dyDescent="0.3">
      <c r="A223" s="49" t="s">
        <v>12223</v>
      </c>
      <c r="B223" s="27" t="s">
        <v>6341</v>
      </c>
      <c r="C223" s="27" t="s">
        <v>6539</v>
      </c>
      <c r="D223" s="27" t="s">
        <v>12860</v>
      </c>
      <c r="E223" s="75">
        <v>34219</v>
      </c>
      <c r="F223" s="27" t="str">
        <f t="shared" si="9"/>
        <v>0073</v>
      </c>
      <c r="G223" s="27" t="str">
        <f t="shared" si="10"/>
        <v>Female</v>
      </c>
      <c r="H223" s="27" t="str">
        <f t="shared" si="11"/>
        <v>hotmail</v>
      </c>
    </row>
    <row r="224" spans="1:8" x14ac:dyDescent="0.3">
      <c r="A224" s="49" t="s">
        <v>12222</v>
      </c>
      <c r="B224" s="27" t="s">
        <v>4652</v>
      </c>
      <c r="C224" s="27" t="s">
        <v>12221</v>
      </c>
      <c r="D224" s="27" t="s">
        <v>12897</v>
      </c>
      <c r="E224" s="75">
        <v>32390</v>
      </c>
      <c r="F224" s="27" t="str">
        <f t="shared" si="9"/>
        <v>0946</v>
      </c>
      <c r="G224" s="27" t="str">
        <f t="shared" si="10"/>
        <v>Female</v>
      </c>
      <c r="H224" s="27" t="str">
        <f t="shared" si="11"/>
        <v>bigbox</v>
      </c>
    </row>
    <row r="225" spans="1:8" x14ac:dyDescent="0.3">
      <c r="A225" s="49" t="s">
        <v>12220</v>
      </c>
      <c r="B225" s="27" t="s">
        <v>9904</v>
      </c>
      <c r="C225" s="27" t="s">
        <v>4049</v>
      </c>
      <c r="D225" s="27" t="s">
        <v>12898</v>
      </c>
      <c r="E225" s="75">
        <v>33422</v>
      </c>
      <c r="F225" s="27" t="str">
        <f t="shared" si="9"/>
        <v>0792</v>
      </c>
      <c r="G225" s="27" t="str">
        <f t="shared" si="10"/>
        <v>Female</v>
      </c>
      <c r="H225" s="27" t="str">
        <f t="shared" si="11"/>
        <v>BIKESGALORE</v>
      </c>
    </row>
    <row r="226" spans="1:8" x14ac:dyDescent="0.3">
      <c r="A226" s="49" t="s">
        <v>12219</v>
      </c>
      <c r="B226" s="27" t="s">
        <v>5404</v>
      </c>
      <c r="C226" s="27" t="s">
        <v>6016</v>
      </c>
      <c r="D226" s="27" t="s">
        <v>12899</v>
      </c>
      <c r="E226" s="75">
        <v>24382</v>
      </c>
      <c r="F226" s="27" t="str">
        <f t="shared" si="9"/>
        <v>5017</v>
      </c>
      <c r="G226" s="27" t="str">
        <f t="shared" si="10"/>
        <v>Male</v>
      </c>
      <c r="H226" s="27" t="str">
        <f t="shared" si="11"/>
        <v>bd-fuel</v>
      </c>
    </row>
    <row r="227" spans="1:8" x14ac:dyDescent="0.3">
      <c r="A227" s="49" t="s">
        <v>12218</v>
      </c>
      <c r="B227" s="27" t="s">
        <v>7737</v>
      </c>
      <c r="C227" s="27" t="s">
        <v>12217</v>
      </c>
      <c r="D227" s="27" t="s">
        <v>12900</v>
      </c>
      <c r="E227" s="75">
        <v>29054</v>
      </c>
      <c r="F227" s="27" t="str">
        <f t="shared" si="9"/>
        <v>0012</v>
      </c>
      <c r="G227" s="27" t="str">
        <f t="shared" si="10"/>
        <v>Female</v>
      </c>
      <c r="H227" s="27" t="str">
        <f t="shared" si="11"/>
        <v>biomerieux</v>
      </c>
    </row>
    <row r="228" spans="1:8" x14ac:dyDescent="0.3">
      <c r="A228" s="49" t="s">
        <v>12216</v>
      </c>
      <c r="B228" s="27" t="s">
        <v>6678</v>
      </c>
      <c r="C228" s="27" t="s">
        <v>12215</v>
      </c>
      <c r="D228" s="27" t="s">
        <v>12901</v>
      </c>
      <c r="E228" s="75">
        <v>24338</v>
      </c>
      <c r="F228" s="27" t="str">
        <f t="shared" si="9"/>
        <v>5035</v>
      </c>
      <c r="G228" s="27" t="str">
        <f t="shared" si="10"/>
        <v>Male</v>
      </c>
      <c r="H228" s="27" t="str">
        <f t="shared" si="11"/>
        <v>biosol</v>
      </c>
    </row>
    <row r="229" spans="1:8" x14ac:dyDescent="0.3">
      <c r="A229" s="49" t="s">
        <v>12214</v>
      </c>
      <c r="B229" s="27" t="s">
        <v>12213</v>
      </c>
      <c r="C229" s="27" t="s">
        <v>4286</v>
      </c>
      <c r="D229" s="27" t="s">
        <v>12902</v>
      </c>
      <c r="E229" s="75">
        <v>32470</v>
      </c>
      <c r="F229" s="27" t="str">
        <f t="shared" si="9"/>
        <v>5047</v>
      </c>
      <c r="G229" s="27" t="str">
        <f t="shared" si="10"/>
        <v>Male</v>
      </c>
      <c r="H229" s="27" t="str">
        <f t="shared" si="11"/>
        <v>bioss</v>
      </c>
    </row>
    <row r="230" spans="1:8" x14ac:dyDescent="0.3">
      <c r="A230" s="49" t="s">
        <v>12212</v>
      </c>
      <c r="B230" s="27" t="s">
        <v>12211</v>
      </c>
      <c r="C230" s="27" t="s">
        <v>12210</v>
      </c>
      <c r="E230" s="75">
        <v>31285</v>
      </c>
      <c r="F230" s="27" t="str">
        <f t="shared" si="9"/>
        <v>0806</v>
      </c>
      <c r="G230" s="27" t="str">
        <f t="shared" si="10"/>
        <v>Female</v>
      </c>
      <c r="H230" s="27" t="e">
        <f t="shared" si="11"/>
        <v>#VALUE!</v>
      </c>
    </row>
    <row r="231" spans="1:8" x14ac:dyDescent="0.3">
      <c r="A231" s="49" t="s">
        <v>12209</v>
      </c>
      <c r="B231" s="27" t="s">
        <v>12208</v>
      </c>
      <c r="C231" s="27" t="s">
        <v>5604</v>
      </c>
      <c r="D231" s="27" t="s">
        <v>12903</v>
      </c>
      <c r="E231" s="75">
        <v>33753</v>
      </c>
      <c r="F231" s="27" t="str">
        <f t="shared" si="9"/>
        <v>1027</v>
      </c>
      <c r="G231" s="27" t="str">
        <f t="shared" si="10"/>
        <v>Female</v>
      </c>
      <c r="H231" s="27" t="str">
        <f t="shared" si="11"/>
        <v>bitco</v>
      </c>
    </row>
    <row r="232" spans="1:8" x14ac:dyDescent="0.3">
      <c r="A232" s="49" t="s">
        <v>12207</v>
      </c>
      <c r="B232" s="27" t="s">
        <v>4655</v>
      </c>
      <c r="C232" s="27" t="s">
        <v>9346</v>
      </c>
      <c r="D232" s="27" t="s">
        <v>12904</v>
      </c>
      <c r="E232" s="75">
        <v>28741</v>
      </c>
      <c r="F232" s="27" t="str">
        <f t="shared" si="9"/>
        <v>0419</v>
      </c>
      <c r="G232" s="27" t="str">
        <f t="shared" si="10"/>
        <v>Female</v>
      </c>
      <c r="H232" s="27" t="str">
        <f t="shared" si="11"/>
        <v>bitek</v>
      </c>
    </row>
    <row r="233" spans="1:8" x14ac:dyDescent="0.3">
      <c r="A233" s="49" t="s">
        <v>12206</v>
      </c>
      <c r="B233" s="27" t="s">
        <v>12205</v>
      </c>
      <c r="C233" s="27" t="s">
        <v>12204</v>
      </c>
      <c r="D233" s="27" t="s">
        <v>12905</v>
      </c>
      <c r="E233" s="75">
        <v>28117</v>
      </c>
      <c r="F233" s="27" t="str">
        <f t="shared" si="9"/>
        <v>0051</v>
      </c>
      <c r="G233" s="27" t="str">
        <f t="shared" si="10"/>
        <v>Female</v>
      </c>
      <c r="H233" s="27" t="str">
        <f t="shared" si="11"/>
        <v>bitline</v>
      </c>
    </row>
    <row r="234" spans="1:8" x14ac:dyDescent="0.3">
      <c r="A234" s="49" t="s">
        <v>12203</v>
      </c>
      <c r="B234" s="27" t="s">
        <v>12202</v>
      </c>
      <c r="C234" s="27" t="s">
        <v>4859</v>
      </c>
      <c r="D234" s="27" t="s">
        <v>12906</v>
      </c>
      <c r="E234" s="75">
        <v>30830</v>
      </c>
      <c r="F234" s="27" t="str">
        <f t="shared" si="9"/>
        <v>1204</v>
      </c>
      <c r="G234" s="27" t="str">
        <f t="shared" si="10"/>
        <v>Female</v>
      </c>
      <c r="H234" s="27" t="str">
        <f t="shared" si="11"/>
        <v>mweb</v>
      </c>
    </row>
    <row r="235" spans="1:8" x14ac:dyDescent="0.3">
      <c r="A235" s="49" t="s">
        <v>12201</v>
      </c>
      <c r="B235" s="27" t="s">
        <v>5852</v>
      </c>
      <c r="C235" s="27" t="s">
        <v>12200</v>
      </c>
      <c r="D235" s="27" t="s">
        <v>12907</v>
      </c>
      <c r="E235" s="75">
        <v>32038</v>
      </c>
      <c r="F235" s="27" t="str">
        <f t="shared" si="9"/>
        <v>5014</v>
      </c>
      <c r="G235" s="27" t="str">
        <f t="shared" si="10"/>
        <v>Male</v>
      </c>
      <c r="H235" s="27" t="str">
        <f t="shared" si="11"/>
        <v>gmail</v>
      </c>
    </row>
    <row r="236" spans="1:8" x14ac:dyDescent="0.3">
      <c r="A236" s="49" t="s">
        <v>12199</v>
      </c>
      <c r="B236" s="27" t="s">
        <v>4928</v>
      </c>
      <c r="C236" s="27" t="s">
        <v>12198</v>
      </c>
      <c r="E236" s="75">
        <v>33080</v>
      </c>
      <c r="F236" s="27" t="str">
        <f t="shared" si="9"/>
        <v>5410</v>
      </c>
      <c r="G236" s="27" t="str">
        <f t="shared" si="10"/>
        <v>Male</v>
      </c>
      <c r="H236" s="27" t="e">
        <f t="shared" si="11"/>
        <v>#VALUE!</v>
      </c>
    </row>
    <row r="237" spans="1:8" x14ac:dyDescent="0.3">
      <c r="A237" s="49" t="s">
        <v>12197</v>
      </c>
      <c r="B237" s="27" t="s">
        <v>12196</v>
      </c>
      <c r="C237" s="27" t="s">
        <v>12195</v>
      </c>
      <c r="E237" s="75">
        <v>31232</v>
      </c>
      <c r="F237" s="27" t="str">
        <f t="shared" si="9"/>
        <v>0192</v>
      </c>
      <c r="G237" s="27" t="str">
        <f t="shared" si="10"/>
        <v>Female</v>
      </c>
      <c r="H237" s="27" t="e">
        <f t="shared" si="11"/>
        <v>#VALUE!</v>
      </c>
    </row>
    <row r="238" spans="1:8" x14ac:dyDescent="0.3">
      <c r="A238" s="49" t="s">
        <v>12194</v>
      </c>
      <c r="B238" s="27" t="s">
        <v>12193</v>
      </c>
      <c r="C238" s="27" t="s">
        <v>12192</v>
      </c>
      <c r="D238" s="27" t="e">
        <v>#N/A</v>
      </c>
      <c r="E238" s="75">
        <v>30131</v>
      </c>
      <c r="F238" s="27" t="str">
        <f t="shared" si="9"/>
        <v>6071</v>
      </c>
      <c r="G238" s="27" t="str">
        <f t="shared" si="10"/>
        <v>Male</v>
      </c>
      <c r="H238" s="27" t="e">
        <f t="shared" si="11"/>
        <v>#N/A</v>
      </c>
    </row>
    <row r="239" spans="1:8" x14ac:dyDescent="0.3">
      <c r="A239" s="49" t="s">
        <v>12191</v>
      </c>
      <c r="B239" s="27" t="s">
        <v>4313</v>
      </c>
      <c r="C239" s="27" t="s">
        <v>10309</v>
      </c>
      <c r="E239" s="75">
        <v>27913</v>
      </c>
      <c r="F239" s="27" t="str">
        <f t="shared" si="9"/>
        <v>0047</v>
      </c>
      <c r="G239" s="27" t="str">
        <f t="shared" si="10"/>
        <v>Female</v>
      </c>
      <c r="H239" s="27" t="e">
        <f t="shared" si="11"/>
        <v>#VALUE!</v>
      </c>
    </row>
    <row r="240" spans="1:8" x14ac:dyDescent="0.3">
      <c r="A240" s="49" t="s">
        <v>12190</v>
      </c>
      <c r="B240" s="27" t="s">
        <v>7130</v>
      </c>
      <c r="C240" s="27" t="s">
        <v>12189</v>
      </c>
      <c r="D240" s="27" t="s">
        <v>12908</v>
      </c>
      <c r="E240" s="75">
        <v>32609</v>
      </c>
      <c r="F240" s="27" t="str">
        <f t="shared" si="9"/>
        <v>0024</v>
      </c>
      <c r="G240" s="27" t="str">
        <f t="shared" si="10"/>
        <v>Female</v>
      </c>
      <c r="H240" s="27" t="str">
        <f t="shared" si="11"/>
        <v>blindtime</v>
      </c>
    </row>
    <row r="241" spans="1:8" x14ac:dyDescent="0.3">
      <c r="A241" s="49" t="s">
        <v>12188</v>
      </c>
      <c r="B241" s="27" t="s">
        <v>12187</v>
      </c>
      <c r="C241" s="27" t="s">
        <v>12186</v>
      </c>
      <c r="D241" s="27" t="s">
        <v>12909</v>
      </c>
      <c r="E241" s="75">
        <v>28564</v>
      </c>
      <c r="F241" s="27" t="str">
        <f t="shared" si="9"/>
        <v>5199</v>
      </c>
      <c r="G241" s="27" t="str">
        <f t="shared" si="10"/>
        <v>Male</v>
      </c>
      <c r="H241" s="27" t="str">
        <f t="shared" si="11"/>
        <v>gmail</v>
      </c>
    </row>
    <row r="242" spans="1:8" x14ac:dyDescent="0.3">
      <c r="A242" s="49" t="s">
        <v>12185</v>
      </c>
      <c r="B242" s="27" t="s">
        <v>12184</v>
      </c>
      <c r="C242" s="27" t="s">
        <v>6462</v>
      </c>
      <c r="D242" s="27" t="s">
        <v>12910</v>
      </c>
      <c r="E242" s="75">
        <v>24424</v>
      </c>
      <c r="F242" s="27" t="str">
        <f t="shared" si="9"/>
        <v>0076</v>
      </c>
      <c r="G242" s="27" t="str">
        <f t="shared" si="10"/>
        <v>Female</v>
      </c>
      <c r="H242" s="27" t="str">
        <f t="shared" si="11"/>
        <v>bloemac</v>
      </c>
    </row>
    <row r="243" spans="1:8" x14ac:dyDescent="0.3">
      <c r="A243" s="49" t="s">
        <v>12183</v>
      </c>
      <c r="B243" s="27" t="s">
        <v>4562</v>
      </c>
      <c r="C243" s="27" t="s">
        <v>12182</v>
      </c>
      <c r="D243" s="27" t="s">
        <v>12911</v>
      </c>
      <c r="E243" s="75">
        <v>26017</v>
      </c>
      <c r="F243" s="27" t="str">
        <f t="shared" si="9"/>
        <v>5045</v>
      </c>
      <c r="G243" s="27" t="str">
        <f t="shared" si="10"/>
        <v>Male</v>
      </c>
      <c r="H243" s="27" t="str">
        <f t="shared" si="11"/>
        <v>bloemforklift</v>
      </c>
    </row>
    <row r="244" spans="1:8" x14ac:dyDescent="0.3">
      <c r="A244" s="49" t="s">
        <v>12181</v>
      </c>
      <c r="B244" s="27" t="s">
        <v>8277</v>
      </c>
      <c r="C244" s="27" t="s">
        <v>12180</v>
      </c>
      <c r="D244" s="27" t="s">
        <v>12912</v>
      </c>
      <c r="E244" s="75">
        <v>33762</v>
      </c>
      <c r="F244" s="27" t="str">
        <f t="shared" si="9"/>
        <v>0771</v>
      </c>
      <c r="G244" s="27" t="str">
        <f t="shared" si="10"/>
        <v>Female</v>
      </c>
      <c r="H244" s="27" t="str">
        <f t="shared" si="11"/>
        <v>bluebelt</v>
      </c>
    </row>
    <row r="245" spans="1:8" x14ac:dyDescent="0.3">
      <c r="A245" s="49" t="s">
        <v>12144</v>
      </c>
      <c r="B245" s="27" t="s">
        <v>12179</v>
      </c>
      <c r="C245" s="27" t="s">
        <v>12142</v>
      </c>
      <c r="D245" s="27" t="s">
        <v>12913</v>
      </c>
      <c r="E245" s="75">
        <v>35449</v>
      </c>
      <c r="F245" s="27" t="str">
        <f t="shared" si="9"/>
        <v>0371</v>
      </c>
      <c r="G245" s="27" t="str">
        <f t="shared" si="10"/>
        <v>Female</v>
      </c>
      <c r="H245" s="27" t="str">
        <f t="shared" si="11"/>
        <v>blue-ice</v>
      </c>
    </row>
    <row r="246" spans="1:8" x14ac:dyDescent="0.3">
      <c r="A246" s="49" t="s">
        <v>12178</v>
      </c>
      <c r="B246" s="27" t="s">
        <v>8169</v>
      </c>
      <c r="C246" s="27" t="s">
        <v>12177</v>
      </c>
      <c r="D246" s="27" t="s">
        <v>12914</v>
      </c>
      <c r="E246" s="75">
        <v>33937</v>
      </c>
      <c r="F246" s="27" t="str">
        <f t="shared" si="9"/>
        <v>0520</v>
      </c>
      <c r="G246" s="27" t="str">
        <f t="shared" si="10"/>
        <v>Female</v>
      </c>
      <c r="H246" s="27" t="str">
        <f t="shared" si="11"/>
        <v>bluesecurity</v>
      </c>
    </row>
    <row r="247" spans="1:8" x14ac:dyDescent="0.3">
      <c r="A247" s="49" t="s">
        <v>12176</v>
      </c>
      <c r="B247" s="27" t="s">
        <v>12175</v>
      </c>
      <c r="C247" s="27" t="s">
        <v>12174</v>
      </c>
      <c r="D247" s="27" t="s">
        <v>12915</v>
      </c>
      <c r="E247" s="75">
        <v>30950</v>
      </c>
      <c r="F247" s="27" t="str">
        <f t="shared" si="9"/>
        <v>0533</v>
      </c>
      <c r="G247" s="27" t="str">
        <f t="shared" si="10"/>
        <v>Female</v>
      </c>
      <c r="H247" s="27" t="str">
        <f t="shared" si="11"/>
        <v>bluebirdpromotions</v>
      </c>
    </row>
    <row r="248" spans="1:8" x14ac:dyDescent="0.3">
      <c r="A248" s="49" t="s">
        <v>12173</v>
      </c>
      <c r="B248" s="27" t="s">
        <v>12172</v>
      </c>
      <c r="C248" s="27" t="s">
        <v>12171</v>
      </c>
      <c r="D248" s="27" t="s">
        <v>12916</v>
      </c>
      <c r="E248" s="75">
        <v>26153</v>
      </c>
      <c r="F248" s="27" t="str">
        <f t="shared" si="9"/>
        <v>5018</v>
      </c>
      <c r="G248" s="27" t="str">
        <f t="shared" si="10"/>
        <v>Male</v>
      </c>
      <c r="H248" s="27" t="str">
        <f t="shared" si="11"/>
        <v>telkomsa</v>
      </c>
    </row>
    <row r="249" spans="1:8" x14ac:dyDescent="0.3">
      <c r="A249" s="49" t="s">
        <v>12170</v>
      </c>
      <c r="B249" s="27" t="s">
        <v>4536</v>
      </c>
      <c r="C249" s="27" t="s">
        <v>5910</v>
      </c>
      <c r="E249" s="75">
        <v>30452</v>
      </c>
      <c r="F249" s="27" t="str">
        <f t="shared" si="9"/>
        <v>5238</v>
      </c>
      <c r="G249" s="27" t="str">
        <f t="shared" si="10"/>
        <v>Male</v>
      </c>
      <c r="H249" s="27" t="e">
        <f t="shared" si="11"/>
        <v>#VALUE!</v>
      </c>
    </row>
    <row r="250" spans="1:8" x14ac:dyDescent="0.3">
      <c r="A250" s="49" t="s">
        <v>12169</v>
      </c>
      <c r="B250" s="27" t="s">
        <v>12168</v>
      </c>
      <c r="C250" s="27" t="s">
        <v>5933</v>
      </c>
      <c r="D250" s="27" t="s">
        <v>12917</v>
      </c>
      <c r="E250" s="75">
        <v>28240</v>
      </c>
      <c r="F250" s="27" t="str">
        <f t="shared" si="9"/>
        <v>0202</v>
      </c>
      <c r="G250" s="27" t="str">
        <f t="shared" si="10"/>
        <v>Female</v>
      </c>
      <c r="H250" s="27" t="str">
        <f t="shared" si="11"/>
        <v>HIQLONGMEADOW</v>
      </c>
    </row>
    <row r="251" spans="1:8" x14ac:dyDescent="0.3">
      <c r="A251" s="49" t="s">
        <v>12167</v>
      </c>
      <c r="B251" s="27" t="s">
        <v>12166</v>
      </c>
      <c r="C251" s="27" t="s">
        <v>12063</v>
      </c>
      <c r="E251" s="75">
        <v>29086</v>
      </c>
      <c r="F251" s="27" t="str">
        <f t="shared" si="9"/>
        <v>0097</v>
      </c>
      <c r="G251" s="27" t="str">
        <f t="shared" si="10"/>
        <v>Female</v>
      </c>
      <c r="H251" s="27" t="e">
        <f t="shared" si="11"/>
        <v>#VALUE!</v>
      </c>
    </row>
    <row r="252" spans="1:8" x14ac:dyDescent="0.3">
      <c r="A252" s="49" t="s">
        <v>12165</v>
      </c>
      <c r="B252" s="27" t="s">
        <v>12164</v>
      </c>
      <c r="C252" s="27" t="s">
        <v>12163</v>
      </c>
      <c r="D252" s="27" t="s">
        <v>12918</v>
      </c>
      <c r="E252" s="75">
        <v>33138</v>
      </c>
      <c r="F252" s="27" t="str">
        <f t="shared" si="9"/>
        <v>5431</v>
      </c>
      <c r="G252" s="27" t="str">
        <f t="shared" si="10"/>
        <v>Male</v>
      </c>
      <c r="H252" s="27" t="str">
        <f t="shared" si="11"/>
        <v>gmail</v>
      </c>
    </row>
    <row r="253" spans="1:8" x14ac:dyDescent="0.3">
      <c r="A253" s="49" t="s">
        <v>12162</v>
      </c>
      <c r="B253" s="27" t="s">
        <v>7263</v>
      </c>
      <c r="C253" s="27" t="s">
        <v>12161</v>
      </c>
      <c r="D253" s="27" t="s">
        <v>12919</v>
      </c>
      <c r="E253" s="75">
        <v>33590</v>
      </c>
      <c r="F253" s="27" t="str">
        <f t="shared" si="9"/>
        <v>5321</v>
      </c>
      <c r="G253" s="27" t="str">
        <f t="shared" si="10"/>
        <v>Male</v>
      </c>
      <c r="H253" s="27" t="str">
        <f t="shared" si="11"/>
        <v>bmi</v>
      </c>
    </row>
    <row r="254" spans="1:8" x14ac:dyDescent="0.3">
      <c r="A254" s="49" t="s">
        <v>12160</v>
      </c>
      <c r="B254" s="27" t="s">
        <v>12159</v>
      </c>
      <c r="C254" s="27" t="s">
        <v>12158</v>
      </c>
      <c r="D254" s="27" t="s">
        <v>12920</v>
      </c>
      <c r="E254" s="75">
        <v>34674</v>
      </c>
      <c r="F254" s="27" t="str">
        <f t="shared" si="9"/>
        <v>0096</v>
      </c>
      <c r="G254" s="27" t="str">
        <f t="shared" si="10"/>
        <v>Female</v>
      </c>
      <c r="H254" s="27" t="str">
        <f t="shared" si="11"/>
        <v>mweb</v>
      </c>
    </row>
    <row r="255" spans="1:8" x14ac:dyDescent="0.3">
      <c r="A255" s="49" t="s">
        <v>12157</v>
      </c>
      <c r="B255" s="27" t="s">
        <v>12156</v>
      </c>
      <c r="C255" s="27" t="s">
        <v>12155</v>
      </c>
      <c r="D255" s="27" t="s">
        <v>12921</v>
      </c>
      <c r="E255" s="75">
        <v>33178</v>
      </c>
      <c r="F255" s="27" t="str">
        <f t="shared" si="9"/>
        <v>0135</v>
      </c>
      <c r="G255" s="27" t="str">
        <f t="shared" si="10"/>
        <v>Female</v>
      </c>
      <c r="H255" s="27" t="str">
        <f t="shared" si="11"/>
        <v>voicebydesign</v>
      </c>
    </row>
    <row r="256" spans="1:8" x14ac:dyDescent="0.3">
      <c r="A256" s="49" t="s">
        <v>12154</v>
      </c>
      <c r="B256" s="27" t="s">
        <v>10873</v>
      </c>
      <c r="C256" s="27" t="s">
        <v>8509</v>
      </c>
      <c r="D256" s="27" t="s">
        <v>12922</v>
      </c>
      <c r="E256" s="75">
        <v>28950</v>
      </c>
      <c r="F256" s="27" t="str">
        <f t="shared" si="9"/>
        <v>5211</v>
      </c>
      <c r="G256" s="27" t="str">
        <f t="shared" si="10"/>
        <v>Male</v>
      </c>
      <c r="H256" s="27" t="str">
        <f t="shared" si="11"/>
        <v>bolandisuzu</v>
      </c>
    </row>
    <row r="257" spans="1:8" x14ac:dyDescent="0.3">
      <c r="A257" s="49" t="s">
        <v>12153</v>
      </c>
      <c r="B257" s="27" t="s">
        <v>4179</v>
      </c>
      <c r="C257" s="27" t="s">
        <v>12152</v>
      </c>
      <c r="E257" s="75">
        <v>28390</v>
      </c>
      <c r="F257" s="27" t="str">
        <f t="shared" si="9"/>
        <v>0385</v>
      </c>
      <c r="G257" s="27" t="str">
        <f t="shared" si="10"/>
        <v>Female</v>
      </c>
      <c r="H257" s="27" t="e">
        <f t="shared" si="11"/>
        <v>#VALUE!</v>
      </c>
    </row>
    <row r="258" spans="1:8" x14ac:dyDescent="0.3">
      <c r="A258" s="49" t="s">
        <v>12151</v>
      </c>
      <c r="B258" s="27" t="s">
        <v>12150</v>
      </c>
      <c r="C258" s="27" t="s">
        <v>4828</v>
      </c>
      <c r="D258" s="27" t="s">
        <v>12923</v>
      </c>
      <c r="E258" s="75">
        <v>28782</v>
      </c>
      <c r="F258" s="27" t="str">
        <f t="shared" si="9"/>
        <v>0152</v>
      </c>
      <c r="G258" s="27" t="str">
        <f t="shared" si="10"/>
        <v>Female</v>
      </c>
      <c r="H258" s="27" t="str">
        <f t="shared" si="11"/>
        <v>bankgaborone</v>
      </c>
    </row>
    <row r="259" spans="1:8" x14ac:dyDescent="0.3">
      <c r="A259" s="49" t="s">
        <v>12149</v>
      </c>
      <c r="B259" s="27" t="s">
        <v>12148</v>
      </c>
      <c r="C259" s="27" t="s">
        <v>5403</v>
      </c>
      <c r="E259" s="75">
        <v>31069</v>
      </c>
      <c r="F259" s="27" t="str">
        <f t="shared" si="9"/>
        <v>5017</v>
      </c>
      <c r="G259" s="27" t="str">
        <f t="shared" si="10"/>
        <v>Male</v>
      </c>
      <c r="H259" s="27" t="e">
        <f t="shared" si="11"/>
        <v>#VALUE!</v>
      </c>
    </row>
    <row r="260" spans="1:8" x14ac:dyDescent="0.3">
      <c r="A260" s="49" t="s">
        <v>12147</v>
      </c>
      <c r="B260" s="27" t="s">
        <v>12146</v>
      </c>
      <c r="C260" s="27" t="s">
        <v>12145</v>
      </c>
      <c r="D260" s="27" t="s">
        <v>12924</v>
      </c>
      <c r="E260" s="75">
        <v>33428</v>
      </c>
      <c r="F260" s="27" t="str">
        <f t="shared" ref="F260:F323" si="12">MID(A260,7,4)</f>
        <v>5025</v>
      </c>
      <c r="G260" s="27" t="str">
        <f t="shared" si="10"/>
        <v>Male</v>
      </c>
      <c r="H260" s="27" t="str">
        <f t="shared" si="11"/>
        <v>b-one</v>
      </c>
    </row>
    <row r="261" spans="1:8" x14ac:dyDescent="0.3">
      <c r="A261" s="49" t="s">
        <v>12144</v>
      </c>
      <c r="B261" s="27" t="s">
        <v>12143</v>
      </c>
      <c r="C261" s="27" t="s">
        <v>12142</v>
      </c>
      <c r="D261" s="27" t="s">
        <v>12925</v>
      </c>
      <c r="E261" s="75">
        <v>35449</v>
      </c>
      <c r="F261" s="27" t="str">
        <f t="shared" si="12"/>
        <v>0371</v>
      </c>
      <c r="G261" s="27" t="str">
        <f t="shared" ref="G261:G324" si="13">IF(F261&gt;"4999","Male","Female")</f>
        <v>Female</v>
      </c>
      <c r="H261" s="27" t="str">
        <f t="shared" ref="H261:H324" si="14">LEFT(REPLACE(D261,1,FIND("@",D261),""),FIND(".",REPLACE(D261,1,FIND("@",D261),""))-1)</f>
        <v>bonfiglioli</v>
      </c>
    </row>
    <row r="262" spans="1:8" x14ac:dyDescent="0.3">
      <c r="A262" s="49" t="s">
        <v>12141</v>
      </c>
      <c r="B262" s="27" t="s">
        <v>12140</v>
      </c>
      <c r="C262" s="27" t="s">
        <v>4025</v>
      </c>
      <c r="D262" s="27" t="s">
        <v>12926</v>
      </c>
      <c r="E262" s="75">
        <v>33845</v>
      </c>
      <c r="F262" s="27" t="str">
        <f t="shared" si="12"/>
        <v>0316</v>
      </c>
      <c r="G262" s="27" t="str">
        <f t="shared" si="13"/>
        <v>Female</v>
      </c>
      <c r="H262" s="27" t="str">
        <f t="shared" si="14"/>
        <v>boo-yah</v>
      </c>
    </row>
    <row r="263" spans="1:8" x14ac:dyDescent="0.3">
      <c r="A263" s="49" t="s">
        <v>12139</v>
      </c>
      <c r="B263" s="27" t="s">
        <v>12138</v>
      </c>
      <c r="C263" s="27" t="s">
        <v>12137</v>
      </c>
      <c r="E263" s="75">
        <v>32302</v>
      </c>
      <c r="F263" s="27" t="str">
        <f t="shared" si="12"/>
        <v>0298</v>
      </c>
      <c r="G263" s="27" t="str">
        <f t="shared" si="13"/>
        <v>Female</v>
      </c>
      <c r="H263" s="27" t="e">
        <f t="shared" si="14"/>
        <v>#VALUE!</v>
      </c>
    </row>
    <row r="264" spans="1:8" x14ac:dyDescent="0.3">
      <c r="A264" s="49" t="s">
        <v>12136</v>
      </c>
      <c r="B264" s="27" t="s">
        <v>5263</v>
      </c>
      <c r="C264" s="27" t="s">
        <v>12135</v>
      </c>
      <c r="D264" s="27" t="s">
        <v>12927</v>
      </c>
      <c r="E264" s="75">
        <v>34823</v>
      </c>
      <c r="F264" s="27" t="str">
        <f t="shared" si="12"/>
        <v>1059</v>
      </c>
      <c r="G264" s="27" t="str">
        <f t="shared" si="13"/>
        <v>Female</v>
      </c>
      <c r="H264" s="27" t="str">
        <f t="shared" si="14"/>
        <v>mweb</v>
      </c>
    </row>
    <row r="265" spans="1:8" x14ac:dyDescent="0.3">
      <c r="A265" s="49" t="s">
        <v>12134</v>
      </c>
      <c r="B265" s="27" t="s">
        <v>12133</v>
      </c>
      <c r="C265" s="27" t="s">
        <v>6843</v>
      </c>
      <c r="D265" s="27" t="s">
        <v>12928</v>
      </c>
      <c r="E265" s="75">
        <v>17578</v>
      </c>
      <c r="F265" s="27" t="str">
        <f t="shared" si="12"/>
        <v>5054</v>
      </c>
      <c r="G265" s="27" t="str">
        <f t="shared" si="13"/>
        <v>Male</v>
      </c>
      <c r="H265" s="27" t="str">
        <f t="shared" si="14"/>
        <v>boshoffvisser</v>
      </c>
    </row>
    <row r="266" spans="1:8" x14ac:dyDescent="0.3">
      <c r="A266" s="49" t="s">
        <v>12132</v>
      </c>
      <c r="B266" s="27" t="s">
        <v>12131</v>
      </c>
      <c r="C266" s="27" t="s">
        <v>12130</v>
      </c>
      <c r="D266" s="27" t="s">
        <v>12929</v>
      </c>
      <c r="E266" s="75">
        <v>20040</v>
      </c>
      <c r="F266" s="27" t="str">
        <f t="shared" si="12"/>
        <v>0107</v>
      </c>
      <c r="G266" s="27" t="str">
        <f t="shared" si="13"/>
        <v>Female</v>
      </c>
      <c r="H266" s="27" t="str">
        <f t="shared" si="14"/>
        <v>jetline</v>
      </c>
    </row>
    <row r="267" spans="1:8" x14ac:dyDescent="0.3">
      <c r="A267" s="49" t="s">
        <v>12129</v>
      </c>
      <c r="B267" s="27" t="s">
        <v>12128</v>
      </c>
      <c r="C267" s="27" t="s">
        <v>4152</v>
      </c>
      <c r="D267" s="27" t="s">
        <v>12930</v>
      </c>
      <c r="E267" s="75">
        <v>31417</v>
      </c>
      <c r="F267" s="27" t="str">
        <f t="shared" si="12"/>
        <v>5338</v>
      </c>
      <c r="G267" s="27" t="str">
        <f t="shared" si="13"/>
        <v>Male</v>
      </c>
      <c r="H267" s="27" t="str">
        <f t="shared" si="14"/>
        <v>boxmore</v>
      </c>
    </row>
    <row r="268" spans="1:8" x14ac:dyDescent="0.3">
      <c r="A268" s="49" t="s">
        <v>12127</v>
      </c>
      <c r="B268" s="27" t="s">
        <v>4593</v>
      </c>
      <c r="C268" s="27" t="s">
        <v>12126</v>
      </c>
      <c r="D268" s="27" t="s">
        <v>12931</v>
      </c>
      <c r="E268" s="75">
        <v>33553</v>
      </c>
      <c r="F268" s="27" t="str">
        <f t="shared" si="12"/>
        <v>0445</v>
      </c>
      <c r="G268" s="27" t="str">
        <f t="shared" si="13"/>
        <v>Female</v>
      </c>
      <c r="H268" s="27" t="str">
        <f t="shared" si="14"/>
        <v>iafrica</v>
      </c>
    </row>
    <row r="269" spans="1:8" x14ac:dyDescent="0.3">
      <c r="A269" s="49" t="s">
        <v>12125</v>
      </c>
      <c r="B269" s="27" t="s">
        <v>12124</v>
      </c>
      <c r="C269" s="27" t="s">
        <v>12123</v>
      </c>
      <c r="E269" s="75">
        <v>32062</v>
      </c>
      <c r="F269" s="27" t="str">
        <f t="shared" si="12"/>
        <v>0088</v>
      </c>
      <c r="G269" s="27" t="str">
        <f t="shared" si="13"/>
        <v>Female</v>
      </c>
      <c r="H269" s="27" t="e">
        <f t="shared" si="14"/>
        <v>#VALUE!</v>
      </c>
    </row>
    <row r="270" spans="1:8" x14ac:dyDescent="0.3">
      <c r="A270" s="49" t="s">
        <v>12122</v>
      </c>
      <c r="B270" s="27" t="s">
        <v>8437</v>
      </c>
      <c r="C270" s="27" t="s">
        <v>12121</v>
      </c>
      <c r="D270" s="27" t="s">
        <v>12932</v>
      </c>
      <c r="E270" s="75">
        <v>25032</v>
      </c>
      <c r="F270" s="27" t="str">
        <f t="shared" si="12"/>
        <v>5297</v>
      </c>
      <c r="G270" s="27" t="str">
        <f t="shared" si="13"/>
        <v>Male</v>
      </c>
      <c r="H270" s="27" t="str">
        <f t="shared" si="14"/>
        <v>bradburysauto</v>
      </c>
    </row>
    <row r="271" spans="1:8" x14ac:dyDescent="0.3">
      <c r="A271" s="49" t="s">
        <v>12120</v>
      </c>
      <c r="B271" s="27" t="s">
        <v>12119</v>
      </c>
      <c r="C271" s="27" t="s">
        <v>12118</v>
      </c>
      <c r="D271" s="27" t="s">
        <v>12933</v>
      </c>
      <c r="E271" s="75">
        <v>24485</v>
      </c>
      <c r="F271" s="27" t="str">
        <f t="shared" si="12"/>
        <v>0185</v>
      </c>
      <c r="G271" s="27" t="str">
        <f t="shared" si="13"/>
        <v>Female</v>
      </c>
      <c r="H271" s="27" t="str">
        <f t="shared" si="14"/>
        <v>braemar</v>
      </c>
    </row>
    <row r="272" spans="1:8" x14ac:dyDescent="0.3">
      <c r="A272" s="49" t="s">
        <v>12117</v>
      </c>
      <c r="B272" s="27" t="s">
        <v>12116</v>
      </c>
      <c r="C272" s="27" t="s">
        <v>4456</v>
      </c>
      <c r="D272" s="27" t="s">
        <v>12934</v>
      </c>
      <c r="E272" s="75">
        <v>17607</v>
      </c>
      <c r="F272" s="27" t="str">
        <f t="shared" si="12"/>
        <v>5650</v>
      </c>
      <c r="G272" s="27" t="str">
        <f t="shared" si="13"/>
        <v>Male</v>
      </c>
      <c r="H272" s="27" t="str">
        <f t="shared" si="14"/>
        <v>braesidebutchery</v>
      </c>
    </row>
    <row r="273" spans="1:8" x14ac:dyDescent="0.3">
      <c r="A273" s="49" t="s">
        <v>12115</v>
      </c>
      <c r="B273" s="27" t="s">
        <v>12114</v>
      </c>
      <c r="C273" s="27" t="s">
        <v>4419</v>
      </c>
      <c r="E273" s="75">
        <v>26231</v>
      </c>
      <c r="F273" s="27" t="str">
        <f t="shared" si="12"/>
        <v>5085</v>
      </c>
      <c r="G273" s="27" t="str">
        <f t="shared" si="13"/>
        <v>Male</v>
      </c>
      <c r="H273" s="27" t="e">
        <f t="shared" si="14"/>
        <v>#VALUE!</v>
      </c>
    </row>
    <row r="274" spans="1:8" x14ac:dyDescent="0.3">
      <c r="A274" s="49" t="s">
        <v>12113</v>
      </c>
      <c r="B274" s="27" t="s">
        <v>6745</v>
      </c>
      <c r="C274" s="27" t="s">
        <v>4488</v>
      </c>
      <c r="D274" s="27" t="s">
        <v>12935</v>
      </c>
      <c r="E274" s="75">
        <v>29377</v>
      </c>
      <c r="F274" s="27" t="str">
        <f t="shared" si="12"/>
        <v>5955</v>
      </c>
      <c r="G274" s="27" t="str">
        <f t="shared" si="13"/>
        <v>Male</v>
      </c>
      <c r="H274" s="27" t="str">
        <f t="shared" si="14"/>
        <v>brandrenew</v>
      </c>
    </row>
    <row r="275" spans="1:8" x14ac:dyDescent="0.3">
      <c r="A275" s="49" t="s">
        <v>12112</v>
      </c>
      <c r="B275" s="27" t="s">
        <v>7929</v>
      </c>
      <c r="C275" s="27" t="s">
        <v>12111</v>
      </c>
      <c r="D275" s="27" t="s">
        <v>12936</v>
      </c>
      <c r="E275" s="75">
        <v>27488</v>
      </c>
      <c r="F275" s="27" t="str">
        <f t="shared" si="12"/>
        <v>5170</v>
      </c>
      <c r="G275" s="27" t="str">
        <f t="shared" si="13"/>
        <v>Male</v>
      </c>
      <c r="H275" s="27" t="str">
        <f t="shared" si="14"/>
        <v>brandspankingmarketing</v>
      </c>
    </row>
    <row r="276" spans="1:8" x14ac:dyDescent="0.3">
      <c r="A276" s="49" t="s">
        <v>12110</v>
      </c>
      <c r="B276" s="27" t="s">
        <v>12109</v>
      </c>
      <c r="C276" s="27" t="s">
        <v>6648</v>
      </c>
      <c r="D276" s="27" t="s">
        <v>12937</v>
      </c>
      <c r="E276" s="75">
        <v>18353</v>
      </c>
      <c r="F276" s="27" t="str">
        <f t="shared" si="12"/>
        <v>5694</v>
      </c>
      <c r="G276" s="27" t="str">
        <f t="shared" si="13"/>
        <v>Male</v>
      </c>
      <c r="H276" s="27" t="str">
        <f t="shared" si="14"/>
        <v>IDEAENGINEERS</v>
      </c>
    </row>
    <row r="277" spans="1:8" x14ac:dyDescent="0.3">
      <c r="A277" s="49" t="s">
        <v>12108</v>
      </c>
      <c r="B277" s="27" t="s">
        <v>12107</v>
      </c>
      <c r="C277" s="27" t="s">
        <v>12106</v>
      </c>
      <c r="D277" s="27" t="s">
        <v>12938</v>
      </c>
      <c r="E277" s="75">
        <v>27089</v>
      </c>
      <c r="F277" s="27" t="str">
        <f t="shared" si="12"/>
        <v>0692</v>
      </c>
      <c r="G277" s="27" t="str">
        <f t="shared" si="13"/>
        <v>Female</v>
      </c>
      <c r="H277" s="27" t="str">
        <f t="shared" si="14"/>
        <v>brandtec</v>
      </c>
    </row>
    <row r="278" spans="1:8" x14ac:dyDescent="0.3">
      <c r="A278" s="49" t="s">
        <v>12105</v>
      </c>
      <c r="B278" s="27" t="s">
        <v>5036</v>
      </c>
      <c r="C278" s="27" t="s">
        <v>4428</v>
      </c>
      <c r="D278" s="27" t="s">
        <v>12939</v>
      </c>
      <c r="E278" s="75">
        <v>19731</v>
      </c>
      <c r="F278" s="27" t="str">
        <f t="shared" si="12"/>
        <v>0820</v>
      </c>
      <c r="G278" s="27" t="str">
        <f t="shared" si="13"/>
        <v>Female</v>
      </c>
      <c r="H278" s="27" t="str">
        <f t="shared" si="14"/>
        <v>bransonchemicals</v>
      </c>
    </row>
    <row r="279" spans="1:8" x14ac:dyDescent="0.3">
      <c r="A279" s="49" t="s">
        <v>12104</v>
      </c>
      <c r="B279" s="27" t="s">
        <v>12103</v>
      </c>
      <c r="C279" s="27" t="s">
        <v>12102</v>
      </c>
      <c r="D279" s="27" t="s">
        <v>12940</v>
      </c>
      <c r="E279" s="75">
        <v>27155</v>
      </c>
      <c r="F279" s="27" t="str">
        <f t="shared" si="12"/>
        <v>5061</v>
      </c>
      <c r="G279" s="27" t="str">
        <f t="shared" si="13"/>
        <v>Male</v>
      </c>
      <c r="H279" s="27" t="str">
        <f t="shared" si="14"/>
        <v>THEPROPERTYWAREHOUSE</v>
      </c>
    </row>
    <row r="280" spans="1:8" x14ac:dyDescent="0.3">
      <c r="A280" s="49" t="s">
        <v>12101</v>
      </c>
      <c r="B280" s="27" t="s">
        <v>5543</v>
      </c>
      <c r="C280" s="27" t="s">
        <v>5704</v>
      </c>
      <c r="D280" s="27" t="s">
        <v>12941</v>
      </c>
      <c r="E280" s="75">
        <v>30631</v>
      </c>
      <c r="F280" s="27" t="str">
        <f t="shared" si="12"/>
        <v>0909</v>
      </c>
      <c r="G280" s="27" t="str">
        <f t="shared" si="13"/>
        <v>Female</v>
      </c>
      <c r="H280" s="27" t="str">
        <f t="shared" si="14"/>
        <v>brasco</v>
      </c>
    </row>
    <row r="281" spans="1:8" x14ac:dyDescent="0.3">
      <c r="A281" s="49" t="s">
        <v>12100</v>
      </c>
      <c r="B281" s="27" t="s">
        <v>4129</v>
      </c>
      <c r="C281" s="27" t="s">
        <v>12099</v>
      </c>
      <c r="D281" s="27" t="s">
        <v>12942</v>
      </c>
      <c r="E281" s="75">
        <v>29579</v>
      </c>
      <c r="F281" s="27" t="str">
        <f t="shared" si="12"/>
        <v>5200</v>
      </c>
      <c r="G281" s="27" t="str">
        <f t="shared" si="13"/>
        <v>Male</v>
      </c>
      <c r="H281" s="27" t="str">
        <f t="shared" si="14"/>
        <v>brazzaku</v>
      </c>
    </row>
    <row r="282" spans="1:8" x14ac:dyDescent="0.3">
      <c r="A282" s="49" t="s">
        <v>12098</v>
      </c>
      <c r="B282" s="27" t="s">
        <v>12097</v>
      </c>
      <c r="C282" s="27" t="s">
        <v>12096</v>
      </c>
      <c r="E282" s="75">
        <v>29896</v>
      </c>
      <c r="F282" s="27" t="str">
        <f t="shared" si="12"/>
        <v>0429</v>
      </c>
      <c r="G282" s="27" t="str">
        <f t="shared" si="13"/>
        <v>Female</v>
      </c>
      <c r="H282" s="27" t="e">
        <f t="shared" si="14"/>
        <v>#VALUE!</v>
      </c>
    </row>
    <row r="283" spans="1:8" x14ac:dyDescent="0.3">
      <c r="A283" s="49" t="s">
        <v>12095</v>
      </c>
      <c r="B283" s="27" t="s">
        <v>5640</v>
      </c>
      <c r="C283" s="27" t="s">
        <v>12094</v>
      </c>
      <c r="D283" s="27" t="e">
        <v>#N/A</v>
      </c>
      <c r="E283" s="75">
        <v>32022</v>
      </c>
      <c r="F283" s="27" t="str">
        <f t="shared" si="12"/>
        <v>5890</v>
      </c>
      <c r="G283" s="27" t="str">
        <f t="shared" si="13"/>
        <v>Male</v>
      </c>
      <c r="H283" s="27" t="e">
        <f t="shared" si="14"/>
        <v>#N/A</v>
      </c>
    </row>
    <row r="284" spans="1:8" x14ac:dyDescent="0.3">
      <c r="A284" s="49" t="s">
        <v>12093</v>
      </c>
      <c r="B284" s="27" t="s">
        <v>7769</v>
      </c>
      <c r="C284" s="27" t="s">
        <v>4836</v>
      </c>
      <c r="D284" s="27" t="s">
        <v>12943</v>
      </c>
      <c r="E284" s="75">
        <v>32061</v>
      </c>
      <c r="F284" s="27" t="str">
        <f t="shared" si="12"/>
        <v>1064</v>
      </c>
      <c r="G284" s="27" t="str">
        <f t="shared" si="13"/>
        <v>Female</v>
      </c>
      <c r="H284" s="27" t="str">
        <f t="shared" si="14"/>
        <v>gmail</v>
      </c>
    </row>
    <row r="285" spans="1:8" x14ac:dyDescent="0.3">
      <c r="A285" s="49" t="s">
        <v>12092</v>
      </c>
      <c r="B285" s="27" t="s">
        <v>7490</v>
      </c>
      <c r="C285" s="27" t="s">
        <v>6217</v>
      </c>
      <c r="D285" s="27" t="s">
        <v>12944</v>
      </c>
      <c r="E285" s="75">
        <v>31137</v>
      </c>
      <c r="F285" s="27" t="str">
        <f t="shared" si="12"/>
        <v>5048</v>
      </c>
      <c r="G285" s="27" t="str">
        <f t="shared" si="13"/>
        <v>Male</v>
      </c>
      <c r="H285" s="27" t="str">
        <f t="shared" si="14"/>
        <v>bridgestone</v>
      </c>
    </row>
    <row r="286" spans="1:8" x14ac:dyDescent="0.3">
      <c r="A286" s="49" t="s">
        <v>12091</v>
      </c>
      <c r="B286" s="27" t="s">
        <v>4322</v>
      </c>
      <c r="C286" s="27" t="s">
        <v>4687</v>
      </c>
      <c r="D286" s="27" t="s">
        <v>12945</v>
      </c>
      <c r="E286" s="75">
        <v>29607</v>
      </c>
      <c r="F286" s="27" t="str">
        <f t="shared" si="12"/>
        <v>0731</v>
      </c>
      <c r="G286" s="27" t="str">
        <f t="shared" si="13"/>
        <v>Female</v>
      </c>
      <c r="H286" s="27" t="str">
        <f t="shared" si="14"/>
        <v>brightonlodge</v>
      </c>
    </row>
    <row r="287" spans="1:8" x14ac:dyDescent="0.3">
      <c r="A287" s="49" t="s">
        <v>12090</v>
      </c>
      <c r="B287" s="27" t="s">
        <v>8046</v>
      </c>
      <c r="C287" s="27" t="s">
        <v>12089</v>
      </c>
      <c r="E287" s="75">
        <v>31839</v>
      </c>
      <c r="F287" s="27" t="str">
        <f t="shared" si="12"/>
        <v>5055</v>
      </c>
      <c r="G287" s="27" t="str">
        <f t="shared" si="13"/>
        <v>Male</v>
      </c>
      <c r="H287" s="27" t="e">
        <f t="shared" si="14"/>
        <v>#VALUE!</v>
      </c>
    </row>
    <row r="288" spans="1:8" x14ac:dyDescent="0.3">
      <c r="A288" s="49" t="s">
        <v>12088</v>
      </c>
      <c r="B288" s="27" t="s">
        <v>6189</v>
      </c>
      <c r="C288" s="27" t="s">
        <v>12087</v>
      </c>
      <c r="D288" s="27" t="s">
        <v>12946</v>
      </c>
      <c r="E288" s="75">
        <v>25523</v>
      </c>
      <c r="F288" s="27" t="str">
        <f t="shared" si="12"/>
        <v>0465</v>
      </c>
      <c r="G288" s="27" t="str">
        <f t="shared" si="13"/>
        <v>Female</v>
      </c>
      <c r="H288" s="27" t="str">
        <f t="shared" si="14"/>
        <v>broll</v>
      </c>
    </row>
    <row r="289" spans="1:8" x14ac:dyDescent="0.3">
      <c r="A289" s="49" t="s">
        <v>12086</v>
      </c>
      <c r="B289" s="27" t="s">
        <v>12085</v>
      </c>
      <c r="C289" s="27" t="s">
        <v>12084</v>
      </c>
      <c r="D289" s="27" t="s">
        <v>12947</v>
      </c>
      <c r="E289" s="75">
        <v>30555</v>
      </c>
      <c r="F289" s="27" t="str">
        <f t="shared" si="12"/>
        <v>0507</v>
      </c>
      <c r="G289" s="27" t="str">
        <f t="shared" si="13"/>
        <v>Female</v>
      </c>
      <c r="H289" s="27" t="str">
        <f t="shared" si="14"/>
        <v>themediaimage</v>
      </c>
    </row>
    <row r="290" spans="1:8" x14ac:dyDescent="0.3">
      <c r="A290" s="49" t="s">
        <v>12083</v>
      </c>
      <c r="B290" s="27" t="s">
        <v>12082</v>
      </c>
      <c r="C290" s="27" t="s">
        <v>4025</v>
      </c>
      <c r="E290" s="75">
        <v>32999</v>
      </c>
      <c r="F290" s="27" t="str">
        <f t="shared" si="12"/>
        <v>0309</v>
      </c>
      <c r="G290" s="27" t="str">
        <f t="shared" si="13"/>
        <v>Female</v>
      </c>
      <c r="H290" s="27" t="e">
        <f t="shared" si="14"/>
        <v>#VALUE!</v>
      </c>
    </row>
    <row r="291" spans="1:8" x14ac:dyDescent="0.3">
      <c r="A291" s="49" t="s">
        <v>12081</v>
      </c>
      <c r="B291" s="27" t="s">
        <v>11061</v>
      </c>
      <c r="C291" s="27" t="s">
        <v>5445</v>
      </c>
      <c r="D291" s="27" t="s">
        <v>12948</v>
      </c>
      <c r="E291" s="75">
        <v>26162</v>
      </c>
      <c r="F291" s="27" t="str">
        <f t="shared" si="12"/>
        <v>5480</v>
      </c>
      <c r="G291" s="27" t="str">
        <f t="shared" si="13"/>
        <v>Male</v>
      </c>
      <c r="H291" s="27" t="str">
        <f t="shared" si="14"/>
        <v>corporatecats</v>
      </c>
    </row>
    <row r="292" spans="1:8" x14ac:dyDescent="0.3">
      <c r="A292" s="49" t="s">
        <v>12080</v>
      </c>
      <c r="B292" s="27" t="s">
        <v>12079</v>
      </c>
      <c r="C292" s="27" t="s">
        <v>5107</v>
      </c>
      <c r="E292" s="75">
        <v>32401</v>
      </c>
      <c r="F292" s="27" t="str">
        <f t="shared" si="12"/>
        <v>0419</v>
      </c>
      <c r="G292" s="27" t="str">
        <f t="shared" si="13"/>
        <v>Female</v>
      </c>
      <c r="H292" s="27" t="e">
        <f t="shared" si="14"/>
        <v>#VALUE!</v>
      </c>
    </row>
    <row r="293" spans="1:8" x14ac:dyDescent="0.3">
      <c r="A293" s="49" t="s">
        <v>12078</v>
      </c>
      <c r="B293" s="27" t="s">
        <v>4234</v>
      </c>
      <c r="C293" s="27" t="s">
        <v>5870</v>
      </c>
      <c r="D293" s="27" t="s">
        <v>12949</v>
      </c>
      <c r="E293" s="75">
        <v>32572</v>
      </c>
      <c r="F293" s="27" t="str">
        <f t="shared" si="12"/>
        <v>5426</v>
      </c>
      <c r="G293" s="27" t="str">
        <f t="shared" si="13"/>
        <v>Male</v>
      </c>
      <c r="H293" s="27" t="str">
        <f t="shared" si="14"/>
        <v>specsystems</v>
      </c>
    </row>
    <row r="294" spans="1:8" x14ac:dyDescent="0.3">
      <c r="A294" s="49" t="s">
        <v>12077</v>
      </c>
      <c r="B294" s="27" t="s">
        <v>12076</v>
      </c>
      <c r="C294" s="27" t="s">
        <v>9782</v>
      </c>
      <c r="D294" s="27" t="s">
        <v>12950</v>
      </c>
      <c r="E294" s="75">
        <v>33256</v>
      </c>
      <c r="F294" s="27" t="str">
        <f t="shared" si="12"/>
        <v>5376</v>
      </c>
      <c r="G294" s="27" t="str">
        <f t="shared" si="13"/>
        <v>Male</v>
      </c>
      <c r="H294" s="27" t="str">
        <f t="shared" si="14"/>
        <v>bui</v>
      </c>
    </row>
    <row r="295" spans="1:8" x14ac:dyDescent="0.3">
      <c r="A295" s="49" t="s">
        <v>12075</v>
      </c>
      <c r="B295" s="27" t="s">
        <v>5640</v>
      </c>
      <c r="C295" s="27" t="s">
        <v>4080</v>
      </c>
      <c r="D295" s="27" t="s">
        <v>12951</v>
      </c>
      <c r="E295" s="75">
        <v>26663</v>
      </c>
      <c r="F295" s="27" t="str">
        <f t="shared" si="12"/>
        <v>5323</v>
      </c>
      <c r="G295" s="27" t="str">
        <f t="shared" si="13"/>
        <v>Male</v>
      </c>
      <c r="H295" s="27" t="str">
        <f t="shared" si="14"/>
        <v>bundunet</v>
      </c>
    </row>
    <row r="296" spans="1:8" x14ac:dyDescent="0.3">
      <c r="A296" s="49" t="s">
        <v>12074</v>
      </c>
      <c r="B296" s="27" t="s">
        <v>12073</v>
      </c>
      <c r="C296" s="27" t="s">
        <v>8545</v>
      </c>
      <c r="D296" s="27" t="s">
        <v>12952</v>
      </c>
      <c r="E296" s="75">
        <v>34669</v>
      </c>
      <c r="F296" s="27" t="str">
        <f t="shared" si="12"/>
        <v>0077</v>
      </c>
      <c r="G296" s="27" t="str">
        <f t="shared" si="13"/>
        <v>Female</v>
      </c>
      <c r="H296" s="27" t="str">
        <f t="shared" si="14"/>
        <v>za</v>
      </c>
    </row>
    <row r="297" spans="1:8" x14ac:dyDescent="0.3">
      <c r="A297" s="49" t="s">
        <v>12072</v>
      </c>
      <c r="B297" s="27" t="s">
        <v>12071</v>
      </c>
      <c r="C297" s="27" t="s">
        <v>5118</v>
      </c>
      <c r="E297" s="75">
        <v>30332</v>
      </c>
      <c r="F297" s="27" t="str">
        <f t="shared" si="12"/>
        <v>5160</v>
      </c>
      <c r="G297" s="27" t="str">
        <f t="shared" si="13"/>
        <v>Male</v>
      </c>
      <c r="H297" s="27" t="e">
        <f t="shared" si="14"/>
        <v>#VALUE!</v>
      </c>
    </row>
    <row r="298" spans="1:8" x14ac:dyDescent="0.3">
      <c r="A298" s="49" t="s">
        <v>12070</v>
      </c>
      <c r="B298" s="27" t="s">
        <v>12069</v>
      </c>
      <c r="C298" s="27" t="s">
        <v>12068</v>
      </c>
      <c r="D298" s="27" t="s">
        <v>12953</v>
      </c>
      <c r="E298" s="75">
        <v>30870</v>
      </c>
      <c r="F298" s="27" t="str">
        <f t="shared" si="12"/>
        <v>5067</v>
      </c>
      <c r="G298" s="27" t="str">
        <f t="shared" si="13"/>
        <v>Male</v>
      </c>
      <c r="H298" s="27" t="str">
        <f t="shared" si="14"/>
        <v>burkert</v>
      </c>
    </row>
    <row r="299" spans="1:8" x14ac:dyDescent="0.3">
      <c r="A299" s="49" t="s">
        <v>12067</v>
      </c>
      <c r="B299" s="27" t="s">
        <v>12066</v>
      </c>
      <c r="C299" s="27" t="s">
        <v>6390</v>
      </c>
      <c r="E299" s="75">
        <v>30963</v>
      </c>
      <c r="F299" s="27" t="str">
        <f t="shared" si="12"/>
        <v>0074</v>
      </c>
      <c r="G299" s="27" t="str">
        <f t="shared" si="13"/>
        <v>Female</v>
      </c>
      <c r="H299" s="27" t="e">
        <f t="shared" si="14"/>
        <v>#VALUE!</v>
      </c>
    </row>
    <row r="300" spans="1:8" x14ac:dyDescent="0.3">
      <c r="A300" s="49" t="s">
        <v>12065</v>
      </c>
      <c r="B300" s="27" t="s">
        <v>12064</v>
      </c>
      <c r="C300" s="27" t="s">
        <v>12063</v>
      </c>
      <c r="D300" s="27" t="s">
        <v>12954</v>
      </c>
      <c r="E300" s="75">
        <v>33086</v>
      </c>
      <c r="F300" s="27" t="str">
        <f t="shared" si="12"/>
        <v>5079</v>
      </c>
      <c r="G300" s="27" t="str">
        <f t="shared" si="13"/>
        <v>Male</v>
      </c>
      <c r="H300" s="27" t="str">
        <f t="shared" si="14"/>
        <v>busch</v>
      </c>
    </row>
    <row r="301" spans="1:8" x14ac:dyDescent="0.3">
      <c r="A301" s="49" t="s">
        <v>12062</v>
      </c>
      <c r="B301" s="27" t="s">
        <v>12061</v>
      </c>
      <c r="C301" s="27" t="s">
        <v>9049</v>
      </c>
      <c r="D301" s="27" t="s">
        <v>12955</v>
      </c>
      <c r="E301" s="75">
        <v>26536</v>
      </c>
      <c r="F301" s="27" t="str">
        <f t="shared" si="12"/>
        <v>5564</v>
      </c>
      <c r="G301" s="27" t="str">
        <f t="shared" si="13"/>
        <v>Male</v>
      </c>
      <c r="H301" s="27" t="str">
        <f t="shared" si="14"/>
        <v>manlynpark</v>
      </c>
    </row>
    <row r="302" spans="1:8" x14ac:dyDescent="0.3">
      <c r="A302" s="49" t="s">
        <v>12060</v>
      </c>
      <c r="B302" s="27" t="s">
        <v>12059</v>
      </c>
      <c r="C302" s="27" t="s">
        <v>12058</v>
      </c>
      <c r="E302" s="75">
        <v>29483</v>
      </c>
      <c r="F302" s="27" t="str">
        <f t="shared" si="12"/>
        <v>5115</v>
      </c>
      <c r="G302" s="27" t="str">
        <f t="shared" si="13"/>
        <v>Male</v>
      </c>
      <c r="H302" s="27" t="e">
        <f t="shared" si="14"/>
        <v>#VALUE!</v>
      </c>
    </row>
    <row r="303" spans="1:8" x14ac:dyDescent="0.3">
      <c r="A303" s="49" t="s">
        <v>12057</v>
      </c>
      <c r="B303" s="27" t="s">
        <v>12056</v>
      </c>
      <c r="C303" s="27" t="s">
        <v>12055</v>
      </c>
      <c r="D303" s="27" t="s">
        <v>12956</v>
      </c>
      <c r="E303" s="75">
        <v>28654</v>
      </c>
      <c r="F303" s="27" t="str">
        <f t="shared" si="12"/>
        <v>5753</v>
      </c>
      <c r="G303" s="27" t="str">
        <f t="shared" si="13"/>
        <v>Male</v>
      </c>
      <c r="H303" s="27" t="str">
        <f t="shared" si="14"/>
        <v>bytes</v>
      </c>
    </row>
    <row r="304" spans="1:8" x14ac:dyDescent="0.3">
      <c r="A304" s="49" t="s">
        <v>12054</v>
      </c>
      <c r="B304" s="27" t="s">
        <v>12053</v>
      </c>
      <c r="C304" s="27" t="s">
        <v>12052</v>
      </c>
      <c r="D304" s="27" t="s">
        <v>12957</v>
      </c>
      <c r="E304" s="75">
        <v>34426</v>
      </c>
      <c r="F304" s="27" t="str">
        <f t="shared" si="12"/>
        <v>6054</v>
      </c>
      <c r="G304" s="27" t="str">
        <f t="shared" si="13"/>
        <v>Male</v>
      </c>
      <c r="H304" s="27" t="str">
        <f t="shared" si="14"/>
        <v>ciexpress</v>
      </c>
    </row>
    <row r="305" spans="1:8" x14ac:dyDescent="0.3">
      <c r="A305" s="49" t="s">
        <v>12051</v>
      </c>
      <c r="B305" s="27" t="s">
        <v>4895</v>
      </c>
      <c r="C305" s="27" t="s">
        <v>12050</v>
      </c>
      <c r="E305" s="75">
        <v>32966</v>
      </c>
      <c r="F305" s="27" t="str">
        <f t="shared" si="12"/>
        <v>0256</v>
      </c>
      <c r="G305" s="27" t="str">
        <f t="shared" si="13"/>
        <v>Female</v>
      </c>
      <c r="H305" s="27" t="e">
        <f t="shared" si="14"/>
        <v>#VALUE!</v>
      </c>
    </row>
    <row r="306" spans="1:8" x14ac:dyDescent="0.3">
      <c r="A306" s="49" t="s">
        <v>12049</v>
      </c>
      <c r="B306" s="27" t="s">
        <v>12048</v>
      </c>
      <c r="C306" s="27" t="s">
        <v>12047</v>
      </c>
      <c r="D306" s="27" t="s">
        <v>12958</v>
      </c>
      <c r="E306" s="75">
        <v>35000</v>
      </c>
      <c r="F306" s="27" t="str">
        <f t="shared" si="12"/>
        <v>5410</v>
      </c>
      <c r="G306" s="27" t="str">
        <f t="shared" si="13"/>
        <v>Male</v>
      </c>
      <c r="H306" s="27" t="str">
        <f t="shared" si="14"/>
        <v>live</v>
      </c>
    </row>
    <row r="307" spans="1:8" x14ac:dyDescent="0.3">
      <c r="A307" s="49" t="s">
        <v>12046</v>
      </c>
      <c r="B307" s="27" t="s">
        <v>12045</v>
      </c>
      <c r="C307" s="27" t="s">
        <v>12044</v>
      </c>
      <c r="D307" s="27" t="s">
        <v>12959</v>
      </c>
      <c r="E307" s="75">
        <v>31119</v>
      </c>
      <c r="F307" s="27" t="str">
        <f t="shared" si="12"/>
        <v>0404</v>
      </c>
      <c r="G307" s="27" t="str">
        <f t="shared" si="13"/>
        <v>Female</v>
      </c>
      <c r="H307" s="27" t="str">
        <f t="shared" si="14"/>
        <v>telkomsa</v>
      </c>
    </row>
    <row r="308" spans="1:8" x14ac:dyDescent="0.3">
      <c r="A308" s="49" t="s">
        <v>12043</v>
      </c>
      <c r="B308" s="27" t="s">
        <v>7275</v>
      </c>
      <c r="C308" s="27" t="s">
        <v>12042</v>
      </c>
      <c r="E308" s="75">
        <v>29765</v>
      </c>
      <c r="F308" s="27" t="str">
        <f t="shared" si="12"/>
        <v>6002</v>
      </c>
      <c r="G308" s="27" t="str">
        <f t="shared" si="13"/>
        <v>Male</v>
      </c>
      <c r="H308" s="27" t="e">
        <f t="shared" si="14"/>
        <v>#VALUE!</v>
      </c>
    </row>
    <row r="309" spans="1:8" x14ac:dyDescent="0.3">
      <c r="A309" s="49" t="s">
        <v>12041</v>
      </c>
      <c r="B309" s="27" t="s">
        <v>8881</v>
      </c>
      <c r="C309" s="27" t="s">
        <v>12040</v>
      </c>
      <c r="D309" s="27" t="s">
        <v>12960</v>
      </c>
      <c r="E309" s="75">
        <v>28218</v>
      </c>
      <c r="F309" s="27" t="str">
        <f t="shared" si="12"/>
        <v>0167</v>
      </c>
      <c r="G309" s="27" t="str">
        <f t="shared" si="13"/>
        <v>Female</v>
      </c>
      <c r="H309" s="27" t="str">
        <f t="shared" si="14"/>
        <v>vodamail</v>
      </c>
    </row>
    <row r="310" spans="1:8" x14ac:dyDescent="0.3">
      <c r="A310" s="49" t="s">
        <v>12039</v>
      </c>
      <c r="B310" s="27" t="s">
        <v>12038</v>
      </c>
      <c r="C310" s="27" t="s">
        <v>12037</v>
      </c>
      <c r="D310" s="27" t="s">
        <v>12961</v>
      </c>
      <c r="E310" s="75">
        <v>30636</v>
      </c>
      <c r="F310" s="27" t="str">
        <f t="shared" si="12"/>
        <v>0790</v>
      </c>
      <c r="G310" s="27" t="str">
        <f t="shared" si="13"/>
        <v>Female</v>
      </c>
      <c r="H310" s="27" t="str">
        <f t="shared" si="14"/>
        <v>cakeflora</v>
      </c>
    </row>
    <row r="311" spans="1:8" x14ac:dyDescent="0.3">
      <c r="A311" s="49" t="s">
        <v>12036</v>
      </c>
      <c r="B311" s="27" t="s">
        <v>4809</v>
      </c>
      <c r="C311" s="27" t="s">
        <v>12035</v>
      </c>
      <c r="E311" s="75">
        <v>28160</v>
      </c>
      <c r="F311" s="27" t="str">
        <f t="shared" si="12"/>
        <v>0101</v>
      </c>
      <c r="G311" s="27" t="str">
        <f t="shared" si="13"/>
        <v>Female</v>
      </c>
      <c r="H311" s="27" t="e">
        <f t="shared" si="14"/>
        <v>#VALUE!</v>
      </c>
    </row>
    <row r="312" spans="1:8" x14ac:dyDescent="0.3">
      <c r="A312" s="49" t="s">
        <v>12034</v>
      </c>
      <c r="B312" s="27" t="s">
        <v>4765</v>
      </c>
      <c r="C312" s="27" t="s">
        <v>4265</v>
      </c>
      <c r="E312" s="75">
        <v>28271</v>
      </c>
      <c r="F312" s="27" t="str">
        <f t="shared" si="12"/>
        <v>5394</v>
      </c>
      <c r="G312" s="27" t="str">
        <f t="shared" si="13"/>
        <v>Male</v>
      </c>
      <c r="H312" s="27" t="e">
        <f t="shared" si="14"/>
        <v>#VALUE!</v>
      </c>
    </row>
    <row r="313" spans="1:8" x14ac:dyDescent="0.3">
      <c r="A313" s="49" t="s">
        <v>12033</v>
      </c>
      <c r="B313" s="27" t="s">
        <v>12032</v>
      </c>
      <c r="C313" s="27" t="s">
        <v>4828</v>
      </c>
      <c r="D313" s="27" t="s">
        <v>12962</v>
      </c>
      <c r="E313" s="75">
        <v>28728</v>
      </c>
      <c r="F313" s="27" t="str">
        <f t="shared" si="12"/>
        <v>0116</v>
      </c>
      <c r="G313" s="27" t="str">
        <f t="shared" si="13"/>
        <v>Female</v>
      </c>
      <c r="H313" s="27" t="str">
        <f t="shared" si="14"/>
        <v>mweb</v>
      </c>
    </row>
    <row r="314" spans="1:8" x14ac:dyDescent="0.3">
      <c r="A314" s="49" t="s">
        <v>12031</v>
      </c>
      <c r="B314" s="27" t="s">
        <v>7565</v>
      </c>
      <c r="C314" s="27" t="s">
        <v>5548</v>
      </c>
      <c r="D314" s="27" t="s">
        <v>12963</v>
      </c>
      <c r="E314" s="75">
        <v>31524</v>
      </c>
      <c r="F314" s="27" t="str">
        <f t="shared" si="12"/>
        <v>5655</v>
      </c>
      <c r="G314" s="27" t="str">
        <f t="shared" si="13"/>
        <v>Male</v>
      </c>
      <c r="H314" s="27" t="str">
        <f t="shared" si="14"/>
        <v>worldonline</v>
      </c>
    </row>
    <row r="315" spans="1:8" x14ac:dyDescent="0.3">
      <c r="A315" s="49" t="s">
        <v>12030</v>
      </c>
      <c r="B315" s="27" t="s">
        <v>4388</v>
      </c>
      <c r="C315" s="27" t="s">
        <v>12029</v>
      </c>
      <c r="D315" s="27" t="s">
        <v>12964</v>
      </c>
      <c r="E315" s="75">
        <v>27308</v>
      </c>
      <c r="F315" s="27" t="str">
        <f t="shared" si="12"/>
        <v>5403</v>
      </c>
      <c r="G315" s="27" t="str">
        <f t="shared" si="13"/>
        <v>Male</v>
      </c>
      <c r="H315" s="27" t="str">
        <f t="shared" si="14"/>
        <v>canon</v>
      </c>
    </row>
    <row r="316" spans="1:8" x14ac:dyDescent="0.3">
      <c r="A316" s="49" t="s">
        <v>12028</v>
      </c>
      <c r="B316" s="27" t="s">
        <v>5509</v>
      </c>
      <c r="C316" s="27" t="s">
        <v>12027</v>
      </c>
      <c r="E316" s="75">
        <v>33225</v>
      </c>
      <c r="F316" s="27" t="str">
        <f t="shared" si="12"/>
        <v>5016</v>
      </c>
      <c r="G316" s="27" t="str">
        <f t="shared" si="13"/>
        <v>Male</v>
      </c>
      <c r="H316" s="27" t="e">
        <f t="shared" si="14"/>
        <v>#VALUE!</v>
      </c>
    </row>
    <row r="317" spans="1:8" x14ac:dyDescent="0.3">
      <c r="A317" s="49" t="s">
        <v>12026</v>
      </c>
      <c r="B317" s="27" t="s">
        <v>12025</v>
      </c>
      <c r="C317" s="27" t="s">
        <v>5376</v>
      </c>
      <c r="D317" s="27" t="s">
        <v>12965</v>
      </c>
      <c r="E317" s="75">
        <v>28517</v>
      </c>
      <c r="F317" s="27" t="str">
        <f t="shared" si="12"/>
        <v>0121</v>
      </c>
      <c r="G317" s="27" t="str">
        <f t="shared" si="13"/>
        <v>Female</v>
      </c>
      <c r="H317" s="27" t="str">
        <f t="shared" si="14"/>
        <v>iafrica</v>
      </c>
    </row>
    <row r="318" spans="1:8" x14ac:dyDescent="0.3">
      <c r="A318" s="49" t="s">
        <v>12024</v>
      </c>
      <c r="B318" s="27" t="s">
        <v>12023</v>
      </c>
      <c r="C318" s="27" t="s">
        <v>12022</v>
      </c>
      <c r="D318" s="27" t="s">
        <v>12966</v>
      </c>
      <c r="E318" s="75">
        <v>31842</v>
      </c>
      <c r="F318" s="27" t="str">
        <f t="shared" si="12"/>
        <v>5854</v>
      </c>
      <c r="G318" s="27" t="str">
        <f t="shared" si="13"/>
        <v>Male</v>
      </c>
      <c r="H318" s="27" t="str">
        <f t="shared" si="14"/>
        <v>capeairconditioning</v>
      </c>
    </row>
    <row r="319" spans="1:8" x14ac:dyDescent="0.3">
      <c r="A319" s="49" t="s">
        <v>12021</v>
      </c>
      <c r="B319" s="27" t="s">
        <v>12020</v>
      </c>
      <c r="C319" s="27" t="s">
        <v>12019</v>
      </c>
      <c r="D319" s="27" t="s">
        <v>12967</v>
      </c>
      <c r="E319" s="75">
        <v>33948</v>
      </c>
      <c r="F319" s="27" t="str">
        <f t="shared" si="12"/>
        <v>0929</v>
      </c>
      <c r="G319" s="27" t="str">
        <f t="shared" si="13"/>
        <v>Female</v>
      </c>
      <c r="H319" s="27" t="str">
        <f t="shared" si="14"/>
        <v>capeconcentrate</v>
      </c>
    </row>
    <row r="320" spans="1:8" x14ac:dyDescent="0.3">
      <c r="A320" s="49" t="s">
        <v>12018</v>
      </c>
      <c r="B320" s="27" t="s">
        <v>12017</v>
      </c>
      <c r="C320" s="27" t="s">
        <v>12016</v>
      </c>
      <c r="D320" s="27" t="s">
        <v>12968</v>
      </c>
      <c r="E320" s="75">
        <v>32301</v>
      </c>
      <c r="F320" s="27" t="str">
        <f t="shared" si="12"/>
        <v>0933</v>
      </c>
      <c r="G320" s="27" t="str">
        <f t="shared" si="13"/>
        <v>Female</v>
      </c>
      <c r="H320" s="27" t="str">
        <f t="shared" si="14"/>
        <v>capesa</v>
      </c>
    </row>
    <row r="321" spans="1:8" x14ac:dyDescent="0.3">
      <c r="A321" s="49" t="s">
        <v>12015</v>
      </c>
      <c r="B321" s="27" t="s">
        <v>11838</v>
      </c>
      <c r="C321" s="27" t="s">
        <v>12014</v>
      </c>
      <c r="D321" s="27" t="s">
        <v>12969</v>
      </c>
      <c r="E321" s="75">
        <v>29910</v>
      </c>
      <c r="F321" s="27" t="str">
        <f t="shared" si="12"/>
        <v>5539</v>
      </c>
      <c r="G321" s="27" t="str">
        <f t="shared" si="13"/>
        <v>Male</v>
      </c>
      <c r="H321" s="27" t="str">
        <f t="shared" si="14"/>
        <v>capefringe</v>
      </c>
    </row>
    <row r="322" spans="1:8" x14ac:dyDescent="0.3">
      <c r="A322" s="49" t="s">
        <v>12013</v>
      </c>
      <c r="B322" s="27" t="s">
        <v>12012</v>
      </c>
      <c r="C322" s="27" t="s">
        <v>12011</v>
      </c>
      <c r="E322" s="75">
        <v>27442</v>
      </c>
      <c r="F322" s="27" t="str">
        <f t="shared" si="12"/>
        <v>0306</v>
      </c>
      <c r="G322" s="27" t="str">
        <f t="shared" si="13"/>
        <v>Female</v>
      </c>
      <c r="H322" s="27" t="e">
        <f t="shared" si="14"/>
        <v>#VALUE!</v>
      </c>
    </row>
    <row r="323" spans="1:8" x14ac:dyDescent="0.3">
      <c r="A323" s="49" t="s">
        <v>12010</v>
      </c>
      <c r="B323" s="27" t="s">
        <v>4388</v>
      </c>
      <c r="C323" s="27" t="s">
        <v>12009</v>
      </c>
      <c r="D323" s="27" t="s">
        <v>12970</v>
      </c>
      <c r="E323" s="75">
        <v>29288</v>
      </c>
      <c r="F323" s="27" t="str">
        <f t="shared" si="12"/>
        <v>5506</v>
      </c>
      <c r="G323" s="27" t="str">
        <f t="shared" si="13"/>
        <v>Male</v>
      </c>
      <c r="H323" s="27" t="str">
        <f t="shared" si="14"/>
        <v>ctrubber</v>
      </c>
    </row>
    <row r="324" spans="1:8" x14ac:dyDescent="0.3">
      <c r="A324" s="49" t="s">
        <v>12008</v>
      </c>
      <c r="B324" s="27" t="s">
        <v>7723</v>
      </c>
      <c r="C324" s="27" t="s">
        <v>12007</v>
      </c>
      <c r="D324" s="27" t="s">
        <v>12971</v>
      </c>
      <c r="E324" s="75">
        <v>33618</v>
      </c>
      <c r="F324" s="27" t="str">
        <f t="shared" ref="F324:F387" si="15">MID(A324,7,4)</f>
        <v>0197</v>
      </c>
      <c r="G324" s="27" t="str">
        <f t="shared" si="13"/>
        <v>Female</v>
      </c>
      <c r="H324" s="27" t="str">
        <f t="shared" si="14"/>
        <v>telkomsa</v>
      </c>
    </row>
    <row r="325" spans="1:8" x14ac:dyDescent="0.3">
      <c r="A325" s="49" t="s">
        <v>12006</v>
      </c>
      <c r="B325" s="27" t="s">
        <v>6675</v>
      </c>
      <c r="C325" s="27" t="s">
        <v>12005</v>
      </c>
      <c r="D325" s="27" t="s">
        <v>12972</v>
      </c>
      <c r="E325" s="75">
        <v>28763</v>
      </c>
      <c r="F325" s="27" t="str">
        <f t="shared" si="15"/>
        <v>0188</v>
      </c>
      <c r="G325" s="27" t="str">
        <f t="shared" ref="G325:G388" si="16">IF(F325&gt;"4999","Male","Female")</f>
        <v>Female</v>
      </c>
      <c r="H325" s="27" t="str">
        <f t="shared" ref="H325:H388" si="17">LEFT(REPLACE(D325,1,FIND("@",D325),""),FIND(".",REPLACE(D325,1,FIND("@",D325),""))-1)</f>
        <v>capeumbrellas</v>
      </c>
    </row>
    <row r="326" spans="1:8" x14ac:dyDescent="0.3">
      <c r="A326" s="49" t="s">
        <v>12004</v>
      </c>
      <c r="B326" s="27" t="s">
        <v>4848</v>
      </c>
      <c r="C326" s="27" t="s">
        <v>8011</v>
      </c>
      <c r="E326" s="75">
        <v>25785</v>
      </c>
      <c r="F326" s="27" t="str">
        <f t="shared" si="15"/>
        <v>0979</v>
      </c>
      <c r="G326" s="27" t="str">
        <f t="shared" si="16"/>
        <v>Female</v>
      </c>
      <c r="H326" s="27" t="e">
        <f t="shared" si="17"/>
        <v>#VALUE!</v>
      </c>
    </row>
    <row r="327" spans="1:8" x14ac:dyDescent="0.3">
      <c r="A327" s="49" t="s">
        <v>12003</v>
      </c>
      <c r="B327" s="27" t="s">
        <v>4029</v>
      </c>
      <c r="C327" s="27" t="s">
        <v>12002</v>
      </c>
      <c r="D327" s="27" t="s">
        <v>12973</v>
      </c>
      <c r="E327" s="75">
        <v>20911</v>
      </c>
      <c r="F327" s="27" t="str">
        <f t="shared" si="15"/>
        <v>5101</v>
      </c>
      <c r="G327" s="27" t="str">
        <f t="shared" si="16"/>
        <v>Male</v>
      </c>
      <c r="H327" s="27" t="str">
        <f t="shared" si="17"/>
        <v>CAPRICOM</v>
      </c>
    </row>
    <row r="328" spans="1:8" x14ac:dyDescent="0.3">
      <c r="A328" s="49" t="s">
        <v>12001</v>
      </c>
      <c r="B328" s="27" t="s">
        <v>10102</v>
      </c>
      <c r="C328" s="27" t="s">
        <v>12000</v>
      </c>
      <c r="E328" s="75">
        <v>23784</v>
      </c>
      <c r="F328" s="27" t="str">
        <f t="shared" si="15"/>
        <v>0663</v>
      </c>
      <c r="G328" s="27" t="str">
        <f t="shared" si="16"/>
        <v>Female</v>
      </c>
      <c r="H328" s="27" t="e">
        <f t="shared" si="17"/>
        <v>#VALUE!</v>
      </c>
    </row>
    <row r="329" spans="1:8" x14ac:dyDescent="0.3">
      <c r="A329" s="49" t="s">
        <v>11999</v>
      </c>
      <c r="B329" s="27" t="s">
        <v>11998</v>
      </c>
      <c r="C329" s="27" t="s">
        <v>11997</v>
      </c>
      <c r="D329" s="27" t="s">
        <v>12974</v>
      </c>
      <c r="E329" s="75">
        <v>28671</v>
      </c>
      <c r="F329" s="27" t="str">
        <f t="shared" si="15"/>
        <v>0209</v>
      </c>
      <c r="G329" s="27" t="str">
        <f t="shared" si="16"/>
        <v>Female</v>
      </c>
      <c r="H329" s="27" t="str">
        <f t="shared" si="17"/>
        <v>cardplus</v>
      </c>
    </row>
    <row r="330" spans="1:8" x14ac:dyDescent="0.3">
      <c r="A330" s="49" t="s">
        <v>11996</v>
      </c>
      <c r="B330" s="27" t="s">
        <v>11995</v>
      </c>
      <c r="C330" s="27" t="s">
        <v>11994</v>
      </c>
      <c r="E330" s="75">
        <v>34341</v>
      </c>
      <c r="F330" s="27" t="str">
        <f t="shared" si="15"/>
        <v>0595</v>
      </c>
      <c r="G330" s="27" t="str">
        <f t="shared" si="16"/>
        <v>Female</v>
      </c>
      <c r="H330" s="27" t="e">
        <f t="shared" si="17"/>
        <v>#VALUE!</v>
      </c>
    </row>
    <row r="331" spans="1:8" x14ac:dyDescent="0.3">
      <c r="A331" s="49" t="s">
        <v>11993</v>
      </c>
      <c r="B331" s="27" t="s">
        <v>4322</v>
      </c>
      <c r="C331" s="27" t="s">
        <v>4756</v>
      </c>
      <c r="D331" s="27" t="s">
        <v>12975</v>
      </c>
      <c r="E331" s="75">
        <v>34754</v>
      </c>
      <c r="F331" s="27" t="str">
        <f t="shared" si="15"/>
        <v>0746</v>
      </c>
      <c r="G331" s="27" t="str">
        <f t="shared" si="16"/>
        <v>Female</v>
      </c>
      <c r="H331" s="27" t="str">
        <f t="shared" si="17"/>
        <v>mweb</v>
      </c>
    </row>
    <row r="332" spans="1:8" x14ac:dyDescent="0.3">
      <c r="A332" s="49" t="s">
        <v>11992</v>
      </c>
      <c r="B332" s="27" t="s">
        <v>8012</v>
      </c>
      <c r="C332" s="27" t="s">
        <v>6881</v>
      </c>
      <c r="D332" s="27" t="s">
        <v>12976</v>
      </c>
      <c r="E332" s="75">
        <v>35694</v>
      </c>
      <c r="F332" s="27" t="str">
        <f t="shared" si="15"/>
        <v>0188</v>
      </c>
      <c r="G332" s="27" t="str">
        <f t="shared" si="16"/>
        <v>Female</v>
      </c>
      <c r="H332" s="27" t="str">
        <f t="shared" si="17"/>
        <v>carmenproducts</v>
      </c>
    </row>
    <row r="333" spans="1:8" x14ac:dyDescent="0.3">
      <c r="A333" s="49" t="s">
        <v>11991</v>
      </c>
      <c r="B333" s="27" t="s">
        <v>5176</v>
      </c>
      <c r="C333" s="27" t="s">
        <v>5349</v>
      </c>
      <c r="D333" s="27" t="s">
        <v>12977</v>
      </c>
      <c r="E333" s="75">
        <v>34755</v>
      </c>
      <c r="F333" s="27" t="str">
        <f t="shared" si="15"/>
        <v>1142</v>
      </c>
      <c r="G333" s="27" t="str">
        <f t="shared" si="16"/>
        <v>Female</v>
      </c>
      <c r="H333" s="27" t="str">
        <f t="shared" si="17"/>
        <v>mweb</v>
      </c>
    </row>
    <row r="334" spans="1:8" x14ac:dyDescent="0.3">
      <c r="A334" s="49" t="s">
        <v>11990</v>
      </c>
      <c r="B334" s="27" t="s">
        <v>7335</v>
      </c>
      <c r="C334" s="27" t="s">
        <v>11989</v>
      </c>
      <c r="E334" s="75">
        <v>32509</v>
      </c>
      <c r="F334" s="27" t="str">
        <f t="shared" si="15"/>
        <v>0687</v>
      </c>
      <c r="G334" s="27" t="str">
        <f t="shared" si="16"/>
        <v>Female</v>
      </c>
      <c r="H334" s="27" t="e">
        <f t="shared" si="17"/>
        <v>#VALUE!</v>
      </c>
    </row>
    <row r="335" spans="1:8" x14ac:dyDescent="0.3">
      <c r="A335" s="49" t="s">
        <v>11988</v>
      </c>
      <c r="B335" s="27" t="s">
        <v>11987</v>
      </c>
      <c r="C335" s="27" t="s">
        <v>11321</v>
      </c>
      <c r="E335" s="75">
        <v>36272</v>
      </c>
      <c r="F335" s="27" t="str">
        <f t="shared" si="15"/>
        <v>0142</v>
      </c>
      <c r="G335" s="27" t="str">
        <f t="shared" si="16"/>
        <v>Female</v>
      </c>
      <c r="H335" s="27" t="e">
        <f t="shared" si="17"/>
        <v>#VALUE!</v>
      </c>
    </row>
    <row r="336" spans="1:8" x14ac:dyDescent="0.3">
      <c r="A336" s="49" t="s">
        <v>11986</v>
      </c>
      <c r="B336" s="27" t="s">
        <v>11985</v>
      </c>
      <c r="C336" s="27" t="s">
        <v>11984</v>
      </c>
      <c r="D336" s="27" t="s">
        <v>12978</v>
      </c>
      <c r="E336" s="75">
        <v>34470</v>
      </c>
      <c r="F336" s="27" t="str">
        <f t="shared" si="15"/>
        <v>5319</v>
      </c>
      <c r="G336" s="27" t="str">
        <f t="shared" si="16"/>
        <v>Male</v>
      </c>
      <c r="H336" s="27" t="str">
        <f t="shared" si="17"/>
        <v>famousbrands</v>
      </c>
    </row>
    <row r="337" spans="1:8" x14ac:dyDescent="0.3">
      <c r="A337" s="49" t="s">
        <v>11983</v>
      </c>
      <c r="B337" s="27" t="s">
        <v>4882</v>
      </c>
      <c r="C337" s="27" t="s">
        <v>8824</v>
      </c>
      <c r="D337" s="27" t="s">
        <v>12979</v>
      </c>
      <c r="E337" s="75">
        <v>35198</v>
      </c>
      <c r="F337" s="27" t="str">
        <f t="shared" si="15"/>
        <v>5362</v>
      </c>
      <c r="G337" s="27" t="str">
        <f t="shared" si="16"/>
        <v>Male</v>
      </c>
      <c r="H337" s="27" t="str">
        <f t="shared" si="17"/>
        <v>caslad</v>
      </c>
    </row>
    <row r="338" spans="1:8" x14ac:dyDescent="0.3">
      <c r="A338" s="49" t="s">
        <v>11982</v>
      </c>
      <c r="B338" s="27" t="s">
        <v>11981</v>
      </c>
      <c r="C338" s="27" t="s">
        <v>11980</v>
      </c>
      <c r="D338" s="27" t="s">
        <v>12763</v>
      </c>
      <c r="E338" s="75">
        <v>34709</v>
      </c>
      <c r="F338" s="27" t="str">
        <f t="shared" si="15"/>
        <v>5102</v>
      </c>
      <c r="G338" s="27" t="str">
        <f t="shared" si="16"/>
        <v>Male</v>
      </c>
      <c r="H338" s="27" t="str">
        <f t="shared" si="17"/>
        <v>mmfs</v>
      </c>
    </row>
    <row r="339" spans="1:8" x14ac:dyDescent="0.3">
      <c r="A339" s="49" t="s">
        <v>11979</v>
      </c>
      <c r="B339" s="27" t="s">
        <v>11978</v>
      </c>
      <c r="C339" s="27" t="s">
        <v>11977</v>
      </c>
      <c r="D339" s="27" t="s">
        <v>12980</v>
      </c>
      <c r="E339" s="75">
        <v>34977</v>
      </c>
      <c r="F339" s="27" t="str">
        <f t="shared" si="15"/>
        <v>0035</v>
      </c>
      <c r="G339" s="27" t="str">
        <f t="shared" si="16"/>
        <v>Female</v>
      </c>
      <c r="H339" s="27" t="str">
        <f t="shared" si="17"/>
        <v>castledex</v>
      </c>
    </row>
    <row r="340" spans="1:8" x14ac:dyDescent="0.3">
      <c r="A340" s="49" t="s">
        <v>11976</v>
      </c>
      <c r="B340" s="27" t="s">
        <v>11975</v>
      </c>
      <c r="C340" s="27" t="s">
        <v>11974</v>
      </c>
      <c r="D340" s="27" t="s">
        <v>12981</v>
      </c>
      <c r="E340" s="75">
        <v>34177</v>
      </c>
      <c r="F340" s="27" t="str">
        <f t="shared" si="15"/>
        <v>5219</v>
      </c>
      <c r="G340" s="27" t="str">
        <f t="shared" si="16"/>
        <v>Male</v>
      </c>
      <c r="H340" s="27" t="str">
        <f t="shared" si="17"/>
        <v>argent</v>
      </c>
    </row>
    <row r="341" spans="1:8" x14ac:dyDescent="0.3">
      <c r="A341" s="49" t="s">
        <v>11973</v>
      </c>
      <c r="B341" s="27" t="s">
        <v>5274</v>
      </c>
      <c r="C341" s="27" t="s">
        <v>11972</v>
      </c>
      <c r="D341" s="27" t="s">
        <v>12982</v>
      </c>
      <c r="E341" s="75">
        <v>34274</v>
      </c>
      <c r="F341" s="27" t="str">
        <f t="shared" si="15"/>
        <v>5343</v>
      </c>
      <c r="G341" s="27" t="str">
        <f t="shared" si="16"/>
        <v>Male</v>
      </c>
      <c r="H341" s="27" t="str">
        <f t="shared" si="17"/>
        <v>catchmedia</v>
      </c>
    </row>
    <row r="342" spans="1:8" x14ac:dyDescent="0.3">
      <c r="A342" s="49" t="s">
        <v>11971</v>
      </c>
      <c r="B342" s="27" t="s">
        <v>11970</v>
      </c>
      <c r="C342" s="27" t="s">
        <v>11969</v>
      </c>
      <c r="D342" s="27" t="s">
        <v>12983</v>
      </c>
      <c r="E342" s="75">
        <v>35732</v>
      </c>
      <c r="F342" s="27" t="str">
        <f t="shared" si="15"/>
        <v>0261</v>
      </c>
      <c r="G342" s="27" t="str">
        <f t="shared" si="16"/>
        <v>Female</v>
      </c>
      <c r="H342" s="27" t="str">
        <f t="shared" si="17"/>
        <v>cater2u</v>
      </c>
    </row>
    <row r="343" spans="1:8" x14ac:dyDescent="0.3">
      <c r="A343" s="49" t="s">
        <v>11968</v>
      </c>
      <c r="B343" s="27" t="s">
        <v>11925</v>
      </c>
      <c r="C343" s="27" t="s">
        <v>5320</v>
      </c>
      <c r="E343" s="75">
        <v>34268</v>
      </c>
      <c r="F343" s="27" t="str">
        <f t="shared" si="15"/>
        <v>0627</v>
      </c>
      <c r="G343" s="27" t="str">
        <f t="shared" si="16"/>
        <v>Female</v>
      </c>
      <c r="H343" s="27" t="e">
        <f t="shared" si="17"/>
        <v>#VALUE!</v>
      </c>
    </row>
    <row r="344" spans="1:8" x14ac:dyDescent="0.3">
      <c r="A344" s="49" t="s">
        <v>11967</v>
      </c>
      <c r="B344" s="27" t="s">
        <v>5464</v>
      </c>
      <c r="C344" s="27" t="s">
        <v>11850</v>
      </c>
      <c r="E344" s="75">
        <v>34151</v>
      </c>
      <c r="F344" s="27" t="str">
        <f t="shared" si="15"/>
        <v>5457</v>
      </c>
      <c r="G344" s="27" t="str">
        <f t="shared" si="16"/>
        <v>Male</v>
      </c>
      <c r="H344" s="27" t="e">
        <f t="shared" si="17"/>
        <v>#VALUE!</v>
      </c>
    </row>
    <row r="345" spans="1:8" x14ac:dyDescent="0.3">
      <c r="A345" s="49" t="s">
        <v>11966</v>
      </c>
      <c r="B345" s="27" t="s">
        <v>5385</v>
      </c>
      <c r="C345" s="27" t="s">
        <v>4961</v>
      </c>
      <c r="D345" s="27" t="s">
        <v>12984</v>
      </c>
      <c r="E345" s="75">
        <v>35812</v>
      </c>
      <c r="F345" s="27" t="str">
        <f t="shared" si="15"/>
        <v>0038</v>
      </c>
      <c r="G345" s="27" t="str">
        <f t="shared" si="16"/>
        <v>Female</v>
      </c>
      <c r="H345" s="27" t="str">
        <f t="shared" si="17"/>
        <v>catervent</v>
      </c>
    </row>
    <row r="346" spans="1:8" x14ac:dyDescent="0.3">
      <c r="A346" s="49" t="s">
        <v>11965</v>
      </c>
      <c r="B346" s="27" t="s">
        <v>8794</v>
      </c>
      <c r="C346" s="27" t="s">
        <v>11964</v>
      </c>
      <c r="D346" s="27" t="s">
        <v>12985</v>
      </c>
      <c r="E346" s="75">
        <v>35617</v>
      </c>
      <c r="F346" s="27" t="str">
        <f t="shared" si="15"/>
        <v>0390</v>
      </c>
      <c r="G346" s="27" t="str">
        <f t="shared" si="16"/>
        <v>Female</v>
      </c>
      <c r="H346" s="27" t="str">
        <f t="shared" si="17"/>
        <v>caterware</v>
      </c>
    </row>
    <row r="347" spans="1:8" x14ac:dyDescent="0.3">
      <c r="A347" s="49" t="s">
        <v>11963</v>
      </c>
      <c r="B347" s="27" t="s">
        <v>11962</v>
      </c>
      <c r="C347" s="27" t="s">
        <v>6901</v>
      </c>
      <c r="D347" s="27" t="s">
        <v>12986</v>
      </c>
      <c r="E347" s="75">
        <v>35380</v>
      </c>
      <c r="F347" s="27" t="str">
        <f t="shared" si="15"/>
        <v>0710</v>
      </c>
      <c r="G347" s="27" t="str">
        <f t="shared" si="16"/>
        <v>Female</v>
      </c>
      <c r="H347" s="27" t="str">
        <f t="shared" si="17"/>
        <v>catrakilis</v>
      </c>
    </row>
    <row r="348" spans="1:8" x14ac:dyDescent="0.3">
      <c r="A348" s="49" t="s">
        <v>11961</v>
      </c>
      <c r="B348" s="27" t="s">
        <v>11960</v>
      </c>
      <c r="C348" s="27" t="s">
        <v>5750</v>
      </c>
      <c r="E348" s="75">
        <v>35469</v>
      </c>
      <c r="F348" s="27" t="str">
        <f t="shared" si="15"/>
        <v>1232</v>
      </c>
      <c r="G348" s="27" t="str">
        <f t="shared" si="16"/>
        <v>Female</v>
      </c>
      <c r="H348" s="27" t="e">
        <f t="shared" si="17"/>
        <v>#VALUE!</v>
      </c>
    </row>
    <row r="349" spans="1:8" x14ac:dyDescent="0.3">
      <c r="A349" s="49" t="s">
        <v>11959</v>
      </c>
      <c r="B349" s="27" t="s">
        <v>9738</v>
      </c>
      <c r="C349" s="27" t="s">
        <v>11958</v>
      </c>
      <c r="D349" s="27" t="s">
        <v>12987</v>
      </c>
      <c r="E349" s="75">
        <v>36077</v>
      </c>
      <c r="F349" s="27" t="str">
        <f t="shared" si="15"/>
        <v>0421</v>
      </c>
      <c r="G349" s="27" t="str">
        <f t="shared" si="16"/>
        <v>Female</v>
      </c>
      <c r="H349" s="27" t="str">
        <f t="shared" si="17"/>
        <v>caxton</v>
      </c>
    </row>
    <row r="350" spans="1:8" x14ac:dyDescent="0.3">
      <c r="A350" s="49" t="s">
        <v>11957</v>
      </c>
      <c r="B350" s="27" t="s">
        <v>6117</v>
      </c>
      <c r="C350" s="27" t="s">
        <v>7075</v>
      </c>
      <c r="D350" s="27" t="s">
        <v>12988</v>
      </c>
      <c r="E350" s="75">
        <v>34697</v>
      </c>
      <c r="F350" s="27" t="str">
        <f t="shared" si="15"/>
        <v>0525</v>
      </c>
      <c r="G350" s="27" t="str">
        <f t="shared" si="16"/>
        <v>Female</v>
      </c>
      <c r="H350" s="27" t="e">
        <f t="shared" si="17"/>
        <v>#VALUE!</v>
      </c>
    </row>
    <row r="351" spans="1:8" x14ac:dyDescent="0.3">
      <c r="A351" s="49" t="s">
        <v>11956</v>
      </c>
      <c r="B351" s="27" t="s">
        <v>6935</v>
      </c>
      <c r="C351" s="27" t="s">
        <v>7236</v>
      </c>
      <c r="D351" s="27" t="s">
        <v>12989</v>
      </c>
      <c r="E351" s="75">
        <v>35501</v>
      </c>
      <c r="F351" s="27" t="str">
        <f t="shared" si="15"/>
        <v>5121</v>
      </c>
      <c r="G351" s="27" t="str">
        <f t="shared" si="16"/>
        <v>Male</v>
      </c>
      <c r="H351" s="27" t="str">
        <f t="shared" si="17"/>
        <v>ccimelmann</v>
      </c>
    </row>
    <row r="352" spans="1:8" x14ac:dyDescent="0.3">
      <c r="A352" s="49" t="s">
        <v>11955</v>
      </c>
      <c r="B352" s="27" t="s">
        <v>11954</v>
      </c>
      <c r="C352" s="27" t="s">
        <v>11953</v>
      </c>
      <c r="D352" s="27" t="s">
        <v>12990</v>
      </c>
      <c r="E352" s="75">
        <v>33511</v>
      </c>
      <c r="F352" s="27" t="str">
        <f t="shared" si="15"/>
        <v>1389</v>
      </c>
      <c r="G352" s="27" t="str">
        <f t="shared" si="16"/>
        <v>Female</v>
      </c>
      <c r="H352" s="27" t="str">
        <f t="shared" si="17"/>
        <v>cdsalu</v>
      </c>
    </row>
    <row r="353" spans="1:8" x14ac:dyDescent="0.3">
      <c r="A353" s="49" t="s">
        <v>11952</v>
      </c>
      <c r="B353" s="27" t="s">
        <v>5181</v>
      </c>
      <c r="C353" s="27" t="s">
        <v>11951</v>
      </c>
      <c r="D353" s="27" t="s">
        <v>12991</v>
      </c>
      <c r="E353" s="75">
        <v>33669</v>
      </c>
      <c r="F353" s="27" t="str">
        <f t="shared" si="15"/>
        <v>0338</v>
      </c>
      <c r="G353" s="27" t="str">
        <f t="shared" si="16"/>
        <v>Female</v>
      </c>
      <c r="H353" s="27" t="str">
        <f t="shared" si="17"/>
        <v>cecilnurse</v>
      </c>
    </row>
    <row r="354" spans="1:8" x14ac:dyDescent="0.3">
      <c r="A354" s="49" t="s">
        <v>11950</v>
      </c>
      <c r="B354" s="27" t="s">
        <v>4240</v>
      </c>
      <c r="C354" s="27" t="s">
        <v>11949</v>
      </c>
      <c r="D354" s="27" t="s">
        <v>12992</v>
      </c>
      <c r="E354" s="75">
        <v>35459</v>
      </c>
      <c r="F354" s="27" t="str">
        <f t="shared" si="15"/>
        <v>5533</v>
      </c>
      <c r="G354" s="27" t="str">
        <f t="shared" si="16"/>
        <v>Male</v>
      </c>
      <c r="H354" s="27" t="str">
        <f t="shared" si="17"/>
        <v>cecileandboyd</v>
      </c>
    </row>
    <row r="355" spans="1:8" x14ac:dyDescent="0.3">
      <c r="A355" s="49" t="s">
        <v>11948</v>
      </c>
      <c r="B355" s="27" t="s">
        <v>11947</v>
      </c>
      <c r="C355" s="27" t="s">
        <v>4794</v>
      </c>
      <c r="D355" s="27" t="s">
        <v>12993</v>
      </c>
      <c r="E355" s="75">
        <v>35316</v>
      </c>
      <c r="F355" s="27" t="str">
        <f t="shared" si="15"/>
        <v>1304</v>
      </c>
      <c r="G355" s="27" t="str">
        <f t="shared" si="16"/>
        <v>Female</v>
      </c>
      <c r="H355" s="27" t="str">
        <f t="shared" si="17"/>
        <v>cedarcom</v>
      </c>
    </row>
    <row r="356" spans="1:8" x14ac:dyDescent="0.3">
      <c r="A356" s="49" t="s">
        <v>11946</v>
      </c>
      <c r="B356" s="27" t="s">
        <v>4652</v>
      </c>
      <c r="C356" s="27" t="s">
        <v>6901</v>
      </c>
      <c r="D356" s="27" t="s">
        <v>12994</v>
      </c>
      <c r="E356" s="75">
        <v>35867</v>
      </c>
      <c r="F356" s="27" t="str">
        <f t="shared" si="15"/>
        <v>0655</v>
      </c>
      <c r="G356" s="27" t="str">
        <f t="shared" si="16"/>
        <v>Female</v>
      </c>
      <c r="H356" s="27" t="str">
        <f t="shared" si="17"/>
        <v>celbux</v>
      </c>
    </row>
    <row r="357" spans="1:8" x14ac:dyDescent="0.3">
      <c r="A357" s="49" t="s">
        <v>11945</v>
      </c>
      <c r="B357" s="27" t="s">
        <v>4953</v>
      </c>
      <c r="C357" s="27" t="s">
        <v>11944</v>
      </c>
      <c r="D357" s="27" t="s">
        <v>12995</v>
      </c>
      <c r="E357" s="75">
        <v>35502</v>
      </c>
      <c r="F357" s="27" t="str">
        <f t="shared" si="15"/>
        <v>5619</v>
      </c>
      <c r="G357" s="27" t="str">
        <f t="shared" si="16"/>
        <v>Male</v>
      </c>
      <c r="H357" s="27" t="str">
        <f t="shared" si="17"/>
        <v>cellchem</v>
      </c>
    </row>
    <row r="358" spans="1:8" x14ac:dyDescent="0.3">
      <c r="A358" s="49" t="s">
        <v>11943</v>
      </c>
      <c r="B358" s="27" t="s">
        <v>11942</v>
      </c>
      <c r="C358" s="27" t="s">
        <v>5124</v>
      </c>
      <c r="D358" s="27" t="s">
        <v>12996</v>
      </c>
      <c r="E358" s="75">
        <v>35623</v>
      </c>
      <c r="F358" s="27" t="str">
        <f t="shared" si="15"/>
        <v>5433</v>
      </c>
      <c r="G358" s="27" t="str">
        <f t="shared" si="16"/>
        <v>Male</v>
      </c>
      <c r="H358" s="27" t="str">
        <f t="shared" si="17"/>
        <v>cellsecuregroup</v>
      </c>
    </row>
    <row r="359" spans="1:8" x14ac:dyDescent="0.3">
      <c r="A359" s="49" t="s">
        <v>11941</v>
      </c>
      <c r="B359" s="27" t="s">
        <v>4307</v>
      </c>
      <c r="C359" s="27" t="s">
        <v>11940</v>
      </c>
      <c r="D359" s="27" t="s">
        <v>12997</v>
      </c>
      <c r="E359" s="75">
        <v>34372</v>
      </c>
      <c r="F359" s="27" t="str">
        <f t="shared" si="15"/>
        <v>0450</v>
      </c>
      <c r="G359" s="27" t="str">
        <f t="shared" si="16"/>
        <v>Female</v>
      </c>
      <c r="H359" s="27" t="str">
        <f t="shared" si="17"/>
        <v>farhillshotel</v>
      </c>
    </row>
    <row r="360" spans="1:8" x14ac:dyDescent="0.3">
      <c r="A360" s="49" t="s">
        <v>11939</v>
      </c>
      <c r="B360" s="27" t="s">
        <v>8084</v>
      </c>
      <c r="C360" s="27" t="s">
        <v>4219</v>
      </c>
      <c r="E360" s="75">
        <v>34841</v>
      </c>
      <c r="F360" s="27" t="str">
        <f t="shared" si="15"/>
        <v>0924</v>
      </c>
      <c r="G360" s="27" t="str">
        <f t="shared" si="16"/>
        <v>Female</v>
      </c>
      <c r="H360" s="27" t="e">
        <f t="shared" si="17"/>
        <v>#VALUE!</v>
      </c>
    </row>
    <row r="361" spans="1:8" x14ac:dyDescent="0.3">
      <c r="A361" s="49" t="s">
        <v>11938</v>
      </c>
      <c r="B361" s="27" t="s">
        <v>11937</v>
      </c>
      <c r="C361" s="27" t="s">
        <v>11936</v>
      </c>
      <c r="E361" s="75">
        <v>34799</v>
      </c>
      <c r="F361" s="27" t="str">
        <f t="shared" si="15"/>
        <v>5098</v>
      </c>
      <c r="G361" s="27" t="str">
        <f t="shared" si="16"/>
        <v>Male</v>
      </c>
      <c r="H361" s="27" t="e">
        <f t="shared" si="17"/>
        <v>#VALUE!</v>
      </c>
    </row>
    <row r="362" spans="1:8" x14ac:dyDescent="0.3">
      <c r="A362" s="49" t="s">
        <v>11935</v>
      </c>
      <c r="B362" s="27" t="s">
        <v>7021</v>
      </c>
      <c r="C362" s="27" t="s">
        <v>4488</v>
      </c>
      <c r="D362" s="27" t="s">
        <v>12998</v>
      </c>
      <c r="E362" s="75">
        <v>35124</v>
      </c>
      <c r="F362" s="27" t="str">
        <f t="shared" si="15"/>
        <v>5200</v>
      </c>
      <c r="G362" s="27" t="str">
        <f t="shared" si="16"/>
        <v>Male</v>
      </c>
      <c r="H362" s="27" t="str">
        <f t="shared" si="17"/>
        <v>centrifugal</v>
      </c>
    </row>
    <row r="363" spans="1:8" x14ac:dyDescent="0.3">
      <c r="A363" s="49" t="s">
        <v>11934</v>
      </c>
      <c r="B363" s="27" t="s">
        <v>11933</v>
      </c>
      <c r="C363" s="27" t="s">
        <v>11932</v>
      </c>
      <c r="D363" s="27" t="s">
        <v>12999</v>
      </c>
      <c r="E363" s="75">
        <v>34859</v>
      </c>
      <c r="F363" s="27" t="str">
        <f t="shared" si="15"/>
        <v>0339</v>
      </c>
      <c r="G363" s="27" t="str">
        <f t="shared" si="16"/>
        <v>Female</v>
      </c>
      <c r="H363" s="27" t="str">
        <f t="shared" si="17"/>
        <v>CENTRIQ</v>
      </c>
    </row>
    <row r="364" spans="1:8" x14ac:dyDescent="0.3">
      <c r="A364" s="49" t="s">
        <v>11931</v>
      </c>
      <c r="B364" s="27" t="s">
        <v>11930</v>
      </c>
      <c r="C364" s="27" t="s">
        <v>11929</v>
      </c>
      <c r="D364" s="27" t="s">
        <v>13000</v>
      </c>
      <c r="E364" s="75">
        <v>33444</v>
      </c>
      <c r="F364" s="27" t="str">
        <f t="shared" si="15"/>
        <v>5071</v>
      </c>
      <c r="G364" s="27" t="str">
        <f t="shared" si="16"/>
        <v>Male</v>
      </c>
      <c r="H364" s="27" t="str">
        <f t="shared" si="17"/>
        <v>centurionicecream</v>
      </c>
    </row>
    <row r="365" spans="1:8" x14ac:dyDescent="0.3">
      <c r="A365" s="49" t="s">
        <v>11928</v>
      </c>
      <c r="B365" s="27" t="s">
        <v>8611</v>
      </c>
      <c r="C365" s="27" t="s">
        <v>11927</v>
      </c>
      <c r="D365" s="27" t="s">
        <v>13001</v>
      </c>
      <c r="E365" s="75">
        <v>35378</v>
      </c>
      <c r="F365" s="27" t="str">
        <f t="shared" si="15"/>
        <v>0185</v>
      </c>
      <c r="G365" s="27" t="str">
        <f t="shared" si="16"/>
        <v>Female</v>
      </c>
      <c r="H365" s="27" t="str">
        <f t="shared" si="17"/>
        <v>ceramicfactory</v>
      </c>
    </row>
    <row r="366" spans="1:8" x14ac:dyDescent="0.3">
      <c r="A366" s="49" t="s">
        <v>11926</v>
      </c>
      <c r="B366" s="27" t="s">
        <v>11925</v>
      </c>
      <c r="C366" s="27" t="s">
        <v>11924</v>
      </c>
      <c r="D366" s="27" t="s">
        <v>13002</v>
      </c>
      <c r="E366" s="75">
        <v>34775</v>
      </c>
      <c r="F366" s="27" t="str">
        <f t="shared" si="15"/>
        <v>0087</v>
      </c>
      <c r="G366" s="27" t="str">
        <f t="shared" si="16"/>
        <v>Female</v>
      </c>
      <c r="H366" s="27" t="str">
        <f t="shared" si="17"/>
        <v>ceramicworld</v>
      </c>
    </row>
    <row r="367" spans="1:8" x14ac:dyDescent="0.3">
      <c r="A367" s="49" t="s">
        <v>11923</v>
      </c>
      <c r="B367" s="27" t="s">
        <v>8649</v>
      </c>
      <c r="C367" s="27" t="s">
        <v>4049</v>
      </c>
      <c r="D367" s="27" t="s">
        <v>13003</v>
      </c>
      <c r="E367" s="75">
        <v>34790</v>
      </c>
      <c r="F367" s="27" t="str">
        <f t="shared" si="15"/>
        <v>0425</v>
      </c>
      <c r="G367" s="27" t="str">
        <f t="shared" si="16"/>
        <v>Female</v>
      </c>
      <c r="H367" s="27" t="str">
        <f t="shared" si="17"/>
        <v>cesforklift</v>
      </c>
    </row>
    <row r="368" spans="1:8" x14ac:dyDescent="0.3">
      <c r="A368" s="49" t="s">
        <v>11922</v>
      </c>
      <c r="B368" s="27" t="s">
        <v>4179</v>
      </c>
      <c r="C368" s="27" t="s">
        <v>5434</v>
      </c>
      <c r="E368" s="75">
        <v>34992</v>
      </c>
      <c r="F368" s="27" t="str">
        <f t="shared" si="15"/>
        <v>5608</v>
      </c>
      <c r="G368" s="27" t="str">
        <f t="shared" si="16"/>
        <v>Male</v>
      </c>
      <c r="H368" s="27" t="e">
        <f t="shared" si="17"/>
        <v>#VALUE!</v>
      </c>
    </row>
    <row r="369" spans="1:8" x14ac:dyDescent="0.3">
      <c r="A369" s="49" t="s">
        <v>11921</v>
      </c>
      <c r="B369" s="27" t="s">
        <v>11920</v>
      </c>
      <c r="C369" s="27" t="s">
        <v>7286</v>
      </c>
      <c r="D369" s="27" t="s">
        <v>13004</v>
      </c>
      <c r="E369" s="75">
        <v>32448</v>
      </c>
      <c r="F369" s="27" t="str">
        <f t="shared" si="15"/>
        <v>5740</v>
      </c>
      <c r="G369" s="27" t="str">
        <f t="shared" si="16"/>
        <v>Male</v>
      </c>
      <c r="H369" s="27" t="str">
        <f t="shared" si="17"/>
        <v>insulated</v>
      </c>
    </row>
    <row r="370" spans="1:8" x14ac:dyDescent="0.3">
      <c r="A370" s="49" t="s">
        <v>11919</v>
      </c>
      <c r="B370" s="27" t="s">
        <v>4644</v>
      </c>
      <c r="C370" s="27" t="s">
        <v>11918</v>
      </c>
      <c r="D370" s="27" t="s">
        <v>13005</v>
      </c>
      <c r="E370" s="75">
        <v>35306</v>
      </c>
      <c r="F370" s="27" t="str">
        <f t="shared" si="15"/>
        <v>5072</v>
      </c>
      <c r="G370" s="27" t="str">
        <f t="shared" si="16"/>
        <v>Male</v>
      </c>
      <c r="H370" s="27" t="str">
        <f t="shared" si="17"/>
        <v>cgrbakeryservices</v>
      </c>
    </row>
    <row r="371" spans="1:8" x14ac:dyDescent="0.3">
      <c r="A371" s="49" t="s">
        <v>11917</v>
      </c>
      <c r="B371" s="27" t="s">
        <v>4203</v>
      </c>
      <c r="C371" s="27" t="s">
        <v>11916</v>
      </c>
      <c r="D371" s="27" t="s">
        <v>13006</v>
      </c>
      <c r="E371" s="75">
        <v>35123</v>
      </c>
      <c r="F371" s="27" t="str">
        <f t="shared" si="15"/>
        <v>1165</v>
      </c>
      <c r="G371" s="27" t="str">
        <f t="shared" si="16"/>
        <v>Female</v>
      </c>
      <c r="H371" s="27" t="str">
        <f t="shared" si="17"/>
        <v>castorking</v>
      </c>
    </row>
    <row r="372" spans="1:8" x14ac:dyDescent="0.3">
      <c r="A372" s="49" t="s">
        <v>11915</v>
      </c>
      <c r="B372" s="27" t="s">
        <v>11914</v>
      </c>
      <c r="C372" s="27" t="s">
        <v>4828</v>
      </c>
      <c r="D372" s="27" t="s">
        <v>13007</v>
      </c>
      <c r="E372" s="75">
        <v>26387</v>
      </c>
      <c r="F372" s="27" t="str">
        <f t="shared" si="15"/>
        <v>5172</v>
      </c>
      <c r="G372" s="27" t="str">
        <f t="shared" si="16"/>
        <v>Male</v>
      </c>
      <c r="H372" s="27" t="str">
        <f t="shared" si="17"/>
        <v>thrupps</v>
      </c>
    </row>
    <row r="373" spans="1:8" x14ac:dyDescent="0.3">
      <c r="A373" s="49" t="s">
        <v>11913</v>
      </c>
      <c r="B373" s="27" t="s">
        <v>11912</v>
      </c>
      <c r="C373" s="27" t="s">
        <v>11911</v>
      </c>
      <c r="D373" s="27" t="s">
        <v>13008</v>
      </c>
      <c r="E373" s="75">
        <v>33960</v>
      </c>
      <c r="F373" s="27" t="str">
        <f t="shared" si="15"/>
        <v>0383</v>
      </c>
      <c r="G373" s="27" t="str">
        <f t="shared" si="16"/>
        <v>Female</v>
      </c>
      <c r="H373" s="27" t="str">
        <f t="shared" si="17"/>
        <v>chairworld</v>
      </c>
    </row>
    <row r="374" spans="1:8" x14ac:dyDescent="0.3">
      <c r="A374" s="49" t="s">
        <v>11910</v>
      </c>
      <c r="B374" s="27" t="s">
        <v>10093</v>
      </c>
      <c r="C374" s="27" t="s">
        <v>11909</v>
      </c>
      <c r="D374" s="27" t="s">
        <v>13009</v>
      </c>
      <c r="E374" s="75">
        <v>34098</v>
      </c>
      <c r="F374" s="27" t="str">
        <f t="shared" si="15"/>
        <v>5741</v>
      </c>
      <c r="G374" s="27" t="str">
        <f t="shared" si="16"/>
        <v>Male</v>
      </c>
      <c r="H374" s="27" t="str">
        <f t="shared" si="17"/>
        <v>chalmarbeef</v>
      </c>
    </row>
    <row r="375" spans="1:8" x14ac:dyDescent="0.3">
      <c r="A375" s="49" t="s">
        <v>11908</v>
      </c>
      <c r="B375" s="27" t="s">
        <v>11907</v>
      </c>
      <c r="C375" s="27" t="s">
        <v>11906</v>
      </c>
      <c r="D375" s="27" t="s">
        <v>13010</v>
      </c>
      <c r="E375" s="75">
        <v>35065</v>
      </c>
      <c r="F375" s="27" t="str">
        <f t="shared" si="15"/>
        <v>0661</v>
      </c>
      <c r="G375" s="27" t="str">
        <f t="shared" si="16"/>
        <v>Female</v>
      </c>
      <c r="H375" s="27" t="str">
        <f t="shared" si="17"/>
        <v>cvstrading</v>
      </c>
    </row>
    <row r="376" spans="1:8" x14ac:dyDescent="0.3">
      <c r="A376" s="49" t="s">
        <v>11905</v>
      </c>
      <c r="B376" s="27" t="s">
        <v>5501</v>
      </c>
      <c r="C376" s="27" t="s">
        <v>11904</v>
      </c>
      <c r="D376" s="27" t="s">
        <v>13011</v>
      </c>
      <c r="E376" s="75">
        <v>29694</v>
      </c>
      <c r="F376" s="27" t="str">
        <f t="shared" si="15"/>
        <v>5727</v>
      </c>
      <c r="G376" s="27" t="str">
        <f t="shared" si="16"/>
        <v>Male</v>
      </c>
      <c r="H376" s="27" t="str">
        <f t="shared" si="17"/>
        <v>powermode</v>
      </c>
    </row>
    <row r="377" spans="1:8" x14ac:dyDescent="0.3">
      <c r="A377" s="49" t="s">
        <v>11903</v>
      </c>
      <c r="B377" s="27" t="s">
        <v>11902</v>
      </c>
      <c r="C377" s="27" t="s">
        <v>11901</v>
      </c>
      <c r="D377" s="27" t="s">
        <v>13012</v>
      </c>
      <c r="E377" s="75">
        <v>34775</v>
      </c>
      <c r="F377" s="27" t="str">
        <f t="shared" si="15"/>
        <v>0063</v>
      </c>
      <c r="G377" s="27" t="str">
        <f t="shared" si="16"/>
        <v>Female</v>
      </c>
      <c r="H377" s="27" t="str">
        <f t="shared" si="17"/>
        <v>camac</v>
      </c>
    </row>
    <row r="378" spans="1:8" x14ac:dyDescent="0.3">
      <c r="A378" s="49" t="s">
        <v>11900</v>
      </c>
      <c r="B378" s="27" t="s">
        <v>11899</v>
      </c>
      <c r="C378" s="27" t="s">
        <v>11898</v>
      </c>
      <c r="D378" s="27" t="s">
        <v>13013</v>
      </c>
      <c r="E378" s="75">
        <v>34247</v>
      </c>
      <c r="F378" s="27" t="str">
        <f t="shared" si="15"/>
        <v>5596</v>
      </c>
      <c r="G378" s="27" t="str">
        <f t="shared" si="16"/>
        <v>Male</v>
      </c>
      <c r="H378" s="27" t="str">
        <f t="shared" si="17"/>
        <v>icon</v>
      </c>
    </row>
    <row r="379" spans="1:8" x14ac:dyDescent="0.3">
      <c r="A379" s="49" t="s">
        <v>11897</v>
      </c>
      <c r="B379" s="27" t="s">
        <v>4885</v>
      </c>
      <c r="C379" s="27" t="s">
        <v>11896</v>
      </c>
      <c r="D379" s="27" t="s">
        <v>13014</v>
      </c>
      <c r="E379" s="75">
        <v>34019</v>
      </c>
      <c r="F379" s="27" t="str">
        <f t="shared" si="15"/>
        <v>0261</v>
      </c>
      <c r="G379" s="27" t="str">
        <f t="shared" si="16"/>
        <v>Female</v>
      </c>
      <c r="H379" s="27" t="str">
        <f t="shared" si="17"/>
        <v>acenet</v>
      </c>
    </row>
    <row r="380" spans="1:8" x14ac:dyDescent="0.3">
      <c r="A380" s="49" t="s">
        <v>11895</v>
      </c>
      <c r="B380" s="27" t="s">
        <v>11894</v>
      </c>
      <c r="C380" s="27" t="s">
        <v>11893</v>
      </c>
      <c r="D380" s="27" t="s">
        <v>13015</v>
      </c>
      <c r="E380" s="75">
        <v>34682</v>
      </c>
      <c r="F380" s="27" t="str">
        <f t="shared" si="15"/>
        <v>1238</v>
      </c>
      <c r="G380" s="27" t="str">
        <f t="shared" si="16"/>
        <v>Female</v>
      </c>
      <c r="H380" s="27" t="str">
        <f t="shared" si="17"/>
        <v>highwayfunctionhire</v>
      </c>
    </row>
    <row r="381" spans="1:8" x14ac:dyDescent="0.3">
      <c r="A381" s="49" t="s">
        <v>11892</v>
      </c>
      <c r="B381" s="27" t="s">
        <v>4313</v>
      </c>
      <c r="C381" s="27" t="s">
        <v>5307</v>
      </c>
      <c r="E381" s="75">
        <v>35014</v>
      </c>
      <c r="F381" s="27" t="str">
        <f t="shared" si="15"/>
        <v>0352</v>
      </c>
      <c r="G381" s="27" t="str">
        <f t="shared" si="16"/>
        <v>Female</v>
      </c>
      <c r="H381" s="27" t="e">
        <f t="shared" si="17"/>
        <v>#VALUE!</v>
      </c>
    </row>
    <row r="382" spans="1:8" x14ac:dyDescent="0.3">
      <c r="A382" s="49" t="s">
        <v>11891</v>
      </c>
      <c r="B382" s="27" t="s">
        <v>11890</v>
      </c>
      <c r="C382" s="27" t="s">
        <v>11889</v>
      </c>
      <c r="E382" s="75">
        <v>35698</v>
      </c>
      <c r="F382" s="27" t="str">
        <f t="shared" si="15"/>
        <v>0087</v>
      </c>
      <c r="G382" s="27" t="str">
        <f t="shared" si="16"/>
        <v>Female</v>
      </c>
      <c r="H382" s="27" t="e">
        <f t="shared" si="17"/>
        <v>#VALUE!</v>
      </c>
    </row>
    <row r="383" spans="1:8" x14ac:dyDescent="0.3">
      <c r="A383" s="49" t="s">
        <v>11888</v>
      </c>
      <c r="B383" s="27" t="s">
        <v>11887</v>
      </c>
      <c r="C383" s="27" t="s">
        <v>7806</v>
      </c>
      <c r="D383" s="27" t="s">
        <v>13016</v>
      </c>
      <c r="E383" s="75">
        <v>33758</v>
      </c>
      <c r="F383" s="27" t="str">
        <f t="shared" si="15"/>
        <v>0821</v>
      </c>
      <c r="G383" s="27" t="str">
        <f t="shared" si="16"/>
        <v>Female</v>
      </c>
      <c r="H383" s="27" t="str">
        <f t="shared" si="17"/>
        <v>fscommunity</v>
      </c>
    </row>
    <row r="384" spans="1:8" x14ac:dyDescent="0.3">
      <c r="A384" s="49" t="s">
        <v>11886</v>
      </c>
      <c r="B384" s="27" t="s">
        <v>4577</v>
      </c>
      <c r="C384" s="27" t="s">
        <v>4502</v>
      </c>
      <c r="D384" s="27" t="s">
        <v>13017</v>
      </c>
      <c r="E384" s="75">
        <v>33901</v>
      </c>
      <c r="F384" s="27" t="str">
        <f t="shared" si="15"/>
        <v>0108</v>
      </c>
      <c r="G384" s="27" t="str">
        <f t="shared" si="16"/>
        <v>Female</v>
      </c>
      <c r="H384" s="27" t="str">
        <f t="shared" si="17"/>
        <v>brambles</v>
      </c>
    </row>
    <row r="385" spans="1:8" x14ac:dyDescent="0.3">
      <c r="A385" s="49" t="s">
        <v>11885</v>
      </c>
      <c r="B385" s="27" t="s">
        <v>11884</v>
      </c>
      <c r="C385" s="27" t="s">
        <v>11883</v>
      </c>
      <c r="D385" s="27" t="s">
        <v>13018</v>
      </c>
      <c r="E385" s="75">
        <v>35767</v>
      </c>
      <c r="F385" s="27" t="str">
        <f t="shared" si="15"/>
        <v>5361</v>
      </c>
      <c r="G385" s="27" t="str">
        <f t="shared" si="16"/>
        <v>Male</v>
      </c>
      <c r="H385" s="27" t="str">
        <f t="shared" si="17"/>
        <v>cwmkzn</v>
      </c>
    </row>
    <row r="386" spans="1:8" x14ac:dyDescent="0.3">
      <c r="A386" s="49" t="s">
        <v>11882</v>
      </c>
      <c r="B386" s="27" t="s">
        <v>4322</v>
      </c>
      <c r="C386" s="27" t="s">
        <v>4514</v>
      </c>
      <c r="E386" s="75">
        <v>34037</v>
      </c>
      <c r="F386" s="27" t="str">
        <f t="shared" si="15"/>
        <v>0331</v>
      </c>
      <c r="G386" s="27" t="str">
        <f t="shared" si="16"/>
        <v>Female</v>
      </c>
      <c r="H386" s="27" t="e">
        <f t="shared" si="17"/>
        <v>#VALUE!</v>
      </c>
    </row>
    <row r="387" spans="1:8" x14ac:dyDescent="0.3">
      <c r="A387" s="49" t="s">
        <v>11881</v>
      </c>
      <c r="B387" s="27" t="s">
        <v>11880</v>
      </c>
      <c r="C387" s="27" t="s">
        <v>11879</v>
      </c>
      <c r="D387" s="27" t="s">
        <v>13019</v>
      </c>
      <c r="E387" s="75">
        <v>35729</v>
      </c>
      <c r="F387" s="27" t="str">
        <f t="shared" si="15"/>
        <v>0328</v>
      </c>
      <c r="G387" s="27" t="str">
        <f t="shared" si="16"/>
        <v>Female</v>
      </c>
      <c r="H387" s="27" t="str">
        <f t="shared" si="17"/>
        <v>chilleweni</v>
      </c>
    </row>
    <row r="388" spans="1:8" x14ac:dyDescent="0.3">
      <c r="A388" s="49" t="s">
        <v>11878</v>
      </c>
      <c r="B388" s="27" t="s">
        <v>5025</v>
      </c>
      <c r="C388" s="27" t="s">
        <v>11877</v>
      </c>
      <c r="D388" s="27" t="s">
        <v>13020</v>
      </c>
      <c r="E388" s="75">
        <v>34227</v>
      </c>
      <c r="F388" s="27" t="str">
        <f t="shared" ref="F388:F451" si="18">MID(A388,7,4)</f>
        <v>5504</v>
      </c>
      <c r="G388" s="27" t="str">
        <f t="shared" si="16"/>
        <v>Male</v>
      </c>
      <c r="H388" s="27" t="str">
        <f t="shared" si="17"/>
        <v>chilliandchive</v>
      </c>
    </row>
    <row r="389" spans="1:8" x14ac:dyDescent="0.3">
      <c r="A389" s="49" t="s">
        <v>11876</v>
      </c>
      <c r="B389" s="27" t="s">
        <v>9270</v>
      </c>
      <c r="C389" s="27" t="s">
        <v>5086</v>
      </c>
      <c r="D389" s="27" t="s">
        <v>13021</v>
      </c>
      <c r="E389" s="75">
        <v>34676</v>
      </c>
      <c r="F389" s="27" t="str">
        <f t="shared" si="18"/>
        <v>5890</v>
      </c>
      <c r="G389" s="27" t="str">
        <f t="shared" ref="G389:G452" si="19">IF(F389&gt;"4999","Male","Female")</f>
        <v>Male</v>
      </c>
      <c r="H389" s="27" t="str">
        <f t="shared" ref="H389:H452" si="20">LEFT(REPLACE(D389,1,FIND("@",D389),""),FIND(".",REPLACE(D389,1,FIND("@",D389),""))-1)</f>
        <v>chimerafire</v>
      </c>
    </row>
    <row r="390" spans="1:8" x14ac:dyDescent="0.3">
      <c r="A390" s="49" t="s">
        <v>11875</v>
      </c>
      <c r="B390" s="27" t="s">
        <v>4804</v>
      </c>
      <c r="C390" s="27" t="s">
        <v>5434</v>
      </c>
      <c r="D390" s="27" t="s">
        <v>13022</v>
      </c>
      <c r="E390" s="75">
        <v>33782</v>
      </c>
      <c r="F390" s="27" t="str">
        <f t="shared" si="18"/>
        <v>0572</v>
      </c>
      <c r="G390" s="27" t="str">
        <f t="shared" si="19"/>
        <v>Female</v>
      </c>
      <c r="H390" s="27" t="str">
        <f t="shared" si="20"/>
        <v>chinwagpromotions</v>
      </c>
    </row>
    <row r="391" spans="1:8" x14ac:dyDescent="0.3">
      <c r="A391" s="49" t="s">
        <v>11874</v>
      </c>
      <c r="B391" s="27" t="s">
        <v>6953</v>
      </c>
      <c r="C391" s="27" t="s">
        <v>4573</v>
      </c>
      <c r="D391" s="27" t="s">
        <v>13023</v>
      </c>
      <c r="E391" s="75">
        <v>34551</v>
      </c>
      <c r="F391" s="27" t="str">
        <f t="shared" si="18"/>
        <v>5341</v>
      </c>
      <c r="G391" s="27" t="str">
        <f t="shared" si="19"/>
        <v>Male</v>
      </c>
      <c r="H391" s="27" t="str">
        <f t="shared" si="20"/>
        <v>chiorino</v>
      </c>
    </row>
    <row r="392" spans="1:8" x14ac:dyDescent="0.3">
      <c r="A392" s="49" t="s">
        <v>11873</v>
      </c>
      <c r="B392" s="27" t="s">
        <v>11872</v>
      </c>
      <c r="C392" s="27" t="s">
        <v>11871</v>
      </c>
      <c r="E392" s="75">
        <v>31585</v>
      </c>
      <c r="F392" s="27" t="str">
        <f t="shared" si="18"/>
        <v>5637</v>
      </c>
      <c r="G392" s="27" t="str">
        <f t="shared" si="19"/>
        <v>Male</v>
      </c>
      <c r="H392" s="27" t="e">
        <f t="shared" si="20"/>
        <v>#VALUE!</v>
      </c>
    </row>
    <row r="393" spans="1:8" x14ac:dyDescent="0.3">
      <c r="A393" s="49" t="s">
        <v>11870</v>
      </c>
      <c r="B393" s="27" t="s">
        <v>11869</v>
      </c>
      <c r="C393" s="27" t="s">
        <v>6887</v>
      </c>
      <c r="D393" s="27" t="s">
        <v>13024</v>
      </c>
      <c r="E393" s="75">
        <v>33593</v>
      </c>
      <c r="F393" s="27" t="str">
        <f t="shared" si="18"/>
        <v>1045</v>
      </c>
      <c r="G393" s="27" t="str">
        <f t="shared" si="19"/>
        <v>Female</v>
      </c>
      <c r="H393" s="27" t="str">
        <f t="shared" si="20"/>
        <v>chocolateart</v>
      </c>
    </row>
    <row r="394" spans="1:8" x14ac:dyDescent="0.3">
      <c r="A394" s="49" t="s">
        <v>11868</v>
      </c>
      <c r="B394" s="27" t="s">
        <v>5664</v>
      </c>
      <c r="C394" s="27" t="s">
        <v>11867</v>
      </c>
      <c r="D394" s="27" t="s">
        <v>13025</v>
      </c>
      <c r="E394" s="75">
        <v>33776</v>
      </c>
      <c r="F394" s="27" t="str">
        <f t="shared" si="18"/>
        <v>0248</v>
      </c>
      <c r="G394" s="27" t="str">
        <f t="shared" si="19"/>
        <v>Female</v>
      </c>
      <c r="H394" s="27" t="str">
        <f t="shared" si="20"/>
        <v>sourcingsales</v>
      </c>
    </row>
    <row r="395" spans="1:8" x14ac:dyDescent="0.3">
      <c r="A395" s="49" t="s">
        <v>11866</v>
      </c>
      <c r="B395" s="27" t="s">
        <v>11865</v>
      </c>
      <c r="C395" s="27" t="s">
        <v>5560</v>
      </c>
      <c r="D395" s="27" t="s">
        <v>13026</v>
      </c>
      <c r="E395" s="75">
        <v>36072</v>
      </c>
      <c r="F395" s="27" t="str">
        <f t="shared" si="18"/>
        <v>5066</v>
      </c>
      <c r="G395" s="27" t="str">
        <f t="shared" si="19"/>
        <v>Male</v>
      </c>
      <c r="H395" s="27" t="str">
        <f t="shared" si="20"/>
        <v>choruscall</v>
      </c>
    </row>
    <row r="396" spans="1:8" x14ac:dyDescent="0.3">
      <c r="A396" s="49" t="s">
        <v>11864</v>
      </c>
      <c r="B396" s="27" t="s">
        <v>11863</v>
      </c>
      <c r="C396" s="27" t="s">
        <v>9796</v>
      </c>
      <c r="D396" s="27" t="s">
        <v>13027</v>
      </c>
      <c r="E396" s="75">
        <v>36329</v>
      </c>
      <c r="F396" s="27" t="str">
        <f t="shared" si="18"/>
        <v>0084</v>
      </c>
      <c r="G396" s="27" t="str">
        <f t="shared" si="19"/>
        <v>Female</v>
      </c>
      <c r="H396" s="27" t="str">
        <f t="shared" si="20"/>
        <v>chrisart</v>
      </c>
    </row>
    <row r="397" spans="1:8" x14ac:dyDescent="0.3">
      <c r="A397" s="49" t="s">
        <v>11862</v>
      </c>
      <c r="B397" s="27" t="s">
        <v>11861</v>
      </c>
      <c r="C397" s="27" t="s">
        <v>11860</v>
      </c>
      <c r="D397" s="27" t="s">
        <v>13028</v>
      </c>
      <c r="E397" s="75">
        <v>34582</v>
      </c>
      <c r="F397" s="27" t="str">
        <f t="shared" si="18"/>
        <v>0816</v>
      </c>
      <c r="G397" s="27" t="str">
        <f t="shared" si="19"/>
        <v>Female</v>
      </c>
      <c r="H397" s="27" t="str">
        <f t="shared" si="20"/>
        <v>cm-attoneys</v>
      </c>
    </row>
    <row r="398" spans="1:8" x14ac:dyDescent="0.3">
      <c r="A398" s="49" t="s">
        <v>11859</v>
      </c>
      <c r="B398" s="27" t="s">
        <v>4848</v>
      </c>
      <c r="C398" s="27" t="s">
        <v>5245</v>
      </c>
      <c r="D398" s="27" t="s">
        <v>13029</v>
      </c>
      <c r="E398" s="75">
        <v>35046</v>
      </c>
      <c r="F398" s="27" t="str">
        <f t="shared" si="18"/>
        <v>0407</v>
      </c>
      <c r="G398" s="27" t="str">
        <f t="shared" si="19"/>
        <v>Female</v>
      </c>
      <c r="H398" s="27" t="str">
        <f t="shared" si="20"/>
        <v>gmail</v>
      </c>
    </row>
    <row r="399" spans="1:8" x14ac:dyDescent="0.3">
      <c r="A399" s="49" t="s">
        <v>11858</v>
      </c>
      <c r="B399" s="27" t="s">
        <v>11857</v>
      </c>
      <c r="C399" s="27" t="s">
        <v>8518</v>
      </c>
      <c r="D399" s="27" t="s">
        <v>13030</v>
      </c>
      <c r="E399" s="75">
        <v>34474</v>
      </c>
      <c r="F399" s="27" t="str">
        <f t="shared" si="18"/>
        <v>0373</v>
      </c>
      <c r="G399" s="27" t="str">
        <f t="shared" si="19"/>
        <v>Female</v>
      </c>
      <c r="H399" s="27" t="str">
        <f t="shared" si="20"/>
        <v>chubb</v>
      </c>
    </row>
    <row r="400" spans="1:8" x14ac:dyDescent="0.3">
      <c r="A400" s="49" t="s">
        <v>11856</v>
      </c>
      <c r="B400" s="27" t="s">
        <v>4161</v>
      </c>
      <c r="C400" s="27" t="s">
        <v>6949</v>
      </c>
      <c r="E400" s="75">
        <v>33825</v>
      </c>
      <c r="F400" s="27" t="str">
        <f t="shared" si="18"/>
        <v>0029</v>
      </c>
      <c r="G400" s="27" t="str">
        <f t="shared" si="19"/>
        <v>Female</v>
      </c>
      <c r="H400" s="27" t="e">
        <f t="shared" si="20"/>
        <v>#VALUE!</v>
      </c>
    </row>
    <row r="401" spans="1:8" x14ac:dyDescent="0.3">
      <c r="A401" s="49" t="s">
        <v>11855</v>
      </c>
      <c r="B401" s="27" t="s">
        <v>4044</v>
      </c>
      <c r="C401" s="27" t="s">
        <v>4836</v>
      </c>
      <c r="D401" s="27" t="s">
        <v>13031</v>
      </c>
      <c r="E401" s="75">
        <v>34983</v>
      </c>
      <c r="F401" s="27" t="str">
        <f t="shared" si="18"/>
        <v>0177</v>
      </c>
      <c r="G401" s="27" t="str">
        <f t="shared" si="19"/>
        <v>Female</v>
      </c>
      <c r="H401" s="27" t="str">
        <f t="shared" si="20"/>
        <v>outeniquaplumbing</v>
      </c>
    </row>
    <row r="402" spans="1:8" x14ac:dyDescent="0.3">
      <c r="A402" s="49" t="s">
        <v>11854</v>
      </c>
      <c r="B402" s="27" t="s">
        <v>4477</v>
      </c>
      <c r="C402" s="27" t="s">
        <v>11853</v>
      </c>
      <c r="E402" s="75">
        <v>36307</v>
      </c>
      <c r="F402" s="27" t="str">
        <f t="shared" si="18"/>
        <v>5619</v>
      </c>
      <c r="G402" s="27" t="str">
        <f t="shared" si="19"/>
        <v>Male</v>
      </c>
      <c r="H402" s="27" t="e">
        <f t="shared" si="20"/>
        <v>#VALUE!</v>
      </c>
    </row>
    <row r="403" spans="1:8" x14ac:dyDescent="0.3">
      <c r="A403" s="49" t="s">
        <v>11852</v>
      </c>
      <c r="B403" s="27" t="s">
        <v>11851</v>
      </c>
      <c r="C403" s="27" t="s">
        <v>11850</v>
      </c>
      <c r="D403" s="27" t="s">
        <v>13032</v>
      </c>
      <c r="E403" s="75">
        <v>35102</v>
      </c>
      <c r="F403" s="27" t="str">
        <f t="shared" si="18"/>
        <v>6210</v>
      </c>
      <c r="G403" s="27" t="str">
        <f t="shared" si="19"/>
        <v>Male</v>
      </c>
      <c r="H403" s="27" t="str">
        <f t="shared" si="20"/>
        <v>ciro</v>
      </c>
    </row>
    <row r="404" spans="1:8" x14ac:dyDescent="0.3">
      <c r="A404" s="49" t="s">
        <v>11849</v>
      </c>
      <c r="B404" s="27" t="s">
        <v>4582</v>
      </c>
      <c r="C404" s="27" t="s">
        <v>11848</v>
      </c>
      <c r="E404" s="75">
        <v>28154</v>
      </c>
      <c r="F404" s="27" t="str">
        <f t="shared" si="18"/>
        <v>0434</v>
      </c>
      <c r="G404" s="27" t="str">
        <f t="shared" si="19"/>
        <v>Female</v>
      </c>
      <c r="H404" s="27" t="e">
        <f t="shared" si="20"/>
        <v>#VALUE!</v>
      </c>
    </row>
    <row r="405" spans="1:8" x14ac:dyDescent="0.3">
      <c r="A405" s="49" t="s">
        <v>11847</v>
      </c>
      <c r="B405" s="27" t="s">
        <v>11846</v>
      </c>
      <c r="C405" s="27" t="s">
        <v>4828</v>
      </c>
      <c r="E405" s="75">
        <v>31109</v>
      </c>
      <c r="F405" s="27" t="str">
        <f t="shared" si="18"/>
        <v>5187</v>
      </c>
      <c r="G405" s="27" t="str">
        <f t="shared" si="19"/>
        <v>Male</v>
      </c>
      <c r="H405" s="27" t="e">
        <f t="shared" si="20"/>
        <v>#VALUE!</v>
      </c>
    </row>
    <row r="406" spans="1:8" x14ac:dyDescent="0.3">
      <c r="A406" s="49" t="s">
        <v>11845</v>
      </c>
      <c r="B406" s="27" t="s">
        <v>8263</v>
      </c>
      <c r="C406" s="27" t="s">
        <v>9625</v>
      </c>
      <c r="D406" s="27" t="s">
        <v>13033</v>
      </c>
      <c r="E406" s="75">
        <v>34139</v>
      </c>
      <c r="F406" s="27" t="str">
        <f t="shared" si="18"/>
        <v>5006</v>
      </c>
      <c r="G406" s="27" t="str">
        <f t="shared" si="19"/>
        <v>Male</v>
      </c>
      <c r="H406" s="27" t="str">
        <f t="shared" si="20"/>
        <v>citiprotection</v>
      </c>
    </row>
    <row r="407" spans="1:8" x14ac:dyDescent="0.3">
      <c r="A407" s="49" t="s">
        <v>11844</v>
      </c>
      <c r="B407" s="27" t="s">
        <v>4366</v>
      </c>
      <c r="C407" s="27" t="s">
        <v>11843</v>
      </c>
      <c r="D407" s="27" t="s">
        <v>13034</v>
      </c>
      <c r="E407" s="75">
        <v>28412</v>
      </c>
      <c r="F407" s="27" t="str">
        <f t="shared" si="18"/>
        <v>0449</v>
      </c>
      <c r="G407" s="27" t="str">
        <f t="shared" si="19"/>
        <v>Female</v>
      </c>
      <c r="H407" s="27" t="str">
        <f t="shared" si="20"/>
        <v>cdcs</v>
      </c>
    </row>
    <row r="408" spans="1:8" x14ac:dyDescent="0.3">
      <c r="A408" s="49" t="s">
        <v>11842</v>
      </c>
      <c r="B408" s="27" t="s">
        <v>11841</v>
      </c>
      <c r="C408" s="27" t="s">
        <v>10400</v>
      </c>
      <c r="D408" s="27" t="s">
        <v>13035</v>
      </c>
      <c r="E408" s="75">
        <v>32748</v>
      </c>
      <c r="F408" s="27" t="str">
        <f t="shared" si="18"/>
        <v>0447</v>
      </c>
      <c r="G408" s="27" t="str">
        <f t="shared" si="19"/>
        <v>Female</v>
      </c>
      <c r="H408" s="27" t="str">
        <f t="shared" si="20"/>
        <v>fishpalace</v>
      </c>
    </row>
    <row r="409" spans="1:8" x14ac:dyDescent="0.3">
      <c r="A409" s="49" t="s">
        <v>11840</v>
      </c>
      <c r="B409" s="27" t="s">
        <v>8073</v>
      </c>
      <c r="C409" s="27" t="s">
        <v>11839</v>
      </c>
      <c r="D409" s="27" t="s">
        <v>13036</v>
      </c>
      <c r="E409" s="75">
        <v>30599</v>
      </c>
      <c r="F409" s="27" t="str">
        <f t="shared" si="18"/>
        <v>7549</v>
      </c>
      <c r="G409" s="27" t="str">
        <f t="shared" si="19"/>
        <v>Male</v>
      </c>
      <c r="H409" s="27" t="str">
        <f t="shared" si="20"/>
        <v>joburg</v>
      </c>
    </row>
    <row r="410" spans="1:8" x14ac:dyDescent="0.3">
      <c r="A410" s="49" t="s">
        <v>11837</v>
      </c>
      <c r="B410" s="27" t="s">
        <v>11836</v>
      </c>
      <c r="C410" s="27" t="s">
        <v>4828</v>
      </c>
      <c r="D410" s="27" t="s">
        <v>13037</v>
      </c>
      <c r="E410" s="75">
        <v>29202</v>
      </c>
      <c r="F410" s="27" t="str">
        <f t="shared" si="18"/>
        <v>5122</v>
      </c>
      <c r="G410" s="27" t="str">
        <f t="shared" si="19"/>
        <v>Male</v>
      </c>
      <c r="H410" s="27" t="str">
        <f t="shared" si="20"/>
        <v>tshwane</v>
      </c>
    </row>
    <row r="411" spans="1:8" x14ac:dyDescent="0.3">
      <c r="A411" s="49" t="s">
        <v>11835</v>
      </c>
      <c r="B411" s="27" t="s">
        <v>5806</v>
      </c>
      <c r="C411" s="27" t="s">
        <v>7751</v>
      </c>
      <c r="D411" s="27" t="s">
        <v>13038</v>
      </c>
      <c r="E411" s="75">
        <v>30305</v>
      </c>
      <c r="F411" s="27" t="str">
        <f t="shared" si="18"/>
        <v>5757</v>
      </c>
      <c r="G411" s="27" t="str">
        <f t="shared" si="19"/>
        <v>Male</v>
      </c>
      <c r="H411" s="27" t="str">
        <f t="shared" si="20"/>
        <v>citypower</v>
      </c>
    </row>
    <row r="412" spans="1:8" x14ac:dyDescent="0.3">
      <c r="A412" s="49" t="s">
        <v>11834</v>
      </c>
      <c r="B412" s="27" t="s">
        <v>11833</v>
      </c>
      <c r="C412" s="27" t="s">
        <v>9455</v>
      </c>
      <c r="E412" s="75">
        <v>28761</v>
      </c>
      <c r="F412" s="27" t="str">
        <f t="shared" si="18"/>
        <v>5152</v>
      </c>
      <c r="G412" s="27" t="str">
        <f t="shared" si="19"/>
        <v>Male</v>
      </c>
      <c r="H412" s="27" t="e">
        <f t="shared" si="20"/>
        <v>#VALUE!</v>
      </c>
    </row>
    <row r="413" spans="1:8" x14ac:dyDescent="0.3">
      <c r="A413" s="49" t="s">
        <v>11832</v>
      </c>
      <c r="B413" s="27" t="s">
        <v>5509</v>
      </c>
      <c r="C413" s="27" t="s">
        <v>11831</v>
      </c>
      <c r="D413" s="27" t="s">
        <v>13039</v>
      </c>
      <c r="E413" s="75">
        <v>25897</v>
      </c>
      <c r="F413" s="27" t="str">
        <f t="shared" si="18"/>
        <v>5001</v>
      </c>
      <c r="G413" s="27" t="str">
        <f t="shared" si="19"/>
        <v>Male</v>
      </c>
      <c r="H413" s="27" t="str">
        <f t="shared" si="20"/>
        <v>gmail</v>
      </c>
    </row>
    <row r="414" spans="1:8" x14ac:dyDescent="0.3">
      <c r="A414" s="49" t="s">
        <v>11830</v>
      </c>
      <c r="B414" s="27" t="s">
        <v>4206</v>
      </c>
      <c r="C414" s="27" t="s">
        <v>11829</v>
      </c>
      <c r="D414" s="27" t="s">
        <v>13040</v>
      </c>
      <c r="E414" s="75">
        <v>31896</v>
      </c>
      <c r="F414" s="27" t="str">
        <f t="shared" si="18"/>
        <v>5261</v>
      </c>
      <c r="G414" s="27" t="str">
        <f t="shared" si="19"/>
        <v>Male</v>
      </c>
      <c r="H414" s="27" t="str">
        <f t="shared" si="20"/>
        <v>cjpchemicals</v>
      </c>
    </row>
    <row r="415" spans="1:8" x14ac:dyDescent="0.3">
      <c r="A415" s="49" t="s">
        <v>11828</v>
      </c>
      <c r="B415" s="27" t="s">
        <v>11827</v>
      </c>
      <c r="C415" s="27" t="s">
        <v>11826</v>
      </c>
      <c r="D415" s="27" t="s">
        <v>13041</v>
      </c>
      <c r="E415" s="75">
        <v>102078</v>
      </c>
      <c r="F415" s="27" t="str">
        <f t="shared" si="18"/>
        <v>2468</v>
      </c>
      <c r="G415" s="27" t="str">
        <f t="shared" si="19"/>
        <v>Female</v>
      </c>
      <c r="H415" s="27" t="str">
        <f t="shared" si="20"/>
        <v>clcooling</v>
      </c>
    </row>
    <row r="416" spans="1:8" x14ac:dyDescent="0.3">
      <c r="A416" s="49" t="s">
        <v>11825</v>
      </c>
      <c r="B416" s="27" t="s">
        <v>11824</v>
      </c>
      <c r="C416" s="27" t="s">
        <v>11823</v>
      </c>
      <c r="D416" s="27" t="s">
        <v>13042</v>
      </c>
      <c r="E416" s="75">
        <v>34780</v>
      </c>
      <c r="F416" s="27" t="str">
        <f t="shared" si="18"/>
        <v>0325</v>
      </c>
      <c r="G416" s="27" t="str">
        <f t="shared" si="19"/>
        <v>Female</v>
      </c>
      <c r="H416" s="27" t="str">
        <f t="shared" si="20"/>
        <v>classicremovals</v>
      </c>
    </row>
    <row r="417" spans="1:8" x14ac:dyDescent="0.3">
      <c r="A417" s="49" t="s">
        <v>11822</v>
      </c>
      <c r="B417" s="27" t="s">
        <v>11821</v>
      </c>
      <c r="C417" s="27" t="s">
        <v>11820</v>
      </c>
      <c r="D417" s="27" t="s">
        <v>13043</v>
      </c>
      <c r="E417" s="75">
        <v>29831</v>
      </c>
      <c r="F417" s="27" t="str">
        <f t="shared" si="18"/>
        <v>0058</v>
      </c>
      <c r="G417" s="27" t="str">
        <f t="shared" si="19"/>
        <v>Female</v>
      </c>
      <c r="H417" s="27" t="str">
        <f t="shared" si="20"/>
        <v>gmail</v>
      </c>
    </row>
    <row r="418" spans="1:8" x14ac:dyDescent="0.3">
      <c r="A418" s="49" t="s">
        <v>11819</v>
      </c>
      <c r="B418" s="27" t="s">
        <v>11818</v>
      </c>
      <c r="C418" s="27" t="s">
        <v>11817</v>
      </c>
      <c r="D418" s="27" t="s">
        <v>13044</v>
      </c>
      <c r="E418" s="75">
        <v>28312</v>
      </c>
      <c r="F418" s="27" t="str">
        <f t="shared" si="18"/>
        <v>5787</v>
      </c>
      <c r="G418" s="27" t="str">
        <f t="shared" si="19"/>
        <v>Male</v>
      </c>
      <c r="H418" s="27" t="str">
        <f t="shared" si="20"/>
        <v>cleaningafrica</v>
      </c>
    </row>
    <row r="419" spans="1:8" x14ac:dyDescent="0.3">
      <c r="A419" s="49" t="s">
        <v>11816</v>
      </c>
      <c r="B419" s="27" t="s">
        <v>4804</v>
      </c>
      <c r="C419" s="27" t="s">
        <v>6209</v>
      </c>
      <c r="D419" s="27" t="s">
        <v>13045</v>
      </c>
      <c r="E419" s="75">
        <v>27924</v>
      </c>
      <c r="F419" s="27" t="str">
        <f t="shared" si="18"/>
        <v>0320</v>
      </c>
      <c r="G419" s="27" t="str">
        <f t="shared" si="19"/>
        <v>Female</v>
      </c>
      <c r="H419" s="27" t="str">
        <f t="shared" si="20"/>
        <v>cleaningworld</v>
      </c>
    </row>
    <row r="420" spans="1:8" x14ac:dyDescent="0.3">
      <c r="A420" s="49" t="s">
        <v>11815</v>
      </c>
      <c r="B420" s="27" t="s">
        <v>11814</v>
      </c>
      <c r="C420" s="27" t="s">
        <v>11813</v>
      </c>
      <c r="D420" s="27" t="s">
        <v>13046</v>
      </c>
      <c r="E420" s="75">
        <v>23065</v>
      </c>
      <c r="F420" s="27" t="str">
        <f t="shared" si="18"/>
        <v>0313</v>
      </c>
      <c r="G420" s="27" t="str">
        <f t="shared" si="19"/>
        <v>Female</v>
      </c>
      <c r="H420" s="27" t="str">
        <f t="shared" si="20"/>
        <v>concreteflooring</v>
      </c>
    </row>
    <row r="421" spans="1:8" x14ac:dyDescent="0.3">
      <c r="A421" s="49" t="s">
        <v>11812</v>
      </c>
      <c r="B421" s="27" t="s">
        <v>11811</v>
      </c>
      <c r="C421" s="27" t="s">
        <v>6342</v>
      </c>
      <c r="D421" s="27" t="s">
        <v>13047</v>
      </c>
      <c r="E421" s="75">
        <v>31344</v>
      </c>
      <c r="F421" s="27" t="str">
        <f t="shared" si="18"/>
        <v>0071</v>
      </c>
      <c r="G421" s="27" t="str">
        <f t="shared" si="19"/>
        <v>Female</v>
      </c>
      <c r="H421" s="27" t="str">
        <f t="shared" si="20"/>
        <v>mweb</v>
      </c>
    </row>
    <row r="422" spans="1:8" x14ac:dyDescent="0.3">
      <c r="A422" s="49" t="s">
        <v>11810</v>
      </c>
      <c r="B422" s="27" t="s">
        <v>6933</v>
      </c>
      <c r="C422" s="27" t="s">
        <v>5548</v>
      </c>
      <c r="D422" s="27" t="s">
        <v>13048</v>
      </c>
      <c r="E422" s="75">
        <v>36091</v>
      </c>
      <c r="F422" s="27" t="str">
        <f t="shared" si="18"/>
        <v>5185</v>
      </c>
      <c r="G422" s="27" t="str">
        <f t="shared" si="19"/>
        <v>Male</v>
      </c>
      <c r="H422" s="27" t="str">
        <f t="shared" si="20"/>
        <v>clickspot</v>
      </c>
    </row>
    <row r="423" spans="1:8" x14ac:dyDescent="0.3">
      <c r="A423" s="49" t="s">
        <v>11809</v>
      </c>
      <c r="B423" s="27" t="s">
        <v>10131</v>
      </c>
      <c r="C423" s="27" t="s">
        <v>7277</v>
      </c>
      <c r="E423" s="75">
        <v>34991</v>
      </c>
      <c r="F423" s="27" t="str">
        <f t="shared" si="18"/>
        <v>5993</v>
      </c>
      <c r="G423" s="27" t="str">
        <f t="shared" si="19"/>
        <v>Male</v>
      </c>
      <c r="H423" s="27" t="e">
        <f t="shared" si="20"/>
        <v>#VALUE!</v>
      </c>
    </row>
    <row r="424" spans="1:8" x14ac:dyDescent="0.3">
      <c r="A424" s="49" t="s">
        <v>11808</v>
      </c>
      <c r="B424" s="27" t="s">
        <v>11807</v>
      </c>
      <c r="C424" s="27" t="s">
        <v>8518</v>
      </c>
      <c r="D424" s="27" t="s">
        <v>13049</v>
      </c>
      <c r="E424" s="75">
        <v>33914</v>
      </c>
      <c r="F424" s="27" t="str">
        <f t="shared" si="18"/>
        <v>0145</v>
      </c>
      <c r="G424" s="27" t="str">
        <f t="shared" si="19"/>
        <v>Female</v>
      </c>
      <c r="H424" s="27" t="str">
        <f t="shared" si="20"/>
        <v>firstaidcentre</v>
      </c>
    </row>
    <row r="425" spans="1:8" x14ac:dyDescent="0.3">
      <c r="A425" s="49" t="s">
        <v>11806</v>
      </c>
      <c r="B425" s="27" t="s">
        <v>11805</v>
      </c>
      <c r="C425" s="27" t="s">
        <v>11804</v>
      </c>
      <c r="E425" s="75">
        <v>33752</v>
      </c>
      <c r="F425" s="27" t="str">
        <f t="shared" si="18"/>
        <v>0156</v>
      </c>
      <c r="G425" s="27" t="str">
        <f t="shared" si="19"/>
        <v>Female</v>
      </c>
      <c r="H425" s="27" t="e">
        <f t="shared" si="20"/>
        <v>#VALUE!</v>
      </c>
    </row>
    <row r="426" spans="1:8" x14ac:dyDescent="0.3">
      <c r="A426" s="49" t="s">
        <v>11803</v>
      </c>
      <c r="B426" s="27" t="s">
        <v>10873</v>
      </c>
      <c r="C426" s="27" t="s">
        <v>11802</v>
      </c>
      <c r="D426" s="27" t="s">
        <v>13050</v>
      </c>
      <c r="E426" s="75">
        <v>32027</v>
      </c>
      <c r="F426" s="27" t="str">
        <f t="shared" si="18"/>
        <v>5146</v>
      </c>
      <c r="G426" s="27" t="str">
        <f t="shared" si="19"/>
        <v>Male</v>
      </c>
      <c r="H426" s="27" t="str">
        <f t="shared" si="20"/>
        <v>yahoo</v>
      </c>
    </row>
    <row r="427" spans="1:8" x14ac:dyDescent="0.3">
      <c r="A427" s="49" t="s">
        <v>11801</v>
      </c>
      <c r="B427" s="27" t="s">
        <v>4610</v>
      </c>
      <c r="C427" s="27" t="s">
        <v>4514</v>
      </c>
      <c r="D427" s="27" t="s">
        <v>13051</v>
      </c>
      <c r="E427" s="75">
        <v>35879</v>
      </c>
      <c r="F427" s="27" t="str">
        <f t="shared" si="18"/>
        <v>5131</v>
      </c>
      <c r="G427" s="27" t="str">
        <f t="shared" si="19"/>
        <v>Male</v>
      </c>
      <c r="H427" s="27" t="str">
        <f t="shared" si="20"/>
        <v>cloudlogistics</v>
      </c>
    </row>
    <row r="428" spans="1:8" x14ac:dyDescent="0.3">
      <c r="A428" s="49" t="s">
        <v>11800</v>
      </c>
      <c r="B428" s="27" t="s">
        <v>8919</v>
      </c>
      <c r="C428" s="27" t="s">
        <v>11799</v>
      </c>
      <c r="D428" s="27" t="s">
        <v>13052</v>
      </c>
      <c r="E428" s="75">
        <v>35862</v>
      </c>
      <c r="F428" s="27" t="str">
        <f t="shared" si="18"/>
        <v>0840</v>
      </c>
      <c r="G428" s="27" t="str">
        <f t="shared" si="19"/>
        <v>Female</v>
      </c>
      <c r="H428" s="27" t="str">
        <f t="shared" si="20"/>
        <v>cloudsteraccounting</v>
      </c>
    </row>
    <row r="429" spans="1:8" x14ac:dyDescent="0.3">
      <c r="A429" s="49" t="s">
        <v>11798</v>
      </c>
      <c r="B429" s="27" t="s">
        <v>5552</v>
      </c>
      <c r="C429" s="27" t="s">
        <v>8311</v>
      </c>
      <c r="E429" s="75">
        <v>32472</v>
      </c>
      <c r="F429" s="27" t="str">
        <f t="shared" si="18"/>
        <v>5257</v>
      </c>
      <c r="G429" s="27" t="str">
        <f t="shared" si="19"/>
        <v>Male</v>
      </c>
      <c r="H429" s="27" t="e">
        <f t="shared" si="20"/>
        <v>#VALUE!</v>
      </c>
    </row>
    <row r="430" spans="1:8" x14ac:dyDescent="0.3">
      <c r="A430" s="49" t="s">
        <v>11797</v>
      </c>
      <c r="B430" s="27" t="s">
        <v>4081</v>
      </c>
      <c r="C430" s="27" t="s">
        <v>8265</v>
      </c>
      <c r="D430" s="27" t="s">
        <v>13053</v>
      </c>
      <c r="E430" s="75">
        <v>32689</v>
      </c>
      <c r="F430" s="27" t="str">
        <f t="shared" si="18"/>
        <v>0287</v>
      </c>
      <c r="G430" s="27" t="str">
        <f t="shared" si="19"/>
        <v>Female</v>
      </c>
      <c r="H430" s="27" t="str">
        <f t="shared" si="20"/>
        <v>clyral</v>
      </c>
    </row>
    <row r="431" spans="1:8" x14ac:dyDescent="0.3">
      <c r="A431" s="49" t="s">
        <v>11796</v>
      </c>
      <c r="B431" s="27" t="s">
        <v>11795</v>
      </c>
      <c r="C431" s="27" t="s">
        <v>5693</v>
      </c>
      <c r="D431" s="27" t="s">
        <v>13054</v>
      </c>
      <c r="E431" s="75">
        <v>35680</v>
      </c>
      <c r="F431" s="27" t="str">
        <f t="shared" si="18"/>
        <v>6286</v>
      </c>
      <c r="G431" s="27" t="str">
        <f t="shared" si="19"/>
        <v>Male</v>
      </c>
      <c r="H431" s="27" t="str">
        <f t="shared" si="20"/>
        <v>cofab</v>
      </c>
    </row>
    <row r="432" spans="1:8" x14ac:dyDescent="0.3">
      <c r="A432" s="49" t="s">
        <v>11794</v>
      </c>
      <c r="B432" s="27" t="s">
        <v>11793</v>
      </c>
      <c r="C432" s="27" t="s">
        <v>8545</v>
      </c>
      <c r="D432" s="27" t="s">
        <v>13055</v>
      </c>
      <c r="E432" s="75">
        <v>34663</v>
      </c>
      <c r="F432" s="27" t="str">
        <f t="shared" si="18"/>
        <v>0057</v>
      </c>
      <c r="G432" s="27" t="str">
        <f t="shared" si="19"/>
        <v>Female</v>
      </c>
      <c r="H432" s="27" t="str">
        <f t="shared" si="20"/>
        <v>polyinstitute</v>
      </c>
    </row>
    <row r="433" spans="1:8" x14ac:dyDescent="0.3">
      <c r="A433" s="49" t="s">
        <v>11792</v>
      </c>
      <c r="B433" s="27" t="s">
        <v>11791</v>
      </c>
      <c r="C433" s="27" t="s">
        <v>4828</v>
      </c>
      <c r="D433" s="27" t="s">
        <v>13056</v>
      </c>
      <c r="E433" s="75">
        <v>34254</v>
      </c>
      <c r="F433" s="27" t="str">
        <f t="shared" si="18"/>
        <v>5082</v>
      </c>
      <c r="G433" s="27" t="str">
        <f t="shared" si="19"/>
        <v>Male</v>
      </c>
      <c r="H433" s="27" t="str">
        <f t="shared" si="20"/>
        <v>coca-cola</v>
      </c>
    </row>
    <row r="434" spans="1:8" x14ac:dyDescent="0.3">
      <c r="A434" s="49" t="s">
        <v>11790</v>
      </c>
      <c r="B434" s="27" t="s">
        <v>11789</v>
      </c>
      <c r="C434" s="27" t="s">
        <v>11788</v>
      </c>
      <c r="D434" s="27" t="s">
        <v>13057</v>
      </c>
      <c r="E434" s="75">
        <v>35161</v>
      </c>
      <c r="F434" s="27" t="str">
        <f t="shared" si="18"/>
        <v>5218</v>
      </c>
      <c r="G434" s="27" t="str">
        <f t="shared" si="19"/>
        <v>Male</v>
      </c>
      <c r="H434" s="27" t="str">
        <f t="shared" si="20"/>
        <v>ccbagroup</v>
      </c>
    </row>
    <row r="435" spans="1:8" x14ac:dyDescent="0.3">
      <c r="A435" s="49" t="s">
        <v>11787</v>
      </c>
      <c r="B435" s="27" t="s">
        <v>11786</v>
      </c>
      <c r="C435" s="27" t="s">
        <v>5870</v>
      </c>
      <c r="D435" s="27" t="s">
        <v>13058</v>
      </c>
      <c r="E435" s="75">
        <v>35004</v>
      </c>
      <c r="F435" s="27" t="str">
        <f t="shared" si="18"/>
        <v>5106</v>
      </c>
      <c r="G435" s="27" t="str">
        <f t="shared" si="19"/>
        <v>Male</v>
      </c>
      <c r="H435" s="27" t="str">
        <f t="shared" si="20"/>
        <v>codeo</v>
      </c>
    </row>
    <row r="436" spans="1:8" x14ac:dyDescent="0.3">
      <c r="A436" s="49" t="s">
        <v>11785</v>
      </c>
      <c r="B436" s="27" t="s">
        <v>11784</v>
      </c>
      <c r="C436" s="27" t="s">
        <v>11783</v>
      </c>
      <c r="E436" s="75">
        <v>33905</v>
      </c>
      <c r="F436" s="27" t="str">
        <f t="shared" si="18"/>
        <v>0095</v>
      </c>
      <c r="G436" s="27" t="str">
        <f t="shared" si="19"/>
        <v>Female</v>
      </c>
      <c r="H436" s="27" t="e">
        <f t="shared" si="20"/>
        <v>#VALUE!</v>
      </c>
    </row>
    <row r="437" spans="1:8" x14ac:dyDescent="0.3">
      <c r="A437" s="49" t="s">
        <v>11782</v>
      </c>
      <c r="B437" s="27" t="s">
        <v>11781</v>
      </c>
      <c r="C437" s="27" t="s">
        <v>11780</v>
      </c>
      <c r="E437" s="75">
        <v>36147</v>
      </c>
      <c r="F437" s="27" t="str">
        <f t="shared" si="18"/>
        <v>0107</v>
      </c>
      <c r="G437" s="27" t="str">
        <f t="shared" si="19"/>
        <v>Female</v>
      </c>
      <c r="H437" s="27" t="e">
        <f t="shared" si="20"/>
        <v>#VALUE!</v>
      </c>
    </row>
    <row r="438" spans="1:8" x14ac:dyDescent="0.3">
      <c r="A438" s="49" t="s">
        <v>11779</v>
      </c>
      <c r="B438" s="27" t="s">
        <v>11778</v>
      </c>
      <c r="C438" s="27" t="s">
        <v>11777</v>
      </c>
      <c r="E438" s="75">
        <v>25653</v>
      </c>
      <c r="F438" s="27" t="str">
        <f t="shared" si="18"/>
        <v>0210</v>
      </c>
      <c r="G438" s="27" t="str">
        <f t="shared" si="19"/>
        <v>Female</v>
      </c>
      <c r="H438" s="27" t="e">
        <f t="shared" si="20"/>
        <v>#VALUE!</v>
      </c>
    </row>
    <row r="439" spans="1:8" x14ac:dyDescent="0.3">
      <c r="A439" s="49" t="s">
        <v>11776</v>
      </c>
      <c r="B439" s="27" t="s">
        <v>11775</v>
      </c>
      <c r="C439" s="27" t="s">
        <v>11774</v>
      </c>
      <c r="D439" s="27" t="s">
        <v>13059</v>
      </c>
      <c r="E439" s="75">
        <v>26064</v>
      </c>
      <c r="F439" s="27" t="str">
        <f t="shared" si="18"/>
        <v>0188</v>
      </c>
      <c r="G439" s="27" t="str">
        <f t="shared" si="19"/>
        <v>Female</v>
      </c>
      <c r="H439" s="27" t="str">
        <f t="shared" si="20"/>
        <v>coega</v>
      </c>
    </row>
    <row r="440" spans="1:8" x14ac:dyDescent="0.3">
      <c r="A440" s="49" t="s">
        <v>11773</v>
      </c>
      <c r="B440" s="27" t="s">
        <v>11772</v>
      </c>
      <c r="C440" s="27" t="s">
        <v>9230</v>
      </c>
      <c r="D440" s="27" t="s">
        <v>13060</v>
      </c>
      <c r="E440" s="75">
        <v>29461</v>
      </c>
      <c r="F440" s="27" t="str">
        <f t="shared" si="18"/>
        <v>5102</v>
      </c>
      <c r="G440" s="27" t="str">
        <f t="shared" si="19"/>
        <v>Male</v>
      </c>
      <c r="H440" s="27" t="str">
        <f t="shared" si="20"/>
        <v>gmail</v>
      </c>
    </row>
    <row r="441" spans="1:8" x14ac:dyDescent="0.3">
      <c r="A441" s="49" t="s">
        <v>11771</v>
      </c>
      <c r="B441" s="27" t="s">
        <v>11770</v>
      </c>
      <c r="C441" s="27" t="s">
        <v>11769</v>
      </c>
      <c r="D441" s="27" t="s">
        <v>13061</v>
      </c>
      <c r="E441" s="75">
        <v>23396</v>
      </c>
      <c r="F441" s="27" t="str">
        <f t="shared" si="18"/>
        <v>0041</v>
      </c>
      <c r="G441" s="27" t="str">
        <f t="shared" si="19"/>
        <v>Female</v>
      </c>
      <c r="H441" s="27" t="str">
        <f t="shared" si="20"/>
        <v>gmail</v>
      </c>
    </row>
    <row r="442" spans="1:8" x14ac:dyDescent="0.3">
      <c r="A442" s="49" t="s">
        <v>11768</v>
      </c>
      <c r="B442" s="27" t="s">
        <v>5087</v>
      </c>
      <c r="C442" s="27" t="s">
        <v>9049</v>
      </c>
      <c r="D442" s="27" t="s">
        <v>13062</v>
      </c>
      <c r="E442" s="75">
        <v>34365</v>
      </c>
      <c r="F442" s="27" t="str">
        <f t="shared" si="18"/>
        <v>0721</v>
      </c>
      <c r="G442" s="27" t="str">
        <f t="shared" si="19"/>
        <v>Female</v>
      </c>
      <c r="H442" s="27" t="str">
        <f t="shared" si="20"/>
        <v>GMAIL</v>
      </c>
    </row>
    <row r="443" spans="1:8" x14ac:dyDescent="0.3">
      <c r="A443" s="49" t="s">
        <v>11767</v>
      </c>
      <c r="B443" s="27" t="s">
        <v>5922</v>
      </c>
      <c r="C443" s="27" t="s">
        <v>4119</v>
      </c>
      <c r="D443" s="27" t="s">
        <v>13063</v>
      </c>
      <c r="E443" s="75">
        <v>33609</v>
      </c>
      <c r="F443" s="27" t="str">
        <f t="shared" si="18"/>
        <v>0554</v>
      </c>
      <c r="G443" s="27" t="str">
        <f t="shared" si="19"/>
        <v>Female</v>
      </c>
      <c r="H443" s="27" t="str">
        <f t="shared" si="20"/>
        <v>coffeequip</v>
      </c>
    </row>
    <row r="444" spans="1:8" x14ac:dyDescent="0.3">
      <c r="A444" s="49" t="s">
        <v>11766</v>
      </c>
      <c r="B444" s="27" t="s">
        <v>11765</v>
      </c>
      <c r="C444" s="27" t="s">
        <v>11764</v>
      </c>
      <c r="D444" s="27" t="s">
        <v>13064</v>
      </c>
      <c r="E444" s="75">
        <v>34850</v>
      </c>
      <c r="F444" s="27" t="str">
        <f t="shared" si="18"/>
        <v>5457</v>
      </c>
      <c r="G444" s="27" t="str">
        <f t="shared" si="19"/>
        <v>Male</v>
      </c>
      <c r="H444" s="27" t="str">
        <f t="shared" si="20"/>
        <v>cosoft</v>
      </c>
    </row>
    <row r="445" spans="1:8" x14ac:dyDescent="0.3">
      <c r="A445" s="49" t="s">
        <v>11763</v>
      </c>
      <c r="B445" s="27" t="s">
        <v>11762</v>
      </c>
      <c r="C445" s="27" t="s">
        <v>10992</v>
      </c>
      <c r="E445" s="75">
        <v>34624</v>
      </c>
      <c r="F445" s="27" t="str">
        <f t="shared" si="18"/>
        <v>5928</v>
      </c>
      <c r="G445" s="27" t="str">
        <f t="shared" si="19"/>
        <v>Male</v>
      </c>
      <c r="H445" s="27" t="e">
        <f t="shared" si="20"/>
        <v>#VALUE!</v>
      </c>
    </row>
    <row r="446" spans="1:8" x14ac:dyDescent="0.3">
      <c r="A446" s="49" t="s">
        <v>11761</v>
      </c>
      <c r="B446" s="27" t="s">
        <v>5783</v>
      </c>
      <c r="C446" s="27" t="s">
        <v>6796</v>
      </c>
      <c r="D446" s="27" t="s">
        <v>13065</v>
      </c>
      <c r="E446" s="75">
        <v>34872</v>
      </c>
      <c r="F446" s="27" t="str">
        <f t="shared" si="18"/>
        <v>0387</v>
      </c>
      <c r="G446" s="27" t="str">
        <f t="shared" si="19"/>
        <v>Female</v>
      </c>
      <c r="H446" s="27" t="str">
        <f t="shared" si="20"/>
        <v>driving</v>
      </c>
    </row>
    <row r="447" spans="1:8" x14ac:dyDescent="0.3">
      <c r="A447" s="49" t="s">
        <v>11760</v>
      </c>
      <c r="B447" s="27" t="s">
        <v>11759</v>
      </c>
      <c r="C447" s="27" t="s">
        <v>4808</v>
      </c>
      <c r="D447" s="27" t="s">
        <v>13066</v>
      </c>
      <c r="E447" s="75">
        <v>35074</v>
      </c>
      <c r="F447" s="27" t="str">
        <f t="shared" si="18"/>
        <v>0091</v>
      </c>
      <c r="G447" s="27" t="str">
        <f t="shared" si="19"/>
        <v>Female</v>
      </c>
      <c r="H447" s="27" t="str">
        <f t="shared" si="20"/>
        <v>colonelgrahamguesthouse</v>
      </c>
    </row>
    <row r="448" spans="1:8" x14ac:dyDescent="0.3">
      <c r="A448" s="49" t="s">
        <v>11758</v>
      </c>
      <c r="B448" s="27" t="s">
        <v>11757</v>
      </c>
      <c r="C448" s="27" t="s">
        <v>10151</v>
      </c>
      <c r="E448" s="75">
        <v>33394</v>
      </c>
      <c r="F448" s="27" t="str">
        <f t="shared" si="18"/>
        <v>0114</v>
      </c>
      <c r="G448" s="27" t="str">
        <f t="shared" si="19"/>
        <v>Female</v>
      </c>
      <c r="H448" s="27" t="e">
        <f t="shared" si="20"/>
        <v>#VALUE!</v>
      </c>
    </row>
    <row r="449" spans="1:8" x14ac:dyDescent="0.3">
      <c r="A449" s="49" t="s">
        <v>11756</v>
      </c>
      <c r="B449" s="27" t="s">
        <v>11755</v>
      </c>
      <c r="C449" s="27" t="s">
        <v>11754</v>
      </c>
      <c r="D449" s="27" t="s">
        <v>13067</v>
      </c>
      <c r="E449" s="75">
        <v>30302</v>
      </c>
      <c r="F449" s="27" t="str">
        <f t="shared" si="18"/>
        <v>0597</v>
      </c>
      <c r="G449" s="27" t="str">
        <f t="shared" si="19"/>
        <v>Female</v>
      </c>
      <c r="H449" s="27" t="str">
        <f t="shared" si="20"/>
        <v>columinate</v>
      </c>
    </row>
    <row r="450" spans="1:8" x14ac:dyDescent="0.3">
      <c r="A450" s="49" t="s">
        <v>11753</v>
      </c>
      <c r="B450" s="27" t="s">
        <v>6430</v>
      </c>
      <c r="C450" s="27" t="s">
        <v>11752</v>
      </c>
      <c r="D450" s="27" t="s">
        <v>13068</v>
      </c>
      <c r="E450" s="75">
        <v>25308</v>
      </c>
      <c r="F450" s="27" t="str">
        <f t="shared" si="18"/>
        <v>0128</v>
      </c>
      <c r="G450" s="27" t="str">
        <f t="shared" si="19"/>
        <v>Female</v>
      </c>
      <c r="H450" s="27" t="str">
        <f t="shared" si="20"/>
        <v>combustionheating</v>
      </c>
    </row>
    <row r="451" spans="1:8" x14ac:dyDescent="0.3">
      <c r="A451" s="49" t="s">
        <v>11751</v>
      </c>
      <c r="B451" s="27" t="s">
        <v>11750</v>
      </c>
      <c r="C451" s="27" t="s">
        <v>11749</v>
      </c>
      <c r="D451" s="27" t="s">
        <v>13069</v>
      </c>
      <c r="E451" s="75">
        <v>26476</v>
      </c>
      <c r="F451" s="27" t="str">
        <f t="shared" si="18"/>
        <v>5188</v>
      </c>
      <c r="G451" s="27" t="str">
        <f t="shared" si="19"/>
        <v>Male</v>
      </c>
      <c r="H451" s="27" t="str">
        <f t="shared" si="20"/>
        <v>ccslogistics</v>
      </c>
    </row>
    <row r="452" spans="1:8" x14ac:dyDescent="0.3">
      <c r="A452" s="49" t="s">
        <v>11748</v>
      </c>
      <c r="B452" s="27" t="s">
        <v>6010</v>
      </c>
      <c r="C452" s="27" t="s">
        <v>11747</v>
      </c>
      <c r="D452" s="27" t="s">
        <v>13070</v>
      </c>
      <c r="E452" s="75">
        <v>30797</v>
      </c>
      <c r="F452" s="27" t="str">
        <f t="shared" ref="F452:F515" si="21">MID(A452,7,4)</f>
        <v>5055</v>
      </c>
      <c r="G452" s="27" t="str">
        <f t="shared" si="19"/>
        <v>Male</v>
      </c>
      <c r="H452" s="27" t="str">
        <f t="shared" si="20"/>
        <v>live</v>
      </c>
    </row>
    <row r="453" spans="1:8" x14ac:dyDescent="0.3">
      <c r="A453" s="49" t="s">
        <v>11746</v>
      </c>
      <c r="B453" s="27" t="s">
        <v>11745</v>
      </c>
      <c r="C453" s="27" t="s">
        <v>8414</v>
      </c>
      <c r="D453" s="27" t="s">
        <v>13071</v>
      </c>
      <c r="E453" s="75">
        <v>30352</v>
      </c>
      <c r="F453" s="27" t="str">
        <f t="shared" si="21"/>
        <v>5619</v>
      </c>
      <c r="G453" s="27" t="str">
        <f t="shared" ref="G453:G516" si="22">IF(F453&gt;"4999","Male","Female")</f>
        <v>Male</v>
      </c>
      <c r="H453" s="27" t="str">
        <f t="shared" ref="H453:H516" si="23">LEFT(REPLACE(D453,1,FIND("@",D453),""),FIND(".",REPLACE(D453,1,FIND("@",D453),""))-1)</f>
        <v>compactcool</v>
      </c>
    </row>
    <row r="454" spans="1:8" x14ac:dyDescent="0.3">
      <c r="A454" s="49" t="s">
        <v>11744</v>
      </c>
      <c r="B454" s="27" t="s">
        <v>5718</v>
      </c>
      <c r="C454" s="27" t="s">
        <v>11743</v>
      </c>
      <c r="D454" s="27" t="s">
        <v>13072</v>
      </c>
      <c r="E454" s="75">
        <v>28061</v>
      </c>
      <c r="F454" s="27" t="str">
        <f t="shared" si="21"/>
        <v>0030</v>
      </c>
      <c r="G454" s="27" t="str">
        <f t="shared" si="22"/>
        <v>Female</v>
      </c>
      <c r="H454" s="27" t="str">
        <f t="shared" si="23"/>
        <v>compairsa</v>
      </c>
    </row>
    <row r="455" spans="1:8" x14ac:dyDescent="0.3">
      <c r="A455" s="49" t="s">
        <v>11742</v>
      </c>
      <c r="B455" s="27" t="s">
        <v>5863</v>
      </c>
      <c r="C455" s="27" t="s">
        <v>4172</v>
      </c>
      <c r="D455" s="27" t="s">
        <v>13073</v>
      </c>
      <c r="E455" s="75">
        <v>28667</v>
      </c>
      <c r="F455" s="27" t="str">
        <f t="shared" si="21"/>
        <v>5908</v>
      </c>
      <c r="G455" s="27" t="str">
        <f t="shared" si="22"/>
        <v>Male</v>
      </c>
      <c r="H455" s="27" t="str">
        <f t="shared" si="23"/>
        <v>crsolution</v>
      </c>
    </row>
    <row r="456" spans="1:8" x14ac:dyDescent="0.3">
      <c r="A456" s="49" t="s">
        <v>11741</v>
      </c>
      <c r="B456" s="27" t="s">
        <v>9088</v>
      </c>
      <c r="C456" s="27" t="s">
        <v>11740</v>
      </c>
      <c r="D456" s="27" t="s">
        <v>13074</v>
      </c>
      <c r="E456" s="75">
        <v>29902</v>
      </c>
      <c r="F456" s="27" t="str">
        <f t="shared" si="21"/>
        <v>5152</v>
      </c>
      <c r="G456" s="27" t="str">
        <f t="shared" si="22"/>
        <v>Male</v>
      </c>
      <c r="H456" s="27" t="str">
        <f t="shared" si="23"/>
        <v>MWEB</v>
      </c>
    </row>
    <row r="457" spans="1:8" x14ac:dyDescent="0.3">
      <c r="A457" s="49" t="s">
        <v>11739</v>
      </c>
      <c r="B457" s="27" t="s">
        <v>4286</v>
      </c>
      <c r="C457" s="27" t="s">
        <v>11738</v>
      </c>
      <c r="E457" s="75">
        <v>33477</v>
      </c>
      <c r="F457" s="27" t="str">
        <f t="shared" si="21"/>
        <v>5088</v>
      </c>
      <c r="G457" s="27" t="str">
        <f t="shared" si="22"/>
        <v>Male</v>
      </c>
      <c r="H457" s="27" t="e">
        <f t="shared" si="23"/>
        <v>#VALUE!</v>
      </c>
    </row>
    <row r="458" spans="1:8" x14ac:dyDescent="0.3">
      <c r="A458" s="49" t="s">
        <v>11737</v>
      </c>
      <c r="B458" s="27" t="s">
        <v>5732</v>
      </c>
      <c r="C458" s="27" t="s">
        <v>11736</v>
      </c>
      <c r="D458" s="27" t="s">
        <v>13075</v>
      </c>
      <c r="E458" s="75">
        <v>29821</v>
      </c>
      <c r="F458" s="27" t="str">
        <f t="shared" si="21"/>
        <v>5153</v>
      </c>
      <c r="G458" s="27" t="str">
        <f t="shared" si="22"/>
        <v>Male</v>
      </c>
      <c r="H458" s="27" t="str">
        <f t="shared" si="23"/>
        <v>conatech</v>
      </c>
    </row>
    <row r="459" spans="1:8" x14ac:dyDescent="0.3">
      <c r="A459" s="49" t="s">
        <v>11735</v>
      </c>
      <c r="B459" s="27" t="s">
        <v>4571</v>
      </c>
      <c r="C459" s="27" t="s">
        <v>11734</v>
      </c>
      <c r="D459" s="27" t="s">
        <v>13076</v>
      </c>
      <c r="E459" s="75">
        <v>34203</v>
      </c>
      <c r="F459" s="27" t="str">
        <f t="shared" si="21"/>
        <v>0173</v>
      </c>
      <c r="G459" s="27" t="str">
        <f t="shared" si="22"/>
        <v>Female</v>
      </c>
      <c r="H459" s="27" t="str">
        <f t="shared" si="23"/>
        <v>connemara</v>
      </c>
    </row>
    <row r="460" spans="1:8" x14ac:dyDescent="0.3">
      <c r="A460" s="49" t="s">
        <v>11733</v>
      </c>
      <c r="B460" s="27" t="s">
        <v>8323</v>
      </c>
      <c r="C460" s="27" t="s">
        <v>11732</v>
      </c>
      <c r="E460" s="75">
        <v>35419</v>
      </c>
      <c r="F460" s="27" t="str">
        <f t="shared" si="21"/>
        <v>0180</v>
      </c>
      <c r="G460" s="27" t="str">
        <f t="shared" si="22"/>
        <v>Female</v>
      </c>
      <c r="H460" s="27" t="e">
        <f t="shared" si="23"/>
        <v>#VALUE!</v>
      </c>
    </row>
    <row r="461" spans="1:8" x14ac:dyDescent="0.3">
      <c r="A461" s="49" t="s">
        <v>11731</v>
      </c>
      <c r="B461" s="27" t="s">
        <v>11730</v>
      </c>
      <c r="C461" s="27" t="s">
        <v>11729</v>
      </c>
      <c r="D461" s="27" t="s">
        <v>13077</v>
      </c>
      <c r="E461" s="75">
        <v>34451</v>
      </c>
      <c r="F461" s="27" t="str">
        <f t="shared" si="21"/>
        <v>0188</v>
      </c>
      <c r="G461" s="27" t="str">
        <f t="shared" si="22"/>
        <v>Female</v>
      </c>
      <c r="H461" s="27" t="str">
        <f t="shared" si="23"/>
        <v>pro-safe</v>
      </c>
    </row>
    <row r="462" spans="1:8" x14ac:dyDescent="0.3">
      <c r="A462" s="49" t="s">
        <v>11728</v>
      </c>
      <c r="B462" s="27" t="s">
        <v>11727</v>
      </c>
      <c r="C462" s="27" t="s">
        <v>11726</v>
      </c>
      <c r="D462" s="27" t="s">
        <v>13078</v>
      </c>
      <c r="E462" s="75">
        <v>32261</v>
      </c>
      <c r="F462" s="27" t="str">
        <f t="shared" si="21"/>
        <v>0315</v>
      </c>
      <c r="G462" s="27" t="str">
        <f t="shared" si="22"/>
        <v>Female</v>
      </c>
      <c r="H462" s="27" t="str">
        <f t="shared" si="23"/>
        <v>consumerinfocus</v>
      </c>
    </row>
    <row r="463" spans="1:8" x14ac:dyDescent="0.3">
      <c r="A463" s="49" t="s">
        <v>11725</v>
      </c>
      <c r="B463" s="27" t="s">
        <v>11724</v>
      </c>
      <c r="C463" s="27" t="s">
        <v>11723</v>
      </c>
      <c r="D463" s="27" t="s">
        <v>13079</v>
      </c>
      <c r="E463" s="75">
        <v>34143</v>
      </c>
      <c r="F463" s="27" t="str">
        <f t="shared" si="21"/>
        <v>1162</v>
      </c>
      <c r="G463" s="27" t="str">
        <f t="shared" si="22"/>
        <v>Female</v>
      </c>
      <c r="H463" s="27" t="str">
        <f t="shared" si="23"/>
        <v>containeragents</v>
      </c>
    </row>
    <row r="464" spans="1:8" x14ac:dyDescent="0.3">
      <c r="A464" s="49" t="s">
        <v>11722</v>
      </c>
      <c r="B464" s="27" t="s">
        <v>11721</v>
      </c>
      <c r="C464" s="27" t="s">
        <v>11720</v>
      </c>
      <c r="D464" s="27" t="s">
        <v>13080</v>
      </c>
      <c r="E464" s="75">
        <v>33954</v>
      </c>
      <c r="F464" s="27" t="str">
        <f t="shared" si="21"/>
        <v>0376</v>
      </c>
      <c r="G464" s="27" t="str">
        <f t="shared" si="22"/>
        <v>Female</v>
      </c>
      <c r="H464" s="27" t="str">
        <f t="shared" si="23"/>
        <v>iafrica</v>
      </c>
    </row>
    <row r="465" spans="1:8" x14ac:dyDescent="0.3">
      <c r="A465" s="49" t="s">
        <v>11719</v>
      </c>
      <c r="B465" s="27" t="s">
        <v>11148</v>
      </c>
      <c r="C465" s="27" t="s">
        <v>6035</v>
      </c>
      <c r="D465" s="27" t="s">
        <v>13081</v>
      </c>
      <c r="E465" s="75">
        <v>32828</v>
      </c>
      <c r="F465" s="27" t="str">
        <f t="shared" si="21"/>
        <v>0502</v>
      </c>
      <c r="G465" s="27" t="str">
        <f t="shared" si="22"/>
        <v>Female</v>
      </c>
      <c r="H465" s="27" t="str">
        <f t="shared" si="23"/>
        <v>containerss</v>
      </c>
    </row>
    <row r="466" spans="1:8" x14ac:dyDescent="0.3">
      <c r="A466" s="49" t="s">
        <v>11718</v>
      </c>
      <c r="B466" s="27" t="s">
        <v>7164</v>
      </c>
      <c r="C466" s="27" t="s">
        <v>4470</v>
      </c>
      <c r="D466" s="27" t="s">
        <v>13082</v>
      </c>
      <c r="E466" s="75">
        <v>33596</v>
      </c>
      <c r="F466" s="27" t="str">
        <f t="shared" si="21"/>
        <v>0284</v>
      </c>
      <c r="G466" s="27" t="str">
        <f t="shared" si="22"/>
        <v>Female</v>
      </c>
      <c r="H466" s="27" t="str">
        <f t="shared" si="23"/>
        <v>containerworld</v>
      </c>
    </row>
    <row r="467" spans="1:8" x14ac:dyDescent="0.3">
      <c r="A467" s="49" t="s">
        <v>11717</v>
      </c>
      <c r="B467" s="27" t="s">
        <v>7988</v>
      </c>
      <c r="C467" s="27" t="s">
        <v>11716</v>
      </c>
      <c r="D467" s="27" t="s">
        <v>13083</v>
      </c>
      <c r="E467" s="75">
        <v>30190</v>
      </c>
      <c r="F467" s="27" t="str">
        <f t="shared" si="21"/>
        <v>0349</v>
      </c>
      <c r="G467" s="27" t="str">
        <f t="shared" si="22"/>
        <v>Female</v>
      </c>
      <c r="H467" s="27" t="str">
        <f t="shared" si="23"/>
        <v>continentalbutchery</v>
      </c>
    </row>
    <row r="468" spans="1:8" x14ac:dyDescent="0.3">
      <c r="A468" s="49" t="s">
        <v>11715</v>
      </c>
      <c r="B468" s="27" t="s">
        <v>5061</v>
      </c>
      <c r="C468" s="27" t="s">
        <v>6828</v>
      </c>
      <c r="E468" s="75">
        <v>26468</v>
      </c>
      <c r="F468" s="27" t="str">
        <f t="shared" si="21"/>
        <v>5063</v>
      </c>
      <c r="G468" s="27" t="str">
        <f t="shared" si="22"/>
        <v>Male</v>
      </c>
      <c r="H468" s="27" t="e">
        <f t="shared" si="23"/>
        <v>#VALUE!</v>
      </c>
    </row>
    <row r="469" spans="1:8" x14ac:dyDescent="0.3">
      <c r="A469" s="49" t="s">
        <v>11714</v>
      </c>
      <c r="B469" s="27" t="s">
        <v>9626</v>
      </c>
      <c r="C469" s="27" t="s">
        <v>11713</v>
      </c>
      <c r="D469" s="27" t="s">
        <v>13084</v>
      </c>
      <c r="E469" s="75">
        <v>29380</v>
      </c>
      <c r="F469" s="27" t="str">
        <f t="shared" si="21"/>
        <v>5034</v>
      </c>
      <c r="G469" s="27" t="str">
        <f t="shared" si="22"/>
        <v>Male</v>
      </c>
      <c r="H469" s="27" t="str">
        <f t="shared" si="23"/>
        <v>crownnational</v>
      </c>
    </row>
    <row r="470" spans="1:8" x14ac:dyDescent="0.3">
      <c r="A470" s="49" t="s">
        <v>11712</v>
      </c>
      <c r="B470" s="27" t="s">
        <v>7859</v>
      </c>
      <c r="C470" s="27" t="s">
        <v>9520</v>
      </c>
      <c r="E470" s="75">
        <v>29214</v>
      </c>
      <c r="F470" s="27" t="str">
        <f t="shared" si="21"/>
        <v>0315</v>
      </c>
      <c r="G470" s="27" t="str">
        <f t="shared" si="22"/>
        <v>Female</v>
      </c>
      <c r="H470" s="27" t="e">
        <f t="shared" si="23"/>
        <v>#VALUE!</v>
      </c>
    </row>
    <row r="471" spans="1:8" x14ac:dyDescent="0.3">
      <c r="A471" s="49" t="s">
        <v>11711</v>
      </c>
      <c r="B471" s="27" t="s">
        <v>11710</v>
      </c>
      <c r="C471" s="27" t="s">
        <v>11709</v>
      </c>
      <c r="D471" s="27" t="s">
        <v>13085</v>
      </c>
      <c r="E471" s="75">
        <v>29826</v>
      </c>
      <c r="F471" s="27" t="str">
        <f t="shared" si="21"/>
        <v>0028</v>
      </c>
      <c r="G471" s="27" t="str">
        <f t="shared" si="22"/>
        <v>Female</v>
      </c>
      <c r="H471" s="27" t="str">
        <f t="shared" si="23"/>
        <v>concom</v>
      </c>
    </row>
    <row r="472" spans="1:8" x14ac:dyDescent="0.3">
      <c r="A472" s="49" t="s">
        <v>11708</v>
      </c>
      <c r="B472" s="27" t="s">
        <v>11707</v>
      </c>
      <c r="C472" s="27" t="s">
        <v>11706</v>
      </c>
      <c r="D472" s="27" t="s">
        <v>13086</v>
      </c>
      <c r="E472" s="75">
        <v>33010</v>
      </c>
      <c r="F472" s="27" t="str">
        <f t="shared" si="21"/>
        <v>5279</v>
      </c>
      <c r="G472" s="27" t="str">
        <f t="shared" si="22"/>
        <v>Male</v>
      </c>
      <c r="H472" s="27" t="str">
        <f t="shared" si="23"/>
        <v>emerson</v>
      </c>
    </row>
    <row r="473" spans="1:8" x14ac:dyDescent="0.3">
      <c r="A473" s="49" t="s">
        <v>11705</v>
      </c>
      <c r="B473" s="27" t="s">
        <v>4743</v>
      </c>
      <c r="C473" s="27" t="s">
        <v>11704</v>
      </c>
      <c r="D473" s="27" t="s">
        <v>13087</v>
      </c>
      <c r="E473" s="75">
        <v>25282</v>
      </c>
      <c r="F473" s="27" t="str">
        <f t="shared" si="21"/>
        <v>1220</v>
      </c>
      <c r="G473" s="27" t="str">
        <f t="shared" si="22"/>
        <v>Female</v>
      </c>
      <c r="H473" s="27" t="str">
        <f t="shared" si="23"/>
        <v>verycoolideas</v>
      </c>
    </row>
    <row r="474" spans="1:8" x14ac:dyDescent="0.3">
      <c r="A474" s="49" t="s">
        <v>11703</v>
      </c>
      <c r="B474" s="27" t="s">
        <v>11702</v>
      </c>
      <c r="C474" s="27" t="s">
        <v>5434</v>
      </c>
      <c r="D474" s="27" t="s">
        <v>13088</v>
      </c>
      <c r="E474" s="75">
        <v>27410</v>
      </c>
      <c r="F474" s="27" t="str">
        <f t="shared" si="21"/>
        <v>5394</v>
      </c>
      <c r="G474" s="27" t="str">
        <f t="shared" si="22"/>
        <v>Male</v>
      </c>
      <c r="H474" s="27" t="str">
        <f t="shared" si="23"/>
        <v>coolperfection</v>
      </c>
    </row>
    <row r="475" spans="1:8" x14ac:dyDescent="0.3">
      <c r="A475" s="49" t="s">
        <v>11701</v>
      </c>
      <c r="B475" s="27" t="s">
        <v>11700</v>
      </c>
      <c r="C475" s="27" t="s">
        <v>8156</v>
      </c>
      <c r="D475" s="27" t="s">
        <v>13089</v>
      </c>
      <c r="E475" s="75">
        <v>32216</v>
      </c>
      <c r="F475" s="27" t="str">
        <f t="shared" si="21"/>
        <v>5298</v>
      </c>
      <c r="G475" s="27" t="str">
        <f t="shared" si="22"/>
        <v>Male</v>
      </c>
      <c r="H475" s="27" t="str">
        <f t="shared" si="23"/>
        <v>famousbrands</v>
      </c>
    </row>
    <row r="476" spans="1:8" x14ac:dyDescent="0.3">
      <c r="A476" s="49" t="s">
        <v>11699</v>
      </c>
      <c r="B476" s="27" t="s">
        <v>6550</v>
      </c>
      <c r="C476" s="27" t="s">
        <v>11698</v>
      </c>
      <c r="D476" s="27" t="s">
        <v>13090</v>
      </c>
      <c r="E476" s="75">
        <v>27949</v>
      </c>
      <c r="F476" s="27" t="str">
        <f t="shared" si="21"/>
        <v>5071</v>
      </c>
      <c r="G476" s="27" t="str">
        <f t="shared" si="22"/>
        <v>Male</v>
      </c>
      <c r="H476" s="27" t="str">
        <f t="shared" si="23"/>
        <v>cooltranz</v>
      </c>
    </row>
    <row r="477" spans="1:8" x14ac:dyDescent="0.3">
      <c r="A477" s="49" t="s">
        <v>11697</v>
      </c>
      <c r="B477" s="27" t="s">
        <v>11696</v>
      </c>
      <c r="C477" s="27" t="s">
        <v>11695</v>
      </c>
      <c r="E477" s="75">
        <v>31519</v>
      </c>
      <c r="F477" s="27" t="str">
        <f t="shared" si="21"/>
        <v>0107</v>
      </c>
      <c r="G477" s="27" t="str">
        <f t="shared" si="22"/>
        <v>Female</v>
      </c>
      <c r="H477" s="27" t="e">
        <f t="shared" si="23"/>
        <v>#VALUE!</v>
      </c>
    </row>
    <row r="478" spans="1:8" x14ac:dyDescent="0.3">
      <c r="A478" s="49" t="s">
        <v>11694</v>
      </c>
      <c r="B478" s="27" t="s">
        <v>4562</v>
      </c>
      <c r="C478" s="27" t="s">
        <v>3</v>
      </c>
      <c r="D478" s="27" t="s">
        <v>13091</v>
      </c>
      <c r="E478" s="75">
        <v>25663</v>
      </c>
      <c r="F478" s="27" t="str">
        <f t="shared" si="21"/>
        <v>5063</v>
      </c>
      <c r="G478" s="27" t="str">
        <f t="shared" si="22"/>
        <v>Male</v>
      </c>
      <c r="H478" s="27" t="str">
        <f t="shared" si="23"/>
        <v>netactive</v>
      </c>
    </row>
    <row r="479" spans="1:8" x14ac:dyDescent="0.3">
      <c r="A479" s="49" t="s">
        <v>11693</v>
      </c>
      <c r="B479" s="27" t="s">
        <v>4149</v>
      </c>
      <c r="C479" s="27" t="s">
        <v>11692</v>
      </c>
      <c r="D479" s="27" t="s">
        <v>13092</v>
      </c>
      <c r="E479" s="75">
        <v>34043</v>
      </c>
      <c r="F479" s="27" t="str">
        <f t="shared" si="21"/>
        <v>6282</v>
      </c>
      <c r="G479" s="27" t="str">
        <f t="shared" si="22"/>
        <v>Male</v>
      </c>
      <c r="H479" s="27" t="str">
        <f t="shared" si="23"/>
        <v>icecold</v>
      </c>
    </row>
    <row r="480" spans="1:8" x14ac:dyDescent="0.3">
      <c r="A480" s="49" t="s">
        <v>11691</v>
      </c>
      <c r="B480" s="27" t="s">
        <v>5170</v>
      </c>
      <c r="C480" s="27" t="s">
        <v>11690</v>
      </c>
      <c r="D480" s="27" t="s">
        <v>13093</v>
      </c>
      <c r="E480" s="75">
        <v>29788</v>
      </c>
      <c r="F480" s="27" t="str">
        <f t="shared" si="21"/>
        <v>5592</v>
      </c>
      <c r="G480" s="27" t="str">
        <f t="shared" si="22"/>
        <v>Male</v>
      </c>
      <c r="H480" s="27" t="str">
        <f t="shared" si="23"/>
        <v>hotmail</v>
      </c>
    </row>
    <row r="481" spans="1:8" x14ac:dyDescent="0.3">
      <c r="A481" s="49" t="s">
        <v>11689</v>
      </c>
      <c r="B481" s="27" t="s">
        <v>10939</v>
      </c>
      <c r="C481" s="27" t="s">
        <v>11688</v>
      </c>
      <c r="D481" s="27" t="s">
        <v>13094</v>
      </c>
      <c r="E481" s="75">
        <v>34917</v>
      </c>
      <c r="F481" s="27" t="str">
        <f t="shared" si="21"/>
        <v>6119</v>
      </c>
      <c r="G481" s="27" t="str">
        <f t="shared" si="22"/>
        <v>Male</v>
      </c>
      <c r="H481" s="27" t="str">
        <f t="shared" si="23"/>
        <v>mweb</v>
      </c>
    </row>
    <row r="482" spans="1:8" x14ac:dyDescent="0.3">
      <c r="A482" s="49" t="s">
        <v>11687</v>
      </c>
      <c r="B482" s="27" t="s">
        <v>11686</v>
      </c>
      <c r="C482" s="27" t="s">
        <v>11685</v>
      </c>
      <c r="E482" s="75">
        <v>35880</v>
      </c>
      <c r="F482" s="27" t="str">
        <f t="shared" si="21"/>
        <v>5367</v>
      </c>
      <c r="G482" s="27" t="str">
        <f t="shared" si="22"/>
        <v>Male</v>
      </c>
      <c r="H482" s="27" t="e">
        <f t="shared" si="23"/>
        <v>#VALUE!</v>
      </c>
    </row>
    <row r="483" spans="1:8" x14ac:dyDescent="0.3">
      <c r="A483" s="49" t="s">
        <v>11684</v>
      </c>
      <c r="B483" s="27" t="s">
        <v>11683</v>
      </c>
      <c r="C483" s="27" t="s">
        <v>11682</v>
      </c>
      <c r="D483" s="27" t="s">
        <v>13095</v>
      </c>
      <c r="E483" s="75">
        <v>32069</v>
      </c>
      <c r="F483" s="27" t="str">
        <f t="shared" si="21"/>
        <v>5463</v>
      </c>
      <c r="G483" s="27" t="str">
        <f t="shared" si="22"/>
        <v>Male</v>
      </c>
      <c r="H483" s="27" t="str">
        <f t="shared" si="23"/>
        <v>thirstys</v>
      </c>
    </row>
    <row r="484" spans="1:8" x14ac:dyDescent="0.3">
      <c r="A484" s="49" t="s">
        <v>11681</v>
      </c>
      <c r="B484" s="27" t="s">
        <v>11680</v>
      </c>
      <c r="C484" s="27" t="s">
        <v>8156</v>
      </c>
      <c r="D484" s="27" t="s">
        <v>13096</v>
      </c>
      <c r="E484" s="75">
        <v>30788</v>
      </c>
      <c r="F484" s="27" t="str">
        <f t="shared" si="21"/>
        <v>5433</v>
      </c>
      <c r="G484" s="27" t="str">
        <f t="shared" si="22"/>
        <v>Male</v>
      </c>
      <c r="H484" s="27" t="str">
        <f t="shared" si="23"/>
        <v>bluestrawberry</v>
      </c>
    </row>
    <row r="485" spans="1:8" x14ac:dyDescent="0.3">
      <c r="A485" s="49" t="s">
        <v>11679</v>
      </c>
      <c r="B485" s="27" t="s">
        <v>4545</v>
      </c>
      <c r="C485" s="27" t="s">
        <v>11678</v>
      </c>
      <c r="D485" s="27" t="s">
        <v>13097</v>
      </c>
      <c r="E485" s="75">
        <v>34745</v>
      </c>
      <c r="F485" s="27" t="str">
        <f t="shared" si="21"/>
        <v>5171</v>
      </c>
      <c r="G485" s="27" t="str">
        <f t="shared" si="22"/>
        <v>Male</v>
      </c>
      <c r="H485" s="27" t="str">
        <f t="shared" si="23"/>
        <v>corpco</v>
      </c>
    </row>
    <row r="486" spans="1:8" x14ac:dyDescent="0.3">
      <c r="A486" s="49" t="s">
        <v>11677</v>
      </c>
      <c r="B486" s="27" t="s">
        <v>6117</v>
      </c>
      <c r="C486" s="27" t="s">
        <v>5271</v>
      </c>
      <c r="D486" s="27" t="s">
        <v>13098</v>
      </c>
      <c r="E486" s="75">
        <v>34444</v>
      </c>
      <c r="F486" s="27" t="str">
        <f t="shared" si="21"/>
        <v>0390</v>
      </c>
      <c r="G486" s="27" t="str">
        <f t="shared" si="22"/>
        <v>Female</v>
      </c>
      <c r="H486" s="27" t="str">
        <f t="shared" si="23"/>
        <v>kevcor</v>
      </c>
    </row>
    <row r="487" spans="1:8" x14ac:dyDescent="0.3">
      <c r="A487" s="49" t="s">
        <v>11676</v>
      </c>
      <c r="B487" s="27" t="s">
        <v>11675</v>
      </c>
      <c r="C487" s="27" t="s">
        <v>11674</v>
      </c>
      <c r="D487" s="27" t="s">
        <v>13099</v>
      </c>
      <c r="E487" s="75">
        <v>33327</v>
      </c>
      <c r="F487" s="27" t="str">
        <f t="shared" si="21"/>
        <v>5762</v>
      </c>
      <c r="G487" s="27" t="str">
        <f t="shared" si="22"/>
        <v>Male</v>
      </c>
      <c r="H487" s="27" t="str">
        <f t="shared" si="23"/>
        <v>cortex1</v>
      </c>
    </row>
    <row r="488" spans="1:8" x14ac:dyDescent="0.3">
      <c r="A488" s="49" t="s">
        <v>11673</v>
      </c>
      <c r="B488" s="27" t="s">
        <v>6802</v>
      </c>
      <c r="C488" s="27" t="s">
        <v>6205</v>
      </c>
      <c r="D488" s="27" t="s">
        <v>13100</v>
      </c>
      <c r="E488" s="75">
        <v>34417</v>
      </c>
      <c r="F488" s="27" t="str">
        <f t="shared" si="21"/>
        <v>0669</v>
      </c>
      <c r="G488" s="27" t="str">
        <f t="shared" si="22"/>
        <v>Female</v>
      </c>
      <c r="H488" s="27" t="str">
        <f t="shared" si="23"/>
        <v>cosmotronics</v>
      </c>
    </row>
    <row r="489" spans="1:8" x14ac:dyDescent="0.3">
      <c r="A489" s="49" t="s">
        <v>11672</v>
      </c>
      <c r="B489" s="27" t="s">
        <v>11671</v>
      </c>
      <c r="C489" s="27" t="s">
        <v>11670</v>
      </c>
      <c r="D489" s="27" t="s">
        <v>13101</v>
      </c>
      <c r="E489" s="75">
        <v>35440</v>
      </c>
      <c r="F489" s="27" t="str">
        <f t="shared" si="21"/>
        <v>6182</v>
      </c>
      <c r="G489" s="27" t="str">
        <f t="shared" si="22"/>
        <v>Male</v>
      </c>
      <c r="H489" s="27" t="str">
        <f t="shared" si="23"/>
        <v>cmeat</v>
      </c>
    </row>
    <row r="490" spans="1:8" x14ac:dyDescent="0.3">
      <c r="A490" s="49" t="s">
        <v>11669</v>
      </c>
      <c r="B490" s="27" t="s">
        <v>5036</v>
      </c>
      <c r="C490" s="27" t="s">
        <v>4794</v>
      </c>
      <c r="D490" s="27" t="s">
        <v>13102</v>
      </c>
      <c r="E490" s="75">
        <v>34566</v>
      </c>
      <c r="F490" s="27" t="str">
        <f t="shared" si="21"/>
        <v>0153</v>
      </c>
      <c r="G490" s="27" t="str">
        <f t="shared" si="22"/>
        <v>Female</v>
      </c>
      <c r="H490" s="27" t="str">
        <f t="shared" si="23"/>
        <v>ccbsa</v>
      </c>
    </row>
    <row r="491" spans="1:8" x14ac:dyDescent="0.3">
      <c r="A491" s="49" t="s">
        <v>11668</v>
      </c>
      <c r="B491" s="27" t="s">
        <v>5506</v>
      </c>
      <c r="C491" s="27" t="s">
        <v>11148</v>
      </c>
      <c r="D491" s="27" t="s">
        <v>13103</v>
      </c>
      <c r="E491" s="75">
        <v>34447</v>
      </c>
      <c r="F491" s="27" t="str">
        <f t="shared" si="21"/>
        <v>0112</v>
      </c>
      <c r="G491" s="27" t="str">
        <f t="shared" si="22"/>
        <v>Female</v>
      </c>
      <c r="H491" s="27" t="str">
        <f t="shared" si="23"/>
        <v>cowansigns</v>
      </c>
    </row>
    <row r="492" spans="1:8" x14ac:dyDescent="0.3">
      <c r="A492" s="49" t="s">
        <v>11667</v>
      </c>
      <c r="B492" s="27" t="s">
        <v>11666</v>
      </c>
      <c r="C492" s="27" t="s">
        <v>6146</v>
      </c>
      <c r="D492" s="27" t="s">
        <v>13104</v>
      </c>
      <c r="E492" s="75">
        <v>34792</v>
      </c>
      <c r="F492" s="27" t="str">
        <f t="shared" si="21"/>
        <v>6206</v>
      </c>
      <c r="G492" s="27" t="str">
        <f t="shared" si="22"/>
        <v>Male</v>
      </c>
      <c r="H492" s="27" t="str">
        <f t="shared" si="23"/>
        <v>cozens</v>
      </c>
    </row>
    <row r="493" spans="1:8" x14ac:dyDescent="0.3">
      <c r="A493" s="49" t="s">
        <v>11665</v>
      </c>
      <c r="B493" s="27" t="s">
        <v>4571</v>
      </c>
      <c r="C493" s="27" t="s">
        <v>4657</v>
      </c>
      <c r="D493" s="27" t="s">
        <v>13105</v>
      </c>
      <c r="E493" s="75">
        <v>33596</v>
      </c>
      <c r="F493" s="27" t="str">
        <f t="shared" si="21"/>
        <v>1055</v>
      </c>
      <c r="G493" s="27" t="str">
        <f t="shared" si="22"/>
        <v>Female</v>
      </c>
      <c r="H493" s="27" t="str">
        <f t="shared" si="23"/>
        <v>canterburg</v>
      </c>
    </row>
    <row r="494" spans="1:8" x14ac:dyDescent="0.3">
      <c r="A494" s="49" t="s">
        <v>11664</v>
      </c>
      <c r="B494" s="27" t="s">
        <v>11663</v>
      </c>
      <c r="C494" s="27" t="s">
        <v>11662</v>
      </c>
      <c r="E494" s="75">
        <v>32987</v>
      </c>
      <c r="F494" s="27" t="str">
        <f t="shared" si="21"/>
        <v>6018</v>
      </c>
      <c r="G494" s="27" t="str">
        <f t="shared" si="22"/>
        <v>Male</v>
      </c>
      <c r="H494" s="27" t="e">
        <f t="shared" si="23"/>
        <v>#VALUE!</v>
      </c>
    </row>
    <row r="495" spans="1:8" x14ac:dyDescent="0.3">
      <c r="A495" s="49" t="s">
        <v>11661</v>
      </c>
      <c r="B495" s="27" t="s">
        <v>6341</v>
      </c>
      <c r="C495" s="27" t="s">
        <v>11660</v>
      </c>
      <c r="D495" s="27" t="s">
        <v>13106</v>
      </c>
      <c r="E495" s="75">
        <v>31062</v>
      </c>
      <c r="F495" s="27" t="str">
        <f t="shared" si="21"/>
        <v>0212</v>
      </c>
      <c r="G495" s="27" t="str">
        <f t="shared" si="22"/>
        <v>Female</v>
      </c>
      <c r="H495" s="27" t="str">
        <f t="shared" si="23"/>
        <v>cquential</v>
      </c>
    </row>
    <row r="496" spans="1:8" x14ac:dyDescent="0.3">
      <c r="A496" s="49" t="s">
        <v>11659</v>
      </c>
      <c r="B496" s="27" t="s">
        <v>11658</v>
      </c>
      <c r="C496" s="27" t="s">
        <v>11657</v>
      </c>
      <c r="D496" s="27" t="s">
        <v>13107</v>
      </c>
      <c r="E496" s="75">
        <v>34152</v>
      </c>
      <c r="F496" s="27" t="str">
        <f t="shared" si="21"/>
        <v>0156</v>
      </c>
      <c r="G496" s="27" t="str">
        <f t="shared" si="22"/>
        <v>Female</v>
      </c>
      <c r="H496" s="27" t="str">
        <f t="shared" si="23"/>
        <v>northcliffwimpy</v>
      </c>
    </row>
    <row r="497" spans="1:8" x14ac:dyDescent="0.3">
      <c r="A497" s="49" t="s">
        <v>11656</v>
      </c>
      <c r="B497" s="27" t="s">
        <v>11655</v>
      </c>
      <c r="C497" s="27" t="s">
        <v>11654</v>
      </c>
      <c r="D497" s="27" t="e">
        <v>#N/A</v>
      </c>
      <c r="E497" s="75">
        <v>32921</v>
      </c>
      <c r="F497" s="27" t="str">
        <f t="shared" si="21"/>
        <v>5960</v>
      </c>
      <c r="G497" s="27" t="str">
        <f t="shared" si="22"/>
        <v>Male</v>
      </c>
      <c r="H497" s="27" t="e">
        <f t="shared" si="23"/>
        <v>#N/A</v>
      </c>
    </row>
    <row r="498" spans="1:8" x14ac:dyDescent="0.3">
      <c r="A498" s="49" t="s">
        <v>11653</v>
      </c>
      <c r="B498" s="27" t="s">
        <v>11652</v>
      </c>
      <c r="C498" s="27" t="s">
        <v>11651</v>
      </c>
      <c r="D498" s="27" t="s">
        <v>13108</v>
      </c>
      <c r="E498" s="75">
        <v>35365</v>
      </c>
      <c r="F498" s="27" t="str">
        <f t="shared" si="21"/>
        <v>5922</v>
      </c>
      <c r="G498" s="27" t="str">
        <f t="shared" si="22"/>
        <v>Male</v>
      </c>
      <c r="H498" s="27" t="str">
        <f t="shared" si="23"/>
        <v>cnhb</v>
      </c>
    </row>
    <row r="499" spans="1:8" x14ac:dyDescent="0.3">
      <c r="A499" s="49" t="s">
        <v>11650</v>
      </c>
      <c r="B499" s="27" t="s">
        <v>11649</v>
      </c>
      <c r="C499" s="27" t="s">
        <v>7522</v>
      </c>
      <c r="D499" s="27" t="s">
        <v>13109</v>
      </c>
      <c r="E499" s="75">
        <v>26585</v>
      </c>
      <c r="F499" s="27" t="str">
        <f t="shared" si="21"/>
        <v>5227</v>
      </c>
      <c r="G499" s="27" t="str">
        <f t="shared" si="22"/>
        <v>Male</v>
      </c>
      <c r="H499" s="27" t="str">
        <f t="shared" si="23"/>
        <v>hseglobal</v>
      </c>
    </row>
    <row r="500" spans="1:8" x14ac:dyDescent="0.3">
      <c r="A500" s="49" t="s">
        <v>11648</v>
      </c>
      <c r="B500" s="27" t="s">
        <v>9164</v>
      </c>
      <c r="C500" s="27" t="s">
        <v>11647</v>
      </c>
      <c r="D500" s="27" t="s">
        <v>13110</v>
      </c>
      <c r="E500" s="75">
        <v>33421</v>
      </c>
      <c r="F500" s="27" t="str">
        <f t="shared" si="21"/>
        <v>0608</v>
      </c>
      <c r="G500" s="27" t="str">
        <f t="shared" si="22"/>
        <v>Female</v>
      </c>
      <c r="H500" s="27" t="str">
        <f t="shared" si="23"/>
        <v>creativeflavors</v>
      </c>
    </row>
    <row r="501" spans="1:8" x14ac:dyDescent="0.3">
      <c r="A501" s="49" t="s">
        <v>11646</v>
      </c>
      <c r="B501" s="27" t="s">
        <v>6675</v>
      </c>
      <c r="C501" s="27" t="s">
        <v>11645</v>
      </c>
      <c r="D501" s="27" t="s">
        <v>13111</v>
      </c>
      <c r="E501" s="75">
        <v>31441</v>
      </c>
      <c r="F501" s="27" t="str">
        <f t="shared" si="21"/>
        <v>0536</v>
      </c>
      <c r="G501" s="27" t="str">
        <f t="shared" si="22"/>
        <v>Female</v>
      </c>
      <c r="H501" s="27" t="str">
        <f t="shared" si="23"/>
        <v>creativepromoideas</v>
      </c>
    </row>
    <row r="502" spans="1:8" x14ac:dyDescent="0.3">
      <c r="A502" s="49" t="s">
        <v>11644</v>
      </c>
      <c r="B502" s="27" t="s">
        <v>11643</v>
      </c>
      <c r="C502" s="27" t="s">
        <v>11642</v>
      </c>
      <c r="D502" s="27" t="s">
        <v>13112</v>
      </c>
      <c r="E502" s="75">
        <v>35169</v>
      </c>
      <c r="F502" s="27" t="str">
        <f t="shared" si="21"/>
        <v>5014</v>
      </c>
      <c r="G502" s="27" t="str">
        <f t="shared" si="22"/>
        <v>Male</v>
      </c>
      <c r="H502" s="27" t="str">
        <f t="shared" si="23"/>
        <v>crestchem</v>
      </c>
    </row>
    <row r="503" spans="1:8" x14ac:dyDescent="0.3">
      <c r="A503" s="49" t="s">
        <v>11641</v>
      </c>
      <c r="B503" s="27" t="s">
        <v>11640</v>
      </c>
      <c r="C503" s="27" t="s">
        <v>6185</v>
      </c>
      <c r="D503" s="27" t="s">
        <v>13113</v>
      </c>
      <c r="E503" s="75">
        <v>33939</v>
      </c>
      <c r="F503" s="27" t="str">
        <f t="shared" si="21"/>
        <v>5224</v>
      </c>
      <c r="G503" s="27" t="str">
        <f t="shared" si="22"/>
        <v>Male</v>
      </c>
      <c r="H503" s="27" t="str">
        <f t="shared" si="23"/>
        <v>crossafrica</v>
      </c>
    </row>
    <row r="504" spans="1:8" x14ac:dyDescent="0.3">
      <c r="A504" s="49" t="s">
        <v>11639</v>
      </c>
      <c r="B504" s="27" t="s">
        <v>11638</v>
      </c>
      <c r="C504" s="27" t="s">
        <v>11637</v>
      </c>
      <c r="E504" s="75">
        <v>34471</v>
      </c>
      <c r="F504" s="27" t="str">
        <f t="shared" si="21"/>
        <v>5038</v>
      </c>
      <c r="G504" s="27" t="str">
        <f t="shared" si="22"/>
        <v>Male</v>
      </c>
      <c r="H504" s="27" t="e">
        <f t="shared" si="23"/>
        <v>#VALUE!</v>
      </c>
    </row>
    <row r="505" spans="1:8" x14ac:dyDescent="0.3">
      <c r="A505" s="49" t="s">
        <v>11636</v>
      </c>
      <c r="B505" s="27" t="s">
        <v>10258</v>
      </c>
      <c r="C505" s="27" t="s">
        <v>11635</v>
      </c>
      <c r="D505" s="27" t="s">
        <v>13114</v>
      </c>
      <c r="E505" s="75">
        <v>33145</v>
      </c>
      <c r="F505" s="27" t="str">
        <f t="shared" si="21"/>
        <v>5873</v>
      </c>
      <c r="G505" s="27" t="str">
        <f t="shared" si="22"/>
        <v>Male</v>
      </c>
      <c r="H505" s="27" t="str">
        <f t="shared" si="23"/>
        <v>dealersonline</v>
      </c>
    </row>
    <row r="506" spans="1:8" x14ac:dyDescent="0.3">
      <c r="A506" s="49" t="s">
        <v>11634</v>
      </c>
      <c r="B506" s="27" t="s">
        <v>11633</v>
      </c>
      <c r="C506" s="27" t="s">
        <v>11632</v>
      </c>
      <c r="D506" s="27" t="s">
        <v>13115</v>
      </c>
      <c r="E506" s="75">
        <v>33660</v>
      </c>
      <c r="F506" s="27" t="str">
        <f t="shared" si="21"/>
        <v>5610</v>
      </c>
      <c r="G506" s="27" t="str">
        <f t="shared" si="22"/>
        <v>Male</v>
      </c>
      <c r="H506" s="27" t="str">
        <f t="shared" si="23"/>
        <v>crscatering</v>
      </c>
    </row>
    <row r="507" spans="1:8" x14ac:dyDescent="0.3">
      <c r="A507" s="49" t="s">
        <v>11631</v>
      </c>
      <c r="B507" s="27" t="s">
        <v>11630</v>
      </c>
      <c r="C507" s="27" t="s">
        <v>11629</v>
      </c>
      <c r="D507" s="27" t="s">
        <v>13116</v>
      </c>
      <c r="E507" s="75">
        <v>35212</v>
      </c>
      <c r="F507" s="27" t="str">
        <f t="shared" si="21"/>
        <v>0151</v>
      </c>
      <c r="G507" s="27" t="str">
        <f t="shared" si="22"/>
        <v>Female</v>
      </c>
      <c r="H507" s="27" t="str">
        <f t="shared" si="23"/>
        <v>crystalcool</v>
      </c>
    </row>
    <row r="508" spans="1:8" x14ac:dyDescent="0.3">
      <c r="A508" s="49" t="s">
        <v>11628</v>
      </c>
      <c r="B508" s="27" t="s">
        <v>11627</v>
      </c>
      <c r="C508" s="27" t="s">
        <v>7384</v>
      </c>
      <c r="D508" s="27" t="s">
        <v>13117</v>
      </c>
      <c r="E508" s="75">
        <v>33098</v>
      </c>
      <c r="F508" s="27" t="str">
        <f t="shared" si="21"/>
        <v>6301</v>
      </c>
      <c r="G508" s="27" t="str">
        <f t="shared" si="22"/>
        <v>Male</v>
      </c>
      <c r="H508" s="27" t="str">
        <f t="shared" si="23"/>
        <v>beige</v>
      </c>
    </row>
    <row r="509" spans="1:8" x14ac:dyDescent="0.3">
      <c r="A509" s="49" t="s">
        <v>11626</v>
      </c>
      <c r="B509" s="27" t="s">
        <v>11625</v>
      </c>
      <c r="C509" s="27" t="s">
        <v>4242</v>
      </c>
      <c r="D509" s="27" t="s">
        <v>13118</v>
      </c>
      <c r="E509" s="75">
        <v>32949</v>
      </c>
      <c r="F509" s="27" t="str">
        <f t="shared" si="21"/>
        <v>5136</v>
      </c>
      <c r="G509" s="27" t="str">
        <f t="shared" si="22"/>
        <v>Male</v>
      </c>
      <c r="H509" s="27" t="str">
        <f t="shared" si="23"/>
        <v>csir</v>
      </c>
    </row>
    <row r="510" spans="1:8" x14ac:dyDescent="0.3">
      <c r="A510" s="49" t="s">
        <v>11624</v>
      </c>
      <c r="B510" s="27" t="s">
        <v>11623</v>
      </c>
      <c r="C510" s="27" t="s">
        <v>4318</v>
      </c>
      <c r="D510" s="27" t="s">
        <v>13119</v>
      </c>
      <c r="E510" s="75">
        <v>36437</v>
      </c>
      <c r="F510" s="27" t="str">
        <f t="shared" si="21"/>
        <v>5151</v>
      </c>
      <c r="G510" s="27" t="str">
        <f t="shared" si="22"/>
        <v>Male</v>
      </c>
      <c r="H510" s="27" t="str">
        <f t="shared" si="23"/>
        <v>csstactical</v>
      </c>
    </row>
    <row r="511" spans="1:8" x14ac:dyDescent="0.3">
      <c r="A511" s="49" t="s">
        <v>11622</v>
      </c>
      <c r="B511" s="27" t="s">
        <v>11621</v>
      </c>
      <c r="C511" s="27" t="s">
        <v>11620</v>
      </c>
      <c r="D511" s="27" t="s">
        <v>13120</v>
      </c>
      <c r="E511" s="75">
        <v>35207</v>
      </c>
      <c r="F511" s="27" t="str">
        <f t="shared" si="21"/>
        <v>5423</v>
      </c>
      <c r="G511" s="27" t="str">
        <f t="shared" si="22"/>
        <v>Male</v>
      </c>
      <c r="H511" s="27" t="str">
        <f t="shared" si="23"/>
        <v>lowvelder</v>
      </c>
    </row>
    <row r="512" spans="1:8" x14ac:dyDescent="0.3">
      <c r="A512" s="49" t="s">
        <v>11619</v>
      </c>
      <c r="B512" s="27" t="s">
        <v>10003</v>
      </c>
      <c r="C512" s="27" t="s">
        <v>5245</v>
      </c>
      <c r="D512" s="27" t="s">
        <v>13121</v>
      </c>
      <c r="E512" s="75">
        <v>33974</v>
      </c>
      <c r="F512" s="27" t="str">
        <f t="shared" si="21"/>
        <v>1139</v>
      </c>
      <c r="G512" s="27" t="str">
        <f t="shared" si="22"/>
        <v>Female</v>
      </c>
      <c r="H512" s="27" t="str">
        <f t="shared" si="23"/>
        <v>caxton</v>
      </c>
    </row>
    <row r="513" spans="1:8" x14ac:dyDescent="0.3">
      <c r="A513" s="49" t="s">
        <v>11618</v>
      </c>
      <c r="B513" s="27" t="s">
        <v>11617</v>
      </c>
      <c r="C513" s="27" t="s">
        <v>6282</v>
      </c>
      <c r="D513" s="27" t="s">
        <v>13122</v>
      </c>
      <c r="E513" s="75">
        <v>36071</v>
      </c>
      <c r="F513" s="27" t="str">
        <f t="shared" si="21"/>
        <v>0383</v>
      </c>
      <c r="G513" s="27" t="str">
        <f t="shared" si="22"/>
        <v>Female</v>
      </c>
      <c r="H513" s="27" t="str">
        <f t="shared" si="23"/>
        <v>argraphidcs</v>
      </c>
    </row>
    <row r="514" spans="1:8" x14ac:dyDescent="0.3">
      <c r="A514" s="49" t="s">
        <v>11616</v>
      </c>
      <c r="B514" s="27" t="s">
        <v>10093</v>
      </c>
      <c r="C514" s="27" t="s">
        <v>4049</v>
      </c>
      <c r="D514" s="27" t="s">
        <v>13123</v>
      </c>
      <c r="E514" s="75">
        <v>31900</v>
      </c>
      <c r="F514" s="27" t="str">
        <f t="shared" si="21"/>
        <v>5718</v>
      </c>
      <c r="G514" s="27" t="str">
        <f t="shared" si="22"/>
        <v>Male</v>
      </c>
      <c r="H514" s="27" t="str">
        <f t="shared" si="23"/>
        <v>cubeonline</v>
      </c>
    </row>
    <row r="515" spans="1:8" x14ac:dyDescent="0.3">
      <c r="A515" s="49" t="s">
        <v>11615</v>
      </c>
      <c r="B515" s="27" t="s">
        <v>5954</v>
      </c>
      <c r="C515" s="27" t="s">
        <v>4064</v>
      </c>
      <c r="D515" s="27" t="s">
        <v>13124</v>
      </c>
      <c r="E515" s="75">
        <v>33633</v>
      </c>
      <c r="F515" s="27" t="str">
        <f t="shared" si="21"/>
        <v>0686</v>
      </c>
      <c r="G515" s="27" t="str">
        <f t="shared" si="22"/>
        <v>Female</v>
      </c>
      <c r="H515" s="27" t="str">
        <f t="shared" si="23"/>
        <v>global</v>
      </c>
    </row>
    <row r="516" spans="1:8" x14ac:dyDescent="0.3">
      <c r="A516" s="49" t="s">
        <v>11614</v>
      </c>
      <c r="B516" s="27" t="s">
        <v>10622</v>
      </c>
      <c r="C516" s="27" t="s">
        <v>11613</v>
      </c>
      <c r="D516" s="27" t="s">
        <v>13125</v>
      </c>
      <c r="E516" s="75">
        <v>33468</v>
      </c>
      <c r="F516" s="27" t="str">
        <f t="shared" ref="F516:F579" si="24">MID(A516,7,4)</f>
        <v>5840</v>
      </c>
      <c r="G516" s="27" t="str">
        <f t="shared" si="22"/>
        <v>Male</v>
      </c>
      <c r="H516" s="27" t="str">
        <f t="shared" si="23"/>
        <v>culinary</v>
      </c>
    </row>
    <row r="517" spans="1:8" x14ac:dyDescent="0.3">
      <c r="A517" s="49" t="s">
        <v>11612</v>
      </c>
      <c r="B517" s="27" t="s">
        <v>5385</v>
      </c>
      <c r="C517" s="27" t="s">
        <v>5639</v>
      </c>
      <c r="D517" s="27" t="s">
        <v>13126</v>
      </c>
      <c r="E517" s="75">
        <v>33349</v>
      </c>
      <c r="F517" s="27" t="str">
        <f t="shared" si="24"/>
        <v>5631</v>
      </c>
      <c r="G517" s="27" t="str">
        <f t="shared" ref="G517:G580" si="25">IF(F517&gt;"4999","Male","Female")</f>
        <v>Male</v>
      </c>
      <c r="H517" s="27" t="str">
        <f t="shared" ref="H517:H580" si="26">LEFT(REPLACE(D517,1,FIND("@",D517),""),FIND(".",REPLACE(D517,1,FIND("@",D517),""))-1)</f>
        <v>culmen</v>
      </c>
    </row>
    <row r="518" spans="1:8" x14ac:dyDescent="0.3">
      <c r="A518" s="49" t="s">
        <v>11611</v>
      </c>
      <c r="B518" s="27" t="s">
        <v>11610</v>
      </c>
      <c r="C518" s="27" t="s">
        <v>11609</v>
      </c>
      <c r="D518" s="27" t="s">
        <v>13127</v>
      </c>
      <c r="E518" s="75">
        <v>35990</v>
      </c>
      <c r="F518" s="27" t="str">
        <f t="shared" si="24"/>
        <v>0278</v>
      </c>
      <c r="G518" s="27" t="str">
        <f t="shared" si="25"/>
        <v>Female</v>
      </c>
      <c r="H518" s="27" t="str">
        <f t="shared" si="26"/>
        <v>culminatefoods</v>
      </c>
    </row>
    <row r="519" spans="1:8" x14ac:dyDescent="0.3">
      <c r="A519" s="49" t="s">
        <v>11608</v>
      </c>
      <c r="B519" s="27" t="s">
        <v>11607</v>
      </c>
      <c r="C519" s="27" t="s">
        <v>11606</v>
      </c>
      <c r="E519" s="75">
        <v>32277</v>
      </c>
      <c r="F519" s="27" t="str">
        <f t="shared" si="24"/>
        <v>0282</v>
      </c>
      <c r="G519" s="27" t="str">
        <f t="shared" si="25"/>
        <v>Female</v>
      </c>
      <c r="H519" s="27" t="e">
        <f t="shared" si="26"/>
        <v>#VALUE!</v>
      </c>
    </row>
    <row r="520" spans="1:8" x14ac:dyDescent="0.3">
      <c r="A520" s="49" t="s">
        <v>11605</v>
      </c>
      <c r="B520" s="27" t="s">
        <v>4646</v>
      </c>
      <c r="C520" s="27" t="s">
        <v>10524</v>
      </c>
      <c r="D520" s="27" t="s">
        <v>13128</v>
      </c>
      <c r="E520" s="75">
        <v>34210</v>
      </c>
      <c r="F520" s="27" t="str">
        <f t="shared" si="24"/>
        <v>0285</v>
      </c>
      <c r="G520" s="27" t="str">
        <f t="shared" si="25"/>
        <v>Female</v>
      </c>
      <c r="H520" s="27" t="str">
        <f t="shared" si="26"/>
        <v>gmail</v>
      </c>
    </row>
    <row r="521" spans="1:8" x14ac:dyDescent="0.3">
      <c r="A521" s="49" t="s">
        <v>11604</v>
      </c>
      <c r="B521" s="27" t="s">
        <v>4690</v>
      </c>
      <c r="C521" s="27" t="s">
        <v>11603</v>
      </c>
      <c r="D521" s="27" t="s">
        <v>13129</v>
      </c>
      <c r="E521" s="75">
        <v>34449</v>
      </c>
      <c r="F521" s="27" t="str">
        <f t="shared" si="24"/>
        <v>5445</v>
      </c>
      <c r="G521" s="27" t="str">
        <f t="shared" si="25"/>
        <v>Male</v>
      </c>
      <c r="H521" s="27" t="str">
        <f t="shared" si="26"/>
        <v>telkomsa</v>
      </c>
    </row>
    <row r="522" spans="1:8" x14ac:dyDescent="0.3">
      <c r="A522" s="49" t="s">
        <v>11602</v>
      </c>
      <c r="B522" s="27" t="s">
        <v>9762</v>
      </c>
      <c r="C522" s="27" t="s">
        <v>4080</v>
      </c>
      <c r="D522" s="27" t="s">
        <v>13130</v>
      </c>
      <c r="E522" s="75">
        <v>34997</v>
      </c>
      <c r="F522" s="27" t="str">
        <f t="shared" si="24"/>
        <v>5631</v>
      </c>
      <c r="G522" s="27" t="str">
        <f t="shared" si="25"/>
        <v>Male</v>
      </c>
      <c r="H522" s="27" t="str">
        <f t="shared" si="26"/>
        <v>jhi</v>
      </c>
    </row>
    <row r="523" spans="1:8" x14ac:dyDescent="0.3">
      <c r="A523" s="49" t="s">
        <v>11601</v>
      </c>
      <c r="B523" s="27" t="s">
        <v>11600</v>
      </c>
      <c r="C523" s="27" t="s">
        <v>11599</v>
      </c>
      <c r="D523" s="27" t="s">
        <v>13131</v>
      </c>
      <c r="E523" s="75">
        <v>34392</v>
      </c>
      <c r="F523" s="27" t="str">
        <f t="shared" si="24"/>
        <v>1008</v>
      </c>
      <c r="G523" s="27" t="str">
        <f t="shared" si="25"/>
        <v>Female</v>
      </c>
      <c r="H523" s="27" t="str">
        <f t="shared" si="26"/>
        <v>global</v>
      </c>
    </row>
    <row r="524" spans="1:8" x14ac:dyDescent="0.3">
      <c r="A524" s="49" t="s">
        <v>11598</v>
      </c>
      <c r="B524" s="27" t="s">
        <v>11597</v>
      </c>
      <c r="C524" s="27" t="s">
        <v>5307</v>
      </c>
      <c r="E524" s="75">
        <v>33954</v>
      </c>
      <c r="F524" s="27" t="str">
        <f t="shared" si="24"/>
        <v>5364</v>
      </c>
      <c r="G524" s="27" t="str">
        <f t="shared" si="25"/>
        <v>Male</v>
      </c>
      <c r="H524" s="27" t="e">
        <f t="shared" si="26"/>
        <v>#VALUE!</v>
      </c>
    </row>
    <row r="525" spans="1:8" x14ac:dyDescent="0.3">
      <c r="A525" s="49" t="s">
        <v>11596</v>
      </c>
      <c r="B525" s="27" t="s">
        <v>5044</v>
      </c>
      <c r="C525" s="27" t="s">
        <v>5166</v>
      </c>
      <c r="D525" s="27" t="s">
        <v>13132</v>
      </c>
      <c r="E525" s="75">
        <v>33780</v>
      </c>
      <c r="F525" s="27" t="str">
        <f t="shared" si="24"/>
        <v>6102</v>
      </c>
      <c r="G525" s="27" t="str">
        <f t="shared" si="25"/>
        <v>Male</v>
      </c>
      <c r="H525" s="27" t="str">
        <f t="shared" si="26"/>
        <v>cuta</v>
      </c>
    </row>
    <row r="526" spans="1:8" x14ac:dyDescent="0.3">
      <c r="A526" s="49" t="s">
        <v>11595</v>
      </c>
      <c r="B526" s="27" t="s">
        <v>11148</v>
      </c>
      <c r="C526" s="27" t="s">
        <v>11594</v>
      </c>
      <c r="D526" s="27" t="s">
        <v>13133</v>
      </c>
      <c r="E526" s="75">
        <v>34885</v>
      </c>
      <c r="F526" s="27" t="str">
        <f t="shared" si="24"/>
        <v>0997</v>
      </c>
      <c r="G526" s="27" t="str">
        <f t="shared" si="25"/>
        <v>Female</v>
      </c>
      <c r="H526" s="27" t="str">
        <f t="shared" si="26"/>
        <v>cyclotherm</v>
      </c>
    </row>
    <row r="527" spans="1:8" x14ac:dyDescent="0.3">
      <c r="A527" s="49" t="s">
        <v>11593</v>
      </c>
      <c r="B527" s="27" t="s">
        <v>11592</v>
      </c>
      <c r="C527" s="27" t="s">
        <v>11591</v>
      </c>
      <c r="D527" s="27" t="s">
        <v>13134</v>
      </c>
      <c r="E527" s="75">
        <v>35003</v>
      </c>
      <c r="F527" s="27" t="str">
        <f t="shared" si="24"/>
        <v>5418</v>
      </c>
      <c r="G527" s="27" t="str">
        <f t="shared" si="25"/>
        <v>Male</v>
      </c>
      <c r="H527" s="27" t="str">
        <f t="shared" si="26"/>
        <v>gmail</v>
      </c>
    </row>
    <row r="528" spans="1:8" x14ac:dyDescent="0.3">
      <c r="A528" s="49" t="s">
        <v>11590</v>
      </c>
      <c r="B528" s="27" t="s">
        <v>11589</v>
      </c>
      <c r="C528" s="27" t="s">
        <v>11588</v>
      </c>
      <c r="D528" s="27" t="s">
        <v>13135</v>
      </c>
      <c r="E528" s="75">
        <v>33107</v>
      </c>
      <c r="F528" s="27" t="str">
        <f t="shared" si="24"/>
        <v>6093</v>
      </c>
      <c r="G528" s="27" t="str">
        <f t="shared" si="25"/>
        <v>Male</v>
      </c>
      <c r="H528" s="27" t="str">
        <f t="shared" si="26"/>
        <v>global</v>
      </c>
    </row>
    <row r="529" spans="1:8" x14ac:dyDescent="0.3">
      <c r="A529" s="49" t="s">
        <v>11587</v>
      </c>
      <c r="B529" s="27" t="s">
        <v>4203</v>
      </c>
      <c r="C529" s="27" t="s">
        <v>4836</v>
      </c>
      <c r="E529" s="75">
        <v>35494</v>
      </c>
      <c r="F529" s="27" t="str">
        <f t="shared" si="24"/>
        <v>0058</v>
      </c>
      <c r="G529" s="27" t="str">
        <f t="shared" si="25"/>
        <v>Female</v>
      </c>
      <c r="H529" s="27" t="e">
        <f t="shared" si="26"/>
        <v>#VALUE!</v>
      </c>
    </row>
    <row r="530" spans="1:8" x14ac:dyDescent="0.3">
      <c r="A530" s="49" t="s">
        <v>11586</v>
      </c>
      <c r="B530" s="27" t="s">
        <v>5379</v>
      </c>
      <c r="C530" s="27" t="s">
        <v>4637</v>
      </c>
      <c r="D530" s="27" t="s">
        <v>13136</v>
      </c>
      <c r="E530" s="75">
        <v>32775</v>
      </c>
      <c r="F530" s="27" t="str">
        <f t="shared" si="24"/>
        <v>0397</v>
      </c>
      <c r="G530" s="27" t="str">
        <f t="shared" si="25"/>
        <v>Female</v>
      </c>
      <c r="H530" s="27" t="str">
        <f t="shared" si="26"/>
        <v>lantic</v>
      </c>
    </row>
    <row r="531" spans="1:8" x14ac:dyDescent="0.3">
      <c r="A531" s="49" t="s">
        <v>11585</v>
      </c>
      <c r="B531" s="27" t="s">
        <v>7055</v>
      </c>
      <c r="C531" s="27" t="s">
        <v>11584</v>
      </c>
      <c r="D531" s="27" t="s">
        <v>13137</v>
      </c>
      <c r="E531" s="75">
        <v>35636</v>
      </c>
      <c r="F531" s="27" t="str">
        <f t="shared" si="24"/>
        <v>5339</v>
      </c>
      <c r="G531" s="27" t="str">
        <f t="shared" si="25"/>
        <v>Male</v>
      </c>
      <c r="H531" s="27" t="str">
        <f t="shared" si="26"/>
        <v>GMAIL</v>
      </c>
    </row>
    <row r="532" spans="1:8" x14ac:dyDescent="0.3">
      <c r="A532" s="49" t="s">
        <v>11583</v>
      </c>
      <c r="B532" s="27" t="s">
        <v>10861</v>
      </c>
      <c r="C532" s="27" t="s">
        <v>6235</v>
      </c>
      <c r="D532" s="27" t="s">
        <v>13138</v>
      </c>
      <c r="E532" s="75">
        <v>34937</v>
      </c>
      <c r="F532" s="27" t="str">
        <f t="shared" si="24"/>
        <v>5863</v>
      </c>
      <c r="G532" s="27" t="str">
        <f t="shared" si="25"/>
        <v>Male</v>
      </c>
      <c r="H532" s="27" t="str">
        <f t="shared" si="26"/>
        <v>nashuaisp</v>
      </c>
    </row>
    <row r="533" spans="1:8" x14ac:dyDescent="0.3">
      <c r="A533" s="49" t="s">
        <v>11582</v>
      </c>
      <c r="B533" s="27" t="s">
        <v>11581</v>
      </c>
      <c r="C533" s="27" t="s">
        <v>11580</v>
      </c>
      <c r="D533" s="27" t="s">
        <v>13139</v>
      </c>
      <c r="E533" s="75">
        <v>33575</v>
      </c>
      <c r="F533" s="27" t="str">
        <f t="shared" si="24"/>
        <v>1092</v>
      </c>
      <c r="G533" s="27" t="str">
        <f t="shared" si="25"/>
        <v>Female</v>
      </c>
      <c r="H533" s="27" t="str">
        <f t="shared" si="26"/>
        <v>d6</v>
      </c>
    </row>
    <row r="534" spans="1:8" x14ac:dyDescent="0.3">
      <c r="A534" s="49" t="s">
        <v>11579</v>
      </c>
      <c r="B534" s="27" t="s">
        <v>4646</v>
      </c>
      <c r="C534" s="27" t="s">
        <v>11578</v>
      </c>
      <c r="D534" s="27" t="s">
        <v>13140</v>
      </c>
      <c r="E534" s="75">
        <v>32644</v>
      </c>
      <c r="F534" s="27" t="str">
        <f t="shared" si="24"/>
        <v>0988</v>
      </c>
      <c r="G534" s="27" t="str">
        <f t="shared" si="25"/>
        <v>Female</v>
      </c>
      <c r="H534" s="27" t="str">
        <f t="shared" si="26"/>
        <v>dailyfruit</v>
      </c>
    </row>
    <row r="535" spans="1:8" x14ac:dyDescent="0.3">
      <c r="A535" s="49" t="s">
        <v>11577</v>
      </c>
      <c r="B535" s="27" t="s">
        <v>6244</v>
      </c>
      <c r="C535" s="27" t="s">
        <v>4353</v>
      </c>
      <c r="E535" s="75">
        <v>33725</v>
      </c>
      <c r="F535" s="27" t="str">
        <f t="shared" si="24"/>
        <v>0743</v>
      </c>
      <c r="G535" s="27" t="str">
        <f t="shared" si="25"/>
        <v>Female</v>
      </c>
      <c r="H535" s="27" t="e">
        <f t="shared" si="26"/>
        <v>#VALUE!</v>
      </c>
    </row>
    <row r="536" spans="1:8" x14ac:dyDescent="0.3">
      <c r="A536" s="49" t="s">
        <v>11576</v>
      </c>
      <c r="B536" s="27" t="s">
        <v>5619</v>
      </c>
      <c r="C536" s="27" t="s">
        <v>5086</v>
      </c>
      <c r="D536" s="27" t="s">
        <v>13141</v>
      </c>
      <c r="E536" s="75">
        <v>32281</v>
      </c>
      <c r="F536" s="27" t="str">
        <f t="shared" si="24"/>
        <v>5737</v>
      </c>
      <c r="G536" s="27" t="str">
        <f t="shared" si="25"/>
        <v>Male</v>
      </c>
      <c r="H536" s="27" t="str">
        <f t="shared" si="26"/>
        <v>vidalonga</v>
      </c>
    </row>
    <row r="537" spans="1:8" x14ac:dyDescent="0.3">
      <c r="A537" s="49" t="s">
        <v>11575</v>
      </c>
      <c r="B537" s="27" t="s">
        <v>11574</v>
      </c>
      <c r="C537" s="27" t="s">
        <v>11573</v>
      </c>
      <c r="E537" s="75">
        <v>33704</v>
      </c>
      <c r="F537" s="27" t="str">
        <f t="shared" si="24"/>
        <v>5050</v>
      </c>
      <c r="G537" s="27" t="str">
        <f t="shared" si="25"/>
        <v>Male</v>
      </c>
      <c r="H537" s="27" t="e">
        <f t="shared" si="26"/>
        <v>#VALUE!</v>
      </c>
    </row>
    <row r="538" spans="1:8" x14ac:dyDescent="0.3">
      <c r="A538" s="49" t="s">
        <v>11572</v>
      </c>
      <c r="B538" s="27" t="s">
        <v>4644</v>
      </c>
      <c r="C538" s="27" t="s">
        <v>4125</v>
      </c>
      <c r="D538" s="27" t="s">
        <v>13142</v>
      </c>
      <c r="E538" s="75">
        <v>34434</v>
      </c>
      <c r="F538" s="27" t="str">
        <f t="shared" si="24"/>
        <v>5698</v>
      </c>
      <c r="G538" s="27" t="str">
        <f t="shared" si="25"/>
        <v>Male</v>
      </c>
      <c r="H538" s="27" t="str">
        <f t="shared" si="26"/>
        <v>daletech</v>
      </c>
    </row>
    <row r="539" spans="1:8" x14ac:dyDescent="0.3">
      <c r="A539" s="49" t="s">
        <v>11571</v>
      </c>
      <c r="B539" s="27" t="s">
        <v>11570</v>
      </c>
      <c r="C539" s="27" t="s">
        <v>11569</v>
      </c>
      <c r="D539" s="27" t="s">
        <v>13143</v>
      </c>
      <c r="E539" s="75">
        <v>34269</v>
      </c>
      <c r="F539" s="27" t="str">
        <f t="shared" si="24"/>
        <v>0457</v>
      </c>
      <c r="G539" s="27" t="str">
        <f t="shared" si="25"/>
        <v>Female</v>
      </c>
      <c r="H539" s="27" t="str">
        <f t="shared" si="26"/>
        <v>dalrod</v>
      </c>
    </row>
    <row r="540" spans="1:8" x14ac:dyDescent="0.3">
      <c r="A540" s="49" t="s">
        <v>11568</v>
      </c>
      <c r="B540" s="27" t="s">
        <v>11567</v>
      </c>
      <c r="C540" s="27" t="s">
        <v>11566</v>
      </c>
      <c r="D540" s="27" t="s">
        <v>13144</v>
      </c>
      <c r="E540" s="75">
        <v>33567</v>
      </c>
      <c r="F540" s="27" t="str">
        <f t="shared" si="24"/>
        <v>0980</v>
      </c>
      <c r="G540" s="27" t="str">
        <f t="shared" si="25"/>
        <v>Female</v>
      </c>
      <c r="H540" s="27" t="str">
        <f t="shared" si="26"/>
        <v>wbs</v>
      </c>
    </row>
    <row r="541" spans="1:8" x14ac:dyDescent="0.3">
      <c r="A541" s="49" t="s">
        <v>11565</v>
      </c>
      <c r="B541" s="27" t="s">
        <v>11207</v>
      </c>
      <c r="C541" s="27" t="s">
        <v>11564</v>
      </c>
      <c r="E541" s="75">
        <v>34325</v>
      </c>
      <c r="F541" s="27" t="str">
        <f t="shared" si="24"/>
        <v>0350</v>
      </c>
      <c r="G541" s="27" t="str">
        <f t="shared" si="25"/>
        <v>Female</v>
      </c>
      <c r="H541" s="27" t="e">
        <f t="shared" si="26"/>
        <v>#VALUE!</v>
      </c>
    </row>
    <row r="542" spans="1:8" x14ac:dyDescent="0.3">
      <c r="A542" s="49" t="s">
        <v>11563</v>
      </c>
      <c r="B542" s="27" t="s">
        <v>11562</v>
      </c>
      <c r="C542" s="27" t="s">
        <v>11561</v>
      </c>
      <c r="E542" s="75">
        <v>35602</v>
      </c>
      <c r="F542" s="27" t="str">
        <f t="shared" si="24"/>
        <v>5042</v>
      </c>
      <c r="G542" s="27" t="str">
        <f t="shared" si="25"/>
        <v>Male</v>
      </c>
      <c r="H542" s="27" t="e">
        <f t="shared" si="26"/>
        <v>#VALUE!</v>
      </c>
    </row>
    <row r="543" spans="1:8" x14ac:dyDescent="0.3">
      <c r="A543" s="49" t="s">
        <v>11560</v>
      </c>
      <c r="B543" s="27" t="s">
        <v>5768</v>
      </c>
      <c r="C543" s="27" t="s">
        <v>11559</v>
      </c>
      <c r="E543" s="75">
        <v>34618</v>
      </c>
      <c r="F543" s="27" t="str">
        <f t="shared" si="24"/>
        <v>1109</v>
      </c>
      <c r="G543" s="27" t="str">
        <f t="shared" si="25"/>
        <v>Female</v>
      </c>
      <c r="H543" s="27" t="e">
        <f t="shared" si="26"/>
        <v>#VALUE!</v>
      </c>
    </row>
    <row r="544" spans="1:8" x14ac:dyDescent="0.3">
      <c r="A544" s="49" t="s">
        <v>11558</v>
      </c>
      <c r="B544" s="27" t="s">
        <v>10093</v>
      </c>
      <c r="C544" s="27" t="s">
        <v>11557</v>
      </c>
      <c r="D544" s="27" t="s">
        <v>13145</v>
      </c>
      <c r="E544" s="75">
        <v>34422</v>
      </c>
      <c r="F544" s="27" t="str">
        <f t="shared" si="24"/>
        <v>5506</v>
      </c>
      <c r="G544" s="27" t="str">
        <f t="shared" si="25"/>
        <v>Male</v>
      </c>
      <c r="H544" s="27" t="str">
        <f t="shared" si="26"/>
        <v>gmail</v>
      </c>
    </row>
    <row r="545" spans="1:8" x14ac:dyDescent="0.3">
      <c r="A545" s="49" t="s">
        <v>11556</v>
      </c>
      <c r="B545" s="27" t="s">
        <v>11555</v>
      </c>
      <c r="C545" s="27" t="s">
        <v>7346</v>
      </c>
      <c r="D545" s="27" t="s">
        <v>13146</v>
      </c>
      <c r="E545" s="75">
        <v>28057</v>
      </c>
      <c r="F545" s="27" t="str">
        <f t="shared" si="24"/>
        <v>5024</v>
      </c>
      <c r="G545" s="27" t="str">
        <f t="shared" si="25"/>
        <v>Male</v>
      </c>
      <c r="H545" s="27" t="str">
        <f t="shared" si="26"/>
        <v>gmail</v>
      </c>
    </row>
    <row r="546" spans="1:8" x14ac:dyDescent="0.3">
      <c r="A546" s="49" t="s">
        <v>11554</v>
      </c>
      <c r="B546" s="27" t="s">
        <v>11553</v>
      </c>
      <c r="C546" s="27" t="s">
        <v>4242</v>
      </c>
      <c r="D546" s="27" t="s">
        <v>13147</v>
      </c>
      <c r="E546" s="75">
        <v>30660</v>
      </c>
      <c r="F546" s="27" t="str">
        <f t="shared" si="24"/>
        <v>0126</v>
      </c>
      <c r="G546" s="27" t="str">
        <f t="shared" si="25"/>
        <v>Female</v>
      </c>
      <c r="H546" s="27" t="str">
        <f t="shared" si="26"/>
        <v>tvsportsnews</v>
      </c>
    </row>
    <row r="547" spans="1:8" x14ac:dyDescent="0.3">
      <c r="A547" s="49" t="s">
        <v>11552</v>
      </c>
      <c r="B547" s="27" t="s">
        <v>11551</v>
      </c>
      <c r="C547" s="27" t="s">
        <v>4725</v>
      </c>
      <c r="E547" s="75">
        <v>33248</v>
      </c>
      <c r="F547" s="27" t="str">
        <f t="shared" si="24"/>
        <v>0526</v>
      </c>
      <c r="G547" s="27" t="str">
        <f t="shared" si="25"/>
        <v>Female</v>
      </c>
      <c r="H547" s="27" t="e">
        <f t="shared" si="26"/>
        <v>#VALUE!</v>
      </c>
    </row>
    <row r="548" spans="1:8" x14ac:dyDescent="0.3">
      <c r="A548" s="49" t="s">
        <v>11550</v>
      </c>
      <c r="B548" s="27" t="s">
        <v>4934</v>
      </c>
      <c r="C548" s="27" t="s">
        <v>4080</v>
      </c>
      <c r="D548" s="27" t="s">
        <v>13148</v>
      </c>
      <c r="E548" s="75">
        <v>31731</v>
      </c>
      <c r="F548" s="27" t="str">
        <f t="shared" si="24"/>
        <v>0825</v>
      </c>
      <c r="G548" s="27" t="str">
        <f t="shared" si="25"/>
        <v>Female</v>
      </c>
      <c r="H548" s="27" t="str">
        <f t="shared" si="26"/>
        <v>daymon</v>
      </c>
    </row>
    <row r="549" spans="1:8" x14ac:dyDescent="0.3">
      <c r="A549" s="49" t="s">
        <v>11549</v>
      </c>
      <c r="B549" s="27" t="s">
        <v>4623</v>
      </c>
      <c r="C549" s="27" t="s">
        <v>11548</v>
      </c>
      <c r="D549" s="27" t="s">
        <v>13149</v>
      </c>
      <c r="E549" s="75">
        <v>30370</v>
      </c>
      <c r="F549" s="27" t="str">
        <f t="shared" si="24"/>
        <v>0670</v>
      </c>
      <c r="G549" s="27" t="str">
        <f t="shared" si="25"/>
        <v>Female</v>
      </c>
      <c r="H549" s="27" t="str">
        <f t="shared" si="26"/>
        <v>mweb</v>
      </c>
    </row>
    <row r="550" spans="1:8" x14ac:dyDescent="0.3">
      <c r="A550" s="49" t="s">
        <v>11547</v>
      </c>
      <c r="B550" s="27" t="s">
        <v>6411</v>
      </c>
      <c r="C550" s="27" t="s">
        <v>11546</v>
      </c>
      <c r="D550" s="27" t="s">
        <v>13150</v>
      </c>
      <c r="E550" s="75">
        <v>35504</v>
      </c>
      <c r="F550" s="27" t="str">
        <f t="shared" si="24"/>
        <v>0089</v>
      </c>
      <c r="G550" s="27" t="str">
        <f t="shared" si="25"/>
        <v>Female</v>
      </c>
      <c r="H550" s="27" t="str">
        <f t="shared" si="26"/>
        <v>dclfoods</v>
      </c>
    </row>
    <row r="551" spans="1:8" x14ac:dyDescent="0.3">
      <c r="A551" s="49" t="s">
        <v>11545</v>
      </c>
      <c r="B551" s="27" t="s">
        <v>4313</v>
      </c>
      <c r="C551" s="27" t="s">
        <v>11544</v>
      </c>
      <c r="D551" s="27" t="s">
        <v>13151</v>
      </c>
      <c r="E551" s="75">
        <v>34992</v>
      </c>
      <c r="F551" s="27" t="str">
        <f t="shared" si="24"/>
        <v>0283</v>
      </c>
      <c r="G551" s="27" t="str">
        <f t="shared" si="25"/>
        <v>Female</v>
      </c>
      <c r="H551" s="27" t="str">
        <f t="shared" si="26"/>
        <v>ddl</v>
      </c>
    </row>
    <row r="552" spans="1:8" x14ac:dyDescent="0.3">
      <c r="A552" s="49" t="s">
        <v>11543</v>
      </c>
      <c r="B552" s="27" t="s">
        <v>4065</v>
      </c>
      <c r="C552" s="27" t="s">
        <v>5086</v>
      </c>
      <c r="D552" s="27" t="s">
        <v>13152</v>
      </c>
      <c r="E552" s="75">
        <v>33897</v>
      </c>
      <c r="F552" s="27" t="str">
        <f t="shared" si="24"/>
        <v>0808</v>
      </c>
      <c r="G552" s="27" t="str">
        <f t="shared" si="25"/>
        <v>Female</v>
      </c>
      <c r="H552" s="27" t="str">
        <f t="shared" si="26"/>
        <v>DELTRADE</v>
      </c>
    </row>
    <row r="553" spans="1:8" x14ac:dyDescent="0.3">
      <c r="A553" s="49" t="s">
        <v>11542</v>
      </c>
      <c r="B553" s="27" t="s">
        <v>6167</v>
      </c>
      <c r="C553" s="27" t="s">
        <v>11541</v>
      </c>
      <c r="D553" s="27" t="s">
        <v>13153</v>
      </c>
      <c r="E553" s="75">
        <v>30397</v>
      </c>
      <c r="F553" s="27" t="str">
        <f t="shared" si="24"/>
        <v>0463</v>
      </c>
      <c r="G553" s="27" t="str">
        <f t="shared" si="25"/>
        <v>Female</v>
      </c>
      <c r="H553" s="27" t="str">
        <f t="shared" si="26"/>
        <v>scwireless</v>
      </c>
    </row>
    <row r="554" spans="1:8" x14ac:dyDescent="0.3">
      <c r="A554" s="49" t="s">
        <v>11540</v>
      </c>
      <c r="B554" s="27" t="s">
        <v>11539</v>
      </c>
      <c r="C554" s="27" t="s">
        <v>4125</v>
      </c>
      <c r="D554" s="27" t="s">
        <v>13154</v>
      </c>
      <c r="E554" s="75">
        <v>33957</v>
      </c>
      <c r="F554" s="27" t="str">
        <f t="shared" si="24"/>
        <v>6150</v>
      </c>
      <c r="G554" s="27" t="str">
        <f t="shared" si="25"/>
        <v>Male</v>
      </c>
      <c r="H554" s="27" t="str">
        <f t="shared" si="26"/>
        <v>border</v>
      </c>
    </row>
    <row r="555" spans="1:8" x14ac:dyDescent="0.3">
      <c r="A555" s="49" t="s">
        <v>11538</v>
      </c>
      <c r="B555" s="27" t="s">
        <v>5357</v>
      </c>
      <c r="C555" s="27" t="s">
        <v>11537</v>
      </c>
      <c r="D555" s="27" t="s">
        <v>13155</v>
      </c>
      <c r="E555" s="75">
        <v>28731</v>
      </c>
      <c r="F555" s="27" t="str">
        <f t="shared" si="24"/>
        <v>0029</v>
      </c>
      <c r="G555" s="27" t="str">
        <f t="shared" si="25"/>
        <v>Female</v>
      </c>
      <c r="H555" s="27" t="str">
        <f t="shared" si="26"/>
        <v>demallemeul</v>
      </c>
    </row>
    <row r="556" spans="1:8" x14ac:dyDescent="0.3">
      <c r="A556" s="49" t="s">
        <v>11536</v>
      </c>
      <c r="B556" s="27" t="s">
        <v>11535</v>
      </c>
      <c r="C556" s="27" t="s">
        <v>11534</v>
      </c>
      <c r="D556" s="27" t="s">
        <v>13156</v>
      </c>
      <c r="E556" s="75">
        <v>31887</v>
      </c>
      <c r="F556" s="27" t="str">
        <f t="shared" si="24"/>
        <v>5038</v>
      </c>
      <c r="G556" s="27" t="str">
        <f t="shared" si="25"/>
        <v>Male</v>
      </c>
      <c r="H556" s="27" t="str">
        <f t="shared" si="26"/>
        <v>advoca</v>
      </c>
    </row>
    <row r="557" spans="1:8" x14ac:dyDescent="0.3">
      <c r="A557" s="49" t="s">
        <v>11533</v>
      </c>
      <c r="B557" s="27" t="s">
        <v>9990</v>
      </c>
      <c r="C557" s="27" t="s">
        <v>11532</v>
      </c>
      <c r="D557" s="27" t="s">
        <v>13157</v>
      </c>
      <c r="E557" s="75">
        <v>32750</v>
      </c>
      <c r="F557" s="27" t="str">
        <f t="shared" si="24"/>
        <v>5320</v>
      </c>
      <c r="G557" s="27" t="str">
        <f t="shared" si="25"/>
        <v>Male</v>
      </c>
      <c r="H557" s="27" t="str">
        <f t="shared" si="26"/>
        <v>desoetinval</v>
      </c>
    </row>
    <row r="558" spans="1:8" x14ac:dyDescent="0.3">
      <c r="A558" s="49" t="s">
        <v>11531</v>
      </c>
      <c r="B558" s="27" t="s">
        <v>11530</v>
      </c>
      <c r="C558" s="27" t="s">
        <v>11529</v>
      </c>
      <c r="D558" s="27" t="s">
        <v>13158</v>
      </c>
      <c r="E558" s="75">
        <v>32662</v>
      </c>
      <c r="F558" s="27" t="str">
        <f t="shared" si="24"/>
        <v>0031</v>
      </c>
      <c r="G558" s="27" t="str">
        <f t="shared" si="25"/>
        <v>Female</v>
      </c>
      <c r="H558" s="27" t="str">
        <f t="shared" si="26"/>
        <v>mweb</v>
      </c>
    </row>
    <row r="559" spans="1:8" x14ac:dyDescent="0.3">
      <c r="A559" s="49" t="s">
        <v>11528</v>
      </c>
      <c r="B559" s="27" t="s">
        <v>11527</v>
      </c>
      <c r="C559" s="27" t="s">
        <v>9036</v>
      </c>
      <c r="D559" s="27" t="s">
        <v>13159</v>
      </c>
      <c r="E559" s="75">
        <v>30438</v>
      </c>
      <c r="F559" s="27" t="str">
        <f t="shared" si="24"/>
        <v>0528</v>
      </c>
      <c r="G559" s="27" t="str">
        <f t="shared" si="25"/>
        <v>Female</v>
      </c>
      <c r="H559" s="27" t="str">
        <f t="shared" si="26"/>
        <v>GMAIL</v>
      </c>
    </row>
    <row r="560" spans="1:8" x14ac:dyDescent="0.3">
      <c r="A560" s="49" t="s">
        <v>11526</v>
      </c>
      <c r="B560" s="27" t="s">
        <v>11525</v>
      </c>
      <c r="C560" s="27" t="s">
        <v>4828</v>
      </c>
      <c r="D560" s="27" t="s">
        <v>13160</v>
      </c>
      <c r="E560" s="75">
        <v>28806</v>
      </c>
      <c r="F560" s="27" t="str">
        <f t="shared" si="24"/>
        <v>0198</v>
      </c>
      <c r="G560" s="27" t="str">
        <f t="shared" si="25"/>
        <v>Female</v>
      </c>
      <c r="H560" s="27" t="str">
        <f t="shared" si="26"/>
        <v>deepcatch</v>
      </c>
    </row>
    <row r="561" spans="1:8" x14ac:dyDescent="0.3">
      <c r="A561" s="49" t="s">
        <v>11524</v>
      </c>
      <c r="B561" s="27" t="s">
        <v>11523</v>
      </c>
      <c r="C561" s="27" t="s">
        <v>11522</v>
      </c>
      <c r="D561" s="27" t="s">
        <v>13161</v>
      </c>
      <c r="E561" s="75">
        <v>33375</v>
      </c>
      <c r="F561" s="27" t="str">
        <f t="shared" si="24"/>
        <v>5326</v>
      </c>
      <c r="G561" s="27" t="str">
        <f t="shared" si="25"/>
        <v>Male</v>
      </c>
      <c r="H561" s="27" t="str">
        <f t="shared" si="26"/>
        <v>defensor</v>
      </c>
    </row>
    <row r="562" spans="1:8" x14ac:dyDescent="0.3">
      <c r="A562" s="49" t="s">
        <v>11521</v>
      </c>
      <c r="B562" s="27" t="s">
        <v>4554</v>
      </c>
      <c r="C562" s="27" t="s">
        <v>4222</v>
      </c>
      <c r="E562" s="75">
        <v>30377</v>
      </c>
      <c r="F562" s="27" t="str">
        <f t="shared" si="24"/>
        <v>0447</v>
      </c>
      <c r="G562" s="27" t="str">
        <f t="shared" si="25"/>
        <v>Female</v>
      </c>
      <c r="H562" s="27" t="e">
        <f t="shared" si="26"/>
        <v>#VALUE!</v>
      </c>
    </row>
    <row r="563" spans="1:8" x14ac:dyDescent="0.3">
      <c r="A563" s="49" t="s">
        <v>11520</v>
      </c>
      <c r="B563" s="27" t="s">
        <v>11519</v>
      </c>
      <c r="C563" s="27" t="s">
        <v>11518</v>
      </c>
      <c r="D563" s="27" t="s">
        <v>13162</v>
      </c>
      <c r="E563" s="75">
        <v>33788</v>
      </c>
      <c r="F563" s="27" t="str">
        <f t="shared" si="24"/>
        <v>0214</v>
      </c>
      <c r="G563" s="27" t="str">
        <f t="shared" si="25"/>
        <v>Female</v>
      </c>
      <c r="H563" s="27" t="str">
        <f t="shared" si="26"/>
        <v>mweb</v>
      </c>
    </row>
    <row r="564" spans="1:8" x14ac:dyDescent="0.3">
      <c r="A564" s="49" t="s">
        <v>11517</v>
      </c>
      <c r="B564" s="27" t="s">
        <v>11516</v>
      </c>
      <c r="C564" s="27" t="s">
        <v>4134</v>
      </c>
      <c r="D564" s="27" t="s">
        <v>13163</v>
      </c>
      <c r="E564" s="75">
        <v>31274</v>
      </c>
      <c r="F564" s="27" t="str">
        <f t="shared" si="24"/>
        <v>0590</v>
      </c>
      <c r="G564" s="27" t="str">
        <f t="shared" si="25"/>
        <v>Female</v>
      </c>
      <c r="H564" s="27" t="str">
        <f t="shared" si="26"/>
        <v>delico</v>
      </c>
    </row>
    <row r="565" spans="1:8" x14ac:dyDescent="0.3">
      <c r="A565" s="49" t="s">
        <v>11515</v>
      </c>
      <c r="B565" s="27" t="s">
        <v>10622</v>
      </c>
      <c r="C565" s="27" t="s">
        <v>11514</v>
      </c>
      <c r="E565" s="75">
        <v>23717</v>
      </c>
      <c r="F565" s="27" t="str">
        <f t="shared" si="24"/>
        <v>5175</v>
      </c>
      <c r="G565" s="27" t="str">
        <f t="shared" si="25"/>
        <v>Male</v>
      </c>
      <c r="H565" s="27" t="e">
        <f t="shared" si="26"/>
        <v>#VALUE!</v>
      </c>
    </row>
    <row r="566" spans="1:8" x14ac:dyDescent="0.3">
      <c r="A566" s="49" t="s">
        <v>11513</v>
      </c>
      <c r="B566" s="27" t="s">
        <v>11512</v>
      </c>
      <c r="C566" s="27" t="s">
        <v>11511</v>
      </c>
      <c r="D566" s="27" t="s">
        <v>13164</v>
      </c>
      <c r="E566" s="75">
        <v>32516</v>
      </c>
      <c r="F566" s="27" t="str">
        <f t="shared" si="24"/>
        <v>0309</v>
      </c>
      <c r="G566" s="27" t="str">
        <f t="shared" si="25"/>
        <v>Female</v>
      </c>
      <c r="H566" s="27" t="str">
        <f t="shared" si="26"/>
        <v>LAMARINAFOODS</v>
      </c>
    </row>
    <row r="567" spans="1:8" x14ac:dyDescent="0.3">
      <c r="A567" s="49" t="s">
        <v>11510</v>
      </c>
      <c r="B567" s="27" t="s">
        <v>4506</v>
      </c>
      <c r="C567" s="27" t="s">
        <v>11509</v>
      </c>
      <c r="D567" s="27" t="s">
        <v>13165</v>
      </c>
      <c r="E567" s="75">
        <v>30284</v>
      </c>
      <c r="F567" s="27" t="str">
        <f t="shared" si="24"/>
        <v>5059</v>
      </c>
      <c r="G567" s="27" t="str">
        <f t="shared" si="25"/>
        <v>Male</v>
      </c>
      <c r="H567" s="27" t="str">
        <f t="shared" si="26"/>
        <v>deloitte</v>
      </c>
    </row>
    <row r="568" spans="1:8" x14ac:dyDescent="0.3">
      <c r="A568" s="49" t="s">
        <v>11508</v>
      </c>
      <c r="B568" s="27" t="s">
        <v>11507</v>
      </c>
      <c r="C568" s="27" t="s">
        <v>10292</v>
      </c>
      <c r="D568" s="27" t="s">
        <v>13166</v>
      </c>
      <c r="E568" s="75">
        <v>25894</v>
      </c>
      <c r="F568" s="27" t="str">
        <f t="shared" si="24"/>
        <v>5222</v>
      </c>
      <c r="G568" s="27" t="str">
        <f t="shared" si="25"/>
        <v>Male</v>
      </c>
      <c r="H568" s="27" t="str">
        <f t="shared" si="26"/>
        <v>outlook</v>
      </c>
    </row>
    <row r="569" spans="1:8" x14ac:dyDescent="0.3">
      <c r="A569" s="49" t="s">
        <v>11506</v>
      </c>
      <c r="B569" s="27" t="s">
        <v>11505</v>
      </c>
      <c r="C569" s="27" t="s">
        <v>7373</v>
      </c>
      <c r="D569" s="27" t="s">
        <v>13167</v>
      </c>
      <c r="E569" s="75">
        <v>29665</v>
      </c>
      <c r="F569" s="27" t="str">
        <f t="shared" si="24"/>
        <v>6200</v>
      </c>
      <c r="G569" s="27" t="str">
        <f t="shared" si="25"/>
        <v>Male</v>
      </c>
      <c r="H569" s="27" t="str">
        <f t="shared" si="26"/>
        <v>deltamune</v>
      </c>
    </row>
    <row r="570" spans="1:8" x14ac:dyDescent="0.3">
      <c r="A570" s="49" t="s">
        <v>11504</v>
      </c>
      <c r="B570" s="27" t="s">
        <v>11503</v>
      </c>
      <c r="C570" s="27" t="s">
        <v>4921</v>
      </c>
      <c r="E570" s="75">
        <v>30990</v>
      </c>
      <c r="F570" s="27" t="str">
        <f t="shared" si="24"/>
        <v>0375</v>
      </c>
      <c r="G570" s="27" t="str">
        <f t="shared" si="25"/>
        <v>Female</v>
      </c>
      <c r="H570" s="27" t="e">
        <f t="shared" si="26"/>
        <v>#VALUE!</v>
      </c>
    </row>
    <row r="571" spans="1:8" x14ac:dyDescent="0.3">
      <c r="A571" s="49" t="s">
        <v>11502</v>
      </c>
      <c r="B571" s="27" t="s">
        <v>5844</v>
      </c>
      <c r="C571" s="27" t="s">
        <v>11501</v>
      </c>
      <c r="D571" s="27" t="s">
        <v>13168</v>
      </c>
      <c r="E571" s="75">
        <v>30174</v>
      </c>
      <c r="F571" s="27" t="str">
        <f t="shared" si="24"/>
        <v>5383</v>
      </c>
      <c r="G571" s="27" t="str">
        <f t="shared" si="25"/>
        <v>Male</v>
      </c>
      <c r="H571" s="27" t="str">
        <f t="shared" si="26"/>
        <v>dentsnall</v>
      </c>
    </row>
    <row r="572" spans="1:8" x14ac:dyDescent="0.3">
      <c r="A572" s="49" t="s">
        <v>11500</v>
      </c>
      <c r="B572" s="27" t="s">
        <v>11499</v>
      </c>
      <c r="C572" s="27" t="s">
        <v>11498</v>
      </c>
      <c r="D572" s="27" t="s">
        <v>13169</v>
      </c>
      <c r="E572" s="75">
        <v>29935</v>
      </c>
      <c r="F572" s="27" t="str">
        <f t="shared" si="24"/>
        <v>5016</v>
      </c>
      <c r="G572" s="27" t="str">
        <f t="shared" si="25"/>
        <v>Male</v>
      </c>
      <c r="H572" s="27" t="str">
        <f t="shared" si="26"/>
        <v>gauteng</v>
      </c>
    </row>
    <row r="573" spans="1:8" x14ac:dyDescent="0.3">
      <c r="A573" s="49" t="s">
        <v>11497</v>
      </c>
      <c r="B573" s="27" t="s">
        <v>11496</v>
      </c>
      <c r="C573" s="27" t="s">
        <v>11495</v>
      </c>
      <c r="D573" s="27" t="s">
        <v>13170</v>
      </c>
      <c r="E573" s="75">
        <v>29011</v>
      </c>
      <c r="F573" s="27" t="str">
        <f t="shared" si="24"/>
        <v>0018</v>
      </c>
      <c r="G573" s="27" t="str">
        <f t="shared" si="25"/>
        <v>Female</v>
      </c>
      <c r="H573" s="27" t="str">
        <f t="shared" si="26"/>
        <v>dermotech</v>
      </c>
    </row>
    <row r="574" spans="1:8" x14ac:dyDescent="0.3">
      <c r="A574" s="49" t="s">
        <v>11494</v>
      </c>
      <c r="B574" s="27" t="s">
        <v>11493</v>
      </c>
      <c r="C574" s="27" t="s">
        <v>11492</v>
      </c>
      <c r="D574" s="27" t="s">
        <v>13171</v>
      </c>
      <c r="E574" s="75">
        <v>21725</v>
      </c>
      <c r="F574" s="27" t="str">
        <f t="shared" si="24"/>
        <v>0048</v>
      </c>
      <c r="G574" s="27" t="str">
        <f t="shared" si="25"/>
        <v>Female</v>
      </c>
      <c r="H574" s="27" t="str">
        <f t="shared" si="26"/>
        <v>sorelle</v>
      </c>
    </row>
    <row r="575" spans="1:8" x14ac:dyDescent="0.3">
      <c r="A575" s="49" t="s">
        <v>11491</v>
      </c>
      <c r="B575" s="27" t="s">
        <v>11490</v>
      </c>
      <c r="C575" s="27" t="s">
        <v>11489</v>
      </c>
      <c r="D575" s="27" t="s">
        <v>13172</v>
      </c>
      <c r="E575" s="75">
        <v>30960</v>
      </c>
      <c r="F575" s="27" t="str">
        <f t="shared" si="24"/>
        <v>0058</v>
      </c>
      <c r="G575" s="27" t="str">
        <f t="shared" si="25"/>
        <v>Female</v>
      </c>
      <c r="H575" s="27" t="str">
        <f t="shared" si="26"/>
        <v>designoval</v>
      </c>
    </row>
    <row r="576" spans="1:8" x14ac:dyDescent="0.3">
      <c r="A576" s="49" t="s">
        <v>11488</v>
      </c>
      <c r="B576" s="27" t="s">
        <v>11487</v>
      </c>
      <c r="C576" s="27" t="s">
        <v>6549</v>
      </c>
      <c r="E576" s="75">
        <v>29618</v>
      </c>
      <c r="F576" s="27" t="str">
        <f t="shared" si="24"/>
        <v>5028</v>
      </c>
      <c r="G576" s="27" t="str">
        <f t="shared" si="25"/>
        <v>Male</v>
      </c>
      <c r="H576" s="27" t="e">
        <f t="shared" si="26"/>
        <v>#VALUE!</v>
      </c>
    </row>
    <row r="577" spans="1:8" x14ac:dyDescent="0.3">
      <c r="A577" s="49" t="s">
        <v>11486</v>
      </c>
      <c r="B577" s="27" t="s">
        <v>6745</v>
      </c>
      <c r="C577" s="27" t="s">
        <v>11485</v>
      </c>
      <c r="D577" s="27" t="s">
        <v>13173</v>
      </c>
      <c r="E577" s="75">
        <v>30728</v>
      </c>
      <c r="F577" s="27" t="str">
        <f t="shared" si="24"/>
        <v>5657</v>
      </c>
      <c r="G577" s="27" t="str">
        <f t="shared" si="25"/>
        <v>Male</v>
      </c>
      <c r="H577" s="27" t="str">
        <f t="shared" si="26"/>
        <v>designatbay</v>
      </c>
    </row>
    <row r="578" spans="1:8" x14ac:dyDescent="0.3">
      <c r="A578" s="49" t="s">
        <v>11484</v>
      </c>
      <c r="B578" s="27" t="s">
        <v>11483</v>
      </c>
      <c r="C578" s="27" t="s">
        <v>8295</v>
      </c>
      <c r="E578" s="75">
        <v>31736</v>
      </c>
      <c r="F578" s="27" t="str">
        <f t="shared" si="24"/>
        <v>0013</v>
      </c>
      <c r="G578" s="27" t="str">
        <f t="shared" si="25"/>
        <v>Female</v>
      </c>
      <c r="H578" s="27" t="e">
        <f t="shared" si="26"/>
        <v>#VALUE!</v>
      </c>
    </row>
    <row r="579" spans="1:8" x14ac:dyDescent="0.3">
      <c r="A579" s="49" t="s">
        <v>11482</v>
      </c>
      <c r="B579" s="27" t="s">
        <v>11481</v>
      </c>
      <c r="C579" s="27" t="s">
        <v>11480</v>
      </c>
      <c r="E579" s="75">
        <v>27399</v>
      </c>
      <c r="F579" s="27" t="str">
        <f t="shared" si="24"/>
        <v>0183</v>
      </c>
      <c r="G579" s="27" t="str">
        <f t="shared" si="25"/>
        <v>Female</v>
      </c>
      <c r="H579" s="27" t="e">
        <f t="shared" si="26"/>
        <v>#VALUE!</v>
      </c>
    </row>
    <row r="580" spans="1:8" x14ac:dyDescent="0.3">
      <c r="A580" s="49" t="s">
        <v>11479</v>
      </c>
      <c r="B580" s="27" t="s">
        <v>11478</v>
      </c>
      <c r="C580" s="27" t="s">
        <v>11477</v>
      </c>
      <c r="D580" s="27" t="s">
        <v>13174</v>
      </c>
      <c r="E580" s="75">
        <v>31089</v>
      </c>
      <c r="F580" s="27" t="str">
        <f t="shared" ref="F580:F643" si="27">MID(A580,7,4)</f>
        <v>0336</v>
      </c>
      <c r="G580" s="27" t="str">
        <f t="shared" si="25"/>
        <v>Female</v>
      </c>
      <c r="H580" s="27" t="str">
        <f t="shared" si="26"/>
        <v>securiforce</v>
      </c>
    </row>
    <row r="581" spans="1:8" x14ac:dyDescent="0.3">
      <c r="A581" s="49" t="s">
        <v>11476</v>
      </c>
      <c r="B581" s="27" t="s">
        <v>9331</v>
      </c>
      <c r="C581" s="27" t="s">
        <v>5155</v>
      </c>
      <c r="D581" s="27" t="s">
        <v>13175</v>
      </c>
      <c r="E581" s="75">
        <v>31303</v>
      </c>
      <c r="F581" s="27" t="str">
        <f t="shared" si="27"/>
        <v>0520</v>
      </c>
      <c r="G581" s="27" t="str">
        <f t="shared" ref="G581:G644" si="28">IF(F581&gt;"4999","Male","Female")</f>
        <v>Female</v>
      </c>
      <c r="H581" s="27" t="str">
        <f t="shared" ref="H581:H644" si="29">LEFT(REPLACE(D581,1,FIND("@",D581),""),FIND(".",REPLACE(D581,1,FIND("@",D581),""))-1)</f>
        <v>devretrans</v>
      </c>
    </row>
    <row r="582" spans="1:8" x14ac:dyDescent="0.3">
      <c r="A582" s="49" t="s">
        <v>11475</v>
      </c>
      <c r="B582" s="27" t="s">
        <v>11474</v>
      </c>
      <c r="C582" s="27" t="s">
        <v>11473</v>
      </c>
      <c r="D582" s="27" t="s">
        <v>13176</v>
      </c>
      <c r="E582" s="75">
        <v>34605</v>
      </c>
      <c r="F582" s="27" t="str">
        <f t="shared" si="27"/>
        <v>0212</v>
      </c>
      <c r="G582" s="27" t="str">
        <f t="shared" si="28"/>
        <v>Female</v>
      </c>
      <c r="H582" s="27" t="str">
        <f t="shared" si="29"/>
        <v>dfce</v>
      </c>
    </row>
    <row r="583" spans="1:8" x14ac:dyDescent="0.3">
      <c r="A583" s="49" t="s">
        <v>11472</v>
      </c>
      <c r="B583" s="27" t="s">
        <v>6777</v>
      </c>
      <c r="C583" s="27" t="s">
        <v>4052</v>
      </c>
      <c r="E583" s="75">
        <v>27448</v>
      </c>
      <c r="F583" s="27" t="str">
        <f t="shared" si="27"/>
        <v>5328</v>
      </c>
      <c r="G583" s="27" t="str">
        <f t="shared" si="28"/>
        <v>Male</v>
      </c>
      <c r="H583" s="27" t="e">
        <f t="shared" si="29"/>
        <v>#VALUE!</v>
      </c>
    </row>
    <row r="584" spans="1:8" x14ac:dyDescent="0.3">
      <c r="A584" s="49" t="s">
        <v>11471</v>
      </c>
      <c r="B584" s="27" t="s">
        <v>11470</v>
      </c>
      <c r="C584" s="27" t="s">
        <v>11469</v>
      </c>
      <c r="E584" s="75">
        <v>33043</v>
      </c>
      <c r="F584" s="27" t="str">
        <f t="shared" si="27"/>
        <v>0380</v>
      </c>
      <c r="G584" s="27" t="str">
        <f t="shared" si="28"/>
        <v>Female</v>
      </c>
      <c r="H584" s="27" t="e">
        <f t="shared" si="29"/>
        <v>#VALUE!</v>
      </c>
    </row>
    <row r="585" spans="1:8" x14ac:dyDescent="0.3">
      <c r="A585" s="49" t="s">
        <v>11468</v>
      </c>
      <c r="B585" s="27" t="s">
        <v>6341</v>
      </c>
      <c r="C585" s="27" t="s">
        <v>11467</v>
      </c>
      <c r="D585" s="27" t="s">
        <v>13177</v>
      </c>
      <c r="E585" s="75">
        <v>33047</v>
      </c>
      <c r="F585" s="27" t="str">
        <f t="shared" si="27"/>
        <v>0045</v>
      </c>
      <c r="G585" s="27" t="str">
        <f t="shared" si="28"/>
        <v>Female</v>
      </c>
      <c r="H585" s="27" t="str">
        <f t="shared" si="29"/>
        <v>wocm</v>
      </c>
    </row>
    <row r="586" spans="1:8" x14ac:dyDescent="0.3">
      <c r="A586" s="49" t="s">
        <v>11466</v>
      </c>
      <c r="B586" s="27" t="s">
        <v>11465</v>
      </c>
      <c r="C586" s="27" t="s">
        <v>11464</v>
      </c>
      <c r="D586" s="27" t="s">
        <v>13178</v>
      </c>
      <c r="E586" s="75">
        <v>30697</v>
      </c>
      <c r="F586" s="27" t="str">
        <f t="shared" si="27"/>
        <v>5314</v>
      </c>
      <c r="G586" s="27" t="str">
        <f t="shared" si="28"/>
        <v>Male</v>
      </c>
      <c r="H586" s="27" t="str">
        <f t="shared" si="29"/>
        <v>dhl</v>
      </c>
    </row>
    <row r="587" spans="1:8" x14ac:dyDescent="0.3">
      <c r="A587" s="49" t="s">
        <v>11463</v>
      </c>
      <c r="B587" s="27" t="s">
        <v>4173</v>
      </c>
      <c r="C587" s="27" t="s">
        <v>11462</v>
      </c>
      <c r="D587" s="27" t="s">
        <v>13178</v>
      </c>
      <c r="E587" s="75">
        <v>32750</v>
      </c>
      <c r="F587" s="27" t="str">
        <f t="shared" si="27"/>
        <v>5546</v>
      </c>
      <c r="G587" s="27" t="str">
        <f t="shared" si="28"/>
        <v>Male</v>
      </c>
      <c r="H587" s="27" t="str">
        <f t="shared" si="29"/>
        <v>dhl</v>
      </c>
    </row>
    <row r="588" spans="1:8" x14ac:dyDescent="0.3">
      <c r="A588" s="49" t="s">
        <v>11461</v>
      </c>
      <c r="B588" s="27" t="s">
        <v>11460</v>
      </c>
      <c r="C588" s="27" t="s">
        <v>11459</v>
      </c>
      <c r="D588" s="27" t="s">
        <v>13179</v>
      </c>
      <c r="E588" s="75">
        <v>30481</v>
      </c>
      <c r="F588" s="27" t="str">
        <f t="shared" si="27"/>
        <v>1313</v>
      </c>
      <c r="G588" s="27" t="str">
        <f t="shared" si="28"/>
        <v>Female</v>
      </c>
      <c r="H588" s="27" t="str">
        <f t="shared" si="29"/>
        <v>mweb</v>
      </c>
    </row>
    <row r="589" spans="1:8" x14ac:dyDescent="0.3">
      <c r="A589" s="49" t="s">
        <v>11458</v>
      </c>
      <c r="B589" s="27" t="s">
        <v>11457</v>
      </c>
      <c r="C589" s="27" t="s">
        <v>11456</v>
      </c>
      <c r="D589" s="27" t="s">
        <v>13180</v>
      </c>
      <c r="E589" s="75">
        <v>28299</v>
      </c>
      <c r="F589" s="27" t="str">
        <f t="shared" si="27"/>
        <v>0149</v>
      </c>
      <c r="G589" s="27" t="str">
        <f t="shared" si="28"/>
        <v>Female</v>
      </c>
      <c r="H589" s="27" t="str">
        <f t="shared" si="29"/>
        <v>humkoop</v>
      </c>
    </row>
    <row r="590" spans="1:8" x14ac:dyDescent="0.3">
      <c r="A590" s="49" t="s">
        <v>11455</v>
      </c>
      <c r="B590" s="27" t="s">
        <v>4723</v>
      </c>
      <c r="C590" s="27" t="s">
        <v>5480</v>
      </c>
      <c r="D590" s="27" t="s">
        <v>13181</v>
      </c>
      <c r="E590" s="75">
        <v>29976</v>
      </c>
      <c r="F590" s="27" t="str">
        <f t="shared" si="27"/>
        <v>0615</v>
      </c>
      <c r="G590" s="27" t="str">
        <f t="shared" si="28"/>
        <v>Female</v>
      </c>
      <c r="H590" s="27" t="str">
        <f t="shared" si="29"/>
        <v>icon</v>
      </c>
    </row>
    <row r="591" spans="1:8" x14ac:dyDescent="0.3">
      <c r="A591" s="49" t="s">
        <v>11454</v>
      </c>
      <c r="B591" s="27" t="s">
        <v>11453</v>
      </c>
      <c r="C591" s="27" t="s">
        <v>11452</v>
      </c>
      <c r="D591" s="27" t="s">
        <v>13182</v>
      </c>
      <c r="E591" s="75">
        <v>33878</v>
      </c>
      <c r="F591" s="27" t="str">
        <f t="shared" si="27"/>
        <v>0104</v>
      </c>
      <c r="G591" s="27" t="str">
        <f t="shared" si="28"/>
        <v>Female</v>
      </c>
      <c r="H591" s="27" t="str">
        <f t="shared" si="29"/>
        <v>dsg</v>
      </c>
    </row>
    <row r="592" spans="1:8" x14ac:dyDescent="0.3">
      <c r="A592" s="49" t="s">
        <v>11451</v>
      </c>
      <c r="B592" s="27" t="s">
        <v>7633</v>
      </c>
      <c r="C592" s="27" t="s">
        <v>11450</v>
      </c>
      <c r="E592" s="75">
        <v>33765</v>
      </c>
      <c r="F592" s="27" t="str">
        <f t="shared" si="27"/>
        <v>0348</v>
      </c>
      <c r="G592" s="27" t="str">
        <f t="shared" si="28"/>
        <v>Female</v>
      </c>
      <c r="H592" s="27" t="e">
        <f t="shared" si="29"/>
        <v>#VALUE!</v>
      </c>
    </row>
    <row r="593" spans="1:8" x14ac:dyDescent="0.3">
      <c r="A593" s="49" t="s">
        <v>11449</v>
      </c>
      <c r="B593" s="27" t="s">
        <v>5646</v>
      </c>
      <c r="C593" s="27" t="s">
        <v>11448</v>
      </c>
      <c r="D593" s="27" t="s">
        <v>13183</v>
      </c>
      <c r="E593" s="75">
        <v>36130</v>
      </c>
      <c r="F593" s="27" t="str">
        <f t="shared" si="27"/>
        <v>5076</v>
      </c>
      <c r="G593" s="27" t="str">
        <f t="shared" si="28"/>
        <v>Male</v>
      </c>
      <c r="H593" s="27" t="str">
        <f t="shared" si="29"/>
        <v>DILIGENT</v>
      </c>
    </row>
    <row r="594" spans="1:8" x14ac:dyDescent="0.3">
      <c r="A594" s="49" t="s">
        <v>11447</v>
      </c>
      <c r="B594" s="27" t="s">
        <v>4888</v>
      </c>
      <c r="C594" s="27" t="s">
        <v>11446</v>
      </c>
      <c r="D594" s="27" t="s">
        <v>13184</v>
      </c>
      <c r="E594" s="75">
        <v>28746</v>
      </c>
      <c r="F594" s="27" t="str">
        <f t="shared" si="27"/>
        <v>5424</v>
      </c>
      <c r="G594" s="27" t="str">
        <f t="shared" si="28"/>
        <v>Male</v>
      </c>
      <c r="H594" s="27" t="str">
        <f t="shared" si="29"/>
        <v>dimensiondata</v>
      </c>
    </row>
    <row r="595" spans="1:8" x14ac:dyDescent="0.3">
      <c r="A595" s="49" t="s">
        <v>11445</v>
      </c>
      <c r="B595" s="27" t="s">
        <v>4983</v>
      </c>
      <c r="C595" s="27" t="s">
        <v>9376</v>
      </c>
      <c r="D595" s="27" t="e">
        <v>#N/A</v>
      </c>
      <c r="E595" s="75">
        <v>33555</v>
      </c>
      <c r="F595" s="27" t="str">
        <f t="shared" si="27"/>
        <v>5367</v>
      </c>
      <c r="G595" s="27" t="str">
        <f t="shared" si="28"/>
        <v>Male</v>
      </c>
      <c r="H595" s="27" t="e">
        <f t="shared" si="29"/>
        <v>#N/A</v>
      </c>
    </row>
    <row r="596" spans="1:8" x14ac:dyDescent="0.3">
      <c r="A596" s="49" t="s">
        <v>11444</v>
      </c>
      <c r="B596" s="27" t="s">
        <v>10996</v>
      </c>
      <c r="C596" s="27" t="s">
        <v>8096</v>
      </c>
      <c r="D596" s="27" t="s">
        <v>13185</v>
      </c>
      <c r="E596" s="75">
        <v>27141</v>
      </c>
      <c r="F596" s="27" t="str">
        <f t="shared" si="27"/>
        <v>5162</v>
      </c>
      <c r="G596" s="27" t="str">
        <f t="shared" si="28"/>
        <v>Male</v>
      </c>
      <c r="H596" s="27" t="str">
        <f t="shared" si="29"/>
        <v>discovery</v>
      </c>
    </row>
    <row r="597" spans="1:8" x14ac:dyDescent="0.3">
      <c r="A597" s="49" t="s">
        <v>11443</v>
      </c>
      <c r="B597" s="27" t="s">
        <v>11442</v>
      </c>
      <c r="C597" s="27" t="s">
        <v>11441</v>
      </c>
      <c r="D597" s="27" t="s">
        <v>13186</v>
      </c>
      <c r="E597" s="75">
        <v>36566</v>
      </c>
      <c r="F597" s="27" t="str">
        <f t="shared" si="27"/>
        <v>5109</v>
      </c>
      <c r="G597" s="27" t="str">
        <f t="shared" si="28"/>
        <v>Male</v>
      </c>
      <c r="H597" s="27" t="str">
        <f t="shared" si="29"/>
        <v>displaymania</v>
      </c>
    </row>
    <row r="598" spans="1:8" x14ac:dyDescent="0.3">
      <c r="A598" s="49" t="s">
        <v>11440</v>
      </c>
      <c r="B598" s="27" t="s">
        <v>11439</v>
      </c>
      <c r="C598" s="27" t="s">
        <v>11438</v>
      </c>
      <c r="D598" s="27" t="s">
        <v>13187</v>
      </c>
      <c r="E598" s="75">
        <v>38337</v>
      </c>
      <c r="F598" s="27" t="str">
        <f t="shared" si="27"/>
        <v>5861</v>
      </c>
      <c r="G598" s="27" t="str">
        <f t="shared" si="28"/>
        <v>Male</v>
      </c>
      <c r="H598" s="27" t="str">
        <f t="shared" si="29"/>
        <v>disruptdigital</v>
      </c>
    </row>
    <row r="599" spans="1:8" x14ac:dyDescent="0.3">
      <c r="A599" s="49" t="s">
        <v>11437</v>
      </c>
      <c r="B599" s="27" t="s">
        <v>11436</v>
      </c>
      <c r="C599" s="27" t="s">
        <v>9812</v>
      </c>
      <c r="D599" s="27" t="s">
        <v>13188</v>
      </c>
      <c r="E599" s="75">
        <v>31275</v>
      </c>
      <c r="F599" s="27" t="str">
        <f t="shared" si="27"/>
        <v>5069</v>
      </c>
      <c r="G599" s="27" t="str">
        <f t="shared" si="28"/>
        <v>Male</v>
      </c>
      <c r="H599" s="27" t="str">
        <f t="shared" si="29"/>
        <v>distriliq</v>
      </c>
    </row>
    <row r="600" spans="1:8" x14ac:dyDescent="0.3">
      <c r="A600" s="49" t="s">
        <v>11435</v>
      </c>
      <c r="B600" s="27" t="s">
        <v>8101</v>
      </c>
      <c r="C600" s="27" t="s">
        <v>6319</v>
      </c>
      <c r="D600" s="27" t="s">
        <v>13189</v>
      </c>
      <c r="E600" s="75">
        <v>27335</v>
      </c>
      <c r="F600" s="27" t="str">
        <f t="shared" si="27"/>
        <v>5016</v>
      </c>
      <c r="G600" s="27" t="str">
        <f t="shared" si="28"/>
        <v>Male</v>
      </c>
      <c r="H600" s="27" t="str">
        <f t="shared" si="29"/>
        <v>iafrica</v>
      </c>
    </row>
    <row r="601" spans="1:8" x14ac:dyDescent="0.3">
      <c r="A601" s="49" t="s">
        <v>11434</v>
      </c>
      <c r="B601" s="27" t="s">
        <v>10045</v>
      </c>
      <c r="C601" s="27" t="s">
        <v>5980</v>
      </c>
      <c r="D601" s="27" t="s">
        <v>13190</v>
      </c>
      <c r="E601" s="75">
        <v>32478</v>
      </c>
      <c r="F601" s="27" t="str">
        <f t="shared" si="27"/>
        <v>0010</v>
      </c>
      <c r="G601" s="27" t="str">
        <f t="shared" si="28"/>
        <v>Female</v>
      </c>
      <c r="H601" s="27" t="str">
        <f t="shared" si="29"/>
        <v>gmail</v>
      </c>
    </row>
    <row r="602" spans="1:8" x14ac:dyDescent="0.3">
      <c r="A602" s="49" t="s">
        <v>11433</v>
      </c>
      <c r="B602" s="27" t="s">
        <v>5148</v>
      </c>
      <c r="C602" s="27" t="s">
        <v>4172</v>
      </c>
      <c r="D602" s="27" t="s">
        <v>13191</v>
      </c>
      <c r="E602" s="75">
        <v>34154</v>
      </c>
      <c r="F602" s="27" t="str">
        <f t="shared" si="27"/>
        <v>5648</v>
      </c>
      <c r="G602" s="27" t="str">
        <f t="shared" si="28"/>
        <v>Male</v>
      </c>
      <c r="H602" s="27" t="str">
        <f t="shared" si="29"/>
        <v>telkomsa</v>
      </c>
    </row>
    <row r="603" spans="1:8" x14ac:dyDescent="0.3">
      <c r="A603" s="49" t="s">
        <v>11432</v>
      </c>
      <c r="B603" s="27" t="s">
        <v>11431</v>
      </c>
      <c r="C603" s="27" t="s">
        <v>4373</v>
      </c>
      <c r="D603" s="27" t="s">
        <v>13192</v>
      </c>
      <c r="E603" s="75">
        <v>27086</v>
      </c>
      <c r="F603" s="27" t="str">
        <f t="shared" si="27"/>
        <v>5012</v>
      </c>
      <c r="G603" s="27" t="str">
        <f t="shared" si="28"/>
        <v>Male</v>
      </c>
      <c r="H603" s="27" t="str">
        <f t="shared" si="29"/>
        <v>gmail</v>
      </c>
    </row>
    <row r="604" spans="1:8" x14ac:dyDescent="0.3">
      <c r="A604" s="49" t="s">
        <v>11430</v>
      </c>
      <c r="B604" s="27" t="s">
        <v>11429</v>
      </c>
      <c r="C604" s="27" t="s">
        <v>11428</v>
      </c>
      <c r="D604" s="27" t="s">
        <v>13193</v>
      </c>
      <c r="E604" s="75">
        <v>27991</v>
      </c>
      <c r="F604" s="27" t="str">
        <f t="shared" si="27"/>
        <v>5082</v>
      </c>
      <c r="G604" s="27" t="str">
        <f t="shared" si="28"/>
        <v>Male</v>
      </c>
      <c r="H604" s="27" t="str">
        <f t="shared" si="29"/>
        <v>djthermal</v>
      </c>
    </row>
    <row r="605" spans="1:8" x14ac:dyDescent="0.3">
      <c r="A605" s="49" t="s">
        <v>11427</v>
      </c>
      <c r="B605" s="27" t="s">
        <v>5664</v>
      </c>
      <c r="C605" s="27" t="s">
        <v>11426</v>
      </c>
      <c r="D605" s="27" t="s">
        <v>13194</v>
      </c>
      <c r="E605" s="75">
        <v>34177</v>
      </c>
      <c r="F605" s="27" t="str">
        <f t="shared" si="27"/>
        <v>0598</v>
      </c>
      <c r="G605" s="27" t="str">
        <f t="shared" si="28"/>
        <v>Female</v>
      </c>
      <c r="H605" s="27" t="str">
        <f t="shared" si="29"/>
        <v>gmail</v>
      </c>
    </row>
    <row r="606" spans="1:8" x14ac:dyDescent="0.3">
      <c r="A606" s="49" t="s">
        <v>11425</v>
      </c>
      <c r="B606" s="27" t="s">
        <v>6802</v>
      </c>
      <c r="C606" s="27" t="s">
        <v>11424</v>
      </c>
      <c r="D606" s="27" t="s">
        <v>13195</v>
      </c>
      <c r="E606" s="75">
        <v>20794</v>
      </c>
      <c r="F606" s="27" t="str">
        <f t="shared" si="27"/>
        <v>5324</v>
      </c>
      <c r="G606" s="27" t="str">
        <f t="shared" si="28"/>
        <v>Male</v>
      </c>
      <c r="H606" s="27" t="str">
        <f t="shared" si="29"/>
        <v>dnabrand</v>
      </c>
    </row>
    <row r="607" spans="1:8" x14ac:dyDescent="0.3">
      <c r="A607" s="49" t="s">
        <v>11423</v>
      </c>
      <c r="B607" s="27" t="s">
        <v>7373</v>
      </c>
      <c r="C607" s="27" t="s">
        <v>11422</v>
      </c>
      <c r="D607" s="27" t="s">
        <v>13196</v>
      </c>
      <c r="E607" s="75">
        <v>29113</v>
      </c>
      <c r="F607" s="27" t="str">
        <f t="shared" si="27"/>
        <v>5017</v>
      </c>
      <c r="G607" s="27" t="str">
        <f t="shared" si="28"/>
        <v>Male</v>
      </c>
      <c r="H607" s="27" t="str">
        <f t="shared" si="29"/>
        <v>telkomsa</v>
      </c>
    </row>
    <row r="608" spans="1:8" x14ac:dyDescent="0.3">
      <c r="A608" s="49" t="s">
        <v>11421</v>
      </c>
      <c r="B608" s="27" t="s">
        <v>5357</v>
      </c>
      <c r="C608" s="27" t="s">
        <v>11420</v>
      </c>
      <c r="D608" s="27" t="s">
        <v>12763</v>
      </c>
      <c r="E608" s="75">
        <v>30727</v>
      </c>
      <c r="F608" s="27" t="str">
        <f t="shared" si="27"/>
        <v>0849</v>
      </c>
      <c r="G608" s="27" t="str">
        <f t="shared" si="28"/>
        <v>Female</v>
      </c>
      <c r="H608" s="27" t="str">
        <f t="shared" si="29"/>
        <v>mmfs</v>
      </c>
    </row>
    <row r="609" spans="1:8" x14ac:dyDescent="0.3">
      <c r="A609" s="49" t="s">
        <v>11419</v>
      </c>
      <c r="B609" s="27" t="s">
        <v>4931</v>
      </c>
      <c r="C609" s="27" t="s">
        <v>11418</v>
      </c>
      <c r="D609" s="27" t="s">
        <v>13197</v>
      </c>
      <c r="E609" s="75">
        <v>517557</v>
      </c>
      <c r="F609" s="27" t="str">
        <f t="shared" si="27"/>
        <v>956</v>
      </c>
      <c r="G609" s="27" t="str">
        <f t="shared" si="28"/>
        <v>Male</v>
      </c>
      <c r="H609" s="27" t="str">
        <f t="shared" si="29"/>
        <v>dvrs</v>
      </c>
    </row>
    <row r="610" spans="1:8" x14ac:dyDescent="0.3">
      <c r="A610" s="49" t="s">
        <v>11417</v>
      </c>
      <c r="B610" s="27" t="s">
        <v>4076</v>
      </c>
      <c r="C610" s="27" t="s">
        <v>11416</v>
      </c>
      <c r="D610" s="27" t="s">
        <v>13198</v>
      </c>
      <c r="E610" s="75">
        <v>32417</v>
      </c>
      <c r="F610" s="27" t="str">
        <f t="shared" si="27"/>
        <v>5138</v>
      </c>
      <c r="G610" s="27" t="str">
        <f t="shared" si="28"/>
        <v>Male</v>
      </c>
      <c r="H610" s="27" t="str">
        <f t="shared" si="29"/>
        <v>dgart</v>
      </c>
    </row>
    <row r="611" spans="1:8" x14ac:dyDescent="0.3">
      <c r="A611" s="49" t="s">
        <v>11415</v>
      </c>
      <c r="B611" s="27" t="s">
        <v>4173</v>
      </c>
      <c r="C611" s="27" t="s">
        <v>11414</v>
      </c>
      <c r="D611" s="27" t="s">
        <v>13199</v>
      </c>
      <c r="E611" s="75">
        <v>32831</v>
      </c>
      <c r="F611" s="27" t="str">
        <f t="shared" si="27"/>
        <v>5554</v>
      </c>
      <c r="G611" s="27" t="str">
        <f t="shared" si="28"/>
        <v>Male</v>
      </c>
      <c r="H611" s="27" t="str">
        <f t="shared" si="29"/>
        <v>dontwaste</v>
      </c>
    </row>
    <row r="612" spans="1:8" x14ac:dyDescent="0.3">
      <c r="A612" s="49" t="s">
        <v>11413</v>
      </c>
      <c r="B612" s="27" t="s">
        <v>4768</v>
      </c>
      <c r="C612" s="27" t="s">
        <v>11412</v>
      </c>
      <c r="D612" s="27" t="s">
        <v>13200</v>
      </c>
      <c r="E612" s="75">
        <v>33909</v>
      </c>
      <c r="F612" s="27" t="str">
        <f t="shared" si="27"/>
        <v>5043</v>
      </c>
      <c r="G612" s="27" t="str">
        <f t="shared" si="28"/>
        <v>Male</v>
      </c>
      <c r="H612" s="27" t="str">
        <f t="shared" si="29"/>
        <v>dontwaste</v>
      </c>
    </row>
    <row r="613" spans="1:8" x14ac:dyDescent="0.3">
      <c r="A613" s="49" t="s">
        <v>11411</v>
      </c>
      <c r="B613" s="27" t="s">
        <v>4234</v>
      </c>
      <c r="C613" s="27" t="s">
        <v>11410</v>
      </c>
      <c r="D613" s="27" t="s">
        <v>13201</v>
      </c>
      <c r="E613" s="75">
        <v>31109</v>
      </c>
      <c r="F613" s="27" t="str">
        <f t="shared" si="27"/>
        <v>5820</v>
      </c>
      <c r="G613" s="27" t="str">
        <f t="shared" si="28"/>
        <v>Male</v>
      </c>
      <c r="H613" s="27" t="str">
        <f t="shared" si="29"/>
        <v>yahoo</v>
      </c>
    </row>
    <row r="614" spans="1:8" x14ac:dyDescent="0.3">
      <c r="A614" s="49" t="s">
        <v>11409</v>
      </c>
      <c r="B614" s="27" t="s">
        <v>4602</v>
      </c>
      <c r="C614" s="27" t="s">
        <v>10792</v>
      </c>
      <c r="D614" s="27" t="s">
        <v>13202</v>
      </c>
      <c r="E614" s="75">
        <v>33497</v>
      </c>
      <c r="F614" s="27" t="str">
        <f t="shared" si="27"/>
        <v>5728</v>
      </c>
      <c r="G614" s="27" t="str">
        <f t="shared" si="28"/>
        <v>Male</v>
      </c>
      <c r="H614" s="27" t="str">
        <f t="shared" si="29"/>
        <v>polka</v>
      </c>
    </row>
    <row r="615" spans="1:8" x14ac:dyDescent="0.3">
      <c r="A615" s="49" t="s">
        <v>11408</v>
      </c>
      <c r="B615" s="27" t="s">
        <v>11407</v>
      </c>
      <c r="C615" s="27" t="s">
        <v>11406</v>
      </c>
      <c r="D615" s="27" t="s">
        <v>13203</v>
      </c>
      <c r="E615" s="75">
        <v>32714</v>
      </c>
      <c r="F615" s="27" t="str">
        <f t="shared" si="27"/>
        <v>5896</v>
      </c>
      <c r="G615" s="27" t="str">
        <f t="shared" si="28"/>
        <v>Male</v>
      </c>
      <c r="H615" s="27" t="str">
        <f t="shared" si="29"/>
        <v>dorma</v>
      </c>
    </row>
    <row r="616" spans="1:8" x14ac:dyDescent="0.3">
      <c r="A616" s="49" t="s">
        <v>11405</v>
      </c>
      <c r="B616" s="27" t="s">
        <v>5153</v>
      </c>
      <c r="C616" s="27" t="s">
        <v>11404</v>
      </c>
      <c r="D616" s="27" t="s">
        <v>13204</v>
      </c>
      <c r="E616" s="75">
        <v>30059</v>
      </c>
      <c r="F616" s="27" t="str">
        <f t="shared" si="27"/>
        <v>0632</v>
      </c>
      <c r="G616" s="27" t="str">
        <f t="shared" si="28"/>
        <v>Female</v>
      </c>
      <c r="H616" s="27" t="str">
        <f t="shared" si="29"/>
        <v>douglasdale</v>
      </c>
    </row>
    <row r="617" spans="1:8" x14ac:dyDescent="0.3">
      <c r="A617" s="49" t="s">
        <v>11403</v>
      </c>
      <c r="B617" s="27" t="s">
        <v>8388</v>
      </c>
      <c r="C617" s="27" t="s">
        <v>11402</v>
      </c>
      <c r="D617" s="27" t="s">
        <v>13205</v>
      </c>
      <c r="E617" s="75">
        <v>27425</v>
      </c>
      <c r="F617" s="27" t="str">
        <f t="shared" si="27"/>
        <v>0313</v>
      </c>
      <c r="G617" s="27" t="str">
        <f t="shared" si="28"/>
        <v>Female</v>
      </c>
      <c r="H617" s="27" t="str">
        <f t="shared" si="29"/>
        <v>dowson</v>
      </c>
    </row>
    <row r="618" spans="1:8" x14ac:dyDescent="0.3">
      <c r="A618" s="49" t="s">
        <v>11401</v>
      </c>
      <c r="B618" s="27" t="s">
        <v>6256</v>
      </c>
      <c r="C618" s="27" t="s">
        <v>11400</v>
      </c>
      <c r="D618" s="27" t="s">
        <v>13206</v>
      </c>
      <c r="E618" s="75">
        <v>31679</v>
      </c>
      <c r="F618" s="27" t="str">
        <f t="shared" si="27"/>
        <v>1332</v>
      </c>
      <c r="G618" s="27" t="str">
        <f t="shared" si="28"/>
        <v>Female</v>
      </c>
      <c r="H618" s="27" t="str">
        <f t="shared" si="29"/>
        <v>draftfcb</v>
      </c>
    </row>
    <row r="619" spans="1:8" x14ac:dyDescent="0.3">
      <c r="A619" s="49" t="s">
        <v>11399</v>
      </c>
      <c r="B619" s="27" t="s">
        <v>4438</v>
      </c>
      <c r="C619" s="27" t="s">
        <v>11398</v>
      </c>
      <c r="D619" s="27" t="s">
        <v>13207</v>
      </c>
      <c r="E619" s="75">
        <v>33265</v>
      </c>
      <c r="F619" s="27" t="str">
        <f t="shared" si="27"/>
        <v>0134</v>
      </c>
      <c r="G619" s="27" t="str">
        <f t="shared" si="28"/>
        <v>Female</v>
      </c>
      <c r="H619" s="27" t="str">
        <f t="shared" si="29"/>
        <v>ENSafrica</v>
      </c>
    </row>
    <row r="620" spans="1:8" x14ac:dyDescent="0.3">
      <c r="A620" s="49" t="s">
        <v>11397</v>
      </c>
      <c r="B620" s="27" t="s">
        <v>11396</v>
      </c>
      <c r="C620" s="27" t="s">
        <v>11395</v>
      </c>
      <c r="E620" s="75">
        <v>25659</v>
      </c>
      <c r="F620" s="27" t="str">
        <f t="shared" si="27"/>
        <v>0210</v>
      </c>
      <c r="G620" s="27" t="str">
        <f t="shared" si="28"/>
        <v>Female</v>
      </c>
      <c r="H620" s="27" t="e">
        <f t="shared" si="29"/>
        <v>#VALUE!</v>
      </c>
    </row>
    <row r="621" spans="1:8" x14ac:dyDescent="0.3">
      <c r="A621" s="49" t="s">
        <v>11394</v>
      </c>
      <c r="B621" s="27" t="s">
        <v>11393</v>
      </c>
      <c r="C621" s="27" t="s">
        <v>11392</v>
      </c>
      <c r="E621" s="75">
        <v>28306</v>
      </c>
      <c r="F621" s="27" t="str">
        <f t="shared" si="27"/>
        <v>0087</v>
      </c>
      <c r="G621" s="27" t="str">
        <f t="shared" si="28"/>
        <v>Female</v>
      </c>
      <c r="H621" s="27" t="e">
        <f t="shared" si="29"/>
        <v>#VALUE!</v>
      </c>
    </row>
    <row r="622" spans="1:8" x14ac:dyDescent="0.3">
      <c r="A622" s="49" t="s">
        <v>11391</v>
      </c>
      <c r="B622" s="27" t="s">
        <v>11390</v>
      </c>
      <c r="C622" s="27" t="s">
        <v>10007</v>
      </c>
      <c r="D622" s="27" t="s">
        <v>13208</v>
      </c>
      <c r="E622" s="75">
        <v>30791</v>
      </c>
      <c r="F622" s="27" t="str">
        <f t="shared" si="27"/>
        <v>0720</v>
      </c>
      <c r="G622" s="27" t="str">
        <f t="shared" si="28"/>
        <v>Female</v>
      </c>
      <c r="H622" s="27" t="str">
        <f t="shared" si="29"/>
        <v>drivercheck</v>
      </c>
    </row>
    <row r="623" spans="1:8" x14ac:dyDescent="0.3">
      <c r="A623" s="49" t="s">
        <v>11389</v>
      </c>
      <c r="B623" s="27" t="s">
        <v>11388</v>
      </c>
      <c r="C623" s="27" t="s">
        <v>11387</v>
      </c>
      <c r="D623" s="27" t="s">
        <v>13209</v>
      </c>
      <c r="E623" s="75">
        <v>31441</v>
      </c>
      <c r="F623" s="27" t="str">
        <f t="shared" si="27"/>
        <v>0209</v>
      </c>
      <c r="G623" s="27" t="str">
        <f t="shared" si="28"/>
        <v>Female</v>
      </c>
      <c r="H623" s="27" t="str">
        <f t="shared" si="29"/>
        <v>driverexcellence</v>
      </c>
    </row>
    <row r="624" spans="1:8" x14ac:dyDescent="0.3">
      <c r="A624" s="49" t="s">
        <v>11386</v>
      </c>
      <c r="B624" s="27" t="s">
        <v>11385</v>
      </c>
      <c r="C624" s="27" t="s">
        <v>11384</v>
      </c>
      <c r="D624" s="27" t="s">
        <v>13210</v>
      </c>
      <c r="E624" s="75">
        <v>28373</v>
      </c>
      <c r="F624" s="27" t="str">
        <f t="shared" si="27"/>
        <v>0318</v>
      </c>
      <c r="G624" s="27" t="str">
        <f t="shared" si="28"/>
        <v>Female</v>
      </c>
      <c r="H624" s="27" t="str">
        <f t="shared" si="29"/>
        <v>driverisk</v>
      </c>
    </row>
    <row r="625" spans="1:8" x14ac:dyDescent="0.3">
      <c r="A625" s="49" t="s">
        <v>11383</v>
      </c>
      <c r="B625" s="27" t="s">
        <v>11382</v>
      </c>
      <c r="C625" s="27" t="s">
        <v>5349</v>
      </c>
      <c r="D625" s="27" t="s">
        <v>13065</v>
      </c>
      <c r="E625" s="75">
        <v>31555</v>
      </c>
      <c r="F625" s="27" t="str">
        <f t="shared" si="27"/>
        <v>5738</v>
      </c>
      <c r="G625" s="27" t="str">
        <f t="shared" si="28"/>
        <v>Male</v>
      </c>
      <c r="H625" s="27" t="str">
        <f t="shared" si="29"/>
        <v>driving</v>
      </c>
    </row>
    <row r="626" spans="1:8" x14ac:dyDescent="0.3">
      <c r="A626" s="49" t="s">
        <v>11381</v>
      </c>
      <c r="B626" s="27" t="s">
        <v>11380</v>
      </c>
      <c r="C626" s="27" t="s">
        <v>4902</v>
      </c>
      <c r="D626" s="27" t="s">
        <v>13211</v>
      </c>
      <c r="E626" s="75">
        <v>27131</v>
      </c>
      <c r="F626" s="27" t="str">
        <f t="shared" si="27"/>
        <v>5537</v>
      </c>
      <c r="G626" s="27" t="str">
        <f t="shared" si="28"/>
        <v>Male</v>
      </c>
      <c r="H626" s="27" t="str">
        <f t="shared" si="29"/>
        <v>drivingsense</v>
      </c>
    </row>
    <row r="627" spans="1:8" x14ac:dyDescent="0.3">
      <c r="A627" s="49" t="s">
        <v>11379</v>
      </c>
      <c r="B627" s="27" t="s">
        <v>6068</v>
      </c>
      <c r="C627" s="27" t="s">
        <v>11378</v>
      </c>
      <c r="D627" s="27" t="s">
        <v>13212</v>
      </c>
      <c r="E627" s="75">
        <v>34255</v>
      </c>
      <c r="F627" s="27" t="str">
        <f t="shared" si="27"/>
        <v>0236</v>
      </c>
      <c r="G627" s="27" t="str">
        <f t="shared" si="28"/>
        <v>Female</v>
      </c>
      <c r="H627" s="27" t="str">
        <f t="shared" si="29"/>
        <v>duanel</v>
      </c>
    </row>
    <row r="628" spans="1:8" x14ac:dyDescent="0.3">
      <c r="A628" s="49" t="s">
        <v>11377</v>
      </c>
      <c r="B628" s="27" t="s">
        <v>11376</v>
      </c>
      <c r="C628" s="27" t="s">
        <v>11375</v>
      </c>
      <c r="D628" s="27" t="s">
        <v>13213</v>
      </c>
      <c r="E628" s="75">
        <v>34105</v>
      </c>
      <c r="F628" s="27" t="str">
        <f t="shared" si="27"/>
        <v>5934</v>
      </c>
      <c r="G628" s="27" t="str">
        <f t="shared" si="28"/>
        <v>Male</v>
      </c>
      <c r="H628" s="27" t="str">
        <f t="shared" si="29"/>
        <v>duchess</v>
      </c>
    </row>
    <row r="629" spans="1:8" x14ac:dyDescent="0.3">
      <c r="A629" s="49" t="s">
        <v>11374</v>
      </c>
      <c r="B629" s="27" t="s">
        <v>5390</v>
      </c>
      <c r="C629" s="27" t="s">
        <v>11373</v>
      </c>
      <c r="D629" s="27" t="s">
        <v>13214</v>
      </c>
      <c r="E629" s="75">
        <v>30635</v>
      </c>
      <c r="F629" s="27" t="str">
        <f t="shared" si="27"/>
        <v>5497</v>
      </c>
      <c r="G629" s="27" t="str">
        <f t="shared" si="28"/>
        <v>Male</v>
      </c>
      <c r="H629" s="27" t="str">
        <f t="shared" si="29"/>
        <v>gmail</v>
      </c>
    </row>
    <row r="630" spans="1:8" x14ac:dyDescent="0.3">
      <c r="A630" s="49" t="s">
        <v>11372</v>
      </c>
      <c r="B630" s="27" t="s">
        <v>7355</v>
      </c>
      <c r="C630" s="27" t="s">
        <v>11371</v>
      </c>
      <c r="D630" s="27" t="s">
        <v>13215</v>
      </c>
      <c r="E630" s="75">
        <v>23802</v>
      </c>
      <c r="F630" s="27" t="str">
        <f t="shared" si="27"/>
        <v>5134</v>
      </c>
      <c r="G630" s="27" t="str">
        <f t="shared" si="28"/>
        <v>Male</v>
      </c>
      <c r="H630" s="27" t="str">
        <f t="shared" si="29"/>
        <v>fireservice</v>
      </c>
    </row>
    <row r="631" spans="1:8" x14ac:dyDescent="0.3">
      <c r="A631" s="49" t="s">
        <v>11370</v>
      </c>
      <c r="B631" s="27" t="s">
        <v>11369</v>
      </c>
      <c r="C631" s="27" t="s">
        <v>8947</v>
      </c>
      <c r="D631" s="27" t="s">
        <v>13216</v>
      </c>
      <c r="E631" s="75">
        <v>30559</v>
      </c>
      <c r="F631" s="27" t="str">
        <f t="shared" si="27"/>
        <v>5724</v>
      </c>
      <c r="G631" s="27" t="str">
        <f t="shared" si="28"/>
        <v>Male</v>
      </c>
      <c r="H631" s="27" t="str">
        <f t="shared" si="29"/>
        <v>dpsonline</v>
      </c>
    </row>
    <row r="632" spans="1:8" x14ac:dyDescent="0.3">
      <c r="A632" s="49" t="s">
        <v>11368</v>
      </c>
      <c r="B632" s="27" t="s">
        <v>11367</v>
      </c>
      <c r="C632" s="27" t="s">
        <v>11366</v>
      </c>
      <c r="E632" s="75">
        <v>26912</v>
      </c>
      <c r="F632" s="27" t="str">
        <f t="shared" si="27"/>
        <v>0242</v>
      </c>
      <c r="G632" s="27" t="str">
        <f t="shared" si="28"/>
        <v>Female</v>
      </c>
      <c r="H632" s="27" t="e">
        <f t="shared" si="29"/>
        <v>#VALUE!</v>
      </c>
    </row>
    <row r="633" spans="1:8" x14ac:dyDescent="0.3">
      <c r="A633" s="49" t="s">
        <v>11365</v>
      </c>
      <c r="B633" s="27" t="s">
        <v>11364</v>
      </c>
      <c r="C633" s="27" t="s">
        <v>6138</v>
      </c>
      <c r="D633" s="27" t="s">
        <v>13217</v>
      </c>
      <c r="E633" s="75">
        <v>31690</v>
      </c>
      <c r="F633" s="27" t="str">
        <f t="shared" si="27"/>
        <v>0278</v>
      </c>
      <c r="G633" s="27" t="str">
        <f t="shared" si="28"/>
        <v>Female</v>
      </c>
      <c r="H633" s="27" t="str">
        <f t="shared" si="29"/>
        <v>DURBANPACKAGING</v>
      </c>
    </row>
    <row r="634" spans="1:8" x14ac:dyDescent="0.3">
      <c r="A634" s="49" t="s">
        <v>11363</v>
      </c>
      <c r="B634" s="27" t="s">
        <v>9615</v>
      </c>
      <c r="C634" s="27" t="s">
        <v>10830</v>
      </c>
      <c r="E634" s="75">
        <v>30682</v>
      </c>
      <c r="F634" s="27" t="str">
        <f t="shared" si="27"/>
        <v>7387</v>
      </c>
      <c r="G634" s="27" t="str">
        <f t="shared" si="28"/>
        <v>Male</v>
      </c>
      <c r="H634" s="27" t="e">
        <f t="shared" si="29"/>
        <v>#VALUE!</v>
      </c>
    </row>
    <row r="635" spans="1:8" x14ac:dyDescent="0.3">
      <c r="A635" s="49" t="s">
        <v>11362</v>
      </c>
      <c r="B635" s="27" t="s">
        <v>11361</v>
      </c>
      <c r="C635" s="27" t="s">
        <v>11360</v>
      </c>
      <c r="D635" s="27" t="s">
        <v>13218</v>
      </c>
      <c r="E635" s="75">
        <v>28526</v>
      </c>
      <c r="F635" s="27" t="str">
        <f t="shared" si="27"/>
        <v>5129</v>
      </c>
      <c r="G635" s="27" t="str">
        <f t="shared" si="28"/>
        <v>Male</v>
      </c>
      <c r="H635" s="27" t="str">
        <f t="shared" si="29"/>
        <v>dynachem</v>
      </c>
    </row>
    <row r="636" spans="1:8" x14ac:dyDescent="0.3">
      <c r="A636" s="49" t="s">
        <v>11359</v>
      </c>
      <c r="B636" s="27" t="s">
        <v>5025</v>
      </c>
      <c r="C636" s="27" t="s">
        <v>11358</v>
      </c>
      <c r="D636" s="27" t="s">
        <v>13219</v>
      </c>
      <c r="E636" s="75">
        <v>35993</v>
      </c>
      <c r="F636" s="27" t="str">
        <f t="shared" si="27"/>
        <v>5755</v>
      </c>
      <c r="G636" s="27" t="str">
        <f t="shared" si="28"/>
        <v>Male</v>
      </c>
      <c r="H636" s="27" t="str">
        <f t="shared" si="29"/>
        <v>dynachem</v>
      </c>
    </row>
    <row r="637" spans="1:8" x14ac:dyDescent="0.3">
      <c r="A637" s="49" t="s">
        <v>11357</v>
      </c>
      <c r="B637" s="27" t="s">
        <v>8838</v>
      </c>
      <c r="C637" s="27" t="s">
        <v>11356</v>
      </c>
      <c r="D637" s="27" t="s">
        <v>13220</v>
      </c>
      <c r="E637" s="75">
        <v>36178</v>
      </c>
      <c r="F637" s="27" t="str">
        <f t="shared" si="27"/>
        <v>5283</v>
      </c>
      <c r="G637" s="27" t="str">
        <f t="shared" si="28"/>
        <v>Male</v>
      </c>
      <c r="H637" s="27" t="str">
        <f t="shared" si="29"/>
        <v>dy_inst</v>
      </c>
    </row>
    <row r="638" spans="1:8" x14ac:dyDescent="0.3">
      <c r="A638" s="49" t="s">
        <v>11355</v>
      </c>
      <c r="B638" s="27" t="s">
        <v>6430</v>
      </c>
      <c r="C638" s="27" t="s">
        <v>7573</v>
      </c>
      <c r="E638" s="75">
        <v>30672</v>
      </c>
      <c r="F638" s="27" t="str">
        <f t="shared" si="27"/>
        <v>0154</v>
      </c>
      <c r="G638" s="27" t="str">
        <f t="shared" si="28"/>
        <v>Female</v>
      </c>
      <c r="H638" s="27" t="e">
        <f t="shared" si="29"/>
        <v>#VALUE!</v>
      </c>
    </row>
    <row r="639" spans="1:8" x14ac:dyDescent="0.3">
      <c r="A639" s="49" t="s">
        <v>11354</v>
      </c>
      <c r="B639" s="27" t="s">
        <v>4512</v>
      </c>
      <c r="C639" s="27" t="s">
        <v>4373</v>
      </c>
      <c r="D639" s="27" t="s">
        <v>13221</v>
      </c>
      <c r="E639" s="75">
        <v>34805</v>
      </c>
      <c r="F639" s="27" t="str">
        <f t="shared" si="27"/>
        <v>5027</v>
      </c>
      <c r="G639" s="27" t="str">
        <f t="shared" si="28"/>
        <v>Male</v>
      </c>
      <c r="H639" s="27" t="str">
        <f t="shared" si="29"/>
        <v>gmail</v>
      </c>
    </row>
    <row r="640" spans="1:8" x14ac:dyDescent="0.3">
      <c r="A640" s="49" t="s">
        <v>11353</v>
      </c>
      <c r="B640" s="27" t="s">
        <v>5201</v>
      </c>
      <c r="C640" s="27" t="s">
        <v>11352</v>
      </c>
      <c r="D640" s="27" t="s">
        <v>13222</v>
      </c>
      <c r="E640" s="75">
        <v>32779</v>
      </c>
      <c r="F640" s="27" t="str">
        <f t="shared" si="27"/>
        <v>5350</v>
      </c>
      <c r="G640" s="27" t="str">
        <f t="shared" si="28"/>
        <v>Male</v>
      </c>
      <c r="H640" s="27" t="str">
        <f t="shared" si="29"/>
        <v>dynamicrental</v>
      </c>
    </row>
    <row r="641" spans="1:8" x14ac:dyDescent="0.3">
      <c r="A641" s="49" t="s">
        <v>11351</v>
      </c>
      <c r="B641" s="27" t="s">
        <v>11350</v>
      </c>
      <c r="C641" s="27" t="s">
        <v>8461</v>
      </c>
      <c r="E641" s="75">
        <v>31691</v>
      </c>
      <c r="F641" s="27" t="str">
        <f t="shared" si="27"/>
        <v>1177</v>
      </c>
      <c r="G641" s="27" t="str">
        <f t="shared" si="28"/>
        <v>Female</v>
      </c>
      <c r="H641" s="27" t="e">
        <f t="shared" si="29"/>
        <v>#VALUE!</v>
      </c>
    </row>
    <row r="642" spans="1:8" x14ac:dyDescent="0.3">
      <c r="A642" s="49" t="s">
        <v>11349</v>
      </c>
      <c r="B642" s="27" t="s">
        <v>5240</v>
      </c>
      <c r="C642" s="27" t="s">
        <v>6462</v>
      </c>
      <c r="D642" s="27" t="s">
        <v>13223</v>
      </c>
      <c r="E642" s="75">
        <v>31803</v>
      </c>
      <c r="F642" s="27" t="str">
        <f t="shared" si="27"/>
        <v>0017</v>
      </c>
      <c r="G642" s="27" t="str">
        <f t="shared" si="28"/>
        <v>Female</v>
      </c>
      <c r="H642" s="27" t="str">
        <f t="shared" si="29"/>
        <v>redhills</v>
      </c>
    </row>
    <row r="643" spans="1:8" x14ac:dyDescent="0.3">
      <c r="A643" s="49" t="s">
        <v>11348</v>
      </c>
      <c r="B643" s="27" t="s">
        <v>11347</v>
      </c>
      <c r="C643" s="27" t="s">
        <v>11346</v>
      </c>
      <c r="D643" s="27" t="s">
        <v>13224</v>
      </c>
      <c r="E643" s="75">
        <v>30919</v>
      </c>
      <c r="F643" s="27" t="str">
        <f t="shared" si="27"/>
        <v>0760</v>
      </c>
      <c r="G643" s="27" t="str">
        <f t="shared" si="28"/>
        <v>Female</v>
      </c>
      <c r="H643" s="27" t="str">
        <f t="shared" si="29"/>
        <v>lantic</v>
      </c>
    </row>
    <row r="644" spans="1:8" x14ac:dyDescent="0.3">
      <c r="A644" s="49" t="s">
        <v>11345</v>
      </c>
      <c r="B644" s="27" t="s">
        <v>4388</v>
      </c>
      <c r="C644" s="27" t="s">
        <v>11344</v>
      </c>
      <c r="D644" s="27" t="s">
        <v>13225</v>
      </c>
      <c r="E644" s="75">
        <v>33680</v>
      </c>
      <c r="F644" s="27" t="str">
        <f t="shared" ref="F644:F707" si="30">MID(A644,7,4)</f>
        <v>5603</v>
      </c>
      <c r="G644" s="27" t="str">
        <f t="shared" si="28"/>
        <v>Male</v>
      </c>
      <c r="H644" s="27" t="str">
        <f t="shared" si="29"/>
        <v>gmail</v>
      </c>
    </row>
    <row r="645" spans="1:8" x14ac:dyDescent="0.3">
      <c r="A645" s="49" t="s">
        <v>11343</v>
      </c>
      <c r="B645" s="27" t="s">
        <v>11342</v>
      </c>
      <c r="C645" s="27" t="s">
        <v>11341</v>
      </c>
      <c r="E645" s="75">
        <v>30933</v>
      </c>
      <c r="F645" s="27" t="str">
        <f t="shared" si="30"/>
        <v>0720</v>
      </c>
      <c r="G645" s="27" t="str">
        <f t="shared" ref="G645:G708" si="31">IF(F645&gt;"4999","Male","Female")</f>
        <v>Female</v>
      </c>
      <c r="H645" s="27" t="e">
        <f t="shared" ref="H645:H708" si="32">LEFT(REPLACE(D645,1,FIND("@",D645),""),FIND(".",REPLACE(D645,1,FIND("@",D645),""))-1)</f>
        <v>#VALUE!</v>
      </c>
    </row>
    <row r="646" spans="1:8" x14ac:dyDescent="0.3">
      <c r="A646" s="49" t="s">
        <v>11340</v>
      </c>
      <c r="B646" s="27" t="s">
        <v>11339</v>
      </c>
      <c r="C646" s="27" t="s">
        <v>11338</v>
      </c>
      <c r="D646" s="27" t="s">
        <v>13226</v>
      </c>
      <c r="E646" s="75">
        <v>33816</v>
      </c>
      <c r="F646" s="27" t="str">
        <f t="shared" si="30"/>
        <v>5041</v>
      </c>
      <c r="G646" s="27" t="str">
        <f t="shared" si="31"/>
        <v>Male</v>
      </c>
      <c r="H646" s="27" t="str">
        <f t="shared" si="32"/>
        <v>easigas</v>
      </c>
    </row>
    <row r="647" spans="1:8" x14ac:dyDescent="0.3">
      <c r="A647" s="49" t="s">
        <v>11337</v>
      </c>
      <c r="B647" s="27" t="s">
        <v>7211</v>
      </c>
      <c r="C647" s="27" t="s">
        <v>4324</v>
      </c>
      <c r="D647" s="27" t="s">
        <v>13227</v>
      </c>
      <c r="E647" s="75">
        <v>26063</v>
      </c>
      <c r="F647" s="27" t="str">
        <f t="shared" si="30"/>
        <v>5186</v>
      </c>
      <c r="G647" s="27" t="str">
        <f t="shared" si="31"/>
        <v>Male</v>
      </c>
      <c r="H647" s="27" t="str">
        <f t="shared" si="32"/>
        <v>eccombustion</v>
      </c>
    </row>
    <row r="648" spans="1:8" x14ac:dyDescent="0.3">
      <c r="A648" s="49" t="s">
        <v>11336</v>
      </c>
      <c r="B648" s="27" t="s">
        <v>11335</v>
      </c>
      <c r="C648" s="27" t="s">
        <v>11334</v>
      </c>
      <c r="D648" s="27" t="s">
        <v>13228</v>
      </c>
      <c r="E648" s="75">
        <v>34167</v>
      </c>
      <c r="F648" s="27" t="str">
        <f t="shared" si="30"/>
        <v>5547</v>
      </c>
      <c r="G648" s="27" t="str">
        <f t="shared" si="31"/>
        <v>Male</v>
      </c>
      <c r="H648" s="27" t="str">
        <f t="shared" si="32"/>
        <v>ecstationers</v>
      </c>
    </row>
    <row r="649" spans="1:8" x14ac:dyDescent="0.3">
      <c r="A649" s="49" t="s">
        <v>11333</v>
      </c>
      <c r="B649" s="27" t="s">
        <v>6105</v>
      </c>
      <c r="C649" s="27" t="s">
        <v>11332</v>
      </c>
      <c r="D649" s="27" t="s">
        <v>13229</v>
      </c>
      <c r="E649" s="75">
        <v>31207</v>
      </c>
      <c r="F649" s="27" t="str">
        <f t="shared" si="30"/>
        <v>1066</v>
      </c>
      <c r="G649" s="27" t="str">
        <f t="shared" si="31"/>
        <v>Female</v>
      </c>
      <c r="H649" s="27" t="str">
        <f t="shared" si="32"/>
        <v>ercb</v>
      </c>
    </row>
    <row r="650" spans="1:8" x14ac:dyDescent="0.3">
      <c r="A650" s="49" t="s">
        <v>11331</v>
      </c>
      <c r="B650" s="27" t="s">
        <v>11330</v>
      </c>
      <c r="C650" s="27" t="s">
        <v>11329</v>
      </c>
      <c r="D650" s="27" t="s">
        <v>13230</v>
      </c>
      <c r="E650" s="75">
        <v>19033</v>
      </c>
      <c r="F650" s="27" t="str">
        <f t="shared" si="30"/>
        <v>5081</v>
      </c>
      <c r="G650" s="27" t="str">
        <f t="shared" si="31"/>
        <v>Male</v>
      </c>
      <c r="H650" s="27" t="str">
        <f t="shared" si="32"/>
        <v>erwat</v>
      </c>
    </row>
    <row r="651" spans="1:8" x14ac:dyDescent="0.3">
      <c r="A651" s="49" t="s">
        <v>11328</v>
      </c>
      <c r="B651" s="27" t="s">
        <v>4065</v>
      </c>
      <c r="C651" s="27" t="s">
        <v>11327</v>
      </c>
      <c r="D651" s="27" t="s">
        <v>13231</v>
      </c>
      <c r="E651" s="75">
        <v>29751</v>
      </c>
      <c r="F651" s="27" t="str">
        <f t="shared" si="30"/>
        <v>5374</v>
      </c>
      <c r="G651" s="27" t="str">
        <f t="shared" si="31"/>
        <v>Male</v>
      </c>
      <c r="H651" s="27" t="str">
        <f t="shared" si="32"/>
        <v>EASTMEDINC</v>
      </c>
    </row>
    <row r="652" spans="1:8" x14ac:dyDescent="0.3">
      <c r="A652" s="49" t="s">
        <v>11326</v>
      </c>
      <c r="B652" s="27" t="s">
        <v>11325</v>
      </c>
      <c r="C652" s="27" t="s">
        <v>6796</v>
      </c>
      <c r="D652" s="27" t="s">
        <v>13232</v>
      </c>
      <c r="E652" s="75">
        <v>31905</v>
      </c>
      <c r="F652" s="27" t="str">
        <f t="shared" si="30"/>
        <v>0662</v>
      </c>
      <c r="G652" s="27" t="str">
        <f t="shared" si="31"/>
        <v>Female</v>
      </c>
      <c r="H652" s="27" t="str">
        <f t="shared" si="32"/>
        <v>easyuphill</v>
      </c>
    </row>
    <row r="653" spans="1:8" x14ac:dyDescent="0.3">
      <c r="A653" s="49" t="s">
        <v>11324</v>
      </c>
      <c r="B653" s="27" t="s">
        <v>4411</v>
      </c>
      <c r="C653" s="27" t="s">
        <v>11323</v>
      </c>
      <c r="E653" s="75">
        <v>27877</v>
      </c>
      <c r="F653" s="27" t="str">
        <f t="shared" si="30"/>
        <v>0654</v>
      </c>
      <c r="G653" s="27" t="str">
        <f t="shared" si="31"/>
        <v>Female</v>
      </c>
      <c r="H653" s="27" t="e">
        <f t="shared" si="32"/>
        <v>#VALUE!</v>
      </c>
    </row>
    <row r="654" spans="1:8" x14ac:dyDescent="0.3">
      <c r="A654" s="49" t="s">
        <v>11322</v>
      </c>
      <c r="B654" s="27" t="s">
        <v>6416</v>
      </c>
      <c r="C654" s="27" t="s">
        <v>11321</v>
      </c>
      <c r="D654" s="27" t="s">
        <v>13233</v>
      </c>
      <c r="E654" s="75">
        <v>32675</v>
      </c>
      <c r="F654" s="27" t="str">
        <f t="shared" si="30"/>
        <v>5067</v>
      </c>
      <c r="G654" s="27" t="str">
        <f t="shared" si="31"/>
        <v>Male</v>
      </c>
      <c r="H654" s="27" t="str">
        <f t="shared" si="32"/>
        <v>eazi</v>
      </c>
    </row>
    <row r="655" spans="1:8" x14ac:dyDescent="0.3">
      <c r="A655" s="49" t="s">
        <v>11320</v>
      </c>
      <c r="B655" s="27" t="s">
        <v>4765</v>
      </c>
      <c r="C655" s="27" t="s">
        <v>11319</v>
      </c>
      <c r="D655" s="27" t="s">
        <v>13234</v>
      </c>
      <c r="E655" s="75">
        <v>32700</v>
      </c>
      <c r="F655" s="27" t="str">
        <f t="shared" si="30"/>
        <v>5769</v>
      </c>
      <c r="G655" s="27" t="str">
        <f t="shared" si="31"/>
        <v>Male</v>
      </c>
      <c r="H655" s="27" t="str">
        <f t="shared" si="32"/>
        <v>eazyoffice</v>
      </c>
    </row>
    <row r="656" spans="1:8" x14ac:dyDescent="0.3">
      <c r="A656" s="49" t="s">
        <v>11318</v>
      </c>
      <c r="B656" s="27" t="s">
        <v>11317</v>
      </c>
      <c r="C656" s="27" t="s">
        <v>7017</v>
      </c>
      <c r="D656" s="27" t="s">
        <v>13235</v>
      </c>
      <c r="E656" s="75">
        <v>30403</v>
      </c>
      <c r="F656" s="27" t="str">
        <f t="shared" si="30"/>
        <v>0082</v>
      </c>
      <c r="G656" s="27" t="str">
        <f t="shared" si="31"/>
        <v>Female</v>
      </c>
      <c r="H656" s="27" t="str">
        <f t="shared" si="32"/>
        <v>gmail</v>
      </c>
    </row>
    <row r="657" spans="1:8" x14ac:dyDescent="0.3">
      <c r="A657" s="49" t="s">
        <v>11316</v>
      </c>
      <c r="B657" s="27" t="s">
        <v>5366</v>
      </c>
      <c r="C657" s="27" t="s">
        <v>11315</v>
      </c>
      <c r="D657" s="27" t="s">
        <v>13236</v>
      </c>
      <c r="E657" s="75">
        <v>31797</v>
      </c>
      <c r="F657" s="27" t="str">
        <f t="shared" si="30"/>
        <v>5152</v>
      </c>
      <c r="G657" s="27" t="str">
        <f t="shared" si="31"/>
        <v>Male</v>
      </c>
      <c r="H657" s="27" t="str">
        <f t="shared" si="32"/>
        <v>eclipsegroup</v>
      </c>
    </row>
    <row r="658" spans="1:8" x14ac:dyDescent="0.3">
      <c r="A658" s="49" t="s">
        <v>11314</v>
      </c>
      <c r="B658" s="27" t="s">
        <v>11313</v>
      </c>
      <c r="C658" s="27" t="s">
        <v>11312</v>
      </c>
      <c r="D658" s="27" t="s">
        <v>13237</v>
      </c>
      <c r="E658" s="75">
        <v>30241</v>
      </c>
      <c r="F658" s="27" t="str">
        <f t="shared" si="30"/>
        <v>5105</v>
      </c>
      <c r="G658" s="27" t="str">
        <f t="shared" si="31"/>
        <v>Male</v>
      </c>
      <c r="H658" s="27" t="str">
        <f t="shared" si="32"/>
        <v>ecomobilespa</v>
      </c>
    </row>
    <row r="659" spans="1:8" x14ac:dyDescent="0.3">
      <c r="A659" s="49" t="s">
        <v>11311</v>
      </c>
      <c r="B659" s="27" t="s">
        <v>6678</v>
      </c>
      <c r="C659" s="27" t="s">
        <v>4748</v>
      </c>
      <c r="D659" s="27" t="s">
        <v>13238</v>
      </c>
      <c r="E659" s="75">
        <v>30745</v>
      </c>
      <c r="F659" s="27" t="str">
        <f t="shared" si="30"/>
        <v>5250</v>
      </c>
      <c r="G659" s="27" t="str">
        <f t="shared" si="31"/>
        <v>Male</v>
      </c>
      <c r="H659" s="27" t="str">
        <f t="shared" si="32"/>
        <v>ecocert</v>
      </c>
    </row>
    <row r="660" spans="1:8" x14ac:dyDescent="0.3">
      <c r="A660" s="49" t="s">
        <v>11310</v>
      </c>
      <c r="B660" s="27" t="s">
        <v>9538</v>
      </c>
      <c r="C660" s="27" t="s">
        <v>11309</v>
      </c>
      <c r="D660" s="27" t="s">
        <v>13239</v>
      </c>
      <c r="E660" s="75">
        <v>32967</v>
      </c>
      <c r="F660" s="27" t="str">
        <f t="shared" si="30"/>
        <v>0571</v>
      </c>
      <c r="G660" s="27" t="str">
        <f t="shared" si="31"/>
        <v>Female</v>
      </c>
      <c r="H660" s="27" t="str">
        <f t="shared" si="32"/>
        <v>ecolab</v>
      </c>
    </row>
    <row r="661" spans="1:8" x14ac:dyDescent="0.3">
      <c r="A661" s="49" t="s">
        <v>11308</v>
      </c>
      <c r="B661" s="27" t="s">
        <v>11307</v>
      </c>
      <c r="C661" s="27" t="s">
        <v>7402</v>
      </c>
      <c r="D661" s="27" t="s">
        <v>13240</v>
      </c>
      <c r="E661" s="75">
        <v>32528</v>
      </c>
      <c r="F661" s="27" t="str">
        <f t="shared" si="30"/>
        <v>0248</v>
      </c>
      <c r="G661" s="27" t="str">
        <f t="shared" si="31"/>
        <v>Female</v>
      </c>
      <c r="H661" s="27" t="str">
        <f t="shared" si="32"/>
        <v>telkomsa</v>
      </c>
    </row>
    <row r="662" spans="1:8" x14ac:dyDescent="0.3">
      <c r="A662" s="49" t="s">
        <v>11306</v>
      </c>
      <c r="B662" s="27" t="s">
        <v>4545</v>
      </c>
      <c r="C662" s="27" t="s">
        <v>11305</v>
      </c>
      <c r="E662" s="75">
        <v>32816</v>
      </c>
      <c r="F662" s="27" t="str">
        <f t="shared" si="30"/>
        <v>5342</v>
      </c>
      <c r="G662" s="27" t="str">
        <f t="shared" si="31"/>
        <v>Male</v>
      </c>
      <c r="H662" s="27" t="e">
        <f t="shared" si="32"/>
        <v>#VALUE!</v>
      </c>
    </row>
    <row r="663" spans="1:8" x14ac:dyDescent="0.3">
      <c r="A663" s="49" t="s">
        <v>11304</v>
      </c>
      <c r="B663" s="27" t="s">
        <v>4723</v>
      </c>
      <c r="C663" s="27" t="s">
        <v>7911</v>
      </c>
      <c r="D663" s="27" t="s">
        <v>13241</v>
      </c>
      <c r="E663" s="75">
        <v>30807</v>
      </c>
      <c r="F663" s="27" t="str">
        <f t="shared" si="30"/>
        <v>0861</v>
      </c>
      <c r="G663" s="27" t="str">
        <f t="shared" si="31"/>
        <v>Female</v>
      </c>
      <c r="H663" s="27" t="str">
        <f t="shared" si="32"/>
        <v>ebs</v>
      </c>
    </row>
    <row r="664" spans="1:8" x14ac:dyDescent="0.3">
      <c r="A664" s="49" t="s">
        <v>11303</v>
      </c>
      <c r="B664" s="27" t="s">
        <v>11302</v>
      </c>
      <c r="C664" s="27" t="s">
        <v>11301</v>
      </c>
      <c r="D664" s="27" t="s">
        <v>12845</v>
      </c>
      <c r="E664" s="75">
        <v>26874</v>
      </c>
      <c r="F664" s="27" t="str">
        <f t="shared" si="30"/>
        <v>0120</v>
      </c>
      <c r="G664" s="27" t="str">
        <f t="shared" si="31"/>
        <v>Female</v>
      </c>
      <c r="H664" s="27" t="str">
        <f t="shared" si="32"/>
        <v>gmail</v>
      </c>
    </row>
    <row r="665" spans="1:8" x14ac:dyDescent="0.3">
      <c r="A665" s="49" t="s">
        <v>11300</v>
      </c>
      <c r="B665" s="27" t="s">
        <v>4644</v>
      </c>
      <c r="C665" s="27" t="s">
        <v>4488</v>
      </c>
      <c r="D665" s="27" t="s">
        <v>12763</v>
      </c>
      <c r="E665" s="75">
        <v>32883</v>
      </c>
      <c r="F665" s="27" t="str">
        <f t="shared" si="30"/>
        <v>5326</v>
      </c>
      <c r="G665" s="27" t="str">
        <f t="shared" si="31"/>
        <v>Male</v>
      </c>
      <c r="H665" s="27" t="str">
        <f t="shared" si="32"/>
        <v>mmfs</v>
      </c>
    </row>
    <row r="666" spans="1:8" x14ac:dyDescent="0.3">
      <c r="A666" s="49" t="s">
        <v>11299</v>
      </c>
      <c r="B666" s="27" t="s">
        <v>4801</v>
      </c>
      <c r="C666" s="27" t="s">
        <v>10865</v>
      </c>
      <c r="D666" s="27" t="s">
        <v>13242</v>
      </c>
      <c r="E666" s="75">
        <v>34420</v>
      </c>
      <c r="F666" s="27" t="str">
        <f t="shared" si="30"/>
        <v>0475</v>
      </c>
      <c r="G666" s="27" t="str">
        <f t="shared" si="31"/>
        <v>Female</v>
      </c>
      <c r="H666" s="27" t="str">
        <f t="shared" si="32"/>
        <v>egmaud</v>
      </c>
    </row>
    <row r="667" spans="1:8" x14ac:dyDescent="0.3">
      <c r="A667" s="49" t="s">
        <v>11298</v>
      </c>
      <c r="B667" s="27" t="s">
        <v>4962</v>
      </c>
      <c r="C667" s="27" t="s">
        <v>11297</v>
      </c>
      <c r="D667" s="27" t="s">
        <v>13243</v>
      </c>
      <c r="E667" s="75">
        <v>32039</v>
      </c>
      <c r="F667" s="27" t="str">
        <f t="shared" si="30"/>
        <v>6120</v>
      </c>
      <c r="G667" s="27" t="str">
        <f t="shared" si="31"/>
        <v>Male</v>
      </c>
      <c r="H667" s="27" t="str">
        <f t="shared" si="32"/>
        <v>gmail</v>
      </c>
    </row>
    <row r="668" spans="1:8" x14ac:dyDescent="0.3">
      <c r="A668" s="49" t="s">
        <v>11296</v>
      </c>
      <c r="B668" s="27" t="s">
        <v>5219</v>
      </c>
      <c r="C668" s="27" t="s">
        <v>7435</v>
      </c>
      <c r="D668" s="27" t="s">
        <v>13244</v>
      </c>
      <c r="E668" s="75">
        <v>33874</v>
      </c>
      <c r="F668" s="27" t="str">
        <f t="shared" si="30"/>
        <v>0216</v>
      </c>
      <c r="G668" s="27" t="str">
        <f t="shared" si="31"/>
        <v>Female</v>
      </c>
      <c r="H668" s="27" t="str">
        <f t="shared" si="32"/>
        <v>eggbert</v>
      </c>
    </row>
    <row r="669" spans="1:8" x14ac:dyDescent="0.3">
      <c r="A669" s="49" t="s">
        <v>11295</v>
      </c>
      <c r="B669" s="27" t="s">
        <v>11294</v>
      </c>
      <c r="C669" s="27" t="s">
        <v>11293</v>
      </c>
      <c r="D669" s="27" t="s">
        <v>13245</v>
      </c>
      <c r="E669" s="75">
        <v>30337</v>
      </c>
      <c r="F669" s="27" t="str">
        <f t="shared" si="30"/>
        <v>0960</v>
      </c>
      <c r="G669" s="27" t="str">
        <f t="shared" si="31"/>
        <v>Female</v>
      </c>
      <c r="H669" s="27" t="str">
        <f t="shared" si="32"/>
        <v>eezifood</v>
      </c>
    </row>
    <row r="670" spans="1:8" x14ac:dyDescent="0.3">
      <c r="A670" s="49" t="s">
        <v>11292</v>
      </c>
      <c r="B670" s="27" t="s">
        <v>11291</v>
      </c>
      <c r="C670" s="27" t="s">
        <v>5548</v>
      </c>
      <c r="D670" s="27" t="s">
        <v>13246</v>
      </c>
      <c r="E670" s="75">
        <v>31935</v>
      </c>
      <c r="F670" s="27" t="str">
        <f t="shared" si="30"/>
        <v>0866</v>
      </c>
      <c r="G670" s="27" t="str">
        <f t="shared" si="31"/>
        <v>Female</v>
      </c>
      <c r="H670" s="27" t="str">
        <f t="shared" si="32"/>
        <v>egoligas</v>
      </c>
    </row>
    <row r="671" spans="1:8" x14ac:dyDescent="0.3">
      <c r="A671" s="49" t="s">
        <v>11290</v>
      </c>
      <c r="B671" s="27" t="s">
        <v>4801</v>
      </c>
      <c r="C671" s="27" t="s">
        <v>4918</v>
      </c>
      <c r="E671" s="75">
        <v>33946</v>
      </c>
      <c r="F671" s="27" t="str">
        <f t="shared" si="30"/>
        <v>0070</v>
      </c>
      <c r="G671" s="27" t="str">
        <f t="shared" si="31"/>
        <v>Female</v>
      </c>
      <c r="H671" s="27" t="e">
        <f t="shared" si="32"/>
        <v>#VALUE!</v>
      </c>
    </row>
    <row r="672" spans="1:8" x14ac:dyDescent="0.3">
      <c r="A672" s="49" t="s">
        <v>11289</v>
      </c>
      <c r="B672" s="27" t="s">
        <v>6606</v>
      </c>
      <c r="C672" s="27" t="s">
        <v>11288</v>
      </c>
      <c r="D672" s="27" t="s">
        <v>13247</v>
      </c>
      <c r="E672" s="75">
        <v>33683</v>
      </c>
      <c r="F672" s="27" t="str">
        <f t="shared" si="30"/>
        <v>0395</v>
      </c>
      <c r="G672" s="27" t="str">
        <f t="shared" si="31"/>
        <v>Female</v>
      </c>
      <c r="H672" s="27" t="str">
        <f t="shared" si="32"/>
        <v>eishmeters</v>
      </c>
    </row>
    <row r="673" spans="1:8" x14ac:dyDescent="0.3">
      <c r="A673" s="49" t="s">
        <v>11287</v>
      </c>
      <c r="B673" s="27" t="s">
        <v>11286</v>
      </c>
      <c r="C673" s="27" t="s">
        <v>5548</v>
      </c>
      <c r="E673" s="75">
        <v>31817</v>
      </c>
      <c r="F673" s="27" t="str">
        <f t="shared" si="30"/>
        <v>6010</v>
      </c>
      <c r="G673" s="27" t="str">
        <f t="shared" si="31"/>
        <v>Male</v>
      </c>
      <c r="H673" s="27" t="e">
        <f t="shared" si="32"/>
        <v>#VALUE!</v>
      </c>
    </row>
    <row r="674" spans="1:8" x14ac:dyDescent="0.3">
      <c r="A674" s="49" t="s">
        <v>11285</v>
      </c>
      <c r="B674" s="27" t="s">
        <v>5181</v>
      </c>
      <c r="C674" s="27" t="s">
        <v>11284</v>
      </c>
      <c r="D674" s="27" t="s">
        <v>13248</v>
      </c>
      <c r="E674" s="75">
        <v>33491</v>
      </c>
      <c r="F674" s="27" t="str">
        <f t="shared" si="30"/>
        <v>1061</v>
      </c>
      <c r="G674" s="27" t="str">
        <f t="shared" si="31"/>
        <v>Female</v>
      </c>
      <c r="H674" s="27" t="str">
        <f t="shared" si="32"/>
        <v>elecind</v>
      </c>
    </row>
    <row r="675" spans="1:8" x14ac:dyDescent="0.3">
      <c r="A675" s="49" t="s">
        <v>11283</v>
      </c>
      <c r="B675" s="27" t="s">
        <v>8437</v>
      </c>
      <c r="C675" s="27" t="s">
        <v>6153</v>
      </c>
      <c r="D675" s="27" t="s">
        <v>13249</v>
      </c>
      <c r="E675" s="75">
        <v>28443</v>
      </c>
      <c r="F675" s="27" t="str">
        <f t="shared" si="30"/>
        <v>5026</v>
      </c>
      <c r="G675" s="27" t="str">
        <f t="shared" si="31"/>
        <v>Male</v>
      </c>
      <c r="H675" s="27" t="str">
        <f t="shared" si="32"/>
        <v>isat</v>
      </c>
    </row>
    <row r="676" spans="1:8" x14ac:dyDescent="0.3">
      <c r="A676" s="49" t="s">
        <v>11282</v>
      </c>
      <c r="B676" s="27" t="s">
        <v>5732</v>
      </c>
      <c r="C676" s="27" t="s">
        <v>11281</v>
      </c>
      <c r="D676" s="27" t="s">
        <v>13250</v>
      </c>
      <c r="E676" s="75">
        <v>29984</v>
      </c>
      <c r="F676" s="27" t="str">
        <f t="shared" si="30"/>
        <v>5074</v>
      </c>
      <c r="G676" s="27" t="str">
        <f t="shared" si="31"/>
        <v>Male</v>
      </c>
      <c r="H676" s="27" t="str">
        <f t="shared" si="32"/>
        <v>electromechanical</v>
      </c>
    </row>
    <row r="677" spans="1:8" x14ac:dyDescent="0.3">
      <c r="A677" s="49" t="s">
        <v>11280</v>
      </c>
      <c r="B677" s="27" t="s">
        <v>4826</v>
      </c>
      <c r="C677" s="27" t="s">
        <v>5933</v>
      </c>
      <c r="D677" s="27" t="s">
        <v>13251</v>
      </c>
      <c r="E677" s="75">
        <v>34425</v>
      </c>
      <c r="F677" s="27" t="str">
        <f t="shared" si="30"/>
        <v>0277</v>
      </c>
      <c r="G677" s="27" t="str">
        <f t="shared" si="31"/>
        <v>Female</v>
      </c>
      <c r="H677" s="27" t="str">
        <f t="shared" si="32"/>
        <v>iafrica</v>
      </c>
    </row>
    <row r="678" spans="1:8" x14ac:dyDescent="0.3">
      <c r="A678" s="49" t="s">
        <v>11279</v>
      </c>
      <c r="B678" s="27" t="s">
        <v>11278</v>
      </c>
      <c r="C678" s="27" t="s">
        <v>11277</v>
      </c>
      <c r="D678" s="27" t="s">
        <v>13252</v>
      </c>
      <c r="E678" s="75">
        <v>34336</v>
      </c>
      <c r="F678" s="27" t="str">
        <f t="shared" si="30"/>
        <v>5084</v>
      </c>
      <c r="G678" s="27" t="str">
        <f t="shared" si="31"/>
        <v>Male</v>
      </c>
      <c r="H678" s="27" t="str">
        <f t="shared" si="32"/>
        <v>electroline</v>
      </c>
    </row>
    <row r="679" spans="1:8" x14ac:dyDescent="0.3">
      <c r="A679" s="49" t="s">
        <v>11276</v>
      </c>
      <c r="B679" s="27" t="s">
        <v>10164</v>
      </c>
      <c r="C679" s="27" t="s">
        <v>11275</v>
      </c>
      <c r="D679" s="27" t="s">
        <v>13253</v>
      </c>
      <c r="E679" s="75">
        <v>32663</v>
      </c>
      <c r="F679" s="27" t="str">
        <f t="shared" si="30"/>
        <v>5696</v>
      </c>
      <c r="G679" s="27" t="str">
        <f t="shared" si="31"/>
        <v>Male</v>
      </c>
      <c r="H679" s="27" t="str">
        <f t="shared" si="32"/>
        <v>GMAIL</v>
      </c>
    </row>
    <row r="680" spans="1:8" x14ac:dyDescent="0.3">
      <c r="A680" s="49" t="s">
        <v>11274</v>
      </c>
      <c r="B680" s="27" t="s">
        <v>8581</v>
      </c>
      <c r="C680" s="27" t="s">
        <v>9629</v>
      </c>
      <c r="D680" s="27" t="s">
        <v>13254</v>
      </c>
      <c r="E680" s="75">
        <v>32846</v>
      </c>
      <c r="F680" s="27" t="str">
        <f t="shared" si="30"/>
        <v>5918</v>
      </c>
      <c r="G680" s="27" t="str">
        <f t="shared" si="31"/>
        <v>Male</v>
      </c>
      <c r="H680" s="27" t="str">
        <f t="shared" si="32"/>
        <v>global</v>
      </c>
    </row>
    <row r="681" spans="1:8" x14ac:dyDescent="0.3">
      <c r="A681" s="49" t="s">
        <v>11273</v>
      </c>
      <c r="B681" s="27" t="s">
        <v>6003</v>
      </c>
      <c r="C681" s="27" t="s">
        <v>9049</v>
      </c>
      <c r="D681" s="27" t="s">
        <v>13255</v>
      </c>
      <c r="E681" s="75">
        <v>33660</v>
      </c>
      <c r="F681" s="27" t="str">
        <f t="shared" si="30"/>
        <v>0753</v>
      </c>
      <c r="G681" s="27" t="str">
        <f t="shared" si="31"/>
        <v>Female</v>
      </c>
      <c r="H681" s="27" t="str">
        <f t="shared" si="32"/>
        <v>elabels</v>
      </c>
    </row>
    <row r="682" spans="1:8" x14ac:dyDescent="0.3">
      <c r="A682" s="49" t="s">
        <v>11272</v>
      </c>
      <c r="B682" s="27" t="s">
        <v>6624</v>
      </c>
      <c r="C682" s="27" t="s">
        <v>4134</v>
      </c>
      <c r="E682" s="75">
        <v>34207</v>
      </c>
      <c r="F682" s="27" t="str">
        <f t="shared" si="30"/>
        <v>0271</v>
      </c>
      <c r="G682" s="27" t="str">
        <f t="shared" si="31"/>
        <v>Female</v>
      </c>
      <c r="H682" s="27" t="e">
        <f t="shared" si="32"/>
        <v>#VALUE!</v>
      </c>
    </row>
    <row r="683" spans="1:8" x14ac:dyDescent="0.3">
      <c r="A683" s="49" t="s">
        <v>11271</v>
      </c>
      <c r="B683" s="27" t="s">
        <v>11270</v>
      </c>
      <c r="C683" s="27" t="s">
        <v>11269</v>
      </c>
      <c r="D683" s="27" t="s">
        <v>13256</v>
      </c>
      <c r="E683" s="75">
        <v>36535</v>
      </c>
      <c r="F683" s="27" t="str">
        <f t="shared" si="30"/>
        <v>5304</v>
      </c>
      <c r="G683" s="27" t="str">
        <f t="shared" si="31"/>
        <v>Male</v>
      </c>
      <c r="H683" s="27" t="str">
        <f t="shared" si="32"/>
        <v>gmail</v>
      </c>
    </row>
    <row r="684" spans="1:8" x14ac:dyDescent="0.3">
      <c r="A684" s="49" t="s">
        <v>11268</v>
      </c>
      <c r="B684" s="27" t="s">
        <v>11267</v>
      </c>
      <c r="C684" s="27" t="s">
        <v>4961</v>
      </c>
      <c r="D684" s="27" t="s">
        <v>13257</v>
      </c>
      <c r="E684" s="75">
        <v>36556</v>
      </c>
      <c r="F684" s="27" t="str">
        <f t="shared" si="30"/>
        <v>6151</v>
      </c>
      <c r="G684" s="27" t="str">
        <f t="shared" si="31"/>
        <v>Male</v>
      </c>
      <c r="H684" s="27" t="str">
        <f t="shared" si="32"/>
        <v>telkomsa</v>
      </c>
    </row>
    <row r="685" spans="1:8" x14ac:dyDescent="0.3">
      <c r="A685" s="49" t="s">
        <v>11266</v>
      </c>
      <c r="B685" s="27" t="s">
        <v>11265</v>
      </c>
      <c r="C685" s="27" t="s">
        <v>11264</v>
      </c>
      <c r="D685" s="27" t="s">
        <v>13258</v>
      </c>
      <c r="E685" s="75">
        <v>29995</v>
      </c>
      <c r="F685" s="27" t="str">
        <f t="shared" si="30"/>
        <v>5588</v>
      </c>
      <c r="G685" s="27" t="str">
        <f t="shared" si="31"/>
        <v>Male</v>
      </c>
      <c r="H685" s="27" t="str">
        <f t="shared" si="32"/>
        <v>elonahoneil</v>
      </c>
    </row>
    <row r="686" spans="1:8" x14ac:dyDescent="0.3">
      <c r="A686" s="49" t="s">
        <v>11263</v>
      </c>
      <c r="B686" s="27" t="s">
        <v>4179</v>
      </c>
      <c r="C686" s="27" t="s">
        <v>11262</v>
      </c>
      <c r="D686" s="27" t="s">
        <v>13259</v>
      </c>
      <c r="E686" s="75">
        <v>32712</v>
      </c>
      <c r="F686" s="27" t="str">
        <f t="shared" si="30"/>
        <v>0886</v>
      </c>
      <c r="G686" s="27" t="str">
        <f t="shared" si="31"/>
        <v>Female</v>
      </c>
      <c r="H686" s="27" t="str">
        <f t="shared" si="32"/>
        <v>gmail</v>
      </c>
    </row>
    <row r="687" spans="1:8" x14ac:dyDescent="0.3">
      <c r="A687" s="49" t="s">
        <v>11261</v>
      </c>
      <c r="B687" s="27" t="s">
        <v>4307</v>
      </c>
      <c r="C687" s="27" t="s">
        <v>11260</v>
      </c>
      <c r="D687" s="27" t="s">
        <v>13260</v>
      </c>
      <c r="E687" s="75">
        <v>33422</v>
      </c>
      <c r="F687" s="27" t="str">
        <f t="shared" si="30"/>
        <v>0215</v>
      </c>
      <c r="G687" s="27" t="str">
        <f t="shared" si="31"/>
        <v>Female</v>
      </c>
      <c r="H687" s="27" t="str">
        <f t="shared" si="32"/>
        <v>elskegallery</v>
      </c>
    </row>
    <row r="688" spans="1:8" x14ac:dyDescent="0.3">
      <c r="A688" s="49" t="s">
        <v>11259</v>
      </c>
      <c r="B688" s="27" t="s">
        <v>11258</v>
      </c>
      <c r="C688" s="27" t="s">
        <v>11257</v>
      </c>
      <c r="D688" s="27" t="s">
        <v>13261</v>
      </c>
      <c r="E688" s="75">
        <v>34463</v>
      </c>
      <c r="F688" s="27" t="str">
        <f t="shared" si="30"/>
        <v>0493</v>
      </c>
      <c r="G688" s="27" t="str">
        <f t="shared" si="31"/>
        <v>Female</v>
      </c>
      <c r="H688" s="27" t="str">
        <f t="shared" si="32"/>
        <v>airmove</v>
      </c>
    </row>
    <row r="689" spans="1:8" x14ac:dyDescent="0.3">
      <c r="A689" s="49" t="s">
        <v>11256</v>
      </c>
      <c r="B689" s="27" t="s">
        <v>5552</v>
      </c>
      <c r="C689" s="27" t="s">
        <v>11255</v>
      </c>
      <c r="D689" s="27" t="s">
        <v>13262</v>
      </c>
      <c r="E689" s="75">
        <v>34256</v>
      </c>
      <c r="F689" s="27" t="str">
        <f t="shared" si="30"/>
        <v>5285</v>
      </c>
      <c r="G689" s="27" t="str">
        <f t="shared" si="31"/>
        <v>Male</v>
      </c>
      <c r="H689" s="27" t="str">
        <f t="shared" si="32"/>
        <v>GMAIL</v>
      </c>
    </row>
    <row r="690" spans="1:8" x14ac:dyDescent="0.3">
      <c r="A690" s="49" t="s">
        <v>11254</v>
      </c>
      <c r="B690" s="27" t="s">
        <v>5138</v>
      </c>
      <c r="C690" s="27" t="s">
        <v>11253</v>
      </c>
      <c r="D690" s="27" t="s">
        <v>13263</v>
      </c>
      <c r="E690" s="75">
        <v>32995</v>
      </c>
      <c r="F690" s="27" t="str">
        <f t="shared" si="30"/>
        <v>5314</v>
      </c>
      <c r="G690" s="27" t="str">
        <f t="shared" si="31"/>
        <v>Male</v>
      </c>
      <c r="H690" s="27" t="str">
        <f t="shared" si="32"/>
        <v>embryo</v>
      </c>
    </row>
    <row r="691" spans="1:8" x14ac:dyDescent="0.3">
      <c r="A691" s="49" t="s">
        <v>11252</v>
      </c>
      <c r="B691" s="27" t="s">
        <v>4577</v>
      </c>
      <c r="C691" s="27" t="s">
        <v>11251</v>
      </c>
      <c r="D691" s="27" t="s">
        <v>13264</v>
      </c>
      <c r="E691" s="75">
        <v>27958</v>
      </c>
      <c r="F691" s="27" t="str">
        <f t="shared" si="30"/>
        <v>0131</v>
      </c>
      <c r="G691" s="27" t="str">
        <f t="shared" si="31"/>
        <v>Female</v>
      </c>
      <c r="H691" s="27" t="str">
        <f t="shared" si="32"/>
        <v>BERLINBEEF</v>
      </c>
    </row>
    <row r="692" spans="1:8" x14ac:dyDescent="0.3">
      <c r="A692" s="49" t="s">
        <v>11250</v>
      </c>
      <c r="B692" s="27" t="s">
        <v>7490</v>
      </c>
      <c r="C692" s="27" t="s">
        <v>11009</v>
      </c>
      <c r="D692" s="27" t="s">
        <v>13265</v>
      </c>
      <c r="E692" s="75">
        <v>33005</v>
      </c>
      <c r="F692" s="27" t="str">
        <f t="shared" si="30"/>
        <v>5209</v>
      </c>
      <c r="G692" s="27" t="str">
        <f t="shared" si="31"/>
        <v>Male</v>
      </c>
      <c r="H692" s="27" t="str">
        <f t="shared" si="32"/>
        <v>EMPREORFOODS</v>
      </c>
    </row>
    <row r="693" spans="1:8" x14ac:dyDescent="0.3">
      <c r="A693" s="49" t="s">
        <v>11249</v>
      </c>
      <c r="B693" s="27" t="s">
        <v>6010</v>
      </c>
      <c r="C693" s="27" t="s">
        <v>11248</v>
      </c>
      <c r="D693" s="27" t="s">
        <v>13266</v>
      </c>
      <c r="E693" s="75">
        <v>29503</v>
      </c>
      <c r="F693" s="27" t="str">
        <f t="shared" si="30"/>
        <v>5146</v>
      </c>
      <c r="G693" s="27" t="str">
        <f t="shared" si="31"/>
        <v>Male</v>
      </c>
      <c r="H693" s="27" t="str">
        <f t="shared" si="32"/>
        <v>emperorsfoods</v>
      </c>
    </row>
    <row r="694" spans="1:8" x14ac:dyDescent="0.3">
      <c r="A694" s="49" t="s">
        <v>11247</v>
      </c>
      <c r="B694" s="27" t="s">
        <v>11246</v>
      </c>
      <c r="C694" s="27" t="s">
        <v>11245</v>
      </c>
      <c r="E694" s="75">
        <v>32414</v>
      </c>
      <c r="F694" s="27" t="str">
        <f t="shared" si="30"/>
        <v>5185</v>
      </c>
      <c r="G694" s="27" t="str">
        <f t="shared" si="31"/>
        <v>Male</v>
      </c>
      <c r="H694" s="27" t="e">
        <f t="shared" si="32"/>
        <v>#VALUE!</v>
      </c>
    </row>
    <row r="695" spans="1:8" x14ac:dyDescent="0.3">
      <c r="A695" s="49" t="s">
        <v>11244</v>
      </c>
      <c r="B695" s="27" t="s">
        <v>11243</v>
      </c>
      <c r="C695" s="27" t="s">
        <v>11242</v>
      </c>
      <c r="D695" s="27" t="s">
        <v>13267</v>
      </c>
      <c r="E695" s="75">
        <v>29037</v>
      </c>
      <c r="F695" s="27" t="str">
        <f t="shared" si="30"/>
        <v>0031</v>
      </c>
      <c r="G695" s="27" t="str">
        <f t="shared" si="31"/>
        <v>Female</v>
      </c>
      <c r="H695" s="27" t="str">
        <f t="shared" si="32"/>
        <v>emporioleone</v>
      </c>
    </row>
    <row r="696" spans="1:8" x14ac:dyDescent="0.3">
      <c r="A696" s="49" t="s">
        <v>11241</v>
      </c>
      <c r="B696" s="27" t="s">
        <v>11240</v>
      </c>
      <c r="C696" s="27" t="s">
        <v>9081</v>
      </c>
      <c r="D696" s="27" t="s">
        <v>13268</v>
      </c>
      <c r="E696" s="75">
        <v>31329</v>
      </c>
      <c r="F696" s="27" t="str">
        <f t="shared" si="30"/>
        <v>0208</v>
      </c>
      <c r="G696" s="27" t="str">
        <f t="shared" si="31"/>
        <v>Female</v>
      </c>
      <c r="H696" s="27" t="str">
        <f t="shared" si="32"/>
        <v>enduliniguesthouse</v>
      </c>
    </row>
    <row r="697" spans="1:8" x14ac:dyDescent="0.3">
      <c r="A697" s="49" t="s">
        <v>11239</v>
      </c>
      <c r="B697" s="27" t="s">
        <v>11238</v>
      </c>
      <c r="C697" s="27" t="s">
        <v>11237</v>
      </c>
      <c r="D697" s="27" t="s">
        <v>13269</v>
      </c>
      <c r="E697" s="75">
        <v>33506</v>
      </c>
      <c r="F697" s="27" t="str">
        <f t="shared" si="30"/>
        <v>5131</v>
      </c>
      <c r="G697" s="27" t="str">
        <f t="shared" si="31"/>
        <v>Male</v>
      </c>
      <c r="H697" s="27" t="str">
        <f t="shared" si="32"/>
        <v>enforce</v>
      </c>
    </row>
    <row r="698" spans="1:8" x14ac:dyDescent="0.3">
      <c r="A698" s="49" t="s">
        <v>11236</v>
      </c>
      <c r="B698" s="27" t="s">
        <v>11235</v>
      </c>
      <c r="C698" s="27" t="s">
        <v>11234</v>
      </c>
      <c r="D698" s="27" t="s">
        <v>13270</v>
      </c>
      <c r="E698" s="75">
        <v>26040</v>
      </c>
      <c r="F698" s="27" t="str">
        <f t="shared" si="30"/>
        <v>5184</v>
      </c>
      <c r="G698" s="27" t="str">
        <f t="shared" si="31"/>
        <v>Male</v>
      </c>
      <c r="H698" s="27" t="str">
        <f t="shared" si="32"/>
        <v>engenoil</v>
      </c>
    </row>
    <row r="699" spans="1:8" x14ac:dyDescent="0.3">
      <c r="A699" s="49" t="s">
        <v>11233</v>
      </c>
      <c r="B699" s="27" t="s">
        <v>4388</v>
      </c>
      <c r="C699" s="27" t="s">
        <v>11232</v>
      </c>
      <c r="D699" s="27" t="s">
        <v>13271</v>
      </c>
      <c r="E699" s="75">
        <v>33044</v>
      </c>
      <c r="F699" s="27" t="str">
        <f t="shared" si="30"/>
        <v>5357</v>
      </c>
      <c r="G699" s="27" t="str">
        <f t="shared" si="31"/>
        <v>Male</v>
      </c>
      <c r="H699" s="27" t="str">
        <f t="shared" si="32"/>
        <v>engoza</v>
      </c>
    </row>
    <row r="700" spans="1:8" x14ac:dyDescent="0.3">
      <c r="A700" s="49" t="s">
        <v>11231</v>
      </c>
      <c r="B700" s="27" t="s">
        <v>11230</v>
      </c>
      <c r="C700" s="27" t="s">
        <v>11229</v>
      </c>
      <c r="D700" s="27" t="s">
        <v>13272</v>
      </c>
      <c r="E700" s="75">
        <v>34494</v>
      </c>
      <c r="F700" s="27" t="str">
        <f t="shared" si="30"/>
        <v>5320</v>
      </c>
      <c r="G700" s="27" t="str">
        <f t="shared" si="31"/>
        <v>Male</v>
      </c>
      <c r="H700" s="27" t="str">
        <f t="shared" si="32"/>
        <v>purestyle</v>
      </c>
    </row>
    <row r="701" spans="1:8" x14ac:dyDescent="0.3">
      <c r="A701" s="49" t="s">
        <v>11228</v>
      </c>
      <c r="B701" s="27" t="s">
        <v>4170</v>
      </c>
      <c r="C701" s="27" t="s">
        <v>10151</v>
      </c>
      <c r="D701" s="27" t="s">
        <v>13273</v>
      </c>
      <c r="E701" s="75">
        <v>30916</v>
      </c>
      <c r="F701" s="27" t="str">
        <f t="shared" si="30"/>
        <v>5160</v>
      </c>
      <c r="G701" s="27" t="str">
        <f t="shared" si="31"/>
        <v>Male</v>
      </c>
      <c r="H701" s="27" t="str">
        <f t="shared" si="32"/>
        <v>entecom</v>
      </c>
    </row>
    <row r="702" spans="1:8" x14ac:dyDescent="0.3">
      <c r="A702" s="49" t="s">
        <v>11227</v>
      </c>
      <c r="B702" s="27" t="s">
        <v>11226</v>
      </c>
      <c r="C702" s="27" t="s">
        <v>11225</v>
      </c>
      <c r="D702" s="27" t="s">
        <v>13274</v>
      </c>
      <c r="E702" s="75">
        <v>29001</v>
      </c>
      <c r="F702" s="27" t="str">
        <f t="shared" si="30"/>
        <v>0346</v>
      </c>
      <c r="G702" s="27" t="str">
        <f t="shared" si="31"/>
        <v>Female</v>
      </c>
      <c r="H702" s="27" t="str">
        <f t="shared" si="32"/>
        <v>enterprises</v>
      </c>
    </row>
    <row r="703" spans="1:8" x14ac:dyDescent="0.3">
      <c r="A703" s="49" t="s">
        <v>11224</v>
      </c>
      <c r="B703" s="27" t="s">
        <v>4307</v>
      </c>
      <c r="C703" s="27" t="s">
        <v>11223</v>
      </c>
      <c r="D703" s="27" t="s">
        <v>13275</v>
      </c>
      <c r="E703" s="75">
        <v>33612</v>
      </c>
      <c r="F703" s="27" t="str">
        <f t="shared" si="30"/>
        <v>0114</v>
      </c>
      <c r="G703" s="27" t="str">
        <f t="shared" si="31"/>
        <v>Female</v>
      </c>
      <c r="H703" s="27" t="str">
        <f t="shared" si="32"/>
        <v>iburst</v>
      </c>
    </row>
    <row r="704" spans="1:8" x14ac:dyDescent="0.3">
      <c r="A704" s="49" t="s">
        <v>11222</v>
      </c>
      <c r="B704" s="27" t="s">
        <v>4783</v>
      </c>
      <c r="C704" s="27" t="s">
        <v>9796</v>
      </c>
      <c r="D704" s="27" t="s">
        <v>13276</v>
      </c>
      <c r="E704" s="75">
        <v>30027</v>
      </c>
      <c r="F704" s="27" t="str">
        <f t="shared" si="30"/>
        <v>5218</v>
      </c>
      <c r="G704" s="27" t="str">
        <f t="shared" si="31"/>
        <v>Male</v>
      </c>
      <c r="H704" s="27" t="str">
        <f t="shared" si="32"/>
        <v>enviroserv</v>
      </c>
    </row>
    <row r="705" spans="1:8" x14ac:dyDescent="0.3">
      <c r="A705" s="49" t="s">
        <v>11221</v>
      </c>
      <c r="B705" s="27" t="s">
        <v>7391</v>
      </c>
      <c r="C705" s="27" t="s">
        <v>11220</v>
      </c>
      <c r="D705" s="27" t="s">
        <v>13277</v>
      </c>
      <c r="E705" s="75">
        <v>31207</v>
      </c>
      <c r="F705" s="27" t="str">
        <f t="shared" si="30"/>
        <v>5864</v>
      </c>
      <c r="G705" s="27" t="str">
        <f t="shared" si="31"/>
        <v>Male</v>
      </c>
      <c r="H705" s="27" t="str">
        <f t="shared" si="32"/>
        <v>xsinet</v>
      </c>
    </row>
    <row r="706" spans="1:8" x14ac:dyDescent="0.3">
      <c r="A706" s="49" t="s">
        <v>11219</v>
      </c>
      <c r="B706" s="27" t="s">
        <v>11218</v>
      </c>
      <c r="C706" s="27" t="s">
        <v>11217</v>
      </c>
      <c r="D706" s="27" t="s">
        <v>13278</v>
      </c>
      <c r="E706" s="75">
        <v>33514</v>
      </c>
      <c r="F706" s="27" t="str">
        <f t="shared" si="30"/>
        <v>5620</v>
      </c>
      <c r="G706" s="27" t="str">
        <f t="shared" si="31"/>
        <v>Male</v>
      </c>
      <c r="H706" s="27" t="str">
        <f t="shared" si="32"/>
        <v>eoh</v>
      </c>
    </row>
    <row r="707" spans="1:8" x14ac:dyDescent="0.3">
      <c r="A707" s="49" t="s">
        <v>11216</v>
      </c>
      <c r="B707" s="27" t="s">
        <v>4179</v>
      </c>
      <c r="C707" s="27" t="s">
        <v>11215</v>
      </c>
      <c r="D707" s="27" t="s">
        <v>13279</v>
      </c>
      <c r="E707" s="75">
        <v>30638</v>
      </c>
      <c r="F707" s="27" t="str">
        <f t="shared" si="30"/>
        <v>0274</v>
      </c>
      <c r="G707" s="27" t="str">
        <f t="shared" si="31"/>
        <v>Female</v>
      </c>
      <c r="H707" s="27" t="str">
        <f t="shared" si="32"/>
        <v>m3rek</v>
      </c>
    </row>
    <row r="708" spans="1:8" x14ac:dyDescent="0.3">
      <c r="A708" s="49" t="s">
        <v>11214</v>
      </c>
      <c r="B708" s="27" t="s">
        <v>11213</v>
      </c>
      <c r="C708" s="27" t="s">
        <v>6828</v>
      </c>
      <c r="D708" s="27" t="s">
        <v>13280</v>
      </c>
      <c r="E708" s="75">
        <v>32547</v>
      </c>
      <c r="F708" s="27" t="str">
        <f t="shared" ref="F708:F771" si="33">MID(A708,7,4)</f>
        <v>0108</v>
      </c>
      <c r="G708" s="27" t="str">
        <f t="shared" si="31"/>
        <v>Female</v>
      </c>
      <c r="H708" s="27" t="str">
        <f t="shared" si="32"/>
        <v>ermelo-toyota</v>
      </c>
    </row>
    <row r="709" spans="1:8" x14ac:dyDescent="0.3">
      <c r="A709" s="49" t="s">
        <v>11212</v>
      </c>
      <c r="B709" s="27" t="s">
        <v>8031</v>
      </c>
      <c r="C709" s="27" t="s">
        <v>4110</v>
      </c>
      <c r="D709" s="27" t="s">
        <v>13281</v>
      </c>
      <c r="E709" s="75">
        <v>33151</v>
      </c>
      <c r="F709" s="27" t="str">
        <f t="shared" si="33"/>
        <v>5241</v>
      </c>
      <c r="G709" s="27" t="str">
        <f t="shared" ref="G709:G772" si="34">IF(F709&gt;"4999","Male","Female")</f>
        <v>Male</v>
      </c>
      <c r="H709" s="27" t="str">
        <f t="shared" ref="H709:H772" si="35">LEFT(REPLACE(D709,1,FIND("@",D709),""),FIND(".",REPLACE(D709,1,FIND("@",D709),""))-1)</f>
        <v>ermelo-toyota</v>
      </c>
    </row>
    <row r="710" spans="1:8" x14ac:dyDescent="0.3">
      <c r="A710" s="49" t="s">
        <v>11211</v>
      </c>
      <c r="B710" s="27" t="s">
        <v>11210</v>
      </c>
      <c r="C710" s="27" t="s">
        <v>11209</v>
      </c>
      <c r="D710" s="27" t="s">
        <v>13282</v>
      </c>
      <c r="E710" s="75">
        <v>34328</v>
      </c>
      <c r="F710" s="27" t="str">
        <f t="shared" si="33"/>
        <v>0084</v>
      </c>
      <c r="G710" s="27" t="str">
        <f t="shared" si="34"/>
        <v>Female</v>
      </c>
      <c r="H710" s="27" t="str">
        <f t="shared" si="35"/>
        <v>ZA</v>
      </c>
    </row>
    <row r="711" spans="1:8" x14ac:dyDescent="0.3">
      <c r="A711" s="49" t="s">
        <v>11208</v>
      </c>
      <c r="B711" s="27" t="s">
        <v>11207</v>
      </c>
      <c r="C711" s="27" t="s">
        <v>11206</v>
      </c>
      <c r="D711" s="27" t="s">
        <v>13283</v>
      </c>
      <c r="E711" s="75">
        <v>27806</v>
      </c>
      <c r="F711" s="27" t="str">
        <f t="shared" si="33"/>
        <v>5360</v>
      </c>
      <c r="G711" s="27" t="str">
        <f t="shared" si="34"/>
        <v>Male</v>
      </c>
      <c r="H711" s="27" t="str">
        <f t="shared" si="35"/>
        <v>ecscratchanddent</v>
      </c>
    </row>
    <row r="712" spans="1:8" x14ac:dyDescent="0.3">
      <c r="A712" s="49" t="s">
        <v>11205</v>
      </c>
      <c r="B712" s="27" t="s">
        <v>5025</v>
      </c>
      <c r="C712" s="27" t="s">
        <v>11204</v>
      </c>
      <c r="D712" s="27" t="s">
        <v>13284</v>
      </c>
      <c r="E712" s="75">
        <v>33698</v>
      </c>
      <c r="F712" s="27" t="str">
        <f t="shared" si="33"/>
        <v>5467</v>
      </c>
      <c r="G712" s="27" t="str">
        <f t="shared" si="34"/>
        <v>Male</v>
      </c>
      <c r="H712" s="27" t="str">
        <f t="shared" si="35"/>
        <v>esiennalife</v>
      </c>
    </row>
    <row r="713" spans="1:8" x14ac:dyDescent="0.3">
      <c r="A713" s="49" t="s">
        <v>11203</v>
      </c>
      <c r="B713" s="27" t="s">
        <v>4065</v>
      </c>
      <c r="C713" s="27" t="s">
        <v>5949</v>
      </c>
      <c r="D713" s="27" t="s">
        <v>13285</v>
      </c>
      <c r="E713" s="75">
        <v>35353</v>
      </c>
      <c r="F713" s="27" t="str">
        <f t="shared" si="33"/>
        <v>0411</v>
      </c>
      <c r="G713" s="27" t="str">
        <f t="shared" si="34"/>
        <v>Female</v>
      </c>
      <c r="H713" s="27" t="str">
        <f t="shared" si="35"/>
        <v>eskom</v>
      </c>
    </row>
    <row r="714" spans="1:8" x14ac:dyDescent="0.3">
      <c r="A714" s="49" t="s">
        <v>11202</v>
      </c>
      <c r="B714" s="27" t="s">
        <v>11201</v>
      </c>
      <c r="C714" s="27" t="s">
        <v>5328</v>
      </c>
      <c r="D714" s="27" t="s">
        <v>13286</v>
      </c>
      <c r="E714" s="75">
        <v>36103</v>
      </c>
      <c r="F714" s="27" t="str">
        <f t="shared" si="33"/>
        <v>5047</v>
      </c>
      <c r="G714" s="27" t="str">
        <f t="shared" si="34"/>
        <v>Male</v>
      </c>
      <c r="H714" s="27" t="str">
        <f t="shared" si="35"/>
        <v>esri-southafrica</v>
      </c>
    </row>
    <row r="715" spans="1:8" x14ac:dyDescent="0.3">
      <c r="A715" s="49" t="s">
        <v>11200</v>
      </c>
      <c r="B715" s="27" t="s">
        <v>11199</v>
      </c>
      <c r="C715" s="27" t="s">
        <v>11198</v>
      </c>
      <c r="E715" s="75">
        <v>34684</v>
      </c>
      <c r="F715" s="27" t="str">
        <f t="shared" si="33"/>
        <v>0452</v>
      </c>
      <c r="G715" s="27" t="str">
        <f t="shared" si="34"/>
        <v>Female</v>
      </c>
      <c r="H715" s="27" t="e">
        <f t="shared" si="35"/>
        <v>#VALUE!</v>
      </c>
    </row>
    <row r="716" spans="1:8" x14ac:dyDescent="0.3">
      <c r="A716" s="49" t="s">
        <v>11197</v>
      </c>
      <c r="B716" s="27" t="s">
        <v>11196</v>
      </c>
      <c r="C716" s="27" t="s">
        <v>5455</v>
      </c>
      <c r="D716" s="27" t="s">
        <v>13287</v>
      </c>
      <c r="E716" s="75">
        <v>34797</v>
      </c>
      <c r="F716" s="27" t="str">
        <f t="shared" si="33"/>
        <v>1260</v>
      </c>
      <c r="G716" s="27" t="str">
        <f t="shared" si="34"/>
        <v>Female</v>
      </c>
      <c r="H716" s="27" t="str">
        <f t="shared" si="35"/>
        <v>eternitytechnologies</v>
      </c>
    </row>
    <row r="717" spans="1:8" x14ac:dyDescent="0.3">
      <c r="A717" s="49" t="s">
        <v>11195</v>
      </c>
      <c r="B717" s="27" t="s">
        <v>11194</v>
      </c>
      <c r="C717" s="27" t="s">
        <v>11193</v>
      </c>
      <c r="D717" s="27" t="s">
        <v>13288</v>
      </c>
      <c r="E717" s="75">
        <v>35319</v>
      </c>
      <c r="F717" s="27" t="str">
        <f t="shared" si="33"/>
        <v>5022</v>
      </c>
      <c r="G717" s="27" t="str">
        <f t="shared" si="34"/>
        <v>Male</v>
      </c>
      <c r="H717" s="27" t="str">
        <f t="shared" si="35"/>
        <v>durban</v>
      </c>
    </row>
    <row r="718" spans="1:8" x14ac:dyDescent="0.3">
      <c r="A718" s="49" t="s">
        <v>11192</v>
      </c>
      <c r="B718" s="27" t="s">
        <v>8101</v>
      </c>
      <c r="C718" s="27" t="s">
        <v>11191</v>
      </c>
      <c r="E718" s="75">
        <v>35264</v>
      </c>
      <c r="F718" s="27" t="str">
        <f t="shared" si="33"/>
        <v>5095</v>
      </c>
      <c r="G718" s="27" t="str">
        <f t="shared" si="34"/>
        <v>Male</v>
      </c>
      <c r="H718" s="27" t="e">
        <f t="shared" si="35"/>
        <v>#VALUE!</v>
      </c>
    </row>
    <row r="719" spans="1:8" x14ac:dyDescent="0.3">
      <c r="A719" s="49" t="s">
        <v>11190</v>
      </c>
      <c r="B719" s="27" t="s">
        <v>4203</v>
      </c>
      <c r="C719" s="27" t="s">
        <v>11189</v>
      </c>
      <c r="E719" s="75">
        <v>35933</v>
      </c>
      <c r="F719" s="27" t="str">
        <f t="shared" si="33"/>
        <v>5175</v>
      </c>
      <c r="G719" s="27" t="str">
        <f t="shared" si="34"/>
        <v>Male</v>
      </c>
      <c r="H719" s="27" t="e">
        <f t="shared" si="35"/>
        <v>#VALUE!</v>
      </c>
    </row>
    <row r="720" spans="1:8" x14ac:dyDescent="0.3">
      <c r="A720" s="49" t="s">
        <v>11188</v>
      </c>
      <c r="B720" s="27" t="s">
        <v>4291</v>
      </c>
      <c r="C720" s="27" t="s">
        <v>10295</v>
      </c>
      <c r="D720" s="27" t="s">
        <v>13289</v>
      </c>
      <c r="E720" s="75">
        <v>34893</v>
      </c>
      <c r="F720" s="27" t="str">
        <f t="shared" si="33"/>
        <v>5292</v>
      </c>
      <c r="G720" s="27" t="str">
        <f t="shared" si="34"/>
        <v>Male</v>
      </c>
      <c r="H720" s="27" t="str">
        <f t="shared" si="35"/>
        <v>EUPHORIA</v>
      </c>
    </row>
    <row r="721" spans="1:8" x14ac:dyDescent="0.3">
      <c r="A721" s="49" t="s">
        <v>11187</v>
      </c>
      <c r="B721" s="27" t="s">
        <v>4366</v>
      </c>
      <c r="C721" s="27" t="s">
        <v>10830</v>
      </c>
      <c r="E721" s="75">
        <v>35858</v>
      </c>
      <c r="F721" s="27" t="str">
        <f t="shared" si="33"/>
        <v>0455</v>
      </c>
      <c r="G721" s="27" t="str">
        <f t="shared" si="34"/>
        <v>Female</v>
      </c>
      <c r="H721" s="27" t="e">
        <f t="shared" si="35"/>
        <v>#VALUE!</v>
      </c>
    </row>
    <row r="722" spans="1:8" x14ac:dyDescent="0.3">
      <c r="A722" s="49" t="s">
        <v>11186</v>
      </c>
      <c r="B722" s="27" t="s">
        <v>4417</v>
      </c>
      <c r="C722" s="27" t="s">
        <v>6887</v>
      </c>
      <c r="D722" s="27" t="s">
        <v>13290</v>
      </c>
      <c r="E722" s="75">
        <v>35847</v>
      </c>
      <c r="F722" s="27" t="str">
        <f t="shared" si="33"/>
        <v>5067</v>
      </c>
      <c r="G722" s="27" t="str">
        <f t="shared" si="34"/>
        <v>Male</v>
      </c>
      <c r="H722" s="27" t="str">
        <f t="shared" si="35"/>
        <v>euroautomationtechnology</v>
      </c>
    </row>
    <row r="723" spans="1:8" x14ac:dyDescent="0.3">
      <c r="A723" s="49" t="s">
        <v>11185</v>
      </c>
      <c r="B723" s="27" t="s">
        <v>7125</v>
      </c>
      <c r="C723" s="27" t="s">
        <v>5307</v>
      </c>
      <c r="D723" s="27" t="s">
        <v>13291</v>
      </c>
      <c r="E723" s="75">
        <v>35785</v>
      </c>
      <c r="F723" s="27" t="str">
        <f t="shared" si="33"/>
        <v>5067</v>
      </c>
      <c r="G723" s="27" t="str">
        <f t="shared" si="34"/>
        <v>Male</v>
      </c>
      <c r="H723" s="27" t="str">
        <f t="shared" si="35"/>
        <v>iafrica</v>
      </c>
    </row>
    <row r="724" spans="1:8" x14ac:dyDescent="0.3">
      <c r="A724" s="49" t="s">
        <v>11184</v>
      </c>
      <c r="B724" s="27" t="s">
        <v>4885</v>
      </c>
      <c r="C724" s="27" t="s">
        <v>4025</v>
      </c>
      <c r="D724" s="27" t="s">
        <v>13292</v>
      </c>
      <c r="E724" s="75">
        <v>34662</v>
      </c>
      <c r="F724" s="27" t="str">
        <f t="shared" si="33"/>
        <v>0125</v>
      </c>
      <c r="G724" s="27" t="str">
        <f t="shared" si="34"/>
        <v>Female</v>
      </c>
      <c r="H724" s="27" t="str">
        <f t="shared" si="35"/>
        <v>GMAIL</v>
      </c>
    </row>
    <row r="725" spans="1:8" x14ac:dyDescent="0.3">
      <c r="A725" s="49" t="s">
        <v>11183</v>
      </c>
      <c r="B725" s="27" t="s">
        <v>4610</v>
      </c>
      <c r="C725" s="27" t="s">
        <v>11182</v>
      </c>
      <c r="E725" s="75">
        <v>34900</v>
      </c>
      <c r="F725" s="27" t="str">
        <f t="shared" si="33"/>
        <v>0331</v>
      </c>
      <c r="G725" s="27" t="str">
        <f t="shared" si="34"/>
        <v>Female</v>
      </c>
      <c r="H725" s="27" t="e">
        <f t="shared" si="35"/>
        <v>#VALUE!</v>
      </c>
    </row>
    <row r="726" spans="1:8" x14ac:dyDescent="0.3">
      <c r="A726" s="49" t="s">
        <v>11181</v>
      </c>
      <c r="B726" s="27" t="s">
        <v>4477</v>
      </c>
      <c r="C726" s="27" t="s">
        <v>5320</v>
      </c>
      <c r="E726" s="75">
        <v>34253</v>
      </c>
      <c r="F726" s="27" t="str">
        <f t="shared" si="33"/>
        <v>5074</v>
      </c>
      <c r="G726" s="27" t="str">
        <f t="shared" si="34"/>
        <v>Male</v>
      </c>
      <c r="H726" s="27" t="e">
        <f t="shared" si="35"/>
        <v>#VALUE!</v>
      </c>
    </row>
    <row r="727" spans="1:8" x14ac:dyDescent="0.3">
      <c r="A727" s="49" t="s">
        <v>11180</v>
      </c>
      <c r="B727" s="27" t="s">
        <v>11179</v>
      </c>
      <c r="C727" s="27" t="s">
        <v>5190</v>
      </c>
      <c r="D727" s="27" t="s">
        <v>13293</v>
      </c>
      <c r="E727" s="75">
        <v>34910</v>
      </c>
      <c r="F727" s="27" t="str">
        <f t="shared" si="33"/>
        <v>0507</v>
      </c>
      <c r="G727" s="27" t="str">
        <f t="shared" si="34"/>
        <v>Female</v>
      </c>
      <c r="H727" s="27" t="str">
        <f t="shared" si="35"/>
        <v>Europcar</v>
      </c>
    </row>
    <row r="728" spans="1:8" x14ac:dyDescent="0.3">
      <c r="A728" s="49" t="s">
        <v>11178</v>
      </c>
      <c r="B728" s="27" t="s">
        <v>5167</v>
      </c>
      <c r="C728" s="27" t="s">
        <v>4219</v>
      </c>
      <c r="D728" s="27" t="s">
        <v>13294</v>
      </c>
      <c r="E728" s="75">
        <v>34125</v>
      </c>
      <c r="F728" s="27" t="str">
        <f t="shared" si="33"/>
        <v>0093</v>
      </c>
      <c r="G728" s="27" t="str">
        <f t="shared" si="34"/>
        <v>Female</v>
      </c>
      <c r="H728" s="27" t="str">
        <f t="shared" si="35"/>
        <v>gmail</v>
      </c>
    </row>
    <row r="729" spans="1:8" x14ac:dyDescent="0.3">
      <c r="A729" s="49" t="s">
        <v>11177</v>
      </c>
      <c r="B729" s="27" t="s">
        <v>5070</v>
      </c>
      <c r="C729" s="27" t="s">
        <v>11176</v>
      </c>
      <c r="D729" s="27" t="s">
        <v>13295</v>
      </c>
      <c r="E729" s="75">
        <v>34854</v>
      </c>
      <c r="F729" s="27" t="str">
        <f t="shared" si="33"/>
        <v>5119</v>
      </c>
      <c r="G729" s="27" t="str">
        <f t="shared" si="34"/>
        <v>Male</v>
      </c>
      <c r="H729" s="27" t="str">
        <f t="shared" si="35"/>
        <v>mweb</v>
      </c>
    </row>
    <row r="730" spans="1:8" x14ac:dyDescent="0.3">
      <c r="A730" s="49" t="s">
        <v>11175</v>
      </c>
      <c r="B730" s="27" t="s">
        <v>11174</v>
      </c>
      <c r="C730" s="27" t="s">
        <v>8161</v>
      </c>
      <c r="D730" s="27" t="s">
        <v>13296</v>
      </c>
      <c r="E730" s="75">
        <v>33459</v>
      </c>
      <c r="F730" s="27" t="str">
        <f t="shared" si="33"/>
        <v>0954</v>
      </c>
      <c r="G730" s="27" t="str">
        <f t="shared" si="34"/>
        <v>Female</v>
      </c>
      <c r="H730" s="27" t="str">
        <f t="shared" si="35"/>
        <v>evolvetoday</v>
      </c>
    </row>
    <row r="731" spans="1:8" x14ac:dyDescent="0.3">
      <c r="A731" s="49" t="s">
        <v>11173</v>
      </c>
      <c r="B731" s="27" t="s">
        <v>10242</v>
      </c>
      <c r="C731" s="27" t="s">
        <v>11172</v>
      </c>
      <c r="D731" s="27" t="s">
        <v>13297</v>
      </c>
      <c r="E731" s="75">
        <v>34902</v>
      </c>
      <c r="F731" s="27" t="str">
        <f t="shared" si="33"/>
        <v>0055</v>
      </c>
      <c r="G731" s="27" t="str">
        <f t="shared" si="34"/>
        <v>Female</v>
      </c>
      <c r="H731" s="27" t="str">
        <f t="shared" si="35"/>
        <v>MWEB</v>
      </c>
    </row>
    <row r="732" spans="1:8" x14ac:dyDescent="0.3">
      <c r="A732" s="49" t="s">
        <v>11171</v>
      </c>
      <c r="B732" s="27" t="s">
        <v>11170</v>
      </c>
      <c r="C732" s="27" t="s">
        <v>4037</v>
      </c>
      <c r="E732" s="75">
        <v>35528</v>
      </c>
      <c r="F732" s="27" t="str">
        <f t="shared" si="33"/>
        <v>5071</v>
      </c>
      <c r="G732" s="27" t="str">
        <f t="shared" si="34"/>
        <v>Male</v>
      </c>
      <c r="H732" s="27" t="e">
        <f t="shared" si="35"/>
        <v>#VALUE!</v>
      </c>
    </row>
    <row r="733" spans="1:8" x14ac:dyDescent="0.3">
      <c r="A733" s="49" t="s">
        <v>11169</v>
      </c>
      <c r="B733" s="27" t="s">
        <v>6606</v>
      </c>
      <c r="C733" s="27" t="s">
        <v>5819</v>
      </c>
      <c r="D733" s="27" t="s">
        <v>13298</v>
      </c>
      <c r="E733" s="75">
        <v>35291</v>
      </c>
      <c r="F733" s="27" t="str">
        <f t="shared" si="33"/>
        <v>0205</v>
      </c>
      <c r="G733" s="27" t="str">
        <f t="shared" si="34"/>
        <v>Female</v>
      </c>
      <c r="H733" s="27" t="str">
        <f t="shared" si="35"/>
        <v>excellentmeat</v>
      </c>
    </row>
    <row r="734" spans="1:8" x14ac:dyDescent="0.3">
      <c r="A734" s="49" t="s">
        <v>11168</v>
      </c>
      <c r="B734" s="27" t="s">
        <v>11167</v>
      </c>
      <c r="C734" s="27" t="s">
        <v>11166</v>
      </c>
      <c r="D734" s="27" t="s">
        <v>13299</v>
      </c>
      <c r="E734" s="75">
        <v>33789</v>
      </c>
      <c r="F734" s="27" t="str">
        <f t="shared" si="33"/>
        <v>0392</v>
      </c>
      <c r="G734" s="27" t="str">
        <f t="shared" si="34"/>
        <v>Female</v>
      </c>
      <c r="H734" s="27" t="str">
        <f t="shared" si="35"/>
        <v>excellerate</v>
      </c>
    </row>
    <row r="735" spans="1:8" x14ac:dyDescent="0.3">
      <c r="A735" s="49" t="s">
        <v>11165</v>
      </c>
      <c r="B735" s="27" t="s">
        <v>10349</v>
      </c>
      <c r="C735" s="27" t="s">
        <v>7992</v>
      </c>
      <c r="E735" s="75">
        <v>34114</v>
      </c>
      <c r="F735" s="27" t="str">
        <f t="shared" si="33"/>
        <v>0177</v>
      </c>
      <c r="G735" s="27" t="str">
        <f t="shared" si="34"/>
        <v>Female</v>
      </c>
      <c r="H735" s="27" t="e">
        <f t="shared" si="35"/>
        <v>#VALUE!</v>
      </c>
    </row>
    <row r="736" spans="1:8" x14ac:dyDescent="0.3">
      <c r="A736" s="49" t="s">
        <v>11164</v>
      </c>
      <c r="B736" s="27" t="s">
        <v>10548</v>
      </c>
      <c r="C736" s="27" t="s">
        <v>6648</v>
      </c>
      <c r="D736" s="27" t="s">
        <v>13300</v>
      </c>
      <c r="E736" s="75">
        <v>34611</v>
      </c>
      <c r="F736" s="27" t="str">
        <f t="shared" si="33"/>
        <v>0034</v>
      </c>
      <c r="G736" s="27" t="str">
        <f t="shared" si="34"/>
        <v>Female</v>
      </c>
      <c r="H736" s="27" t="str">
        <f t="shared" si="35"/>
        <v>EXCLUSIVEBOOKS</v>
      </c>
    </row>
    <row r="737" spans="1:8" x14ac:dyDescent="0.3">
      <c r="A737" s="49" t="s">
        <v>11163</v>
      </c>
      <c r="B737" s="27" t="s">
        <v>7842</v>
      </c>
      <c r="C737" s="27" t="s">
        <v>7075</v>
      </c>
      <c r="D737" s="27" t="s">
        <v>13301</v>
      </c>
      <c r="E737" s="75">
        <v>35676</v>
      </c>
      <c r="F737" s="27" t="str">
        <f t="shared" si="33"/>
        <v>0516</v>
      </c>
      <c r="G737" s="27" t="str">
        <f t="shared" si="34"/>
        <v>Female</v>
      </c>
      <c r="H737" s="27" t="str">
        <f t="shared" si="35"/>
        <v>exclusivebooks</v>
      </c>
    </row>
    <row r="738" spans="1:8" x14ac:dyDescent="0.3">
      <c r="A738" s="49" t="s">
        <v>11162</v>
      </c>
      <c r="B738" s="27" t="s">
        <v>4916</v>
      </c>
      <c r="C738" s="27" t="s">
        <v>11161</v>
      </c>
      <c r="D738" s="27" t="s">
        <v>13302</v>
      </c>
      <c r="E738" s="75">
        <v>36086</v>
      </c>
      <c r="F738" s="27" t="str">
        <f t="shared" si="33"/>
        <v>0122</v>
      </c>
      <c r="G738" s="27" t="str">
        <f t="shared" si="34"/>
        <v>Female</v>
      </c>
      <c r="H738" s="27" t="str">
        <f t="shared" si="35"/>
        <v>bestconsulting</v>
      </c>
    </row>
    <row r="739" spans="1:8" x14ac:dyDescent="0.3">
      <c r="A739" s="49" t="s">
        <v>11160</v>
      </c>
      <c r="B739" s="27" t="s">
        <v>5418</v>
      </c>
      <c r="C739" s="27" t="s">
        <v>11159</v>
      </c>
      <c r="D739" s="27" t="s">
        <v>13303</v>
      </c>
      <c r="E739" s="75">
        <v>35709</v>
      </c>
      <c r="F739" s="27" t="str">
        <f t="shared" si="33"/>
        <v>0404</v>
      </c>
      <c r="G739" s="27" t="str">
        <f t="shared" si="34"/>
        <v>Female</v>
      </c>
      <c r="H739" s="27" t="str">
        <f t="shared" si="35"/>
        <v>expeditors</v>
      </c>
    </row>
    <row r="740" spans="1:8" x14ac:dyDescent="0.3">
      <c r="A740" s="49" t="s">
        <v>11158</v>
      </c>
      <c r="B740" s="27" t="s">
        <v>11157</v>
      </c>
      <c r="C740" s="27" t="s">
        <v>11156</v>
      </c>
      <c r="D740" s="27" t="s">
        <v>13304</v>
      </c>
      <c r="E740" s="75">
        <v>35012</v>
      </c>
      <c r="F740" s="27" t="str">
        <f t="shared" si="33"/>
        <v>0170</v>
      </c>
      <c r="G740" s="27" t="str">
        <f t="shared" si="34"/>
        <v>Female</v>
      </c>
      <c r="H740" s="27" t="str">
        <f t="shared" si="35"/>
        <v>tiscali</v>
      </c>
    </row>
    <row r="741" spans="1:8" x14ac:dyDescent="0.3">
      <c r="A741" s="49" t="s">
        <v>11155</v>
      </c>
      <c r="B741" s="27" t="s">
        <v>4848</v>
      </c>
      <c r="C741" s="27" t="s">
        <v>11154</v>
      </c>
      <c r="D741" s="27" t="s">
        <v>13305</v>
      </c>
      <c r="E741" s="75">
        <v>35811</v>
      </c>
      <c r="F741" s="27" t="str">
        <f t="shared" si="33"/>
        <v>0409</v>
      </c>
      <c r="G741" s="27" t="str">
        <f t="shared" si="34"/>
        <v>Female</v>
      </c>
      <c r="H741" s="27" t="str">
        <f t="shared" si="35"/>
        <v>EXPRESSMEAT</v>
      </c>
    </row>
    <row r="742" spans="1:8" x14ac:dyDescent="0.3">
      <c r="A742" s="49" t="s">
        <v>11153</v>
      </c>
      <c r="B742" s="27" t="s">
        <v>11152</v>
      </c>
      <c r="C742" s="27" t="s">
        <v>5604</v>
      </c>
      <c r="E742" s="75">
        <v>36266</v>
      </c>
      <c r="F742" s="27" t="str">
        <f t="shared" si="33"/>
        <v>5314</v>
      </c>
      <c r="G742" s="27" t="str">
        <f t="shared" si="34"/>
        <v>Male</v>
      </c>
      <c r="H742" s="27" t="e">
        <f t="shared" si="35"/>
        <v>#VALUE!</v>
      </c>
    </row>
    <row r="743" spans="1:8" x14ac:dyDescent="0.3">
      <c r="A743" s="49" t="s">
        <v>11151</v>
      </c>
      <c r="B743" s="27" t="s">
        <v>10077</v>
      </c>
      <c r="C743" s="27" t="s">
        <v>11150</v>
      </c>
      <c r="D743" s="27" t="s">
        <v>13306</v>
      </c>
      <c r="E743" s="75">
        <v>35434</v>
      </c>
      <c r="F743" s="27" t="str">
        <f t="shared" si="33"/>
        <v>0606</v>
      </c>
      <c r="G743" s="27" t="str">
        <f t="shared" si="34"/>
        <v>Female</v>
      </c>
      <c r="H743" s="27" t="str">
        <f t="shared" si="35"/>
        <v>gmail</v>
      </c>
    </row>
    <row r="744" spans="1:8" x14ac:dyDescent="0.3">
      <c r="A744" s="49" t="s">
        <v>11149</v>
      </c>
      <c r="B744" s="27" t="s">
        <v>11148</v>
      </c>
      <c r="C744" s="27" t="s">
        <v>9565</v>
      </c>
      <c r="D744" s="27" t="s">
        <v>13307</v>
      </c>
      <c r="E744" s="75">
        <v>35657</v>
      </c>
      <c r="F744" s="27" t="str">
        <f t="shared" si="33"/>
        <v>0415</v>
      </c>
      <c r="G744" s="27" t="str">
        <f t="shared" si="34"/>
        <v>Female</v>
      </c>
      <c r="H744" s="27" t="str">
        <f t="shared" si="35"/>
        <v>jilenz</v>
      </c>
    </row>
    <row r="745" spans="1:8" x14ac:dyDescent="0.3">
      <c r="A745" s="49" t="s">
        <v>11147</v>
      </c>
      <c r="B745" s="27" t="s">
        <v>9193</v>
      </c>
      <c r="C745" s="27" t="s">
        <v>11146</v>
      </c>
      <c r="D745" s="27" t="s">
        <v>13308</v>
      </c>
      <c r="E745" s="75">
        <v>34766</v>
      </c>
      <c r="F745" s="27" t="str">
        <f t="shared" si="33"/>
        <v>0331</v>
      </c>
      <c r="G745" s="27" t="str">
        <f t="shared" si="34"/>
        <v>Female</v>
      </c>
      <c r="H745" s="27" t="str">
        <f t="shared" si="35"/>
        <v>extremeiterior</v>
      </c>
    </row>
    <row r="746" spans="1:8" x14ac:dyDescent="0.3">
      <c r="A746" s="49" t="s">
        <v>11145</v>
      </c>
      <c r="B746" s="27" t="s">
        <v>9488</v>
      </c>
      <c r="C746" s="27" t="s">
        <v>10230</v>
      </c>
      <c r="D746" s="27" t="s">
        <v>13309</v>
      </c>
      <c r="E746" s="75">
        <v>35164</v>
      </c>
      <c r="F746" s="27" t="str">
        <f t="shared" si="33"/>
        <v>5173</v>
      </c>
      <c r="G746" s="27" t="str">
        <f t="shared" si="34"/>
        <v>Male</v>
      </c>
      <c r="H746" s="27" t="str">
        <f t="shared" si="35"/>
        <v>extremesigns</v>
      </c>
    </row>
    <row r="747" spans="1:8" x14ac:dyDescent="0.3">
      <c r="A747" s="49" t="s">
        <v>11144</v>
      </c>
      <c r="B747" s="27" t="s">
        <v>6630</v>
      </c>
      <c r="C747" s="27" t="s">
        <v>9487</v>
      </c>
      <c r="D747" s="27" t="s">
        <v>13310</v>
      </c>
      <c r="E747" s="75">
        <v>34904</v>
      </c>
      <c r="F747" s="27" t="str">
        <f t="shared" si="33"/>
        <v>0161</v>
      </c>
      <c r="G747" s="27" t="str">
        <f t="shared" si="34"/>
        <v>Female</v>
      </c>
      <c r="H747" s="27" t="str">
        <f t="shared" si="35"/>
        <v>ezwaste</v>
      </c>
    </row>
    <row r="748" spans="1:8" x14ac:dyDescent="0.3">
      <c r="A748" s="49" t="s">
        <v>11143</v>
      </c>
      <c r="B748" s="27" t="s">
        <v>4435</v>
      </c>
      <c r="C748" s="27" t="s">
        <v>11142</v>
      </c>
      <c r="D748" s="27" t="s">
        <v>13311</v>
      </c>
      <c r="E748" s="75">
        <v>35925</v>
      </c>
      <c r="F748" s="27" t="str">
        <f t="shared" si="33"/>
        <v>0279</v>
      </c>
      <c r="G748" s="27" t="str">
        <f t="shared" si="34"/>
        <v>Female</v>
      </c>
      <c r="H748" s="27" t="str">
        <f t="shared" si="35"/>
        <v>ezisystems</v>
      </c>
    </row>
    <row r="749" spans="1:8" x14ac:dyDescent="0.3">
      <c r="A749" s="49" t="s">
        <v>11141</v>
      </c>
      <c r="B749" s="27" t="s">
        <v>11140</v>
      </c>
      <c r="C749" s="27" t="s">
        <v>4172</v>
      </c>
      <c r="D749" s="27" t="s">
        <v>13312</v>
      </c>
      <c r="E749" s="75">
        <v>34732</v>
      </c>
      <c r="F749" s="27" t="str">
        <f t="shared" si="33"/>
        <v>0535</v>
      </c>
      <c r="G749" s="27" t="str">
        <f t="shared" si="34"/>
        <v>Female</v>
      </c>
      <c r="H749" s="27" t="str">
        <f t="shared" si="35"/>
        <v>gmail</v>
      </c>
    </row>
    <row r="750" spans="1:8" x14ac:dyDescent="0.3">
      <c r="A750" s="49" t="s">
        <v>11139</v>
      </c>
      <c r="B750" s="27" t="s">
        <v>6783</v>
      </c>
      <c r="C750" s="27" t="s">
        <v>11138</v>
      </c>
      <c r="E750" s="75">
        <v>34767</v>
      </c>
      <c r="F750" s="27" t="str">
        <f t="shared" si="33"/>
        <v>1340</v>
      </c>
      <c r="G750" s="27" t="str">
        <f t="shared" si="34"/>
        <v>Female</v>
      </c>
      <c r="H750" s="27" t="e">
        <f t="shared" si="35"/>
        <v>#VALUE!</v>
      </c>
    </row>
    <row r="751" spans="1:8" x14ac:dyDescent="0.3">
      <c r="A751" s="49" t="s">
        <v>11137</v>
      </c>
      <c r="B751" s="27" t="s">
        <v>4240</v>
      </c>
      <c r="C751" s="27" t="s">
        <v>11136</v>
      </c>
      <c r="D751" s="27" t="s">
        <v>13313</v>
      </c>
      <c r="E751" s="75">
        <v>35372</v>
      </c>
      <c r="F751" s="27" t="str">
        <f t="shared" si="33"/>
        <v>0584</v>
      </c>
      <c r="G751" s="27" t="str">
        <f t="shared" si="34"/>
        <v>Female</v>
      </c>
      <c r="H751" s="27" t="str">
        <f t="shared" si="35"/>
        <v>FABMAGS</v>
      </c>
    </row>
    <row r="752" spans="1:8" x14ac:dyDescent="0.3">
      <c r="A752" s="49" t="s">
        <v>11135</v>
      </c>
      <c r="B752" s="27" t="s">
        <v>4768</v>
      </c>
      <c r="C752" s="27" t="s">
        <v>5434</v>
      </c>
      <c r="D752" s="27" t="s">
        <v>13314</v>
      </c>
      <c r="E752" s="75">
        <v>34754</v>
      </c>
      <c r="F752" s="27" t="str">
        <f t="shared" si="33"/>
        <v>5206</v>
      </c>
      <c r="G752" s="27" t="str">
        <f t="shared" si="34"/>
        <v>Male</v>
      </c>
      <c r="H752" s="27" t="str">
        <f t="shared" si="35"/>
        <v>fabricfusion</v>
      </c>
    </row>
    <row r="753" spans="1:8" x14ac:dyDescent="0.3">
      <c r="A753" s="49" t="s">
        <v>11134</v>
      </c>
      <c r="B753" s="27" t="s">
        <v>11133</v>
      </c>
      <c r="C753" s="27" t="s">
        <v>11132</v>
      </c>
      <c r="D753" s="27" t="s">
        <v>13315</v>
      </c>
      <c r="E753" s="75">
        <v>35119</v>
      </c>
      <c r="F753" s="27" t="str">
        <f t="shared" si="33"/>
        <v>5117</v>
      </c>
      <c r="G753" s="27" t="str">
        <f t="shared" si="34"/>
        <v>Male</v>
      </c>
      <c r="H753" s="27" t="str">
        <f t="shared" si="35"/>
        <v>fact-labs</v>
      </c>
    </row>
    <row r="754" spans="1:8" x14ac:dyDescent="0.3">
      <c r="A754" s="49" t="s">
        <v>11131</v>
      </c>
      <c r="B754" s="27" t="s">
        <v>4322</v>
      </c>
      <c r="C754" s="27" t="s">
        <v>11130</v>
      </c>
      <c r="D754" s="27" t="s">
        <v>13316</v>
      </c>
      <c r="E754" s="75">
        <v>34458</v>
      </c>
      <c r="F754" s="27" t="str">
        <f t="shared" si="33"/>
        <v>0516</v>
      </c>
      <c r="G754" s="27" t="str">
        <f t="shared" si="34"/>
        <v>Female</v>
      </c>
      <c r="H754" s="27" t="str">
        <f t="shared" si="35"/>
        <v>fairfield</v>
      </c>
    </row>
    <row r="755" spans="1:8" x14ac:dyDescent="0.3">
      <c r="A755" s="49" t="s">
        <v>11129</v>
      </c>
      <c r="B755" s="27" t="s">
        <v>7090</v>
      </c>
      <c r="C755" s="27" t="s">
        <v>11128</v>
      </c>
      <c r="D755" s="27" t="s">
        <v>13317</v>
      </c>
      <c r="E755" s="75">
        <v>33338</v>
      </c>
      <c r="F755" s="27" t="str">
        <f t="shared" si="33"/>
        <v>0845</v>
      </c>
      <c r="G755" s="27" t="str">
        <f t="shared" si="34"/>
        <v>Female</v>
      </c>
      <c r="H755" s="27" t="str">
        <f t="shared" si="35"/>
        <v>fairtrade</v>
      </c>
    </row>
    <row r="756" spans="1:8" x14ac:dyDescent="0.3">
      <c r="A756" s="49" t="s">
        <v>11127</v>
      </c>
      <c r="B756" s="27" t="s">
        <v>10602</v>
      </c>
      <c r="C756" s="27" t="s">
        <v>11126</v>
      </c>
      <c r="E756" s="75">
        <v>36252</v>
      </c>
      <c r="F756" s="27" t="str">
        <f t="shared" si="33"/>
        <v>0155</v>
      </c>
      <c r="G756" s="27" t="str">
        <f t="shared" si="34"/>
        <v>Female</v>
      </c>
      <c r="H756" s="27" t="e">
        <f t="shared" si="35"/>
        <v>#VALUE!</v>
      </c>
    </row>
    <row r="757" spans="1:8" x14ac:dyDescent="0.3">
      <c r="A757" s="49" t="s">
        <v>11125</v>
      </c>
      <c r="B757" s="27" t="s">
        <v>9007</v>
      </c>
      <c r="C757" s="27" t="s">
        <v>5796</v>
      </c>
      <c r="D757" s="27" t="s">
        <v>13318</v>
      </c>
      <c r="E757" s="75">
        <v>35879</v>
      </c>
      <c r="F757" s="27" t="str">
        <f t="shared" si="33"/>
        <v>5396</v>
      </c>
      <c r="G757" s="27" t="str">
        <f t="shared" si="34"/>
        <v>Male</v>
      </c>
      <c r="H757" s="27" t="str">
        <f t="shared" si="35"/>
        <v>vovotelo</v>
      </c>
    </row>
    <row r="758" spans="1:8" x14ac:dyDescent="0.3">
      <c r="A758" s="49" t="s">
        <v>11124</v>
      </c>
      <c r="B758" s="27" t="s">
        <v>8932</v>
      </c>
      <c r="C758" s="27" t="s">
        <v>11123</v>
      </c>
      <c r="D758" s="27" t="s">
        <v>13319</v>
      </c>
      <c r="E758" s="75">
        <v>36060</v>
      </c>
      <c r="F758" s="27" t="str">
        <f t="shared" si="33"/>
        <v>0504</v>
      </c>
      <c r="G758" s="27" t="str">
        <f t="shared" si="34"/>
        <v>Female</v>
      </c>
      <c r="H758" s="27" t="str">
        <f t="shared" si="35"/>
        <v>FAMADELI</v>
      </c>
    </row>
    <row r="759" spans="1:8" x14ac:dyDescent="0.3">
      <c r="A759" s="49" t="s">
        <v>11122</v>
      </c>
      <c r="B759" s="27" t="s">
        <v>7686</v>
      </c>
      <c r="C759" s="27" t="s">
        <v>11121</v>
      </c>
      <c r="D759" s="27" t="s">
        <v>13320</v>
      </c>
      <c r="E759" s="75">
        <v>21409</v>
      </c>
      <c r="F759" s="27" t="str">
        <f t="shared" si="33"/>
        <v>0074</v>
      </c>
      <c r="G759" s="27" t="str">
        <f t="shared" si="34"/>
        <v>Female</v>
      </c>
      <c r="H759" s="27" t="str">
        <f t="shared" si="35"/>
        <v>fanel</v>
      </c>
    </row>
    <row r="760" spans="1:8" x14ac:dyDescent="0.3">
      <c r="A760" s="49" t="s">
        <v>11120</v>
      </c>
      <c r="B760" s="27" t="s">
        <v>10003</v>
      </c>
      <c r="C760" s="27" t="s">
        <v>11119</v>
      </c>
      <c r="D760" s="27" t="s">
        <v>13321</v>
      </c>
      <c r="E760" s="75">
        <v>33569</v>
      </c>
      <c r="F760" s="27" t="str">
        <f t="shared" si="33"/>
        <v>0453</v>
      </c>
      <c r="G760" s="27" t="str">
        <f t="shared" si="34"/>
        <v>Female</v>
      </c>
      <c r="H760" s="27" t="str">
        <f t="shared" si="35"/>
        <v>fanel</v>
      </c>
    </row>
    <row r="761" spans="1:8" x14ac:dyDescent="0.3">
      <c r="A761" s="49" t="s">
        <v>11118</v>
      </c>
      <c r="B761" s="27" t="s">
        <v>5249</v>
      </c>
      <c r="C761" s="27" t="s">
        <v>11117</v>
      </c>
      <c r="D761" s="27" t="s">
        <v>13322</v>
      </c>
      <c r="E761" s="75">
        <v>34472</v>
      </c>
      <c r="F761" s="27" t="str">
        <f t="shared" si="33"/>
        <v>0907</v>
      </c>
      <c r="G761" s="27" t="str">
        <f t="shared" si="34"/>
        <v>Female</v>
      </c>
      <c r="H761" s="27" t="str">
        <f t="shared" si="35"/>
        <v>fanel</v>
      </c>
    </row>
    <row r="762" spans="1:8" x14ac:dyDescent="0.3">
      <c r="A762" s="49" t="s">
        <v>11116</v>
      </c>
      <c r="B762" s="27" t="s">
        <v>4571</v>
      </c>
      <c r="C762" s="27" t="s">
        <v>11115</v>
      </c>
      <c r="D762" s="27" t="s">
        <v>13323</v>
      </c>
      <c r="E762" s="75">
        <v>34636</v>
      </c>
      <c r="F762" s="27" t="str">
        <f t="shared" si="33"/>
        <v>0555</v>
      </c>
      <c r="G762" s="27" t="str">
        <f t="shared" si="34"/>
        <v>Female</v>
      </c>
      <c r="H762" s="27" t="str">
        <f t="shared" si="35"/>
        <v>farend</v>
      </c>
    </row>
    <row r="763" spans="1:8" x14ac:dyDescent="0.3">
      <c r="A763" s="49" t="s">
        <v>11114</v>
      </c>
      <c r="B763" s="27" t="s">
        <v>4853</v>
      </c>
      <c r="C763" s="27" t="s">
        <v>11113</v>
      </c>
      <c r="D763" s="27" t="s">
        <v>13324</v>
      </c>
      <c r="E763" s="75">
        <v>32362</v>
      </c>
      <c r="F763" s="27" t="str">
        <f t="shared" si="33"/>
        <v>5036</v>
      </c>
      <c r="G763" s="27" t="str">
        <f t="shared" si="34"/>
        <v>Male</v>
      </c>
      <c r="H763" s="27" t="e">
        <f t="shared" si="35"/>
        <v>#VALUE!</v>
      </c>
    </row>
    <row r="764" spans="1:8" x14ac:dyDescent="0.3">
      <c r="A764" s="49" t="s">
        <v>11112</v>
      </c>
      <c r="B764" s="27" t="s">
        <v>10039</v>
      </c>
      <c r="C764" s="27" t="s">
        <v>6098</v>
      </c>
      <c r="D764" s="27" t="s">
        <v>13325</v>
      </c>
      <c r="E764" s="75">
        <v>31827</v>
      </c>
      <c r="F764" s="27" t="str">
        <f t="shared" si="33"/>
        <v>0914</v>
      </c>
      <c r="G764" s="27" t="str">
        <f t="shared" si="34"/>
        <v>Female</v>
      </c>
      <c r="H764" s="27" t="str">
        <f t="shared" si="35"/>
        <v>colossusconsulting</v>
      </c>
    </row>
    <row r="765" spans="1:8" x14ac:dyDescent="0.3">
      <c r="A765" s="49" t="s">
        <v>11111</v>
      </c>
      <c r="B765" s="27" t="s">
        <v>4571</v>
      </c>
      <c r="C765" s="27" t="s">
        <v>7992</v>
      </c>
      <c r="D765" s="27" t="s">
        <v>13326</v>
      </c>
      <c r="E765" s="75">
        <v>34030</v>
      </c>
      <c r="F765" s="27" t="str">
        <f t="shared" si="33"/>
        <v>0078</v>
      </c>
      <c r="G765" s="27" t="str">
        <f t="shared" si="34"/>
        <v>Female</v>
      </c>
      <c r="H765" s="27" t="str">
        <f t="shared" si="35"/>
        <v>yahoo</v>
      </c>
    </row>
    <row r="766" spans="1:8" x14ac:dyDescent="0.3">
      <c r="A766" s="49" t="s">
        <v>11110</v>
      </c>
      <c r="B766" s="27" t="s">
        <v>4065</v>
      </c>
      <c r="C766" s="27" t="s">
        <v>11109</v>
      </c>
      <c r="D766" s="27" t="s">
        <v>13327</v>
      </c>
      <c r="E766" s="75">
        <v>33948</v>
      </c>
      <c r="F766" s="27" t="str">
        <f t="shared" si="33"/>
        <v>0041</v>
      </c>
      <c r="G766" s="27" t="str">
        <f t="shared" si="34"/>
        <v>Female</v>
      </c>
      <c r="H766" s="27" t="str">
        <f t="shared" si="35"/>
        <v>fbaircon</v>
      </c>
    </row>
    <row r="767" spans="1:8" x14ac:dyDescent="0.3">
      <c r="A767" s="49" t="s">
        <v>11108</v>
      </c>
      <c r="B767" s="27" t="s">
        <v>8613</v>
      </c>
      <c r="C767" s="27" t="s">
        <v>6000</v>
      </c>
      <c r="E767" s="75">
        <v>34598</v>
      </c>
      <c r="F767" s="27" t="str">
        <f t="shared" si="33"/>
        <v>0284</v>
      </c>
      <c r="G767" s="27" t="str">
        <f t="shared" si="34"/>
        <v>Female</v>
      </c>
      <c r="H767" s="27" t="e">
        <f t="shared" si="35"/>
        <v>#VALUE!</v>
      </c>
    </row>
    <row r="768" spans="1:8" x14ac:dyDescent="0.3">
      <c r="A768" s="49" t="s">
        <v>11107</v>
      </c>
      <c r="B768" s="27" t="s">
        <v>11106</v>
      </c>
      <c r="C768" s="27" t="s">
        <v>11105</v>
      </c>
      <c r="D768" s="27" t="s">
        <v>13328</v>
      </c>
      <c r="E768" s="75">
        <v>30117</v>
      </c>
      <c r="F768" s="27" t="str">
        <f t="shared" si="33"/>
        <v>5278</v>
      </c>
      <c r="G768" s="27" t="str">
        <f t="shared" si="34"/>
        <v>Male</v>
      </c>
      <c r="H768" s="27" t="str">
        <f t="shared" si="35"/>
        <v>fedex</v>
      </c>
    </row>
    <row r="769" spans="1:8" x14ac:dyDescent="0.3">
      <c r="A769" s="49" t="s">
        <v>11104</v>
      </c>
      <c r="B769" s="27" t="s">
        <v>4552</v>
      </c>
      <c r="C769" s="27" t="s">
        <v>4748</v>
      </c>
      <c r="D769" s="27" t="s">
        <v>13329</v>
      </c>
      <c r="E769" s="75">
        <v>32043</v>
      </c>
      <c r="F769" s="27" t="str">
        <f t="shared" si="33"/>
        <v>5109</v>
      </c>
      <c r="G769" s="27" t="str">
        <f t="shared" si="34"/>
        <v>Male</v>
      </c>
      <c r="H769" s="27" t="str">
        <f t="shared" si="35"/>
        <v>gmail</v>
      </c>
    </row>
    <row r="770" spans="1:8" x14ac:dyDescent="0.3">
      <c r="A770" s="49" t="s">
        <v>11103</v>
      </c>
      <c r="B770" s="27" t="s">
        <v>6294</v>
      </c>
      <c r="C770" s="27" t="s">
        <v>6550</v>
      </c>
      <c r="D770" s="27" t="s">
        <v>13330</v>
      </c>
      <c r="E770" s="75">
        <v>32586</v>
      </c>
      <c r="F770" s="27" t="str">
        <f t="shared" si="33"/>
        <v>0041</v>
      </c>
      <c r="G770" s="27" t="str">
        <f t="shared" si="34"/>
        <v>Female</v>
      </c>
      <c r="H770" s="27" t="str">
        <f t="shared" si="35"/>
        <v>fenco</v>
      </c>
    </row>
    <row r="771" spans="1:8" x14ac:dyDescent="0.3">
      <c r="A771" s="49" t="s">
        <v>11102</v>
      </c>
      <c r="B771" s="27" t="s">
        <v>11101</v>
      </c>
      <c r="C771" s="27" t="s">
        <v>4952</v>
      </c>
      <c r="D771" s="27" t="s">
        <v>13331</v>
      </c>
      <c r="E771" s="75">
        <v>32231</v>
      </c>
      <c r="F771" s="27" t="str">
        <f t="shared" si="33"/>
        <v>0384</v>
      </c>
      <c r="G771" s="27" t="str">
        <f t="shared" si="34"/>
        <v>Female</v>
      </c>
      <c r="H771" s="27" t="str">
        <f t="shared" si="35"/>
        <v>festo</v>
      </c>
    </row>
    <row r="772" spans="1:8" x14ac:dyDescent="0.3">
      <c r="A772" s="49" t="s">
        <v>11100</v>
      </c>
      <c r="B772" s="27" t="s">
        <v>4842</v>
      </c>
      <c r="C772" s="27" t="s">
        <v>4462</v>
      </c>
      <c r="D772" s="27" t="s">
        <v>13332</v>
      </c>
      <c r="E772" s="75">
        <v>30947</v>
      </c>
      <c r="F772" s="27" t="str">
        <f t="shared" ref="F772:F835" si="36">MID(A772,7,4)</f>
        <v>5138</v>
      </c>
      <c r="G772" s="27" t="str">
        <f t="shared" si="34"/>
        <v>Male</v>
      </c>
      <c r="H772" s="27" t="str">
        <f t="shared" si="35"/>
        <v>fhchamberlain</v>
      </c>
    </row>
    <row r="773" spans="1:8" x14ac:dyDescent="0.3">
      <c r="A773" s="49" t="s">
        <v>11099</v>
      </c>
      <c r="B773" s="27" t="s">
        <v>9164</v>
      </c>
      <c r="C773" s="27" t="s">
        <v>5254</v>
      </c>
      <c r="D773" s="27" t="s">
        <v>13333</v>
      </c>
      <c r="E773" s="75">
        <v>29994</v>
      </c>
      <c r="F773" s="27" t="str">
        <f t="shared" si="36"/>
        <v>0402</v>
      </c>
      <c r="G773" s="27" t="str">
        <f t="shared" ref="G773:G836" si="37">IF(F773&gt;"4999","Male","Female")</f>
        <v>Female</v>
      </c>
      <c r="H773" s="27" t="str">
        <f t="shared" ref="H773:H836" si="38">LEFT(REPLACE(D773,1,FIND("@",D773),""),FIND(".",REPLACE(D773,1,FIND("@",D773),""))-1)</f>
        <v>FIDELITYSECURITY</v>
      </c>
    </row>
    <row r="774" spans="1:8" x14ac:dyDescent="0.3">
      <c r="A774" s="49" t="s">
        <v>11098</v>
      </c>
      <c r="B774" s="27" t="s">
        <v>11097</v>
      </c>
      <c r="C774" s="27" t="s">
        <v>4733</v>
      </c>
      <c r="D774" s="27" t="s">
        <v>13334</v>
      </c>
      <c r="E774" s="75">
        <v>31534</v>
      </c>
      <c r="F774" s="27" t="str">
        <f t="shared" si="36"/>
        <v>5853</v>
      </c>
      <c r="G774" s="27" t="str">
        <f t="shared" si="37"/>
        <v>Male</v>
      </c>
      <c r="H774" s="27" t="str">
        <f t="shared" si="38"/>
        <v>mtnloaded</v>
      </c>
    </row>
    <row r="775" spans="1:8" x14ac:dyDescent="0.3">
      <c r="A775" s="49" t="s">
        <v>11096</v>
      </c>
      <c r="B775" s="27" t="s">
        <v>4393</v>
      </c>
      <c r="C775" s="27" t="s">
        <v>11095</v>
      </c>
      <c r="E775" s="75">
        <v>32882</v>
      </c>
      <c r="F775" s="27" t="str">
        <f t="shared" si="36"/>
        <v>0089</v>
      </c>
      <c r="G775" s="27" t="str">
        <f t="shared" si="37"/>
        <v>Female</v>
      </c>
      <c r="H775" s="27" t="e">
        <f t="shared" si="38"/>
        <v>#VALUE!</v>
      </c>
    </row>
    <row r="776" spans="1:8" x14ac:dyDescent="0.3">
      <c r="A776" s="49" t="s">
        <v>11094</v>
      </c>
      <c r="B776" s="27" t="s">
        <v>4351</v>
      </c>
      <c r="C776" s="27" t="s">
        <v>11093</v>
      </c>
      <c r="D776" s="27" t="s">
        <v>13335</v>
      </c>
      <c r="E776" s="75">
        <v>32663</v>
      </c>
      <c r="F776" s="27" t="str">
        <f t="shared" si="36"/>
        <v>0944</v>
      </c>
      <c r="G776" s="27" t="str">
        <f t="shared" si="37"/>
        <v>Female</v>
      </c>
      <c r="H776" s="27" t="str">
        <f t="shared" si="38"/>
        <v>filtecautomation</v>
      </c>
    </row>
    <row r="777" spans="1:8" x14ac:dyDescent="0.3">
      <c r="A777" s="49" t="s">
        <v>11092</v>
      </c>
      <c r="B777" s="27" t="s">
        <v>11091</v>
      </c>
      <c r="C777" s="27" t="s">
        <v>11090</v>
      </c>
      <c r="D777" s="27" t="s">
        <v>13336</v>
      </c>
      <c r="E777" s="75">
        <v>33379</v>
      </c>
      <c r="F777" s="27" t="str">
        <f t="shared" si="36"/>
        <v>5912</v>
      </c>
      <c r="G777" s="27" t="str">
        <f t="shared" si="37"/>
        <v>Male</v>
      </c>
      <c r="H777" s="27" t="str">
        <f t="shared" si="38"/>
        <v>finecuts</v>
      </c>
    </row>
    <row r="778" spans="1:8" x14ac:dyDescent="0.3">
      <c r="A778" s="49" t="s">
        <v>11089</v>
      </c>
      <c r="B778" s="27" t="s">
        <v>11088</v>
      </c>
      <c r="C778" s="27" t="s">
        <v>11087</v>
      </c>
      <c r="D778" s="27" t="s">
        <v>13337</v>
      </c>
      <c r="E778" s="75">
        <v>31829</v>
      </c>
      <c r="F778" s="27" t="str">
        <f t="shared" si="36"/>
        <v>0049</v>
      </c>
      <c r="G778" s="27" t="str">
        <f t="shared" si="37"/>
        <v>Female</v>
      </c>
      <c r="H778" s="27" t="str">
        <f t="shared" si="38"/>
        <v>finlar</v>
      </c>
    </row>
    <row r="779" spans="1:8" x14ac:dyDescent="0.3">
      <c r="A779" s="49" t="s">
        <v>11086</v>
      </c>
      <c r="B779" s="27" t="s">
        <v>4217</v>
      </c>
      <c r="C779" s="27" t="s">
        <v>8824</v>
      </c>
      <c r="D779" s="27" t="s">
        <v>13338</v>
      </c>
      <c r="E779" s="75">
        <v>33867</v>
      </c>
      <c r="F779" s="27" t="str">
        <f t="shared" si="36"/>
        <v>0162</v>
      </c>
      <c r="G779" s="27" t="str">
        <f t="shared" si="37"/>
        <v>Female</v>
      </c>
      <c r="H779" s="27" t="str">
        <f t="shared" si="38"/>
        <v>iafrica</v>
      </c>
    </row>
    <row r="780" spans="1:8" x14ac:dyDescent="0.3">
      <c r="A780" s="49" t="s">
        <v>11085</v>
      </c>
      <c r="B780" s="27" t="s">
        <v>5501</v>
      </c>
      <c r="C780" s="27" t="s">
        <v>11084</v>
      </c>
      <c r="D780" s="27" t="s">
        <v>13339</v>
      </c>
      <c r="E780" s="75">
        <v>33089</v>
      </c>
      <c r="F780" s="27" t="str">
        <f t="shared" si="36"/>
        <v>5277</v>
      </c>
      <c r="G780" s="27" t="str">
        <f t="shared" si="37"/>
        <v>Male</v>
      </c>
      <c r="H780" s="27" t="str">
        <f t="shared" si="38"/>
        <v>fire-horse</v>
      </c>
    </row>
    <row r="781" spans="1:8" x14ac:dyDescent="0.3">
      <c r="A781" s="49" t="s">
        <v>11083</v>
      </c>
      <c r="B781" s="27" t="s">
        <v>11082</v>
      </c>
      <c r="C781" s="27" t="s">
        <v>11081</v>
      </c>
      <c r="D781" s="27" t="s">
        <v>13340</v>
      </c>
      <c r="E781" s="75">
        <v>32955</v>
      </c>
      <c r="F781" s="27" t="str">
        <f t="shared" si="36"/>
        <v>5241</v>
      </c>
      <c r="G781" s="27" t="str">
        <f t="shared" si="37"/>
        <v>Male</v>
      </c>
      <c r="H781" s="27" t="str">
        <f t="shared" si="38"/>
        <v>firemaster</v>
      </c>
    </row>
    <row r="782" spans="1:8" x14ac:dyDescent="0.3">
      <c r="A782" s="49" t="s">
        <v>11080</v>
      </c>
      <c r="B782" s="27" t="s">
        <v>6508</v>
      </c>
      <c r="C782" s="27" t="s">
        <v>4309</v>
      </c>
      <c r="D782" s="27" t="s">
        <v>13341</v>
      </c>
      <c r="E782" s="75">
        <v>30766</v>
      </c>
      <c r="F782" s="27" t="str">
        <f t="shared" si="36"/>
        <v>5071</v>
      </c>
      <c r="G782" s="27" t="str">
        <f t="shared" si="37"/>
        <v>Male</v>
      </c>
      <c r="H782" s="27" t="str">
        <f t="shared" si="38"/>
        <v>firesprinklers</v>
      </c>
    </row>
    <row r="783" spans="1:8" x14ac:dyDescent="0.3">
      <c r="A783" s="49" t="s">
        <v>11079</v>
      </c>
      <c r="B783" s="27" t="s">
        <v>11078</v>
      </c>
      <c r="C783" s="27" t="s">
        <v>11077</v>
      </c>
      <c r="D783" s="27" t="s">
        <v>13342</v>
      </c>
      <c r="E783" s="75">
        <v>31216</v>
      </c>
      <c r="F783" s="27" t="str">
        <f t="shared" si="36"/>
        <v>5475</v>
      </c>
      <c r="G783" s="27" t="str">
        <f t="shared" si="37"/>
        <v>Male</v>
      </c>
      <c r="H783" s="27" t="str">
        <f t="shared" si="38"/>
        <v>crbrands</v>
      </c>
    </row>
    <row r="784" spans="1:8" x14ac:dyDescent="0.3">
      <c r="A784" s="49" t="s">
        <v>11076</v>
      </c>
      <c r="B784" s="27" t="s">
        <v>11075</v>
      </c>
      <c r="C784" s="27" t="s">
        <v>11074</v>
      </c>
      <c r="D784" s="27" t="s">
        <v>13343</v>
      </c>
      <c r="E784" s="75">
        <v>32055</v>
      </c>
      <c r="F784" s="27" t="str">
        <f t="shared" si="36"/>
        <v>5003</v>
      </c>
      <c r="G784" s="27" t="str">
        <f t="shared" si="37"/>
        <v>Male</v>
      </c>
      <c r="H784" s="27" t="str">
        <f t="shared" si="38"/>
        <v>fireworx1475</v>
      </c>
    </row>
    <row r="785" spans="1:8" x14ac:dyDescent="0.3">
      <c r="A785" s="49" t="s">
        <v>11073</v>
      </c>
      <c r="B785" s="27" t="s">
        <v>7263</v>
      </c>
      <c r="C785" s="27" t="s">
        <v>6319</v>
      </c>
      <c r="D785" s="27" t="s">
        <v>13344</v>
      </c>
      <c r="E785" s="75">
        <v>31500</v>
      </c>
      <c r="F785" s="27" t="str">
        <f t="shared" si="36"/>
        <v>5007</v>
      </c>
      <c r="G785" s="27" t="str">
        <f t="shared" si="37"/>
        <v>Male</v>
      </c>
      <c r="H785" s="27" t="str">
        <f t="shared" si="38"/>
        <v>firi</v>
      </c>
    </row>
    <row r="786" spans="1:8" x14ac:dyDescent="0.3">
      <c r="A786" s="49" t="s">
        <v>11072</v>
      </c>
      <c r="B786" s="27" t="s">
        <v>11071</v>
      </c>
      <c r="C786" s="27" t="s">
        <v>6293</v>
      </c>
      <c r="D786" s="27" t="s">
        <v>13345</v>
      </c>
      <c r="E786" s="75">
        <v>31291</v>
      </c>
      <c r="F786" s="27" t="str">
        <f t="shared" si="36"/>
        <v>5289</v>
      </c>
      <c r="G786" s="27" t="str">
        <f t="shared" si="37"/>
        <v>Male</v>
      </c>
      <c r="H786" s="27" t="str">
        <f t="shared" si="38"/>
        <v>yahoo</v>
      </c>
    </row>
    <row r="787" spans="1:8" x14ac:dyDescent="0.3">
      <c r="A787" s="49" t="s">
        <v>11070</v>
      </c>
      <c r="B787" s="27" t="s">
        <v>11069</v>
      </c>
      <c r="C787" s="27" t="s">
        <v>11068</v>
      </c>
      <c r="E787" s="75">
        <v>31843</v>
      </c>
      <c r="F787" s="27" t="str">
        <f t="shared" si="36"/>
        <v>5029</v>
      </c>
      <c r="G787" s="27" t="str">
        <f t="shared" si="37"/>
        <v>Male</v>
      </c>
      <c r="H787" s="27" t="e">
        <f t="shared" si="38"/>
        <v>#VALUE!</v>
      </c>
    </row>
    <row r="788" spans="1:8" x14ac:dyDescent="0.3">
      <c r="A788" s="49" t="s">
        <v>11067</v>
      </c>
      <c r="B788" s="27" t="s">
        <v>7104</v>
      </c>
      <c r="C788" s="27" t="s">
        <v>11066</v>
      </c>
      <c r="D788" s="27" t="s">
        <v>13346</v>
      </c>
      <c r="E788" s="75">
        <v>35346</v>
      </c>
      <c r="F788" s="27" t="str">
        <f t="shared" si="36"/>
        <v>6167</v>
      </c>
      <c r="G788" s="27" t="str">
        <f t="shared" si="37"/>
        <v>Male</v>
      </c>
      <c r="H788" s="27" t="str">
        <f t="shared" si="38"/>
        <v>fil</v>
      </c>
    </row>
    <row r="789" spans="1:8" x14ac:dyDescent="0.3">
      <c r="A789" s="49" t="s">
        <v>11065</v>
      </c>
      <c r="B789" s="27" t="s">
        <v>7308</v>
      </c>
      <c r="C789" s="27" t="s">
        <v>11064</v>
      </c>
      <c r="E789" s="75">
        <v>28917</v>
      </c>
      <c r="F789" s="27" t="str">
        <f t="shared" si="36"/>
        <v>6196</v>
      </c>
      <c r="G789" s="27" t="str">
        <f t="shared" si="37"/>
        <v>Male</v>
      </c>
      <c r="H789" s="27" t="e">
        <f t="shared" si="38"/>
        <v>#VALUE!</v>
      </c>
    </row>
    <row r="790" spans="1:8" x14ac:dyDescent="0.3">
      <c r="A790" s="49" t="s">
        <v>11063</v>
      </c>
      <c r="B790" s="27" t="s">
        <v>4123</v>
      </c>
      <c r="C790" s="27" t="s">
        <v>4393</v>
      </c>
      <c r="D790" s="27" t="s">
        <v>13347</v>
      </c>
      <c r="E790" s="75">
        <v>30888</v>
      </c>
      <c r="F790" s="27" t="str">
        <f t="shared" si="36"/>
        <v>5060</v>
      </c>
      <c r="G790" s="27" t="str">
        <f t="shared" si="37"/>
        <v>Male</v>
      </c>
      <c r="H790" s="27" t="str">
        <f t="shared" si="38"/>
        <v>firsttech</v>
      </c>
    </row>
    <row r="791" spans="1:8" x14ac:dyDescent="0.3">
      <c r="A791" s="49" t="s">
        <v>11062</v>
      </c>
      <c r="B791" s="27" t="s">
        <v>11061</v>
      </c>
      <c r="C791" s="27" t="s">
        <v>11060</v>
      </c>
      <c r="D791" s="27" t="s">
        <v>13348</v>
      </c>
      <c r="E791" s="75">
        <v>33098</v>
      </c>
      <c r="F791" s="27" t="str">
        <f t="shared" si="36"/>
        <v>5237</v>
      </c>
      <c r="G791" s="27" t="str">
        <f t="shared" si="37"/>
        <v>Male</v>
      </c>
      <c r="H791" s="27" t="str">
        <f t="shared" si="38"/>
        <v>fishwicks</v>
      </c>
    </row>
    <row r="792" spans="1:8" x14ac:dyDescent="0.3">
      <c r="A792" s="49" t="s">
        <v>11059</v>
      </c>
      <c r="B792" s="27" t="s">
        <v>10856</v>
      </c>
      <c r="C792" s="27" t="s">
        <v>11058</v>
      </c>
      <c r="D792" s="27" t="s">
        <v>13349</v>
      </c>
      <c r="E792" s="75">
        <v>29806</v>
      </c>
      <c r="F792" s="27" t="str">
        <f t="shared" si="36"/>
        <v>5893</v>
      </c>
      <c r="G792" s="27" t="str">
        <f t="shared" si="37"/>
        <v>Male</v>
      </c>
      <c r="H792" s="27" t="str">
        <f t="shared" si="38"/>
        <v>5v5</v>
      </c>
    </row>
    <row r="793" spans="1:8" x14ac:dyDescent="0.3">
      <c r="A793" s="49" t="s">
        <v>11057</v>
      </c>
      <c r="B793" s="27" t="s">
        <v>6777</v>
      </c>
      <c r="C793" s="27" t="s">
        <v>11056</v>
      </c>
      <c r="D793" s="27" t="s">
        <v>13350</v>
      </c>
      <c r="E793" s="75">
        <v>33172</v>
      </c>
      <c r="F793" s="27" t="str">
        <f t="shared" si="36"/>
        <v>5639</v>
      </c>
      <c r="G793" s="27" t="str">
        <f t="shared" si="37"/>
        <v>Male</v>
      </c>
      <c r="H793" s="27" t="str">
        <f t="shared" si="38"/>
        <v>flamerite</v>
      </c>
    </row>
    <row r="794" spans="1:8" x14ac:dyDescent="0.3">
      <c r="A794" s="49" t="s">
        <v>11055</v>
      </c>
      <c r="B794" s="27" t="s">
        <v>6576</v>
      </c>
      <c r="C794" s="27" t="s">
        <v>11054</v>
      </c>
      <c r="D794" s="27" t="s">
        <v>13351</v>
      </c>
      <c r="E794" s="75">
        <v>36068</v>
      </c>
      <c r="F794" s="27" t="str">
        <f t="shared" si="36"/>
        <v>5150</v>
      </c>
      <c r="G794" s="27" t="str">
        <f t="shared" si="37"/>
        <v>Male</v>
      </c>
      <c r="H794" s="27" t="str">
        <f t="shared" si="38"/>
        <v>etravel</v>
      </c>
    </row>
    <row r="795" spans="1:8" x14ac:dyDescent="0.3">
      <c r="A795" s="49" t="s">
        <v>11053</v>
      </c>
      <c r="B795" s="27" t="s">
        <v>9031</v>
      </c>
      <c r="C795" s="27" t="s">
        <v>11052</v>
      </c>
      <c r="D795" s="27" t="s">
        <v>13352</v>
      </c>
      <c r="E795" s="75">
        <v>29161</v>
      </c>
      <c r="F795" s="27" t="str">
        <f t="shared" si="36"/>
        <v>5420</v>
      </c>
      <c r="G795" s="27" t="str">
        <f t="shared" si="37"/>
        <v>Male</v>
      </c>
      <c r="H795" s="27" t="str">
        <f t="shared" si="38"/>
        <v>fleetwise</v>
      </c>
    </row>
    <row r="796" spans="1:8" x14ac:dyDescent="0.3">
      <c r="A796" s="49" t="s">
        <v>11051</v>
      </c>
      <c r="B796" s="27" t="s">
        <v>4108</v>
      </c>
      <c r="C796" s="27" t="s">
        <v>4373</v>
      </c>
      <c r="D796" s="27" t="s">
        <v>13353</v>
      </c>
      <c r="E796" s="75">
        <v>35150</v>
      </c>
      <c r="F796" s="27" t="str">
        <f t="shared" si="36"/>
        <v>5176</v>
      </c>
      <c r="G796" s="27" t="str">
        <f t="shared" si="37"/>
        <v>Male</v>
      </c>
      <c r="H796" s="27" t="str">
        <f t="shared" si="38"/>
        <v>fleishman</v>
      </c>
    </row>
    <row r="797" spans="1:8" x14ac:dyDescent="0.3">
      <c r="A797" s="49" t="s">
        <v>11050</v>
      </c>
      <c r="B797" s="27" t="s">
        <v>4978</v>
      </c>
      <c r="C797" s="27" t="s">
        <v>9237</v>
      </c>
      <c r="D797" s="27" t="s">
        <v>13354</v>
      </c>
      <c r="E797" s="75">
        <v>32095</v>
      </c>
      <c r="F797" s="27" t="str">
        <f t="shared" si="36"/>
        <v>0408</v>
      </c>
      <c r="G797" s="27" t="str">
        <f t="shared" si="37"/>
        <v>Female</v>
      </c>
      <c r="H797" s="27" t="str">
        <f t="shared" si="38"/>
        <v>BESPOKEFLOORING</v>
      </c>
    </row>
    <row r="798" spans="1:8" x14ac:dyDescent="0.3">
      <c r="A798" s="49" t="s">
        <v>11049</v>
      </c>
      <c r="B798" s="27" t="s">
        <v>5176</v>
      </c>
      <c r="C798" s="27" t="s">
        <v>7388</v>
      </c>
      <c r="D798" s="27" t="s">
        <v>13355</v>
      </c>
      <c r="E798" s="75">
        <v>35986</v>
      </c>
      <c r="F798" s="27" t="str">
        <f t="shared" si="36"/>
        <v>1202</v>
      </c>
      <c r="G798" s="27" t="str">
        <f t="shared" si="37"/>
        <v>Female</v>
      </c>
      <c r="H798" s="27" t="str">
        <f t="shared" si="38"/>
        <v>florpro</v>
      </c>
    </row>
    <row r="799" spans="1:8" x14ac:dyDescent="0.3">
      <c r="A799" s="49" t="s">
        <v>11048</v>
      </c>
      <c r="B799" s="27" t="s">
        <v>4443</v>
      </c>
      <c r="C799" s="27" t="s">
        <v>5307</v>
      </c>
      <c r="E799" s="75">
        <v>36073</v>
      </c>
      <c r="F799" s="27" t="str">
        <f t="shared" si="36"/>
        <v>1141</v>
      </c>
      <c r="G799" s="27" t="str">
        <f t="shared" si="37"/>
        <v>Female</v>
      </c>
      <c r="H799" s="27" t="e">
        <f t="shared" si="38"/>
        <v>#VALUE!</v>
      </c>
    </row>
    <row r="800" spans="1:8" x14ac:dyDescent="0.3">
      <c r="A800" s="49" t="s">
        <v>11047</v>
      </c>
      <c r="B800" s="27" t="s">
        <v>4182</v>
      </c>
      <c r="C800" s="27" t="s">
        <v>4918</v>
      </c>
      <c r="D800" s="27" t="s">
        <v>13356</v>
      </c>
      <c r="E800" s="75">
        <v>35551</v>
      </c>
      <c r="F800" s="27" t="str">
        <f t="shared" si="36"/>
        <v>0262</v>
      </c>
      <c r="G800" s="27" t="str">
        <f t="shared" si="37"/>
        <v>Female</v>
      </c>
      <c r="H800" s="27" t="str">
        <f t="shared" si="38"/>
        <v>flowercraft</v>
      </c>
    </row>
    <row r="801" spans="1:8" x14ac:dyDescent="0.3">
      <c r="A801" s="49" t="s">
        <v>11046</v>
      </c>
      <c r="B801" s="27" t="s">
        <v>4646</v>
      </c>
      <c r="C801" s="27" t="s">
        <v>8407</v>
      </c>
      <c r="D801" s="27" t="s">
        <v>13357</v>
      </c>
      <c r="E801" s="75">
        <v>36285</v>
      </c>
      <c r="F801" s="27" t="str">
        <f t="shared" si="36"/>
        <v>1109</v>
      </c>
      <c r="G801" s="27" t="str">
        <f t="shared" si="37"/>
        <v>Female</v>
      </c>
      <c r="H801" s="27" t="str">
        <f t="shared" si="38"/>
        <v>flowcentric</v>
      </c>
    </row>
    <row r="802" spans="1:8" x14ac:dyDescent="0.3">
      <c r="A802" s="49" t="s">
        <v>11045</v>
      </c>
      <c r="B802" s="27" t="s">
        <v>5385</v>
      </c>
      <c r="C802" s="27" t="s">
        <v>6638</v>
      </c>
      <c r="D802" s="27" t="s">
        <v>13358</v>
      </c>
      <c r="E802" s="75">
        <v>34900</v>
      </c>
      <c r="F802" s="27" t="str">
        <f t="shared" si="36"/>
        <v>0264</v>
      </c>
      <c r="G802" s="27" t="str">
        <f t="shared" si="37"/>
        <v>Female</v>
      </c>
      <c r="H802" s="27" t="str">
        <f t="shared" si="38"/>
        <v>flowersbydesign</v>
      </c>
    </row>
    <row r="803" spans="1:8" x14ac:dyDescent="0.3">
      <c r="A803" s="49" t="s">
        <v>11044</v>
      </c>
      <c r="B803" s="27" t="s">
        <v>4953</v>
      </c>
      <c r="C803" s="27" t="s">
        <v>4025</v>
      </c>
      <c r="D803" s="27" t="s">
        <v>13359</v>
      </c>
      <c r="E803" s="75">
        <v>35651</v>
      </c>
      <c r="F803" s="27" t="str">
        <f t="shared" si="36"/>
        <v>5505</v>
      </c>
      <c r="G803" s="27" t="str">
        <f t="shared" si="37"/>
        <v>Male</v>
      </c>
      <c r="H803" s="27" t="str">
        <f t="shared" si="38"/>
        <v>fluxmans</v>
      </c>
    </row>
    <row r="804" spans="1:8" x14ac:dyDescent="0.3">
      <c r="A804" s="49" t="s">
        <v>11043</v>
      </c>
      <c r="B804" s="27" t="s">
        <v>7202</v>
      </c>
      <c r="C804" s="27" t="s">
        <v>11042</v>
      </c>
      <c r="D804" s="27" t="s">
        <v>13360</v>
      </c>
      <c r="E804" s="75">
        <v>35762</v>
      </c>
      <c r="F804" s="27" t="str">
        <f t="shared" si="36"/>
        <v>0150</v>
      </c>
      <c r="G804" s="27" t="str">
        <f t="shared" si="37"/>
        <v>Female</v>
      </c>
      <c r="H804" s="27" t="str">
        <f t="shared" si="38"/>
        <v>fnb</v>
      </c>
    </row>
    <row r="805" spans="1:8" x14ac:dyDescent="0.3">
      <c r="A805" s="49" t="s">
        <v>11041</v>
      </c>
      <c r="B805" s="27" t="s">
        <v>7608</v>
      </c>
      <c r="C805" s="27" t="s">
        <v>11040</v>
      </c>
      <c r="D805" s="27" t="s">
        <v>13361</v>
      </c>
      <c r="E805" s="75">
        <v>29184</v>
      </c>
      <c r="F805" s="27" t="str">
        <f t="shared" si="36"/>
        <v>5054</v>
      </c>
      <c r="G805" s="27" t="str">
        <f t="shared" si="37"/>
        <v>Male</v>
      </c>
      <c r="H805" s="27" t="str">
        <f t="shared" si="38"/>
        <v>ebucks</v>
      </c>
    </row>
    <row r="806" spans="1:8" x14ac:dyDescent="0.3">
      <c r="A806" s="49" t="s">
        <v>11039</v>
      </c>
      <c r="B806" s="27" t="s">
        <v>6550</v>
      </c>
      <c r="C806" s="27" t="s">
        <v>4788</v>
      </c>
      <c r="D806" s="27" t="s">
        <v>13362</v>
      </c>
      <c r="E806" s="75">
        <v>29404</v>
      </c>
      <c r="F806" s="27" t="str">
        <f t="shared" si="36"/>
        <v>5024</v>
      </c>
      <c r="G806" s="27" t="str">
        <f t="shared" si="37"/>
        <v>Male</v>
      </c>
      <c r="H806" s="27" t="str">
        <f t="shared" si="38"/>
        <v>bos</v>
      </c>
    </row>
    <row r="807" spans="1:8" x14ac:dyDescent="0.3">
      <c r="A807" s="49" t="s">
        <v>11038</v>
      </c>
      <c r="B807" s="27" t="s">
        <v>11037</v>
      </c>
      <c r="C807" s="27" t="s">
        <v>5514</v>
      </c>
      <c r="D807" s="27" t="s">
        <v>13363</v>
      </c>
      <c r="E807" s="75">
        <v>34608</v>
      </c>
      <c r="F807" s="27" t="str">
        <f t="shared" si="36"/>
        <v>5584</v>
      </c>
      <c r="G807" s="27" t="str">
        <f t="shared" si="37"/>
        <v>Male</v>
      </c>
      <c r="H807" s="27" t="str">
        <f t="shared" si="38"/>
        <v>fontana</v>
      </c>
    </row>
    <row r="808" spans="1:8" x14ac:dyDescent="0.3">
      <c r="A808" s="49" t="s">
        <v>11036</v>
      </c>
      <c r="B808" s="27" t="s">
        <v>8392</v>
      </c>
      <c r="C808" s="27" t="s">
        <v>6648</v>
      </c>
      <c r="D808" s="27" t="e">
        <v>#N/A</v>
      </c>
      <c r="E808" s="75">
        <v>34804</v>
      </c>
      <c r="F808" s="27" t="str">
        <f t="shared" si="36"/>
        <v>0917</v>
      </c>
      <c r="G808" s="27" t="str">
        <f t="shared" si="37"/>
        <v>Female</v>
      </c>
      <c r="H808" s="27" t="e">
        <f t="shared" si="38"/>
        <v>#N/A</v>
      </c>
    </row>
    <row r="809" spans="1:8" x14ac:dyDescent="0.3">
      <c r="A809" s="49" t="s">
        <v>11035</v>
      </c>
      <c r="B809" s="27" t="s">
        <v>4435</v>
      </c>
      <c r="C809" s="27" t="s">
        <v>9254</v>
      </c>
      <c r="D809" s="27" t="s">
        <v>13364</v>
      </c>
      <c r="E809" s="75">
        <v>36233</v>
      </c>
      <c r="F809" s="27" t="str">
        <f t="shared" si="36"/>
        <v>0146</v>
      </c>
      <c r="G809" s="27" t="str">
        <f t="shared" si="37"/>
        <v>Female</v>
      </c>
      <c r="H809" s="27" t="str">
        <f t="shared" si="38"/>
        <v>foodsafety</v>
      </c>
    </row>
    <row r="810" spans="1:8" x14ac:dyDescent="0.3">
      <c r="A810" s="49" t="s">
        <v>11034</v>
      </c>
      <c r="B810" s="27" t="s">
        <v>11033</v>
      </c>
      <c r="C810" s="27" t="s">
        <v>4776</v>
      </c>
      <c r="D810" s="27" t="s">
        <v>13365</v>
      </c>
      <c r="E810" s="75">
        <v>35156</v>
      </c>
      <c r="F810" s="27" t="str">
        <f t="shared" si="36"/>
        <v>0791</v>
      </c>
      <c r="G810" s="27" t="str">
        <f t="shared" si="37"/>
        <v>Female</v>
      </c>
      <c r="H810" s="27" t="str">
        <f t="shared" si="38"/>
        <v>drlowe</v>
      </c>
    </row>
    <row r="811" spans="1:8" x14ac:dyDescent="0.3">
      <c r="A811" s="49" t="s">
        <v>11032</v>
      </c>
      <c r="B811" s="27" t="s">
        <v>7565</v>
      </c>
      <c r="C811" s="27" t="s">
        <v>11031</v>
      </c>
      <c r="D811" s="27" t="s">
        <v>13366</v>
      </c>
      <c r="E811" s="75">
        <v>35572</v>
      </c>
      <c r="F811" s="27" t="str">
        <f t="shared" si="36"/>
        <v>5285</v>
      </c>
      <c r="G811" s="27" t="str">
        <f t="shared" si="37"/>
        <v>Male</v>
      </c>
      <c r="H811" s="27" t="str">
        <f t="shared" si="38"/>
        <v>FOODGISTICS</v>
      </c>
    </row>
    <row r="812" spans="1:8" x14ac:dyDescent="0.3">
      <c r="A812" s="49" t="s">
        <v>11030</v>
      </c>
      <c r="B812" s="27" t="s">
        <v>11029</v>
      </c>
      <c r="C812" s="27" t="s">
        <v>11028</v>
      </c>
      <c r="D812" s="27" t="s">
        <v>13367</v>
      </c>
      <c r="E812" s="75">
        <v>35372</v>
      </c>
      <c r="F812" s="27" t="str">
        <f t="shared" si="36"/>
        <v>0520</v>
      </c>
      <c r="G812" s="27" t="str">
        <f t="shared" si="37"/>
        <v>Female</v>
      </c>
      <c r="H812" s="27" t="str">
        <f t="shared" si="38"/>
        <v>foodserve</v>
      </c>
    </row>
    <row r="813" spans="1:8" x14ac:dyDescent="0.3">
      <c r="A813" s="49" t="s">
        <v>11027</v>
      </c>
      <c r="B813" s="27" t="s">
        <v>4655</v>
      </c>
      <c r="C813" s="27" t="s">
        <v>6507</v>
      </c>
      <c r="D813" s="27" t="s">
        <v>13368</v>
      </c>
      <c r="E813" s="75">
        <v>34553</v>
      </c>
      <c r="F813" s="27" t="str">
        <f t="shared" si="36"/>
        <v>0075</v>
      </c>
      <c r="G813" s="27" t="str">
        <f t="shared" si="37"/>
        <v>Female</v>
      </c>
      <c r="H813" s="27" t="str">
        <f t="shared" si="38"/>
        <v>foodwear</v>
      </c>
    </row>
    <row r="814" spans="1:8" x14ac:dyDescent="0.3">
      <c r="A814" s="49" t="s">
        <v>11026</v>
      </c>
      <c r="B814" s="27" t="s">
        <v>11025</v>
      </c>
      <c r="C814" s="27" t="s">
        <v>11024</v>
      </c>
      <c r="E814" s="75">
        <v>35664</v>
      </c>
      <c r="F814" s="27" t="str">
        <f t="shared" si="36"/>
        <v>0090</v>
      </c>
      <c r="G814" s="27" t="str">
        <f t="shared" si="37"/>
        <v>Female</v>
      </c>
      <c r="H814" s="27" t="e">
        <f t="shared" si="38"/>
        <v>#VALUE!</v>
      </c>
    </row>
    <row r="815" spans="1:8" x14ac:dyDescent="0.3">
      <c r="A815" s="49" t="s">
        <v>11023</v>
      </c>
      <c r="B815" s="27" t="s">
        <v>9680</v>
      </c>
      <c r="C815" s="27" t="s">
        <v>11022</v>
      </c>
      <c r="D815" s="27" t="s">
        <v>13369</v>
      </c>
      <c r="E815" s="75">
        <v>34229</v>
      </c>
      <c r="F815" s="27" t="str">
        <f t="shared" si="36"/>
        <v>5223</v>
      </c>
      <c r="G815" s="27" t="str">
        <f t="shared" si="37"/>
        <v>Male</v>
      </c>
      <c r="H815" s="27" t="str">
        <f t="shared" si="38"/>
        <v>foreversa</v>
      </c>
    </row>
    <row r="816" spans="1:8" x14ac:dyDescent="0.3">
      <c r="A816" s="49" t="s">
        <v>11021</v>
      </c>
      <c r="B816" s="27" t="s">
        <v>7778</v>
      </c>
      <c r="C816" s="27" t="s">
        <v>9744</v>
      </c>
      <c r="D816" s="27" t="s">
        <v>13370</v>
      </c>
      <c r="E816" s="75">
        <v>34652</v>
      </c>
      <c r="F816" s="27" t="str">
        <f t="shared" si="36"/>
        <v>0139</v>
      </c>
      <c r="G816" s="27" t="str">
        <f t="shared" si="37"/>
        <v>Female</v>
      </c>
      <c r="H816" s="27" t="str">
        <f t="shared" si="38"/>
        <v>worldonline</v>
      </c>
    </row>
    <row r="817" spans="1:8" x14ac:dyDescent="0.3">
      <c r="A817" s="49" t="s">
        <v>11020</v>
      </c>
      <c r="B817" s="27" t="s">
        <v>11019</v>
      </c>
      <c r="C817" s="27" t="s">
        <v>11018</v>
      </c>
      <c r="D817" s="27" t="s">
        <v>13371</v>
      </c>
      <c r="E817" s="75">
        <v>35877</v>
      </c>
      <c r="F817" s="27" t="str">
        <f t="shared" si="36"/>
        <v>0226</v>
      </c>
      <c r="G817" s="27" t="str">
        <f t="shared" si="37"/>
        <v>Female</v>
      </c>
      <c r="H817" s="27" t="str">
        <f t="shared" si="38"/>
        <v>gmail</v>
      </c>
    </row>
    <row r="818" spans="1:8" x14ac:dyDescent="0.3">
      <c r="A818" s="49" t="s">
        <v>11017</v>
      </c>
      <c r="B818" s="27" t="s">
        <v>6777</v>
      </c>
      <c r="C818" s="27" t="s">
        <v>6785</v>
      </c>
      <c r="D818" s="27" t="s">
        <v>13372</v>
      </c>
      <c r="E818" s="75">
        <v>35310</v>
      </c>
      <c r="F818" s="27" t="str">
        <f t="shared" si="36"/>
        <v>0469</v>
      </c>
      <c r="G818" s="27" t="str">
        <f t="shared" si="37"/>
        <v>Female</v>
      </c>
      <c r="H818" s="27" t="str">
        <f t="shared" si="38"/>
        <v>moltenglass</v>
      </c>
    </row>
    <row r="819" spans="1:8" x14ac:dyDescent="0.3">
      <c r="A819" s="49" t="s">
        <v>11016</v>
      </c>
      <c r="B819" s="27" t="s">
        <v>8576</v>
      </c>
      <c r="C819" s="27" t="s">
        <v>11015</v>
      </c>
      <c r="D819" s="27" t="s">
        <v>13373</v>
      </c>
      <c r="E819" s="75">
        <v>32485</v>
      </c>
      <c r="F819" s="27" t="str">
        <f t="shared" si="36"/>
        <v>0316</v>
      </c>
      <c r="G819" s="27" t="str">
        <f t="shared" si="37"/>
        <v>Female</v>
      </c>
      <c r="H819" s="27" t="str">
        <f t="shared" si="38"/>
        <v>formsind</v>
      </c>
    </row>
    <row r="820" spans="1:8" x14ac:dyDescent="0.3">
      <c r="A820" s="49" t="s">
        <v>11014</v>
      </c>
      <c r="B820" s="27" t="s">
        <v>5050</v>
      </c>
      <c r="C820" s="27" t="s">
        <v>11013</v>
      </c>
      <c r="D820" s="27" t="s">
        <v>13374</v>
      </c>
      <c r="E820" s="75">
        <v>34222</v>
      </c>
      <c r="F820" s="27" t="str">
        <f t="shared" si="36"/>
        <v>5447</v>
      </c>
      <c r="G820" s="27" t="str">
        <f t="shared" si="37"/>
        <v>Male</v>
      </c>
      <c r="H820" s="27" t="str">
        <f t="shared" si="38"/>
        <v>foshizi</v>
      </c>
    </row>
    <row r="821" spans="1:8" x14ac:dyDescent="0.3">
      <c r="A821" s="49" t="s">
        <v>11012</v>
      </c>
      <c r="B821" s="27" t="s">
        <v>4734</v>
      </c>
      <c r="C821" s="27" t="s">
        <v>4134</v>
      </c>
      <c r="D821" s="27" t="s">
        <v>13375</v>
      </c>
      <c r="E821" s="75">
        <v>34089</v>
      </c>
      <c r="F821" s="27" t="str">
        <f t="shared" si="36"/>
        <v>0501</v>
      </c>
      <c r="G821" s="27" t="str">
        <f t="shared" si="37"/>
        <v>Female</v>
      </c>
      <c r="H821" s="27" t="str">
        <f t="shared" si="38"/>
        <v>fosters</v>
      </c>
    </row>
    <row r="822" spans="1:8" x14ac:dyDescent="0.3">
      <c r="A822" s="49" t="s">
        <v>11011</v>
      </c>
      <c r="B822" s="27" t="s">
        <v>11010</v>
      </c>
      <c r="C822" s="27" t="s">
        <v>11009</v>
      </c>
      <c r="D822" s="27" t="s">
        <v>13376</v>
      </c>
      <c r="E822" s="75">
        <v>35781</v>
      </c>
      <c r="F822" s="27" t="str">
        <f t="shared" si="36"/>
        <v>5119</v>
      </c>
      <c r="G822" s="27" t="str">
        <f t="shared" si="37"/>
        <v>Male</v>
      </c>
      <c r="H822" s="27" t="str">
        <f t="shared" si="38"/>
        <v>fournos</v>
      </c>
    </row>
    <row r="823" spans="1:8" x14ac:dyDescent="0.3">
      <c r="A823" s="49" t="s">
        <v>11008</v>
      </c>
      <c r="B823" s="27" t="s">
        <v>4269</v>
      </c>
      <c r="C823" s="27" t="s">
        <v>11007</v>
      </c>
      <c r="D823" s="27" t="s">
        <v>13377</v>
      </c>
      <c r="E823" s="75">
        <v>34376</v>
      </c>
      <c r="F823" s="27" t="str">
        <f t="shared" si="36"/>
        <v>0195</v>
      </c>
      <c r="G823" s="27" t="str">
        <f t="shared" si="37"/>
        <v>Female</v>
      </c>
      <c r="H823" s="27" t="str">
        <f t="shared" si="38"/>
        <v>foxp2</v>
      </c>
    </row>
    <row r="824" spans="1:8" x14ac:dyDescent="0.3">
      <c r="A824" s="49" t="s">
        <v>11006</v>
      </c>
      <c r="B824" s="27" t="s">
        <v>6780</v>
      </c>
      <c r="C824" s="27" t="s">
        <v>11005</v>
      </c>
      <c r="D824" s="27" t="s">
        <v>13378</v>
      </c>
      <c r="E824" s="75">
        <v>35001</v>
      </c>
      <c r="F824" s="27" t="str">
        <f t="shared" si="36"/>
        <v>0618</v>
      </c>
      <c r="G824" s="27" t="str">
        <f t="shared" si="37"/>
        <v>Female</v>
      </c>
      <c r="H824" s="27" t="str">
        <f t="shared" si="38"/>
        <v>framework</v>
      </c>
    </row>
    <row r="825" spans="1:8" x14ac:dyDescent="0.3">
      <c r="A825" s="49" t="s">
        <v>11004</v>
      </c>
      <c r="B825" s="27" t="s">
        <v>5321</v>
      </c>
      <c r="C825" s="27" t="s">
        <v>11003</v>
      </c>
      <c r="D825" s="27" t="s">
        <v>13379</v>
      </c>
      <c r="E825" s="75">
        <v>33176</v>
      </c>
      <c r="F825" s="27" t="str">
        <f t="shared" si="36"/>
        <v>0467</v>
      </c>
      <c r="G825" s="27" t="str">
        <f t="shared" si="37"/>
        <v>Female</v>
      </c>
      <c r="H825" s="27" t="str">
        <f t="shared" si="38"/>
        <v>franchisingplus</v>
      </c>
    </row>
    <row r="826" spans="1:8" x14ac:dyDescent="0.3">
      <c r="A826" s="49" t="s">
        <v>11002</v>
      </c>
      <c r="B826" s="27" t="s">
        <v>7296</v>
      </c>
      <c r="C826" s="27" t="s">
        <v>11001</v>
      </c>
      <c r="D826" s="27" t="s">
        <v>13380</v>
      </c>
      <c r="E826" s="75">
        <v>34045</v>
      </c>
      <c r="F826" s="27" t="str">
        <f t="shared" si="36"/>
        <v>1050</v>
      </c>
      <c r="G826" s="27" t="str">
        <f t="shared" si="37"/>
        <v>Female</v>
      </c>
      <c r="H826" s="27" t="str">
        <f t="shared" si="38"/>
        <v>absamail</v>
      </c>
    </row>
    <row r="827" spans="1:8" x14ac:dyDescent="0.3">
      <c r="A827" s="49" t="s">
        <v>11000</v>
      </c>
      <c r="B827" s="27" t="s">
        <v>4203</v>
      </c>
      <c r="C827" s="27" t="s">
        <v>10999</v>
      </c>
      <c r="E827" s="75">
        <v>35913</v>
      </c>
      <c r="F827" s="27" t="str">
        <f t="shared" si="36"/>
        <v>1402</v>
      </c>
      <c r="G827" s="27" t="str">
        <f t="shared" si="37"/>
        <v>Female</v>
      </c>
      <c r="H827" s="27" t="e">
        <f t="shared" si="38"/>
        <v>#VALUE!</v>
      </c>
    </row>
    <row r="828" spans="1:8" x14ac:dyDescent="0.3">
      <c r="A828" s="49" t="s">
        <v>10998</v>
      </c>
      <c r="B828" s="27" t="s">
        <v>9771</v>
      </c>
      <c r="C828" s="27" t="s">
        <v>6646</v>
      </c>
      <c r="E828" s="75">
        <v>35638</v>
      </c>
      <c r="F828" s="27" t="str">
        <f t="shared" si="36"/>
        <v>5210</v>
      </c>
      <c r="G828" s="27" t="str">
        <f t="shared" si="37"/>
        <v>Male</v>
      </c>
      <c r="H828" s="27" t="e">
        <f t="shared" si="38"/>
        <v>#VALUE!</v>
      </c>
    </row>
    <row r="829" spans="1:8" x14ac:dyDescent="0.3">
      <c r="A829" s="49" t="s">
        <v>10997</v>
      </c>
      <c r="B829" s="27" t="s">
        <v>10996</v>
      </c>
      <c r="C829" s="27" t="s">
        <v>6166</v>
      </c>
      <c r="D829" s="27" t="s">
        <v>13381</v>
      </c>
      <c r="E829" s="75">
        <v>34434</v>
      </c>
      <c r="F829" s="27" t="str">
        <f t="shared" si="36"/>
        <v>5131</v>
      </c>
      <c r="G829" s="27" t="str">
        <f t="shared" si="37"/>
        <v>Male</v>
      </c>
      <c r="H829" s="27" t="str">
        <f t="shared" si="38"/>
        <v>freezerite</v>
      </c>
    </row>
    <row r="830" spans="1:8" x14ac:dyDescent="0.3">
      <c r="A830" s="49" t="s">
        <v>10995</v>
      </c>
      <c r="B830" s="27" t="s">
        <v>5036</v>
      </c>
      <c r="C830" s="27" t="s">
        <v>10994</v>
      </c>
      <c r="D830" s="27" t="s">
        <v>13382</v>
      </c>
      <c r="E830" s="75">
        <v>33975</v>
      </c>
      <c r="F830" s="27" t="str">
        <f t="shared" si="36"/>
        <v>5711</v>
      </c>
      <c r="G830" s="27" t="str">
        <f t="shared" si="37"/>
        <v>Male</v>
      </c>
      <c r="H830" s="27" t="str">
        <f t="shared" si="38"/>
        <v>freighttraining</v>
      </c>
    </row>
    <row r="831" spans="1:8" x14ac:dyDescent="0.3">
      <c r="A831" s="49" t="s">
        <v>10993</v>
      </c>
      <c r="B831" s="27" t="s">
        <v>4203</v>
      </c>
      <c r="C831" s="27" t="s">
        <v>10992</v>
      </c>
      <c r="D831" s="27" t="s">
        <v>13383</v>
      </c>
      <c r="E831" s="75">
        <v>35861</v>
      </c>
      <c r="F831" s="27" t="str">
        <f t="shared" si="36"/>
        <v>0386</v>
      </c>
      <c r="G831" s="27" t="str">
        <f t="shared" si="37"/>
        <v>Female</v>
      </c>
      <c r="H831" s="27" t="str">
        <f t="shared" si="38"/>
        <v>tellpeach</v>
      </c>
    </row>
    <row r="832" spans="1:8" x14ac:dyDescent="0.3">
      <c r="A832" s="49" t="s">
        <v>10991</v>
      </c>
      <c r="B832" s="27" t="s">
        <v>7769</v>
      </c>
      <c r="C832" s="27" t="s">
        <v>10990</v>
      </c>
      <c r="D832" s="27" t="s">
        <v>13384</v>
      </c>
      <c r="E832" s="75">
        <v>36030</v>
      </c>
      <c r="F832" s="27" t="str">
        <f t="shared" si="36"/>
        <v>0655</v>
      </c>
      <c r="G832" s="27" t="str">
        <f t="shared" si="37"/>
        <v>Female</v>
      </c>
      <c r="H832" s="27" t="str">
        <f t="shared" si="38"/>
        <v>absamail</v>
      </c>
    </row>
    <row r="833" spans="1:8" x14ac:dyDescent="0.3">
      <c r="A833" s="49" t="s">
        <v>10989</v>
      </c>
      <c r="B833" s="27" t="s">
        <v>4173</v>
      </c>
      <c r="C833" s="27" t="s">
        <v>8311</v>
      </c>
      <c r="D833" s="27" t="s">
        <v>13385</v>
      </c>
      <c r="E833" s="75">
        <v>35711</v>
      </c>
      <c r="F833" s="27" t="str">
        <f t="shared" si="36"/>
        <v>0280</v>
      </c>
      <c r="G833" s="27" t="str">
        <f t="shared" si="37"/>
        <v>Female</v>
      </c>
      <c r="H833" s="27" t="str">
        <f t="shared" si="38"/>
        <v>fgi</v>
      </c>
    </row>
    <row r="834" spans="1:8" x14ac:dyDescent="0.3">
      <c r="A834" s="49" t="s">
        <v>10988</v>
      </c>
      <c r="B834" s="27" t="s">
        <v>10987</v>
      </c>
      <c r="C834" s="27" t="s">
        <v>10986</v>
      </c>
      <c r="E834" s="75">
        <v>35613</v>
      </c>
      <c r="F834" s="27" t="str">
        <f t="shared" si="36"/>
        <v>5128</v>
      </c>
      <c r="G834" s="27" t="str">
        <f t="shared" si="37"/>
        <v>Male</v>
      </c>
      <c r="H834" s="27" t="e">
        <f t="shared" si="38"/>
        <v>#VALUE!</v>
      </c>
    </row>
    <row r="835" spans="1:8" x14ac:dyDescent="0.3">
      <c r="A835" s="49" t="s">
        <v>10985</v>
      </c>
      <c r="B835" s="27" t="s">
        <v>10984</v>
      </c>
      <c r="C835" s="27" t="s">
        <v>7148</v>
      </c>
      <c r="D835" s="27" t="s">
        <v>13386</v>
      </c>
      <c r="E835" s="75">
        <v>35291</v>
      </c>
      <c r="F835" s="27" t="str">
        <f t="shared" si="36"/>
        <v>0707</v>
      </c>
      <c r="G835" s="27" t="str">
        <f t="shared" si="37"/>
        <v>Female</v>
      </c>
      <c r="H835" s="27" t="str">
        <f t="shared" si="38"/>
        <v>FFG</v>
      </c>
    </row>
    <row r="836" spans="1:8" x14ac:dyDescent="0.3">
      <c r="A836" s="49" t="s">
        <v>10983</v>
      </c>
      <c r="B836" s="27" t="s">
        <v>5561</v>
      </c>
      <c r="C836" s="27" t="s">
        <v>10982</v>
      </c>
      <c r="D836" s="27" t="s">
        <v>13387</v>
      </c>
      <c r="E836" s="75">
        <v>34496</v>
      </c>
      <c r="F836" s="27" t="str">
        <f t="shared" ref="F836:F899" si="39">MID(A836,7,4)</f>
        <v>0028</v>
      </c>
      <c r="G836" s="27" t="str">
        <f t="shared" si="37"/>
        <v>Female</v>
      </c>
      <c r="H836" s="27" t="str">
        <f t="shared" si="38"/>
        <v>frigotech</v>
      </c>
    </row>
    <row r="837" spans="1:8" x14ac:dyDescent="0.3">
      <c r="A837" s="49" t="s">
        <v>10981</v>
      </c>
      <c r="B837" s="27" t="s">
        <v>10980</v>
      </c>
      <c r="C837" s="27" t="s">
        <v>10979</v>
      </c>
      <c r="D837" s="27" t="s">
        <v>13388</v>
      </c>
      <c r="E837" s="75">
        <v>35978</v>
      </c>
      <c r="F837" s="27" t="str">
        <f t="shared" si="39"/>
        <v>0181</v>
      </c>
      <c r="G837" s="27" t="str">
        <f t="shared" ref="G837:G900" si="40">IF(F837&gt;"4999","Male","Female")</f>
        <v>Female</v>
      </c>
      <c r="H837" s="27" t="str">
        <f t="shared" ref="H837:H900" si="41">LEFT(REPLACE(D837,1,FIND("@",D837),""),FIND(".",REPLACE(D837,1,FIND("@",D837),""))-1)</f>
        <v>cyber-tel</v>
      </c>
    </row>
    <row r="838" spans="1:8" x14ac:dyDescent="0.3">
      <c r="A838" s="49" t="s">
        <v>10978</v>
      </c>
      <c r="B838" s="27" t="s">
        <v>5830</v>
      </c>
      <c r="C838" s="27" t="s">
        <v>10977</v>
      </c>
      <c r="E838" s="75">
        <v>35268</v>
      </c>
      <c r="F838" s="27" t="str">
        <f t="shared" si="39"/>
        <v>5302</v>
      </c>
      <c r="G838" s="27" t="str">
        <f t="shared" si="40"/>
        <v>Male</v>
      </c>
      <c r="H838" s="27" t="e">
        <f t="shared" si="41"/>
        <v>#VALUE!</v>
      </c>
    </row>
    <row r="839" spans="1:8" x14ac:dyDescent="0.3">
      <c r="A839" s="49" t="s">
        <v>10976</v>
      </c>
      <c r="B839" s="27" t="s">
        <v>6693</v>
      </c>
      <c r="C839" s="27" t="s">
        <v>7937</v>
      </c>
      <c r="E839" s="75">
        <v>26102</v>
      </c>
      <c r="F839" s="27" t="str">
        <f t="shared" si="39"/>
        <v>5017</v>
      </c>
      <c r="G839" s="27" t="str">
        <f t="shared" si="40"/>
        <v>Male</v>
      </c>
      <c r="H839" s="27" t="e">
        <f t="shared" si="41"/>
        <v>#VALUE!</v>
      </c>
    </row>
    <row r="840" spans="1:8" x14ac:dyDescent="0.3">
      <c r="A840" s="49" t="s">
        <v>10975</v>
      </c>
      <c r="B840" s="27" t="s">
        <v>6684</v>
      </c>
      <c r="C840" s="27" t="s">
        <v>10974</v>
      </c>
      <c r="D840" s="27" t="s">
        <v>13389</v>
      </c>
      <c r="E840" s="75">
        <v>28213</v>
      </c>
      <c r="F840" s="27" t="str">
        <f t="shared" si="39"/>
        <v>0215</v>
      </c>
      <c r="G840" s="27" t="str">
        <f t="shared" si="40"/>
        <v>Female</v>
      </c>
      <c r="H840" s="27" t="str">
        <f t="shared" si="41"/>
        <v>fspersonnel</v>
      </c>
    </row>
    <row r="841" spans="1:8" x14ac:dyDescent="0.3">
      <c r="A841" s="49" t="s">
        <v>10973</v>
      </c>
      <c r="B841" s="27" t="s">
        <v>10972</v>
      </c>
      <c r="C841" s="27" t="s">
        <v>4242</v>
      </c>
      <c r="D841" s="27" t="s">
        <v>13390</v>
      </c>
      <c r="E841" s="75">
        <v>27987</v>
      </c>
      <c r="F841" s="27" t="str">
        <f t="shared" si="39"/>
        <v>5010</v>
      </c>
      <c r="G841" s="27" t="str">
        <f t="shared" si="40"/>
        <v>Male</v>
      </c>
      <c r="H841" s="27" t="str">
        <f t="shared" si="41"/>
        <v>telkomsa</v>
      </c>
    </row>
    <row r="842" spans="1:8" x14ac:dyDescent="0.3">
      <c r="A842" s="49" t="s">
        <v>10971</v>
      </c>
      <c r="B842" s="27" t="s">
        <v>5458</v>
      </c>
      <c r="C842" s="27" t="s">
        <v>10970</v>
      </c>
      <c r="D842" s="27" t="s">
        <v>13391</v>
      </c>
      <c r="E842" s="75">
        <v>34451</v>
      </c>
      <c r="F842" s="27" t="str">
        <f t="shared" si="39"/>
        <v>0324</v>
      </c>
      <c r="G842" s="27" t="str">
        <f t="shared" si="40"/>
        <v>Female</v>
      </c>
      <c r="H842" s="27" t="str">
        <f t="shared" si="41"/>
        <v>fuchsoil</v>
      </c>
    </row>
    <row r="843" spans="1:8" x14ac:dyDescent="0.3">
      <c r="A843" s="49" t="s">
        <v>10969</v>
      </c>
      <c r="B843" s="27" t="s">
        <v>4438</v>
      </c>
      <c r="C843" s="27" t="s">
        <v>10968</v>
      </c>
      <c r="D843" s="27" t="s">
        <v>13392</v>
      </c>
      <c r="E843" s="75">
        <v>24937</v>
      </c>
      <c r="F843" s="27" t="str">
        <f t="shared" si="39"/>
        <v>0506</v>
      </c>
      <c r="G843" s="27" t="str">
        <f t="shared" si="40"/>
        <v>Female</v>
      </c>
      <c r="H843" s="27" t="str">
        <f t="shared" si="41"/>
        <v>yahoo</v>
      </c>
    </row>
    <row r="844" spans="1:8" x14ac:dyDescent="0.3">
      <c r="A844" s="49" t="s">
        <v>10967</v>
      </c>
      <c r="B844" s="27" t="s">
        <v>6010</v>
      </c>
      <c r="C844" s="27" t="s">
        <v>10966</v>
      </c>
      <c r="D844" s="27" t="s">
        <v>13393</v>
      </c>
      <c r="E844" s="75">
        <v>29761</v>
      </c>
      <c r="F844" s="27" t="str">
        <f t="shared" si="39"/>
        <v>5179</v>
      </c>
      <c r="G844" s="27" t="str">
        <f t="shared" si="40"/>
        <v>Male</v>
      </c>
      <c r="H844" s="27" t="str">
        <f t="shared" si="41"/>
        <v>fusiondigital</v>
      </c>
    </row>
    <row r="845" spans="1:8" x14ac:dyDescent="0.3">
      <c r="A845" s="49" t="s">
        <v>10965</v>
      </c>
      <c r="B845" s="27" t="s">
        <v>10964</v>
      </c>
      <c r="C845" s="27" t="s">
        <v>10963</v>
      </c>
      <c r="E845" s="75">
        <v>30934</v>
      </c>
      <c r="F845" s="27" t="str">
        <f t="shared" si="39"/>
        <v>5965</v>
      </c>
      <c r="G845" s="27" t="str">
        <f t="shared" si="40"/>
        <v>Male</v>
      </c>
      <c r="H845" s="27" t="e">
        <f t="shared" si="41"/>
        <v>#VALUE!</v>
      </c>
    </row>
    <row r="846" spans="1:8" x14ac:dyDescent="0.3">
      <c r="A846" s="49" t="s">
        <v>10962</v>
      </c>
      <c r="B846" s="27" t="s">
        <v>8505</v>
      </c>
      <c r="C846" s="27" t="s">
        <v>10961</v>
      </c>
      <c r="D846" s="27" t="s">
        <v>13394</v>
      </c>
      <c r="E846" s="75">
        <v>31073</v>
      </c>
      <c r="F846" s="27" t="str">
        <f t="shared" si="39"/>
        <v>5007</v>
      </c>
      <c r="G846" s="27" t="str">
        <f t="shared" si="40"/>
        <v>Male</v>
      </c>
      <c r="H846" s="27" t="str">
        <f t="shared" si="41"/>
        <v>futurekzn</v>
      </c>
    </row>
    <row r="847" spans="1:8" x14ac:dyDescent="0.3">
      <c r="A847" s="49" t="s">
        <v>10960</v>
      </c>
      <c r="B847" s="27" t="s">
        <v>9278</v>
      </c>
      <c r="C847" s="27" t="s">
        <v>10959</v>
      </c>
      <c r="E847" s="75">
        <v>30019</v>
      </c>
      <c r="F847" s="27" t="str">
        <f t="shared" si="39"/>
        <v>0073</v>
      </c>
      <c r="G847" s="27" t="str">
        <f t="shared" si="40"/>
        <v>Female</v>
      </c>
      <c r="H847" s="27" t="e">
        <f t="shared" si="41"/>
        <v>#VALUE!</v>
      </c>
    </row>
    <row r="848" spans="1:8" x14ac:dyDescent="0.3">
      <c r="A848" s="49" t="s">
        <v>10958</v>
      </c>
      <c r="B848" s="27" t="s">
        <v>7909</v>
      </c>
      <c r="C848" s="27" t="s">
        <v>10957</v>
      </c>
      <c r="D848" s="27" t="s">
        <v>13395</v>
      </c>
      <c r="E848" s="75">
        <v>33093</v>
      </c>
      <c r="F848" s="27" t="str">
        <f t="shared" si="39"/>
        <v>0853</v>
      </c>
      <c r="G848" s="27" t="str">
        <f t="shared" si="40"/>
        <v>Female</v>
      </c>
      <c r="H848" s="27" t="str">
        <f t="shared" si="41"/>
        <v>fuzegraphics</v>
      </c>
    </row>
    <row r="849" spans="1:8" x14ac:dyDescent="0.3">
      <c r="A849" s="49" t="s">
        <v>10956</v>
      </c>
      <c r="B849" s="27" t="s">
        <v>10955</v>
      </c>
      <c r="C849" s="27" t="s">
        <v>10954</v>
      </c>
      <c r="D849" s="27" t="s">
        <v>13396</v>
      </c>
      <c r="E849" s="75">
        <v>30724</v>
      </c>
      <c r="F849" s="27" t="str">
        <f t="shared" si="39"/>
        <v>0102</v>
      </c>
      <c r="G849" s="27" t="str">
        <f t="shared" si="40"/>
        <v>Female</v>
      </c>
      <c r="H849" s="27" t="str">
        <f t="shared" si="41"/>
        <v>telkomsa</v>
      </c>
    </row>
    <row r="850" spans="1:8" x14ac:dyDescent="0.3">
      <c r="A850" s="49" t="s">
        <v>10953</v>
      </c>
      <c r="B850" s="27" t="s">
        <v>7982</v>
      </c>
      <c r="C850" s="27" t="s">
        <v>10952</v>
      </c>
      <c r="D850" s="27" t="s">
        <v>13397</v>
      </c>
      <c r="E850" s="75">
        <v>33479</v>
      </c>
      <c r="F850" s="27" t="str">
        <f t="shared" si="39"/>
        <v>0068</v>
      </c>
      <c r="G850" s="27" t="str">
        <f t="shared" si="40"/>
        <v>Female</v>
      </c>
      <c r="H850" s="27" t="str">
        <f t="shared" si="41"/>
        <v>grandpro</v>
      </c>
    </row>
    <row r="851" spans="1:8" x14ac:dyDescent="0.3">
      <c r="A851" s="49" t="s">
        <v>10951</v>
      </c>
      <c r="B851" s="27" t="s">
        <v>10950</v>
      </c>
      <c r="C851" s="27" t="s">
        <v>6016</v>
      </c>
      <c r="D851" s="27" t="s">
        <v>13398</v>
      </c>
      <c r="E851" s="75">
        <v>29168</v>
      </c>
      <c r="F851" s="27" t="str">
        <f t="shared" si="39"/>
        <v>0035</v>
      </c>
      <c r="G851" s="27" t="str">
        <f t="shared" si="40"/>
        <v>Female</v>
      </c>
      <c r="H851" s="27" t="str">
        <f t="shared" si="41"/>
        <v>gcac</v>
      </c>
    </row>
    <row r="852" spans="1:8" x14ac:dyDescent="0.3">
      <c r="A852" s="49" t="s">
        <v>10949</v>
      </c>
      <c r="B852" s="27" t="s">
        <v>4240</v>
      </c>
      <c r="C852" s="27" t="s">
        <v>10948</v>
      </c>
      <c r="E852" s="75">
        <v>32879</v>
      </c>
      <c r="F852" s="27" t="str">
        <f t="shared" si="39"/>
        <v>5937</v>
      </c>
      <c r="G852" s="27" t="str">
        <f t="shared" si="40"/>
        <v>Male</v>
      </c>
      <c r="H852" s="27" t="e">
        <f t="shared" si="41"/>
        <v>#VALUE!</v>
      </c>
    </row>
    <row r="853" spans="1:8" x14ac:dyDescent="0.3">
      <c r="A853" s="49" t="s">
        <v>10947</v>
      </c>
      <c r="B853" s="27" t="s">
        <v>10946</v>
      </c>
      <c r="C853" s="27" t="s">
        <v>10945</v>
      </c>
      <c r="D853" s="27" t="s">
        <v>13399</v>
      </c>
      <c r="E853" s="75">
        <v>34486</v>
      </c>
      <c r="F853" s="27" t="str">
        <f t="shared" si="39"/>
        <v>5226</v>
      </c>
      <c r="G853" s="27" t="str">
        <f t="shared" si="40"/>
        <v>Male</v>
      </c>
      <c r="H853" s="27" t="str">
        <f t="shared" si="41"/>
        <v>za</v>
      </c>
    </row>
    <row r="854" spans="1:8" x14ac:dyDescent="0.3">
      <c r="A854" s="49" t="s">
        <v>10944</v>
      </c>
      <c r="B854" s="27" t="s">
        <v>10943</v>
      </c>
      <c r="C854" s="27" t="s">
        <v>10942</v>
      </c>
      <c r="D854" s="27" t="s">
        <v>13400</v>
      </c>
      <c r="E854" s="75">
        <v>29803</v>
      </c>
      <c r="F854" s="27" t="str">
        <f t="shared" si="39"/>
        <v>5050</v>
      </c>
      <c r="G854" s="27" t="str">
        <f t="shared" si="40"/>
        <v>Male</v>
      </c>
      <c r="H854" s="27" t="str">
        <f t="shared" si="41"/>
        <v>gaap</v>
      </c>
    </row>
    <row r="855" spans="1:8" x14ac:dyDescent="0.3">
      <c r="A855" s="49" t="s">
        <v>10941</v>
      </c>
      <c r="B855" s="27" t="s">
        <v>8385</v>
      </c>
      <c r="C855" s="27" t="s">
        <v>4952</v>
      </c>
      <c r="D855" s="27" t="s">
        <v>13401</v>
      </c>
      <c r="E855" s="75">
        <v>27313</v>
      </c>
      <c r="F855" s="27" t="str">
        <f t="shared" si="39"/>
        <v>5587</v>
      </c>
      <c r="G855" s="27" t="str">
        <f t="shared" si="40"/>
        <v>Male</v>
      </c>
      <c r="H855" s="27" t="str">
        <f t="shared" si="41"/>
        <v>gadomski</v>
      </c>
    </row>
    <row r="856" spans="1:8" x14ac:dyDescent="0.3">
      <c r="A856" s="49" t="s">
        <v>10940</v>
      </c>
      <c r="B856" s="27" t="s">
        <v>10939</v>
      </c>
      <c r="C856" s="27" t="s">
        <v>10938</v>
      </c>
      <c r="D856" s="27" t="s">
        <v>13402</v>
      </c>
      <c r="E856" s="75">
        <v>31110</v>
      </c>
      <c r="F856" s="27" t="str">
        <f t="shared" si="39"/>
        <v>5963</v>
      </c>
      <c r="G856" s="27" t="str">
        <f t="shared" si="40"/>
        <v>Male</v>
      </c>
      <c r="H856" s="27" t="str">
        <f t="shared" si="41"/>
        <v>galactictrucking</v>
      </c>
    </row>
    <row r="857" spans="1:8" x14ac:dyDescent="0.3">
      <c r="A857" s="49" t="s">
        <v>10937</v>
      </c>
      <c r="B857" s="27" t="s">
        <v>10936</v>
      </c>
      <c r="C857" s="27" t="s">
        <v>10935</v>
      </c>
      <c r="D857" s="27" t="s">
        <v>13403</v>
      </c>
      <c r="E857" s="75">
        <v>29738</v>
      </c>
      <c r="F857" s="27" t="str">
        <f t="shared" si="39"/>
        <v>0220</v>
      </c>
      <c r="G857" s="27" t="str">
        <f t="shared" si="40"/>
        <v>Female</v>
      </c>
      <c r="H857" s="27" t="str">
        <f t="shared" si="41"/>
        <v>galdon</v>
      </c>
    </row>
    <row r="858" spans="1:8" x14ac:dyDescent="0.3">
      <c r="A858" s="49" t="s">
        <v>10934</v>
      </c>
      <c r="B858" s="27" t="s">
        <v>10933</v>
      </c>
      <c r="C858" s="27" t="s">
        <v>10932</v>
      </c>
      <c r="D858" s="27" t="s">
        <v>13404</v>
      </c>
      <c r="E858" s="75">
        <v>22231</v>
      </c>
      <c r="F858" s="27" t="str">
        <f t="shared" si="39"/>
        <v>0130</v>
      </c>
      <c r="G858" s="27" t="str">
        <f t="shared" si="40"/>
        <v>Female</v>
      </c>
      <c r="H858" s="27" t="str">
        <f t="shared" si="41"/>
        <v>telkomsa</v>
      </c>
    </row>
    <row r="859" spans="1:8" x14ac:dyDescent="0.3">
      <c r="A859" s="49" t="s">
        <v>10931</v>
      </c>
      <c r="B859" s="27" t="s">
        <v>10930</v>
      </c>
      <c r="C859" s="27" t="s">
        <v>10929</v>
      </c>
      <c r="D859" s="27" t="s">
        <v>13405</v>
      </c>
      <c r="E859" s="75">
        <v>30181</v>
      </c>
      <c r="F859" s="27" t="str">
        <f t="shared" si="39"/>
        <v>5711</v>
      </c>
      <c r="G859" s="27" t="str">
        <f t="shared" si="40"/>
        <v>Male</v>
      </c>
      <c r="H859" s="27" t="str">
        <f t="shared" si="41"/>
        <v>game2change</v>
      </c>
    </row>
    <row r="860" spans="1:8" x14ac:dyDescent="0.3">
      <c r="A860" s="49" t="s">
        <v>10928</v>
      </c>
      <c r="B860" s="27" t="s">
        <v>8706</v>
      </c>
      <c r="C860" s="27" t="s">
        <v>10927</v>
      </c>
      <c r="D860" s="27" t="s">
        <v>13406</v>
      </c>
      <c r="E860" s="75">
        <v>33920</v>
      </c>
      <c r="F860" s="27" t="str">
        <f t="shared" si="39"/>
        <v>5552</v>
      </c>
      <c r="G860" s="27" t="str">
        <f t="shared" si="40"/>
        <v>Male</v>
      </c>
      <c r="H860" s="27" t="str">
        <f t="shared" si="41"/>
        <v>gammazenith</v>
      </c>
    </row>
    <row r="861" spans="1:8" x14ac:dyDescent="0.3">
      <c r="A861" s="49" t="s">
        <v>10926</v>
      </c>
      <c r="B861" s="27" t="s">
        <v>10925</v>
      </c>
      <c r="C861" s="27" t="s">
        <v>10925</v>
      </c>
      <c r="E861" s="75">
        <v>31842</v>
      </c>
      <c r="F861" s="27" t="str">
        <f t="shared" si="39"/>
        <v>6411</v>
      </c>
      <c r="G861" s="27" t="str">
        <f t="shared" si="40"/>
        <v>Male</v>
      </c>
      <c r="H861" s="27" t="e">
        <f t="shared" si="41"/>
        <v>#VALUE!</v>
      </c>
    </row>
    <row r="862" spans="1:8" x14ac:dyDescent="0.3">
      <c r="A862" s="49" t="s">
        <v>10924</v>
      </c>
      <c r="B862" s="27" t="s">
        <v>4126</v>
      </c>
      <c r="C862" s="27" t="s">
        <v>5166</v>
      </c>
      <c r="E862" s="75">
        <v>33441</v>
      </c>
      <c r="F862" s="27" t="str">
        <f t="shared" si="39"/>
        <v>5595</v>
      </c>
      <c r="G862" s="27" t="str">
        <f t="shared" si="40"/>
        <v>Male</v>
      </c>
      <c r="H862" s="27" t="e">
        <f t="shared" si="41"/>
        <v>#VALUE!</v>
      </c>
    </row>
    <row r="863" spans="1:8" x14ac:dyDescent="0.3">
      <c r="A863" s="49" t="s">
        <v>10923</v>
      </c>
      <c r="B863" s="27" t="s">
        <v>10922</v>
      </c>
      <c r="C863" s="27" t="s">
        <v>10921</v>
      </c>
      <c r="D863" s="27" t="s">
        <v>13407</v>
      </c>
      <c r="E863" s="75">
        <v>31320</v>
      </c>
      <c r="F863" s="27" t="str">
        <f t="shared" si="39"/>
        <v>5362</v>
      </c>
      <c r="G863" s="27" t="str">
        <f t="shared" si="40"/>
        <v>Male</v>
      </c>
      <c r="H863" s="27" t="str">
        <f t="shared" si="41"/>
        <v>gmail</v>
      </c>
    </row>
    <row r="864" spans="1:8" x14ac:dyDescent="0.3">
      <c r="A864" s="49" t="s">
        <v>10920</v>
      </c>
      <c r="B864" s="27" t="s">
        <v>10919</v>
      </c>
      <c r="C864" s="27" t="s">
        <v>10918</v>
      </c>
      <c r="D864" s="27" t="s">
        <v>13055</v>
      </c>
      <c r="E864" s="75">
        <v>33000</v>
      </c>
      <c r="F864" s="27" t="str">
        <f t="shared" si="39"/>
        <v>5852</v>
      </c>
      <c r="G864" s="27" t="str">
        <f t="shared" si="40"/>
        <v>Male</v>
      </c>
      <c r="H864" s="27" t="str">
        <f t="shared" si="41"/>
        <v>polyinstitute</v>
      </c>
    </row>
    <row r="865" spans="1:8" x14ac:dyDescent="0.3">
      <c r="A865" s="49" t="s">
        <v>10917</v>
      </c>
      <c r="B865" s="27" t="s">
        <v>7335</v>
      </c>
      <c r="C865" s="27" t="s">
        <v>4134</v>
      </c>
      <c r="D865" s="27" t="s">
        <v>13408</v>
      </c>
      <c r="E865" s="75">
        <v>33989</v>
      </c>
      <c r="F865" s="27" t="str">
        <f t="shared" si="39"/>
        <v>1115</v>
      </c>
      <c r="G865" s="27" t="str">
        <f t="shared" si="40"/>
        <v>Female</v>
      </c>
      <c r="H865" s="27" t="str">
        <f t="shared" si="41"/>
        <v>gaslink</v>
      </c>
    </row>
    <row r="866" spans="1:8" x14ac:dyDescent="0.3">
      <c r="A866" s="49" t="s">
        <v>10916</v>
      </c>
      <c r="B866" s="27" t="s">
        <v>5537</v>
      </c>
      <c r="C866" s="27" t="s">
        <v>5349</v>
      </c>
      <c r="E866" s="75">
        <v>32972</v>
      </c>
      <c r="F866" s="27" t="str">
        <f t="shared" si="39"/>
        <v>1299</v>
      </c>
      <c r="G866" s="27" t="str">
        <f t="shared" si="40"/>
        <v>Female</v>
      </c>
      <c r="H866" s="27" t="e">
        <f t="shared" si="41"/>
        <v>#VALUE!</v>
      </c>
    </row>
    <row r="867" spans="1:8" x14ac:dyDescent="0.3">
      <c r="A867" s="49" t="s">
        <v>10915</v>
      </c>
      <c r="B867" s="27" t="s">
        <v>7565</v>
      </c>
      <c r="C867" s="27" t="s">
        <v>4728</v>
      </c>
      <c r="E867" s="75">
        <v>32500</v>
      </c>
      <c r="F867" s="27" t="str">
        <f t="shared" si="39"/>
        <v>5418</v>
      </c>
      <c r="G867" s="27" t="str">
        <f t="shared" si="40"/>
        <v>Male</v>
      </c>
      <c r="H867" s="27" t="e">
        <f t="shared" si="41"/>
        <v>#VALUE!</v>
      </c>
    </row>
    <row r="868" spans="1:8" x14ac:dyDescent="0.3">
      <c r="A868" s="49" t="s">
        <v>10914</v>
      </c>
      <c r="B868" s="27" t="s">
        <v>10913</v>
      </c>
      <c r="C868" s="27" t="s">
        <v>4654</v>
      </c>
      <c r="D868" s="27" t="s">
        <v>13409</v>
      </c>
      <c r="E868" s="75">
        <v>35251</v>
      </c>
      <c r="F868" s="27" t="str">
        <f t="shared" si="39"/>
        <v>5446</v>
      </c>
      <c r="G868" s="27" t="str">
        <f t="shared" si="40"/>
        <v>Male</v>
      </c>
      <c r="H868" s="27" t="str">
        <f t="shared" si="41"/>
        <v>gautengdairy</v>
      </c>
    </row>
    <row r="869" spans="1:8" x14ac:dyDescent="0.3">
      <c r="A869" s="49" t="s">
        <v>10912</v>
      </c>
      <c r="B869" s="27" t="s">
        <v>10911</v>
      </c>
      <c r="C869" s="27" t="s">
        <v>10910</v>
      </c>
      <c r="D869" s="27" t="s">
        <v>13410</v>
      </c>
      <c r="E869" s="75">
        <v>16613</v>
      </c>
      <c r="F869" s="27" t="str">
        <f t="shared" si="39"/>
        <v>5071</v>
      </c>
      <c r="G869" s="27" t="str">
        <f t="shared" si="40"/>
        <v>Male</v>
      </c>
      <c r="H869" s="27" t="str">
        <f t="shared" si="41"/>
        <v>nickselectrical</v>
      </c>
    </row>
    <row r="870" spans="1:8" x14ac:dyDescent="0.3">
      <c r="A870" s="49" t="s">
        <v>10909</v>
      </c>
      <c r="B870" s="27" t="s">
        <v>10908</v>
      </c>
      <c r="C870" s="27" t="s">
        <v>10907</v>
      </c>
      <c r="D870" s="27" t="s">
        <v>13411</v>
      </c>
      <c r="E870" s="75">
        <v>18605</v>
      </c>
      <c r="F870" s="27" t="str">
        <f t="shared" si="39"/>
        <v>0768</v>
      </c>
      <c r="G870" s="27" t="str">
        <f t="shared" si="40"/>
        <v>Female</v>
      </c>
      <c r="H870" s="27" t="str">
        <f t="shared" si="41"/>
        <v>lupa</v>
      </c>
    </row>
    <row r="871" spans="1:8" x14ac:dyDescent="0.3">
      <c r="A871" s="49" t="s">
        <v>10906</v>
      </c>
      <c r="B871" s="27" t="s">
        <v>7068</v>
      </c>
      <c r="C871" s="27" t="s">
        <v>10905</v>
      </c>
      <c r="D871" s="27" t="s">
        <v>13412</v>
      </c>
      <c r="E871" s="75">
        <v>29296</v>
      </c>
      <c r="F871" s="27" t="str">
        <f t="shared" si="39"/>
        <v>0385</v>
      </c>
      <c r="G871" s="27" t="str">
        <f t="shared" si="40"/>
        <v>Female</v>
      </c>
      <c r="H871" s="27" t="str">
        <f t="shared" si="41"/>
        <v>gearupcouriers</v>
      </c>
    </row>
    <row r="872" spans="1:8" x14ac:dyDescent="0.3">
      <c r="A872" s="49" t="s">
        <v>10904</v>
      </c>
      <c r="B872" s="27" t="s">
        <v>10903</v>
      </c>
      <c r="C872" s="27" t="s">
        <v>10902</v>
      </c>
      <c r="D872" s="27" t="s">
        <v>13413</v>
      </c>
      <c r="E872" s="75">
        <v>31700</v>
      </c>
      <c r="F872" s="27" t="str">
        <f t="shared" si="39"/>
        <v>5118</v>
      </c>
      <c r="G872" s="27" t="str">
        <f t="shared" si="40"/>
        <v>Male</v>
      </c>
      <c r="H872" s="27" t="str">
        <f t="shared" si="41"/>
        <v>totalfire</v>
      </c>
    </row>
    <row r="873" spans="1:8" x14ac:dyDescent="0.3">
      <c r="A873" s="49" t="s">
        <v>10901</v>
      </c>
      <c r="B873" s="27" t="s">
        <v>8462</v>
      </c>
      <c r="C873" s="27" t="s">
        <v>8836</v>
      </c>
      <c r="E873" s="75">
        <v>33901</v>
      </c>
      <c r="F873" s="27" t="str">
        <f t="shared" si="39"/>
        <v>0597</v>
      </c>
      <c r="G873" s="27" t="str">
        <f t="shared" si="40"/>
        <v>Female</v>
      </c>
      <c r="H873" s="27" t="e">
        <f t="shared" si="41"/>
        <v>#VALUE!</v>
      </c>
    </row>
    <row r="874" spans="1:8" x14ac:dyDescent="0.3">
      <c r="A874" s="49" t="s">
        <v>10900</v>
      </c>
      <c r="B874" s="27" t="s">
        <v>10899</v>
      </c>
      <c r="C874" s="27" t="s">
        <v>10898</v>
      </c>
      <c r="D874" s="27" t="s">
        <v>13414</v>
      </c>
      <c r="E874" s="75">
        <v>34524</v>
      </c>
      <c r="F874" s="27" t="str">
        <f t="shared" si="39"/>
        <v>0480</v>
      </c>
      <c r="G874" s="27" t="str">
        <f t="shared" si="40"/>
        <v>Female</v>
      </c>
      <c r="H874" s="27" t="str">
        <f t="shared" si="41"/>
        <v>gemue</v>
      </c>
    </row>
    <row r="875" spans="1:8" x14ac:dyDescent="0.3">
      <c r="A875" s="49" t="s">
        <v>10897</v>
      </c>
      <c r="B875" s="27" t="s">
        <v>5806</v>
      </c>
      <c r="C875" s="27" t="s">
        <v>4488</v>
      </c>
      <c r="D875" s="27" t="s">
        <v>13415</v>
      </c>
      <c r="E875" s="75">
        <v>33144</v>
      </c>
      <c r="F875" s="27" t="str">
        <f t="shared" si="39"/>
        <v>5572</v>
      </c>
      <c r="G875" s="27" t="str">
        <f t="shared" si="40"/>
        <v>Male</v>
      </c>
      <c r="H875" s="27" t="str">
        <f t="shared" si="41"/>
        <v>gphsa</v>
      </c>
    </row>
    <row r="876" spans="1:8" x14ac:dyDescent="0.3">
      <c r="A876" s="49" t="s">
        <v>10896</v>
      </c>
      <c r="B876" s="27" t="s">
        <v>4081</v>
      </c>
      <c r="C876" s="27" t="s">
        <v>10895</v>
      </c>
      <c r="D876" s="27" t="s">
        <v>13416</v>
      </c>
      <c r="E876" s="75">
        <v>30288</v>
      </c>
      <c r="F876" s="27" t="str">
        <f t="shared" si="39"/>
        <v>1241</v>
      </c>
      <c r="G876" s="27" t="str">
        <f t="shared" si="40"/>
        <v>Female</v>
      </c>
      <c r="H876" s="27" t="str">
        <f t="shared" si="41"/>
        <v>geneva-ad</v>
      </c>
    </row>
    <row r="877" spans="1:8" x14ac:dyDescent="0.3">
      <c r="A877" s="49" t="s">
        <v>10894</v>
      </c>
      <c r="B877" s="27" t="s">
        <v>5198</v>
      </c>
      <c r="C877" s="27" t="s">
        <v>5373</v>
      </c>
      <c r="D877" s="27" t="s">
        <v>13417</v>
      </c>
      <c r="E877" s="75">
        <v>32361</v>
      </c>
      <c r="F877" s="27" t="str">
        <f t="shared" si="39"/>
        <v>0543</v>
      </c>
      <c r="G877" s="27" t="str">
        <f t="shared" si="40"/>
        <v>Female</v>
      </c>
      <c r="H877" s="27" t="str">
        <f t="shared" si="41"/>
        <v>genpower</v>
      </c>
    </row>
    <row r="878" spans="1:8" x14ac:dyDescent="0.3">
      <c r="A878" s="49" t="s">
        <v>10893</v>
      </c>
      <c r="B878" s="27" t="s">
        <v>7077</v>
      </c>
      <c r="C878" s="27" t="s">
        <v>4262</v>
      </c>
      <c r="D878" s="27" t="s">
        <v>13417</v>
      </c>
      <c r="E878" s="75">
        <v>32025</v>
      </c>
      <c r="F878" s="27" t="str">
        <f t="shared" si="39"/>
        <v>0475</v>
      </c>
      <c r="G878" s="27" t="str">
        <f t="shared" si="40"/>
        <v>Female</v>
      </c>
      <c r="H878" s="27" t="str">
        <f t="shared" si="41"/>
        <v>genpower</v>
      </c>
    </row>
    <row r="879" spans="1:8" x14ac:dyDescent="0.3">
      <c r="A879" s="49" t="s">
        <v>10892</v>
      </c>
      <c r="B879" s="27" t="s">
        <v>10891</v>
      </c>
      <c r="C879" s="27" t="s">
        <v>7288</v>
      </c>
      <c r="D879" s="27" t="s">
        <v>13418</v>
      </c>
      <c r="E879" s="75">
        <v>27864</v>
      </c>
      <c r="F879" s="27" t="str">
        <f t="shared" si="39"/>
        <v>0172</v>
      </c>
      <c r="G879" s="27" t="str">
        <f t="shared" si="40"/>
        <v>Female</v>
      </c>
      <c r="H879" s="27" t="str">
        <f t="shared" si="41"/>
        <v>jhi</v>
      </c>
    </row>
    <row r="880" spans="1:8" x14ac:dyDescent="0.3">
      <c r="A880" s="49" t="s">
        <v>10890</v>
      </c>
      <c r="B880" s="27" t="s">
        <v>10889</v>
      </c>
      <c r="C880" s="27" t="s">
        <v>10888</v>
      </c>
      <c r="D880" s="27" t="s">
        <v>13419</v>
      </c>
      <c r="E880" s="75">
        <v>35488</v>
      </c>
      <c r="F880" s="27" t="str">
        <f t="shared" si="39"/>
        <v>5214</v>
      </c>
      <c r="G880" s="27" t="str">
        <f t="shared" si="40"/>
        <v>Male</v>
      </c>
      <c r="H880" s="27" t="str">
        <f t="shared" si="41"/>
        <v>geochem</v>
      </c>
    </row>
    <row r="881" spans="1:8" x14ac:dyDescent="0.3">
      <c r="A881" s="49" t="s">
        <v>10887</v>
      </c>
      <c r="B881" s="27" t="s">
        <v>10886</v>
      </c>
      <c r="C881" s="27" t="s">
        <v>7277</v>
      </c>
      <c r="D881" s="27" t="s">
        <v>13420</v>
      </c>
      <c r="E881" s="75">
        <v>31538</v>
      </c>
      <c r="F881" s="27" t="str">
        <f t="shared" si="39"/>
        <v>0529</v>
      </c>
      <c r="G881" s="27" t="str">
        <f t="shared" si="40"/>
        <v>Female</v>
      </c>
      <c r="H881" s="27" t="str">
        <f t="shared" si="41"/>
        <v>geogelodge</v>
      </c>
    </row>
    <row r="882" spans="1:8" x14ac:dyDescent="0.3">
      <c r="A882" s="49" t="s">
        <v>10885</v>
      </c>
      <c r="B882" s="27" t="s">
        <v>10884</v>
      </c>
      <c r="C882" s="27" t="s">
        <v>10883</v>
      </c>
      <c r="D882" s="27" t="s">
        <v>13421</v>
      </c>
      <c r="E882" s="75">
        <v>27158</v>
      </c>
      <c r="F882" s="27" t="str">
        <f t="shared" si="39"/>
        <v>0093</v>
      </c>
      <c r="G882" s="27" t="str">
        <f t="shared" si="40"/>
        <v>Female</v>
      </c>
      <c r="H882" s="27" t="str">
        <f t="shared" si="41"/>
        <v>georgeartstheatre</v>
      </c>
    </row>
    <row r="883" spans="1:8" x14ac:dyDescent="0.3">
      <c r="A883" s="49" t="s">
        <v>10882</v>
      </c>
      <c r="B883" s="27" t="s">
        <v>8323</v>
      </c>
      <c r="C883" s="27" t="s">
        <v>10881</v>
      </c>
      <c r="D883" s="27" t="s">
        <v>13422</v>
      </c>
      <c r="E883" s="75">
        <v>35177</v>
      </c>
      <c r="F883" s="27" t="str">
        <f t="shared" si="39"/>
        <v>0011</v>
      </c>
      <c r="G883" s="27" t="str">
        <f t="shared" si="40"/>
        <v>Female</v>
      </c>
      <c r="H883" s="27" t="str">
        <f t="shared" si="41"/>
        <v>pic</v>
      </c>
    </row>
    <row r="884" spans="1:8" x14ac:dyDescent="0.3">
      <c r="A884" s="49" t="s">
        <v>10880</v>
      </c>
      <c r="B884" s="27" t="s">
        <v>7378</v>
      </c>
      <c r="C884" s="27" t="s">
        <v>8516</v>
      </c>
      <c r="D884" s="27" t="s">
        <v>12988</v>
      </c>
      <c r="E884" s="75">
        <v>32221</v>
      </c>
      <c r="F884" s="27" t="str">
        <f t="shared" si="39"/>
        <v>0554</v>
      </c>
      <c r="G884" s="27" t="str">
        <f t="shared" si="40"/>
        <v>Female</v>
      </c>
      <c r="H884" s="27" t="e">
        <f t="shared" si="41"/>
        <v>#VALUE!</v>
      </c>
    </row>
    <row r="885" spans="1:8" x14ac:dyDescent="0.3">
      <c r="A885" s="49" t="s">
        <v>10879</v>
      </c>
      <c r="B885" s="27" t="s">
        <v>10878</v>
      </c>
      <c r="C885" s="27" t="s">
        <v>10877</v>
      </c>
      <c r="D885" s="27" t="s">
        <v>13423</v>
      </c>
      <c r="E885" s="75">
        <v>30788</v>
      </c>
      <c r="F885" s="27" t="str">
        <f t="shared" si="39"/>
        <v>0059</v>
      </c>
      <c r="G885" s="27" t="str">
        <f t="shared" si="40"/>
        <v>Female</v>
      </c>
      <c r="H885" s="27" t="str">
        <f t="shared" si="41"/>
        <v>yahoo</v>
      </c>
    </row>
    <row r="886" spans="1:8" x14ac:dyDescent="0.3">
      <c r="A886" s="49" t="s">
        <v>10876</v>
      </c>
      <c r="B886" s="27" t="s">
        <v>4916</v>
      </c>
      <c r="C886" s="27" t="s">
        <v>10875</v>
      </c>
      <c r="D886" s="27" t="s">
        <v>13424</v>
      </c>
      <c r="E886" s="75">
        <v>28163</v>
      </c>
      <c r="F886" s="27" t="str">
        <f t="shared" si="39"/>
        <v>0700</v>
      </c>
      <c r="G886" s="27" t="str">
        <f t="shared" si="40"/>
        <v>Female</v>
      </c>
      <c r="H886" s="27" t="str">
        <f t="shared" si="41"/>
        <v>ghostsquad</v>
      </c>
    </row>
    <row r="887" spans="1:8" x14ac:dyDescent="0.3">
      <c r="A887" s="49" t="s">
        <v>10874</v>
      </c>
      <c r="B887" s="27" t="s">
        <v>10873</v>
      </c>
      <c r="C887" s="27" t="s">
        <v>10872</v>
      </c>
      <c r="D887" s="27" t="s">
        <v>13425</v>
      </c>
      <c r="E887" s="75">
        <v>31158</v>
      </c>
      <c r="F887" s="27" t="str">
        <f t="shared" si="39"/>
        <v>5041</v>
      </c>
      <c r="G887" s="27" t="str">
        <f t="shared" si="40"/>
        <v>Male</v>
      </c>
      <c r="H887" s="27" t="str">
        <f t="shared" si="41"/>
        <v>gmail</v>
      </c>
    </row>
    <row r="888" spans="1:8" x14ac:dyDescent="0.3">
      <c r="A888" s="49" t="s">
        <v>10871</v>
      </c>
      <c r="B888" s="27" t="s">
        <v>4394</v>
      </c>
      <c r="C888" s="27" t="s">
        <v>10870</v>
      </c>
      <c r="E888" s="75">
        <v>34746</v>
      </c>
      <c r="F888" s="27" t="str">
        <f t="shared" si="39"/>
        <v>5257</v>
      </c>
      <c r="G888" s="27" t="str">
        <f t="shared" si="40"/>
        <v>Male</v>
      </c>
      <c r="H888" s="27" t="e">
        <f t="shared" si="41"/>
        <v>#VALUE!</v>
      </c>
    </row>
    <row r="889" spans="1:8" x14ac:dyDescent="0.3">
      <c r="A889" s="49" t="s">
        <v>10869</v>
      </c>
      <c r="B889" s="27" t="s">
        <v>4170</v>
      </c>
      <c r="C889" s="27" t="s">
        <v>4488</v>
      </c>
      <c r="D889" s="27" t="s">
        <v>13426</v>
      </c>
      <c r="E889" s="75">
        <v>31962</v>
      </c>
      <c r="F889" s="27" t="str">
        <f t="shared" si="39"/>
        <v>5786</v>
      </c>
      <c r="G889" s="27" t="str">
        <f t="shared" si="40"/>
        <v>Male</v>
      </c>
      <c r="H889" s="27" t="str">
        <f t="shared" si="41"/>
        <v>gmail</v>
      </c>
    </row>
    <row r="890" spans="1:8" x14ac:dyDescent="0.3">
      <c r="A890" s="49" t="s">
        <v>10868</v>
      </c>
      <c r="B890" s="27" t="s">
        <v>6508</v>
      </c>
      <c r="C890" s="27" t="s">
        <v>10000</v>
      </c>
      <c r="D890" s="27" t="s">
        <v>13427</v>
      </c>
      <c r="E890" s="75">
        <v>30269</v>
      </c>
      <c r="F890" s="27" t="str">
        <f t="shared" si="39"/>
        <v>5097</v>
      </c>
      <c r="G890" s="27" t="str">
        <f t="shared" si="40"/>
        <v>Male</v>
      </c>
      <c r="H890" s="27" t="str">
        <f t="shared" si="41"/>
        <v>ggisa</v>
      </c>
    </row>
    <row r="891" spans="1:8" x14ac:dyDescent="0.3">
      <c r="A891" s="49" t="s">
        <v>10867</v>
      </c>
      <c r="B891" s="27" t="s">
        <v>4374</v>
      </c>
      <c r="C891" s="27" t="s">
        <v>5328</v>
      </c>
      <c r="E891" s="75">
        <v>28553</v>
      </c>
      <c r="F891" s="27" t="str">
        <f t="shared" si="39"/>
        <v>5020</v>
      </c>
      <c r="G891" s="27" t="str">
        <f t="shared" si="40"/>
        <v>Male</v>
      </c>
      <c r="H891" s="27" t="e">
        <f t="shared" si="41"/>
        <v>#VALUE!</v>
      </c>
    </row>
    <row r="892" spans="1:8" x14ac:dyDescent="0.3">
      <c r="A892" s="49" t="s">
        <v>10866</v>
      </c>
      <c r="B892" s="27" t="s">
        <v>4953</v>
      </c>
      <c r="C892" s="27" t="s">
        <v>10865</v>
      </c>
      <c r="D892" s="27" t="s">
        <v>13428</v>
      </c>
      <c r="E892" s="75">
        <v>33406</v>
      </c>
      <c r="F892" s="27" t="str">
        <f t="shared" si="39"/>
        <v>5653</v>
      </c>
      <c r="G892" s="27" t="str">
        <f t="shared" si="40"/>
        <v>Male</v>
      </c>
      <c r="H892" s="27" t="str">
        <f t="shared" si="41"/>
        <v>mweb</v>
      </c>
    </row>
    <row r="893" spans="1:8" x14ac:dyDescent="0.3">
      <c r="A893" s="49" t="s">
        <v>10864</v>
      </c>
      <c r="B893" s="27" t="s">
        <v>4983</v>
      </c>
      <c r="C893" s="27" t="s">
        <v>10863</v>
      </c>
      <c r="D893" s="27" t="s">
        <v>13429</v>
      </c>
      <c r="E893" s="75">
        <v>33087</v>
      </c>
      <c r="F893" s="27" t="str">
        <f t="shared" si="39"/>
        <v>6101</v>
      </c>
      <c r="G893" s="27" t="str">
        <f t="shared" si="40"/>
        <v>Male</v>
      </c>
      <c r="H893" s="27" t="str">
        <f t="shared" si="41"/>
        <v>globalcoffee</v>
      </c>
    </row>
    <row r="894" spans="1:8" x14ac:dyDescent="0.3">
      <c r="A894" s="49" t="s">
        <v>10862</v>
      </c>
      <c r="B894" s="27" t="s">
        <v>10861</v>
      </c>
      <c r="C894" s="27" t="s">
        <v>10860</v>
      </c>
      <c r="D894" s="27" t="s">
        <v>13430</v>
      </c>
      <c r="E894" s="75">
        <v>34150</v>
      </c>
      <c r="F894" s="27" t="str">
        <f t="shared" si="39"/>
        <v>6019</v>
      </c>
      <c r="G894" s="27" t="str">
        <f t="shared" si="40"/>
        <v>Male</v>
      </c>
      <c r="H894" s="27" t="str">
        <f t="shared" si="41"/>
        <v>globalgolf</v>
      </c>
    </row>
    <row r="895" spans="1:8" x14ac:dyDescent="0.3">
      <c r="A895" s="49" t="s">
        <v>10859</v>
      </c>
      <c r="B895" s="27" t="s">
        <v>5263</v>
      </c>
      <c r="C895" s="27" t="s">
        <v>10858</v>
      </c>
      <c r="D895" s="27" t="s">
        <v>13431</v>
      </c>
      <c r="E895" s="75">
        <v>34179</v>
      </c>
      <c r="F895" s="27" t="str">
        <f t="shared" si="39"/>
        <v>5947</v>
      </c>
      <c r="G895" s="27" t="str">
        <f t="shared" si="40"/>
        <v>Male</v>
      </c>
      <c r="H895" s="27" t="str">
        <f t="shared" si="41"/>
        <v>globaltraining</v>
      </c>
    </row>
    <row r="896" spans="1:8" x14ac:dyDescent="0.3">
      <c r="A896" s="49" t="s">
        <v>10857</v>
      </c>
      <c r="B896" s="27" t="s">
        <v>10856</v>
      </c>
      <c r="C896" s="27" t="s">
        <v>5155</v>
      </c>
      <c r="E896" s="75">
        <v>31129</v>
      </c>
      <c r="F896" s="27" t="str">
        <f t="shared" si="39"/>
        <v>5890</v>
      </c>
      <c r="G896" s="27" t="str">
        <f t="shared" si="40"/>
        <v>Male</v>
      </c>
      <c r="H896" s="27" t="e">
        <f t="shared" si="41"/>
        <v>#VALUE!</v>
      </c>
    </row>
    <row r="897" spans="1:8" x14ac:dyDescent="0.3">
      <c r="A897" s="49" t="s">
        <v>10855</v>
      </c>
      <c r="B897" s="27" t="s">
        <v>10854</v>
      </c>
      <c r="C897" s="27" t="s">
        <v>10853</v>
      </c>
      <c r="E897" s="75">
        <v>33891</v>
      </c>
      <c r="F897" s="27" t="str">
        <f t="shared" si="39"/>
        <v>0222</v>
      </c>
      <c r="G897" s="27" t="str">
        <f t="shared" si="40"/>
        <v>Female</v>
      </c>
      <c r="H897" s="27" t="e">
        <f t="shared" si="41"/>
        <v>#VALUE!</v>
      </c>
    </row>
    <row r="898" spans="1:8" x14ac:dyDescent="0.3">
      <c r="A898" s="49" t="s">
        <v>10852</v>
      </c>
      <c r="B898" s="27" t="s">
        <v>10851</v>
      </c>
      <c r="C898" s="27" t="s">
        <v>8905</v>
      </c>
      <c r="D898" s="27" t="s">
        <v>13432</v>
      </c>
      <c r="E898" s="75">
        <v>35236</v>
      </c>
      <c r="F898" s="27" t="str">
        <f t="shared" si="39"/>
        <v>5918</v>
      </c>
      <c r="G898" s="27" t="str">
        <f t="shared" si="40"/>
        <v>Male</v>
      </c>
      <c r="H898" s="27" t="str">
        <f t="shared" si="41"/>
        <v>globeflight</v>
      </c>
    </row>
    <row r="899" spans="1:8" x14ac:dyDescent="0.3">
      <c r="A899" s="49" t="s">
        <v>10850</v>
      </c>
      <c r="B899" s="27" t="s">
        <v>10849</v>
      </c>
      <c r="C899" s="27" t="s">
        <v>6217</v>
      </c>
      <c r="E899" s="75">
        <v>33658</v>
      </c>
      <c r="F899" s="27" t="str">
        <f t="shared" si="39"/>
        <v>5052</v>
      </c>
      <c r="G899" s="27" t="str">
        <f t="shared" si="40"/>
        <v>Male</v>
      </c>
      <c r="H899" s="27" t="e">
        <f t="shared" si="41"/>
        <v>#VALUE!</v>
      </c>
    </row>
    <row r="900" spans="1:8" x14ac:dyDescent="0.3">
      <c r="A900" s="49" t="s">
        <v>10848</v>
      </c>
      <c r="B900" s="27" t="s">
        <v>10847</v>
      </c>
      <c r="C900" s="27" t="s">
        <v>5933</v>
      </c>
      <c r="E900" s="75">
        <v>30026</v>
      </c>
      <c r="F900" s="27" t="str">
        <f t="shared" ref="F900:F963" si="42">MID(A900,7,4)</f>
        <v>5185</v>
      </c>
      <c r="G900" s="27" t="str">
        <f t="shared" si="40"/>
        <v>Male</v>
      </c>
      <c r="H900" s="27" t="e">
        <f t="shared" si="41"/>
        <v>#VALUE!</v>
      </c>
    </row>
    <row r="901" spans="1:8" x14ac:dyDescent="0.3">
      <c r="A901" s="49" t="s">
        <v>10846</v>
      </c>
      <c r="B901" s="27" t="s">
        <v>10845</v>
      </c>
      <c r="C901" s="27" t="s">
        <v>4808</v>
      </c>
      <c r="D901" s="27" t="s">
        <v>13433</v>
      </c>
      <c r="E901" s="75">
        <v>33451</v>
      </c>
      <c r="F901" s="27" t="str">
        <f t="shared" si="42"/>
        <v>0320</v>
      </c>
      <c r="G901" s="27" t="str">
        <f t="shared" ref="G901:G964" si="43">IF(F901&gt;"4999","Male","Female")</f>
        <v>Female</v>
      </c>
      <c r="H901" s="27" t="str">
        <f t="shared" ref="H901:H964" si="44">LEFT(REPLACE(D901,1,FIND("@",D901),""),FIND(".",REPLACE(D901,1,FIND("@",D901),""))-1)</f>
        <v>global</v>
      </c>
    </row>
    <row r="902" spans="1:8" x14ac:dyDescent="0.3">
      <c r="A902" s="49" t="s">
        <v>10844</v>
      </c>
      <c r="B902" s="27" t="s">
        <v>10843</v>
      </c>
      <c r="C902" s="27" t="s">
        <v>10842</v>
      </c>
      <c r="D902" s="27" t="s">
        <v>13434</v>
      </c>
      <c r="E902" s="75">
        <v>26672</v>
      </c>
      <c r="F902" s="27" t="str">
        <f t="shared" si="42"/>
        <v>0090</v>
      </c>
      <c r="G902" s="27" t="str">
        <f t="shared" si="43"/>
        <v>Female</v>
      </c>
      <c r="H902" s="27" t="str">
        <f t="shared" si="44"/>
        <v>goglio</v>
      </c>
    </row>
    <row r="903" spans="1:8" x14ac:dyDescent="0.3">
      <c r="A903" s="49" t="s">
        <v>10841</v>
      </c>
      <c r="B903" s="27" t="s">
        <v>6516</v>
      </c>
      <c r="C903" s="27" t="s">
        <v>5551</v>
      </c>
      <c r="D903" s="27" t="s">
        <v>13435</v>
      </c>
      <c r="E903" s="75">
        <v>32002</v>
      </c>
      <c r="F903" s="27" t="str">
        <f t="shared" si="42"/>
        <v>5585</v>
      </c>
      <c r="G903" s="27" t="str">
        <f t="shared" si="43"/>
        <v>Male</v>
      </c>
      <c r="H903" s="27" t="str">
        <f t="shared" si="44"/>
        <v>GOLDENFOODS</v>
      </c>
    </row>
    <row r="904" spans="1:8" x14ac:dyDescent="0.3">
      <c r="A904" s="49" t="s">
        <v>10840</v>
      </c>
      <c r="B904" s="27" t="s">
        <v>10839</v>
      </c>
      <c r="C904" s="27" t="s">
        <v>9807</v>
      </c>
      <c r="E904" s="75">
        <v>34281</v>
      </c>
      <c r="F904" s="27" t="str">
        <f t="shared" si="42"/>
        <v>0051</v>
      </c>
      <c r="G904" s="27" t="str">
        <f t="shared" si="43"/>
        <v>Female</v>
      </c>
      <c r="H904" s="27" t="e">
        <f t="shared" si="44"/>
        <v>#VALUE!</v>
      </c>
    </row>
    <row r="905" spans="1:8" x14ac:dyDescent="0.3">
      <c r="A905" s="49" t="s">
        <v>10838</v>
      </c>
      <c r="B905" s="27" t="s">
        <v>10837</v>
      </c>
      <c r="C905" s="27" t="s">
        <v>4767</v>
      </c>
      <c r="E905" s="75">
        <v>32662</v>
      </c>
      <c r="F905" s="27" t="str">
        <f t="shared" si="42"/>
        <v>5326</v>
      </c>
      <c r="G905" s="27" t="str">
        <f t="shared" si="43"/>
        <v>Male</v>
      </c>
      <c r="H905" s="27" t="e">
        <f t="shared" si="44"/>
        <v>#VALUE!</v>
      </c>
    </row>
    <row r="906" spans="1:8" x14ac:dyDescent="0.3">
      <c r="A906" s="49" t="s">
        <v>10836</v>
      </c>
      <c r="B906" s="27" t="s">
        <v>10835</v>
      </c>
      <c r="C906" s="27" t="s">
        <v>10834</v>
      </c>
      <c r="D906" s="27" t="s">
        <v>13436</v>
      </c>
      <c r="E906" s="75">
        <v>31382</v>
      </c>
      <c r="F906" s="27" t="str">
        <f t="shared" si="42"/>
        <v>1225</v>
      </c>
      <c r="G906" s="27" t="str">
        <f t="shared" si="43"/>
        <v>Female</v>
      </c>
      <c r="H906" s="27" t="str">
        <f t="shared" si="44"/>
        <v>g-one-fire</v>
      </c>
    </row>
    <row r="907" spans="1:8" x14ac:dyDescent="0.3">
      <c r="A907" s="49" t="s">
        <v>10833</v>
      </c>
      <c r="B907" s="27" t="s">
        <v>10832</v>
      </c>
      <c r="C907" s="27" t="s">
        <v>4046</v>
      </c>
      <c r="D907" s="27" t="s">
        <v>13437</v>
      </c>
      <c r="E907" s="75">
        <v>25849</v>
      </c>
      <c r="F907" s="27" t="str">
        <f t="shared" si="42"/>
        <v>5023</v>
      </c>
      <c r="G907" s="27" t="str">
        <f t="shared" si="43"/>
        <v>Male</v>
      </c>
      <c r="H907" s="27" t="str">
        <f t="shared" si="44"/>
        <v>shopfitdesign</v>
      </c>
    </row>
    <row r="908" spans="1:8" x14ac:dyDescent="0.3">
      <c r="A908" s="49" t="s">
        <v>10831</v>
      </c>
      <c r="B908" s="27" t="s">
        <v>8695</v>
      </c>
      <c r="C908" s="27" t="s">
        <v>10830</v>
      </c>
      <c r="D908" s="27" t="s">
        <v>13438</v>
      </c>
      <c r="E908" s="75">
        <v>33512</v>
      </c>
      <c r="F908" s="27" t="str">
        <f t="shared" si="42"/>
        <v>0708</v>
      </c>
      <c r="G908" s="27" t="str">
        <f t="shared" si="43"/>
        <v>Female</v>
      </c>
      <c r="H908" s="27" t="str">
        <f t="shared" si="44"/>
        <v>goscor</v>
      </c>
    </row>
    <row r="909" spans="1:8" x14ac:dyDescent="0.3">
      <c r="A909" s="49" t="s">
        <v>10829</v>
      </c>
      <c r="B909" s="27" t="s">
        <v>8403</v>
      </c>
      <c r="C909" s="27" t="s">
        <v>10828</v>
      </c>
      <c r="D909" s="27" t="s">
        <v>13439</v>
      </c>
      <c r="E909" s="75">
        <v>34462</v>
      </c>
      <c r="F909" s="27" t="str">
        <f t="shared" si="42"/>
        <v>0320</v>
      </c>
      <c r="G909" s="27" t="str">
        <f t="shared" si="43"/>
        <v>Female</v>
      </c>
      <c r="H909" s="27" t="str">
        <f t="shared" si="44"/>
        <v>goscor</v>
      </c>
    </row>
    <row r="910" spans="1:8" x14ac:dyDescent="0.3">
      <c r="A910" s="49" t="s">
        <v>10827</v>
      </c>
      <c r="B910" s="27" t="s">
        <v>10826</v>
      </c>
      <c r="C910" s="27" t="s">
        <v>5218</v>
      </c>
      <c r="D910" s="27" t="s">
        <v>13440</v>
      </c>
      <c r="E910" s="75">
        <v>33823</v>
      </c>
      <c r="F910" s="27" t="str">
        <f t="shared" si="42"/>
        <v>0888</v>
      </c>
      <c r="G910" s="27" t="str">
        <f t="shared" si="43"/>
        <v>Female</v>
      </c>
      <c r="H910" s="27" t="str">
        <f t="shared" si="44"/>
        <v>goscor</v>
      </c>
    </row>
    <row r="911" spans="1:8" x14ac:dyDescent="0.3">
      <c r="A911" s="49" t="s">
        <v>10825</v>
      </c>
      <c r="B911" s="27" t="s">
        <v>10824</v>
      </c>
      <c r="C911" s="27" t="s">
        <v>10823</v>
      </c>
      <c r="D911" s="27" t="s">
        <v>13441</v>
      </c>
      <c r="E911" s="75">
        <v>35112</v>
      </c>
      <c r="F911" s="27" t="str">
        <f t="shared" si="42"/>
        <v>0388</v>
      </c>
      <c r="G911" s="27" t="str">
        <f t="shared" si="43"/>
        <v>Female</v>
      </c>
      <c r="H911" s="27" t="str">
        <f t="shared" si="44"/>
        <v>shumani-industrial</v>
      </c>
    </row>
    <row r="912" spans="1:8" x14ac:dyDescent="0.3">
      <c r="A912" s="49" t="s">
        <v>10822</v>
      </c>
      <c r="B912" s="27" t="s">
        <v>5176</v>
      </c>
      <c r="C912" s="27" t="s">
        <v>10821</v>
      </c>
      <c r="D912" s="27" t="s">
        <v>13442</v>
      </c>
      <c r="E912" s="75">
        <v>33365</v>
      </c>
      <c r="F912" s="27" t="str">
        <f t="shared" si="42"/>
        <v>0314</v>
      </c>
      <c r="G912" s="27" t="str">
        <f t="shared" si="43"/>
        <v>Female</v>
      </c>
      <c r="H912" s="27" t="str">
        <f t="shared" si="44"/>
        <v>goshawkpe</v>
      </c>
    </row>
    <row r="913" spans="1:8" x14ac:dyDescent="0.3">
      <c r="A913" s="49" t="s">
        <v>10820</v>
      </c>
      <c r="B913" s="27" t="s">
        <v>10819</v>
      </c>
      <c r="C913" s="27" t="s">
        <v>10151</v>
      </c>
      <c r="D913" s="27" t="s">
        <v>13443</v>
      </c>
      <c r="E913" s="75">
        <v>35333</v>
      </c>
      <c r="F913" s="27" t="str">
        <f t="shared" si="42"/>
        <v>0104</v>
      </c>
      <c r="G913" s="27" t="str">
        <f t="shared" si="43"/>
        <v>Female</v>
      </c>
      <c r="H913" s="27" t="str">
        <f t="shared" si="44"/>
        <v>gmail</v>
      </c>
    </row>
    <row r="914" spans="1:8" x14ac:dyDescent="0.3">
      <c r="A914" s="49" t="s">
        <v>10818</v>
      </c>
      <c r="B914" s="27" t="s">
        <v>4234</v>
      </c>
      <c r="C914" s="27" t="s">
        <v>10817</v>
      </c>
      <c r="D914" s="27" t="s">
        <v>13444</v>
      </c>
      <c r="E914" s="75">
        <v>34671</v>
      </c>
      <c r="F914" s="27" t="str">
        <f t="shared" si="42"/>
        <v>6234</v>
      </c>
      <c r="G914" s="27" t="str">
        <f t="shared" si="43"/>
        <v>Male</v>
      </c>
      <c r="H914" s="27" t="str">
        <f t="shared" si="44"/>
        <v>gbrefrigeration</v>
      </c>
    </row>
    <row r="915" spans="1:8" x14ac:dyDescent="0.3">
      <c r="A915" s="49" t="s">
        <v>10816</v>
      </c>
      <c r="B915" s="27" t="s">
        <v>10815</v>
      </c>
      <c r="C915" s="27" t="s">
        <v>7858</v>
      </c>
      <c r="E915" s="75">
        <v>32217</v>
      </c>
      <c r="F915" s="27" t="str">
        <f t="shared" si="42"/>
        <v>0326</v>
      </c>
      <c r="G915" s="27" t="str">
        <f t="shared" si="43"/>
        <v>Female</v>
      </c>
      <c r="H915" s="27" t="e">
        <f t="shared" si="44"/>
        <v>#VALUE!</v>
      </c>
    </row>
    <row r="916" spans="1:8" x14ac:dyDescent="0.3">
      <c r="A916" s="49" t="s">
        <v>10814</v>
      </c>
      <c r="B916" s="27" t="s">
        <v>6591</v>
      </c>
      <c r="C916" s="27" t="s">
        <v>10813</v>
      </c>
      <c r="D916" s="27" t="s">
        <v>13445</v>
      </c>
      <c r="E916" s="75">
        <v>34414</v>
      </c>
      <c r="F916" s="27" t="str">
        <f t="shared" si="42"/>
        <v>0186</v>
      </c>
      <c r="G916" s="27" t="str">
        <f t="shared" si="43"/>
        <v>Female</v>
      </c>
      <c r="H916" s="27" t="str">
        <f t="shared" si="44"/>
        <v>za</v>
      </c>
    </row>
    <row r="917" spans="1:8" x14ac:dyDescent="0.3">
      <c r="A917" s="49" t="s">
        <v>10812</v>
      </c>
      <c r="B917" s="27" t="s">
        <v>5036</v>
      </c>
      <c r="C917" s="27" t="s">
        <v>5175</v>
      </c>
      <c r="D917" s="27" t="s">
        <v>13446</v>
      </c>
      <c r="E917" s="75">
        <v>34028</v>
      </c>
      <c r="F917" s="27" t="str">
        <f t="shared" si="42"/>
        <v>0219</v>
      </c>
      <c r="G917" s="27" t="str">
        <f t="shared" si="43"/>
        <v>Female</v>
      </c>
      <c r="H917" s="27" t="str">
        <f t="shared" si="44"/>
        <v>graycon</v>
      </c>
    </row>
    <row r="918" spans="1:8" x14ac:dyDescent="0.3">
      <c r="A918" s="49" t="s">
        <v>10811</v>
      </c>
      <c r="B918" s="27" t="s">
        <v>10810</v>
      </c>
      <c r="C918" s="27" t="s">
        <v>7193</v>
      </c>
      <c r="D918" s="27" t="s">
        <v>13447</v>
      </c>
      <c r="E918" s="75">
        <v>32548</v>
      </c>
      <c r="F918" s="27" t="str">
        <f t="shared" si="42"/>
        <v>0068</v>
      </c>
      <c r="G918" s="27" t="str">
        <f t="shared" si="43"/>
        <v>Female</v>
      </c>
      <c r="H918" s="27" t="str">
        <f t="shared" si="44"/>
        <v>telkom</v>
      </c>
    </row>
    <row r="919" spans="1:8" x14ac:dyDescent="0.3">
      <c r="A919" s="49" t="s">
        <v>10809</v>
      </c>
      <c r="B919" s="27" t="s">
        <v>4188</v>
      </c>
      <c r="C919" s="27" t="s">
        <v>5188</v>
      </c>
      <c r="D919" s="27" t="s">
        <v>13448</v>
      </c>
      <c r="E919" s="75">
        <v>33392</v>
      </c>
      <c r="F919" s="27" t="str">
        <f t="shared" si="42"/>
        <v>5259</v>
      </c>
      <c r="G919" s="27" t="str">
        <f t="shared" si="43"/>
        <v>Male</v>
      </c>
      <c r="H919" s="27" t="str">
        <f t="shared" si="44"/>
        <v>great-wines</v>
      </c>
    </row>
    <row r="920" spans="1:8" x14ac:dyDescent="0.3">
      <c r="A920" s="49" t="s">
        <v>10808</v>
      </c>
      <c r="B920" s="27" t="s">
        <v>6591</v>
      </c>
      <c r="C920" s="27" t="s">
        <v>4265</v>
      </c>
      <c r="D920" s="27" t="s">
        <v>13449</v>
      </c>
      <c r="E920" s="75">
        <v>35339</v>
      </c>
      <c r="F920" s="27" t="str">
        <f t="shared" si="42"/>
        <v>0288</v>
      </c>
      <c r="G920" s="27" t="str">
        <f t="shared" si="43"/>
        <v>Female</v>
      </c>
      <c r="H920" s="27" t="str">
        <f t="shared" si="44"/>
        <v>dancerstudio</v>
      </c>
    </row>
    <row r="921" spans="1:8" x14ac:dyDescent="0.3">
      <c r="A921" s="49" t="s">
        <v>10807</v>
      </c>
      <c r="B921" s="27" t="s">
        <v>4179</v>
      </c>
      <c r="C921" s="27" t="s">
        <v>10806</v>
      </c>
      <c r="D921" s="27" t="s">
        <v>13450</v>
      </c>
      <c r="E921" s="75">
        <v>33868</v>
      </c>
      <c r="F921" s="27" t="str">
        <f t="shared" si="42"/>
        <v>5586</v>
      </c>
      <c r="G921" s="27" t="str">
        <f t="shared" si="43"/>
        <v>Male</v>
      </c>
      <c r="H921" s="27" t="str">
        <f t="shared" si="44"/>
        <v>gmail</v>
      </c>
    </row>
    <row r="922" spans="1:8" x14ac:dyDescent="0.3">
      <c r="A922" s="49" t="s">
        <v>10805</v>
      </c>
      <c r="B922" s="27" t="s">
        <v>4297</v>
      </c>
      <c r="C922" s="27" t="s">
        <v>10804</v>
      </c>
      <c r="D922" s="27" t="s">
        <v>13451</v>
      </c>
      <c r="E922" s="75">
        <v>33119</v>
      </c>
      <c r="F922" s="27" t="str">
        <f t="shared" si="42"/>
        <v>1001</v>
      </c>
      <c r="G922" s="27" t="str">
        <f t="shared" si="43"/>
        <v>Female</v>
      </c>
      <c r="H922" s="27" t="str">
        <f t="shared" si="44"/>
        <v>gmail</v>
      </c>
    </row>
    <row r="923" spans="1:8" x14ac:dyDescent="0.3">
      <c r="A923" s="49" t="s">
        <v>10803</v>
      </c>
      <c r="B923" s="27" t="s">
        <v>10802</v>
      </c>
      <c r="C923" s="27" t="s">
        <v>7683</v>
      </c>
      <c r="D923" s="27" t="s">
        <v>13452</v>
      </c>
      <c r="E923" s="75">
        <v>35722</v>
      </c>
      <c r="F923" s="27" t="str">
        <f t="shared" si="42"/>
        <v>0687</v>
      </c>
      <c r="G923" s="27" t="str">
        <f t="shared" si="43"/>
        <v>Female</v>
      </c>
      <c r="H923" s="27" t="str">
        <f t="shared" si="44"/>
        <v>greenparklodge</v>
      </c>
    </row>
    <row r="924" spans="1:8" x14ac:dyDescent="0.3">
      <c r="A924" s="49" t="s">
        <v>10801</v>
      </c>
      <c r="B924" s="27" t="s">
        <v>5276</v>
      </c>
      <c r="C924" s="27" t="s">
        <v>7083</v>
      </c>
      <c r="D924" s="27" t="s">
        <v>13453</v>
      </c>
      <c r="E924" s="75">
        <v>34279</v>
      </c>
      <c r="F924" s="27" t="str">
        <f t="shared" si="42"/>
        <v>5105</v>
      </c>
      <c r="G924" s="27" t="str">
        <f t="shared" si="43"/>
        <v>Male</v>
      </c>
      <c r="H924" s="27" t="str">
        <f t="shared" si="44"/>
        <v>greenplasticwood</v>
      </c>
    </row>
    <row r="925" spans="1:8" x14ac:dyDescent="0.3">
      <c r="A925" s="49" t="s">
        <v>10800</v>
      </c>
      <c r="B925" s="27" t="s">
        <v>5176</v>
      </c>
      <c r="C925" s="27" t="s">
        <v>10799</v>
      </c>
      <c r="D925" s="27" t="s">
        <v>13454</v>
      </c>
      <c r="E925" s="75">
        <v>35375</v>
      </c>
      <c r="F925" s="27" t="str">
        <f t="shared" si="42"/>
        <v>5289</v>
      </c>
      <c r="G925" s="27" t="str">
        <f t="shared" si="43"/>
        <v>Male</v>
      </c>
      <c r="H925" s="27" t="str">
        <f t="shared" si="44"/>
        <v>greenegroup</v>
      </c>
    </row>
    <row r="926" spans="1:8" x14ac:dyDescent="0.3">
      <c r="A926" s="49" t="s">
        <v>10798</v>
      </c>
      <c r="B926" s="27" t="s">
        <v>8084</v>
      </c>
      <c r="C926" s="27" t="s">
        <v>6448</v>
      </c>
      <c r="D926" s="27" t="s">
        <v>13455</v>
      </c>
      <c r="E926" s="75">
        <v>33973</v>
      </c>
      <c r="F926" s="27" t="str">
        <f t="shared" si="42"/>
        <v>0040</v>
      </c>
      <c r="G926" s="27" t="str">
        <f t="shared" si="43"/>
        <v>Female</v>
      </c>
      <c r="H926" s="27" t="str">
        <f t="shared" si="44"/>
        <v>telkomsa</v>
      </c>
    </row>
    <row r="927" spans="1:8" x14ac:dyDescent="0.3">
      <c r="A927" s="49" t="s">
        <v>10797</v>
      </c>
      <c r="B927" s="27" t="s">
        <v>10796</v>
      </c>
      <c r="C927" s="27" t="s">
        <v>4373</v>
      </c>
      <c r="E927" s="75">
        <v>33794</v>
      </c>
      <c r="F927" s="27" t="str">
        <f t="shared" si="42"/>
        <v>0168</v>
      </c>
      <c r="G927" s="27" t="str">
        <f t="shared" si="43"/>
        <v>Female</v>
      </c>
      <c r="H927" s="27" t="e">
        <f t="shared" si="44"/>
        <v>#VALUE!</v>
      </c>
    </row>
    <row r="928" spans="1:8" x14ac:dyDescent="0.3">
      <c r="A928" s="49" t="s">
        <v>10795</v>
      </c>
      <c r="B928" s="27" t="s">
        <v>10794</v>
      </c>
      <c r="C928" s="27" t="s">
        <v>4519</v>
      </c>
      <c r="D928" s="27" t="s">
        <v>13456</v>
      </c>
      <c r="E928" s="75">
        <v>32982</v>
      </c>
      <c r="F928" s="27" t="str">
        <f t="shared" si="42"/>
        <v>5846</v>
      </c>
      <c r="G928" s="27" t="str">
        <f t="shared" si="43"/>
        <v>Male</v>
      </c>
      <c r="H928" s="27" t="str">
        <f t="shared" si="44"/>
        <v>GMAIL</v>
      </c>
    </row>
    <row r="929" spans="1:8" x14ac:dyDescent="0.3">
      <c r="A929" s="49" t="s">
        <v>10793</v>
      </c>
      <c r="B929" s="27" t="s">
        <v>4188</v>
      </c>
      <c r="C929" s="27" t="s">
        <v>10792</v>
      </c>
      <c r="D929" s="27" t="s">
        <v>13457</v>
      </c>
      <c r="E929" s="75">
        <v>34221</v>
      </c>
      <c r="F929" s="27" t="str">
        <f t="shared" si="42"/>
        <v>5494</v>
      </c>
      <c r="G929" s="27" t="str">
        <f t="shared" si="43"/>
        <v>Male</v>
      </c>
      <c r="H929" s="27" t="str">
        <f t="shared" si="44"/>
        <v>GSAIRCON</v>
      </c>
    </row>
    <row r="930" spans="1:8" x14ac:dyDescent="0.3">
      <c r="A930" s="49" t="s">
        <v>10791</v>
      </c>
      <c r="B930" s="27" t="s">
        <v>10790</v>
      </c>
      <c r="C930" s="27" t="s">
        <v>8255</v>
      </c>
      <c r="D930" s="27" t="s">
        <v>13458</v>
      </c>
      <c r="E930" s="75">
        <v>34934</v>
      </c>
      <c r="F930" s="27" t="str">
        <f t="shared" si="42"/>
        <v>0337</v>
      </c>
      <c r="G930" s="27" t="str">
        <f t="shared" si="43"/>
        <v>Female</v>
      </c>
      <c r="H930" s="27" t="str">
        <f t="shared" si="44"/>
        <v>greymatterfinch</v>
      </c>
    </row>
    <row r="931" spans="1:8" x14ac:dyDescent="0.3">
      <c r="A931" s="49" t="s">
        <v>10789</v>
      </c>
      <c r="B931" s="27" t="s">
        <v>10788</v>
      </c>
      <c r="C931" s="27" t="s">
        <v>10787</v>
      </c>
      <c r="E931" s="75">
        <v>33825</v>
      </c>
      <c r="F931" s="27" t="str">
        <f t="shared" si="42"/>
        <v>5622</v>
      </c>
      <c r="G931" s="27" t="str">
        <f t="shared" si="43"/>
        <v>Male</v>
      </c>
      <c r="H931" s="27" t="e">
        <f t="shared" si="44"/>
        <v>#VALUE!</v>
      </c>
    </row>
    <row r="932" spans="1:8" x14ac:dyDescent="0.3">
      <c r="A932" s="49" t="s">
        <v>10786</v>
      </c>
      <c r="B932" s="27" t="s">
        <v>10785</v>
      </c>
      <c r="C932" s="27" t="s">
        <v>5271</v>
      </c>
      <c r="D932" s="27" t="s">
        <v>13459</v>
      </c>
      <c r="E932" s="75">
        <v>33534</v>
      </c>
      <c r="F932" s="27" t="str">
        <f t="shared" si="42"/>
        <v>0356</v>
      </c>
      <c r="G932" s="27" t="str">
        <f t="shared" si="43"/>
        <v>Female</v>
      </c>
      <c r="H932" s="27" t="str">
        <f t="shared" si="44"/>
        <v>gridswitchsa</v>
      </c>
    </row>
    <row r="933" spans="1:8" x14ac:dyDescent="0.3">
      <c r="A933" s="49" t="s">
        <v>10784</v>
      </c>
      <c r="B933" s="27" t="s">
        <v>10783</v>
      </c>
      <c r="C933" s="27" t="s">
        <v>6354</v>
      </c>
      <c r="D933" s="27" t="s">
        <v>13460</v>
      </c>
      <c r="E933" s="75">
        <v>33604</v>
      </c>
      <c r="F933" s="27" t="str">
        <f t="shared" si="42"/>
        <v>7208</v>
      </c>
      <c r="G933" s="27" t="str">
        <f t="shared" si="43"/>
        <v>Male</v>
      </c>
      <c r="H933" s="27" t="str">
        <f t="shared" si="44"/>
        <v>famousbrands</v>
      </c>
    </row>
    <row r="934" spans="1:8" x14ac:dyDescent="0.3">
      <c r="A934" s="49" t="s">
        <v>10782</v>
      </c>
      <c r="B934" s="27" t="s">
        <v>4704</v>
      </c>
      <c r="C934" s="27" t="s">
        <v>10781</v>
      </c>
      <c r="D934" s="27" t="s">
        <v>13461</v>
      </c>
      <c r="E934" s="75">
        <v>33482</v>
      </c>
      <c r="F934" s="27" t="str">
        <f t="shared" si="42"/>
        <v>5301</v>
      </c>
      <c r="G934" s="27" t="str">
        <f t="shared" si="43"/>
        <v>Male</v>
      </c>
      <c r="H934" s="27" t="str">
        <f t="shared" si="44"/>
        <v>growthpoint</v>
      </c>
    </row>
    <row r="935" spans="1:8" x14ac:dyDescent="0.3">
      <c r="A935" s="49" t="s">
        <v>10780</v>
      </c>
      <c r="B935" s="27" t="s">
        <v>4928</v>
      </c>
      <c r="C935" s="27" t="s">
        <v>10779</v>
      </c>
      <c r="D935" s="27" t="s">
        <v>13462</v>
      </c>
      <c r="E935" s="75">
        <v>33284</v>
      </c>
      <c r="F935" s="27" t="str">
        <f t="shared" si="42"/>
        <v>0304</v>
      </c>
      <c r="G935" s="27" t="str">
        <f t="shared" si="43"/>
        <v>Female</v>
      </c>
      <c r="H935" s="27" t="str">
        <f t="shared" si="44"/>
        <v>gryffinsafety</v>
      </c>
    </row>
    <row r="936" spans="1:8" x14ac:dyDescent="0.3">
      <c r="A936" s="49" t="s">
        <v>10778</v>
      </c>
      <c r="B936" s="27" t="s">
        <v>5552</v>
      </c>
      <c r="C936" s="27" t="s">
        <v>4073</v>
      </c>
      <c r="D936" s="27" t="s">
        <v>13463</v>
      </c>
      <c r="E936" s="75">
        <v>34323</v>
      </c>
      <c r="F936" s="27" t="str">
        <f t="shared" si="42"/>
        <v>0551</v>
      </c>
      <c r="G936" s="27" t="str">
        <f t="shared" si="43"/>
        <v>Female</v>
      </c>
      <c r="H936" s="27" t="str">
        <f t="shared" si="44"/>
        <v>gulf</v>
      </c>
    </row>
    <row r="937" spans="1:8" x14ac:dyDescent="0.3">
      <c r="A937" s="49" t="s">
        <v>10777</v>
      </c>
      <c r="B937" s="27" t="s">
        <v>10776</v>
      </c>
      <c r="C937" s="27" t="s">
        <v>4961</v>
      </c>
      <c r="D937" s="27" t="s">
        <v>13464</v>
      </c>
      <c r="E937" s="75">
        <v>32705</v>
      </c>
      <c r="F937" s="27" t="str">
        <f t="shared" si="42"/>
        <v>0227</v>
      </c>
      <c r="G937" s="27" t="str">
        <f t="shared" si="43"/>
        <v>Female</v>
      </c>
      <c r="H937" s="27" t="str">
        <f t="shared" si="44"/>
        <v>worldonline</v>
      </c>
    </row>
    <row r="938" spans="1:8" x14ac:dyDescent="0.3">
      <c r="A938" s="49" t="s">
        <v>10775</v>
      </c>
      <c r="B938" s="27" t="s">
        <v>5240</v>
      </c>
      <c r="C938" s="27" t="s">
        <v>10774</v>
      </c>
      <c r="D938" s="27" t="s">
        <v>13465</v>
      </c>
      <c r="E938" s="75">
        <v>30130</v>
      </c>
      <c r="F938" s="27" t="str">
        <f t="shared" si="42"/>
        <v>0642</v>
      </c>
      <c r="G938" s="27" t="str">
        <f t="shared" si="43"/>
        <v>Female</v>
      </c>
      <c r="H938" s="27" t="str">
        <f t="shared" si="44"/>
        <v>guth</v>
      </c>
    </row>
    <row r="939" spans="1:8" x14ac:dyDescent="0.3">
      <c r="A939" s="49" t="s">
        <v>10773</v>
      </c>
      <c r="B939" s="27" t="s">
        <v>10772</v>
      </c>
      <c r="C939" s="27" t="s">
        <v>8779</v>
      </c>
      <c r="D939" s="27" t="s">
        <v>13466</v>
      </c>
      <c r="E939" s="75">
        <v>34257</v>
      </c>
      <c r="F939" s="27" t="str">
        <f t="shared" si="42"/>
        <v>0852</v>
      </c>
      <c r="G939" s="27" t="str">
        <f t="shared" si="43"/>
        <v>Female</v>
      </c>
      <c r="H939" s="27" t="str">
        <f t="shared" si="44"/>
        <v>h2ompu</v>
      </c>
    </row>
    <row r="940" spans="1:8" x14ac:dyDescent="0.3">
      <c r="A940" s="49" t="s">
        <v>10771</v>
      </c>
      <c r="B940" s="27" t="s">
        <v>10770</v>
      </c>
      <c r="C940" s="27" t="s">
        <v>4131</v>
      </c>
      <c r="E940" s="75">
        <v>34178</v>
      </c>
      <c r="F940" s="27" t="str">
        <f t="shared" si="42"/>
        <v>5484</v>
      </c>
      <c r="G940" s="27" t="str">
        <f t="shared" si="43"/>
        <v>Male</v>
      </c>
      <c r="H940" s="27" t="e">
        <f t="shared" si="44"/>
        <v>#VALUE!</v>
      </c>
    </row>
    <row r="941" spans="1:8" x14ac:dyDescent="0.3">
      <c r="A941" s="49" t="s">
        <v>10769</v>
      </c>
      <c r="B941" s="27" t="s">
        <v>5025</v>
      </c>
      <c r="C941" s="27" t="s">
        <v>10768</v>
      </c>
      <c r="D941" s="27" t="s">
        <v>13467</v>
      </c>
      <c r="E941" s="75">
        <v>33862</v>
      </c>
      <c r="F941" s="27" t="str">
        <f t="shared" si="42"/>
        <v>5763</v>
      </c>
      <c r="G941" s="27" t="str">
        <f t="shared" si="43"/>
        <v>Male</v>
      </c>
      <c r="H941" s="27" t="str">
        <f t="shared" si="44"/>
        <v>habasit</v>
      </c>
    </row>
    <row r="942" spans="1:8" x14ac:dyDescent="0.3">
      <c r="A942" s="49" t="s">
        <v>10767</v>
      </c>
      <c r="B942" s="27" t="s">
        <v>10766</v>
      </c>
      <c r="C942" s="27" t="s">
        <v>10765</v>
      </c>
      <c r="D942" s="27" t="s">
        <v>13468</v>
      </c>
      <c r="E942" s="75">
        <v>27796</v>
      </c>
      <c r="F942" s="27" t="str">
        <f t="shared" si="42"/>
        <v>5158</v>
      </c>
      <c r="G942" s="27" t="str">
        <f t="shared" si="43"/>
        <v>Male</v>
      </c>
      <c r="H942" s="27" t="str">
        <f t="shared" si="44"/>
        <v>gmail</v>
      </c>
    </row>
    <row r="943" spans="1:8" x14ac:dyDescent="0.3">
      <c r="A943" s="49" t="s">
        <v>10764</v>
      </c>
      <c r="B943" s="27" t="s">
        <v>4322</v>
      </c>
      <c r="C943" s="27" t="s">
        <v>4488</v>
      </c>
      <c r="D943" s="27" t="e">
        <v>#N/A</v>
      </c>
      <c r="E943" s="75">
        <v>29167</v>
      </c>
      <c r="F943" s="27" t="str">
        <f t="shared" si="42"/>
        <v>0251</v>
      </c>
      <c r="G943" s="27" t="str">
        <f t="shared" si="43"/>
        <v>Female</v>
      </c>
      <c r="H943" s="27" t="e">
        <f t="shared" si="44"/>
        <v>#N/A</v>
      </c>
    </row>
    <row r="944" spans="1:8" x14ac:dyDescent="0.3">
      <c r="A944" s="49" t="s">
        <v>10763</v>
      </c>
      <c r="B944" s="27" t="s">
        <v>10762</v>
      </c>
      <c r="C944" s="27" t="s">
        <v>6796</v>
      </c>
      <c r="D944" s="27" t="s">
        <v>13469</v>
      </c>
      <c r="E944" s="75">
        <v>30525</v>
      </c>
      <c r="F944" s="27" t="str">
        <f t="shared" si="42"/>
        <v>0993</v>
      </c>
      <c r="G944" s="27" t="str">
        <f t="shared" si="43"/>
        <v>Female</v>
      </c>
      <c r="H944" s="27" t="str">
        <f t="shared" si="44"/>
        <v>printjuction</v>
      </c>
    </row>
    <row r="945" spans="1:8" x14ac:dyDescent="0.3">
      <c r="A945" s="49" t="s">
        <v>10761</v>
      </c>
      <c r="B945" s="27" t="s">
        <v>7723</v>
      </c>
      <c r="C945" s="27" t="s">
        <v>6393</v>
      </c>
      <c r="D945" s="27" t="s">
        <v>13470</v>
      </c>
      <c r="E945" s="75">
        <v>34284</v>
      </c>
      <c r="F945" s="27" t="str">
        <f t="shared" si="42"/>
        <v>0229</v>
      </c>
      <c r="G945" s="27" t="str">
        <f t="shared" si="43"/>
        <v>Female</v>
      </c>
      <c r="H945" s="27" t="str">
        <f t="shared" si="44"/>
        <v>hanna</v>
      </c>
    </row>
    <row r="946" spans="1:8" x14ac:dyDescent="0.3">
      <c r="A946" s="49" t="s">
        <v>10760</v>
      </c>
      <c r="B946" s="27" t="s">
        <v>10759</v>
      </c>
      <c r="C946" s="27" t="s">
        <v>4637</v>
      </c>
      <c r="D946" s="27" t="s">
        <v>13471</v>
      </c>
      <c r="E946" s="75">
        <v>34564</v>
      </c>
      <c r="F946" s="27" t="str">
        <f t="shared" si="42"/>
        <v>0391</v>
      </c>
      <c r="G946" s="27" t="str">
        <f t="shared" si="43"/>
        <v>Female</v>
      </c>
      <c r="H946" s="27" t="str">
        <f t="shared" si="44"/>
        <v>etimemail</v>
      </c>
    </row>
    <row r="947" spans="1:8" x14ac:dyDescent="0.3">
      <c r="A947" s="49" t="s">
        <v>10758</v>
      </c>
      <c r="B947" s="27" t="s">
        <v>4613</v>
      </c>
      <c r="C947" s="27" t="s">
        <v>5086</v>
      </c>
      <c r="D947" s="27" t="s">
        <v>13472</v>
      </c>
      <c r="E947" s="75">
        <v>35421</v>
      </c>
      <c r="F947" s="27" t="str">
        <f t="shared" si="42"/>
        <v>0160</v>
      </c>
      <c r="G947" s="27" t="str">
        <f t="shared" si="43"/>
        <v>Female</v>
      </c>
      <c r="H947" s="27" t="str">
        <f t="shared" si="44"/>
        <v>iafrica</v>
      </c>
    </row>
    <row r="948" spans="1:8" x14ac:dyDescent="0.3">
      <c r="A948" s="49" t="s">
        <v>10757</v>
      </c>
      <c r="B948" s="27" t="s">
        <v>10756</v>
      </c>
      <c r="C948" s="27" t="s">
        <v>10755</v>
      </c>
      <c r="D948" s="27" t="s">
        <v>13473</v>
      </c>
      <c r="E948" s="75">
        <v>34457</v>
      </c>
      <c r="F948" s="27" t="str">
        <f t="shared" si="42"/>
        <v>0216</v>
      </c>
      <c r="G948" s="27" t="str">
        <f t="shared" si="43"/>
        <v>Female</v>
      </c>
      <c r="H948" s="27" t="str">
        <f t="shared" si="44"/>
        <v>haslac</v>
      </c>
    </row>
    <row r="949" spans="1:8" x14ac:dyDescent="0.3">
      <c r="A949" s="49" t="s">
        <v>10754</v>
      </c>
      <c r="B949" s="27" t="s">
        <v>10753</v>
      </c>
      <c r="C949" s="27" t="s">
        <v>8231</v>
      </c>
      <c r="D949" s="27" t="s">
        <v>13474</v>
      </c>
      <c r="E949" s="75">
        <v>35495</v>
      </c>
      <c r="F949" s="27" t="str">
        <f t="shared" si="42"/>
        <v>0188</v>
      </c>
      <c r="G949" s="27" t="str">
        <f t="shared" si="43"/>
        <v>Female</v>
      </c>
      <c r="H949" s="27" t="str">
        <f t="shared" si="44"/>
        <v>hauteperf</v>
      </c>
    </row>
    <row r="950" spans="1:8" x14ac:dyDescent="0.3">
      <c r="A950" s="49" t="s">
        <v>10752</v>
      </c>
      <c r="B950" s="27" t="s">
        <v>4065</v>
      </c>
      <c r="C950" s="27" t="s">
        <v>5434</v>
      </c>
      <c r="D950" s="27" t="s">
        <v>13475</v>
      </c>
      <c r="E950" s="75">
        <v>34948</v>
      </c>
      <c r="F950" s="27" t="str">
        <f t="shared" si="42"/>
        <v>0300</v>
      </c>
      <c r="G950" s="27" t="str">
        <f t="shared" si="43"/>
        <v>Female</v>
      </c>
      <c r="H950" s="27" t="str">
        <f t="shared" si="44"/>
        <v>have2need</v>
      </c>
    </row>
    <row r="951" spans="1:8" x14ac:dyDescent="0.3">
      <c r="A951" s="49" t="s">
        <v>10751</v>
      </c>
      <c r="B951" s="27" t="s">
        <v>10750</v>
      </c>
      <c r="C951" s="27" t="s">
        <v>10749</v>
      </c>
      <c r="D951" s="27" t="s">
        <v>13476</v>
      </c>
      <c r="E951" s="75">
        <v>30813</v>
      </c>
      <c r="F951" s="27" t="str">
        <f t="shared" si="42"/>
        <v>0305</v>
      </c>
      <c r="G951" s="27" t="str">
        <f t="shared" si="43"/>
        <v>Female</v>
      </c>
      <c r="H951" s="27" t="str">
        <f t="shared" si="44"/>
        <v>griddle</v>
      </c>
    </row>
    <row r="952" spans="1:8" x14ac:dyDescent="0.3">
      <c r="A952" s="49" t="s">
        <v>10748</v>
      </c>
      <c r="B952" s="27" t="s">
        <v>6398</v>
      </c>
      <c r="C952" s="27" t="s">
        <v>10747</v>
      </c>
      <c r="D952" s="27" t="s">
        <v>13477</v>
      </c>
      <c r="E952" s="75">
        <v>34719</v>
      </c>
      <c r="F952" s="27" t="str">
        <f t="shared" si="42"/>
        <v>0195</v>
      </c>
      <c r="G952" s="27" t="str">
        <f t="shared" si="43"/>
        <v>Female</v>
      </c>
      <c r="H952" s="27" t="str">
        <f t="shared" si="44"/>
        <v>mallofafrica</v>
      </c>
    </row>
    <row r="953" spans="1:8" x14ac:dyDescent="0.3">
      <c r="A953" s="49" t="s">
        <v>10746</v>
      </c>
      <c r="B953" s="27" t="s">
        <v>10745</v>
      </c>
      <c r="C953" s="27" t="s">
        <v>4828</v>
      </c>
      <c r="D953" s="27" t="s">
        <v>13478</v>
      </c>
      <c r="E953" s="75">
        <v>34315</v>
      </c>
      <c r="F953" s="27" t="str">
        <f t="shared" si="42"/>
        <v>5161</v>
      </c>
      <c r="G953" s="27" t="str">
        <f t="shared" si="43"/>
        <v>Male</v>
      </c>
      <c r="H953" s="27" t="str">
        <f t="shared" si="44"/>
        <v>heandshe</v>
      </c>
    </row>
    <row r="954" spans="1:8" x14ac:dyDescent="0.3">
      <c r="A954" s="49" t="s">
        <v>10744</v>
      </c>
      <c r="B954" s="27" t="s">
        <v>10743</v>
      </c>
      <c r="C954" s="27" t="s">
        <v>4242</v>
      </c>
      <c r="D954" s="27" t="s">
        <v>13479</v>
      </c>
      <c r="E954" s="75">
        <v>32854</v>
      </c>
      <c r="F954" s="27" t="str">
        <f t="shared" si="42"/>
        <v>0296</v>
      </c>
      <c r="G954" s="27" t="str">
        <f t="shared" si="43"/>
        <v>Female</v>
      </c>
      <c r="H954" s="27" t="str">
        <f t="shared" si="44"/>
        <v>healthfitsa</v>
      </c>
    </row>
    <row r="955" spans="1:8" x14ac:dyDescent="0.3">
      <c r="A955" s="49" t="s">
        <v>10742</v>
      </c>
      <c r="B955" s="27" t="s">
        <v>4731</v>
      </c>
      <c r="C955" s="27" t="s">
        <v>10741</v>
      </c>
      <c r="D955" s="27" t="s">
        <v>13480</v>
      </c>
      <c r="E955" s="75">
        <v>31933</v>
      </c>
      <c r="F955" s="27" t="str">
        <f t="shared" si="42"/>
        <v>0454</v>
      </c>
      <c r="G955" s="27" t="str">
        <f t="shared" si="43"/>
        <v>Female</v>
      </c>
      <c r="H955" s="27" t="str">
        <f t="shared" si="44"/>
        <v>sactrucks</v>
      </c>
    </row>
    <row r="956" spans="1:8" x14ac:dyDescent="0.3">
      <c r="A956" s="49" t="s">
        <v>10740</v>
      </c>
      <c r="B956" s="27" t="s">
        <v>5537</v>
      </c>
      <c r="C956" s="27" t="s">
        <v>10739</v>
      </c>
      <c r="D956" s="27" t="s">
        <v>13481</v>
      </c>
      <c r="E956" s="75">
        <v>33092</v>
      </c>
      <c r="F956" s="27" t="str">
        <f t="shared" si="42"/>
        <v>5672</v>
      </c>
      <c r="G956" s="27" t="str">
        <f t="shared" si="43"/>
        <v>Male</v>
      </c>
      <c r="H956" s="27" t="str">
        <f t="shared" si="44"/>
        <v>1886advertising</v>
      </c>
    </row>
    <row r="957" spans="1:8" x14ac:dyDescent="0.3">
      <c r="A957" s="49" t="s">
        <v>10738</v>
      </c>
      <c r="B957" s="27" t="s">
        <v>7317</v>
      </c>
      <c r="C957" s="27" t="s">
        <v>4061</v>
      </c>
      <c r="D957" s="27" t="s">
        <v>13482</v>
      </c>
      <c r="E957" s="75">
        <v>33736</v>
      </c>
      <c r="F957" s="27" t="str">
        <f t="shared" si="42"/>
        <v>5457</v>
      </c>
      <c r="G957" s="27" t="str">
        <f t="shared" si="43"/>
        <v>Male</v>
      </c>
      <c r="H957" s="27" t="str">
        <f t="shared" si="44"/>
        <v>hellopeter</v>
      </c>
    </row>
    <row r="958" spans="1:8" x14ac:dyDescent="0.3">
      <c r="A958" s="49" t="s">
        <v>10737</v>
      </c>
      <c r="B958" s="27" t="s">
        <v>4610</v>
      </c>
      <c r="C958" s="27" t="s">
        <v>10736</v>
      </c>
      <c r="D958" s="27" t="s">
        <v>13483</v>
      </c>
      <c r="E958" s="75">
        <v>34955</v>
      </c>
      <c r="F958" s="27" t="str">
        <f t="shared" si="42"/>
        <v>0616</v>
      </c>
      <c r="G958" s="27" t="str">
        <f t="shared" si="43"/>
        <v>Female</v>
      </c>
      <c r="H958" s="27" t="str">
        <f t="shared" si="44"/>
        <v>MWEB</v>
      </c>
    </row>
    <row r="959" spans="1:8" x14ac:dyDescent="0.3">
      <c r="A959" s="49" t="s">
        <v>10735</v>
      </c>
      <c r="B959" s="27" t="s">
        <v>9953</v>
      </c>
      <c r="C959" s="27" t="s">
        <v>10734</v>
      </c>
      <c r="D959" s="27" t="s">
        <v>13484</v>
      </c>
      <c r="E959" s="75">
        <v>33250</v>
      </c>
      <c r="F959" s="27" t="str">
        <f t="shared" si="42"/>
        <v>5718</v>
      </c>
      <c r="G959" s="27" t="str">
        <f t="shared" si="43"/>
        <v>Male</v>
      </c>
      <c r="H959" s="27" t="str">
        <f t="shared" si="44"/>
        <v>htref</v>
      </c>
    </row>
    <row r="960" spans="1:8" x14ac:dyDescent="0.3">
      <c r="A960" s="49" t="s">
        <v>10733</v>
      </c>
      <c r="B960" s="27" t="s">
        <v>5899</v>
      </c>
      <c r="C960" s="27" t="s">
        <v>4110</v>
      </c>
      <c r="D960" s="27" t="s">
        <v>13485</v>
      </c>
      <c r="E960" s="75">
        <v>34150</v>
      </c>
      <c r="F960" s="27" t="str">
        <f t="shared" si="42"/>
        <v>0970</v>
      </c>
      <c r="G960" s="27" t="str">
        <f t="shared" si="43"/>
        <v>Female</v>
      </c>
      <c r="H960" s="27" t="str">
        <f t="shared" si="44"/>
        <v>iafrica</v>
      </c>
    </row>
    <row r="961" spans="1:8" x14ac:dyDescent="0.3">
      <c r="A961" s="49" t="s">
        <v>10732</v>
      </c>
      <c r="B961" s="27" t="s">
        <v>10731</v>
      </c>
      <c r="C961" s="27" t="s">
        <v>10730</v>
      </c>
      <c r="D961" s="27" t="s">
        <v>13486</v>
      </c>
      <c r="E961" s="75">
        <v>30770</v>
      </c>
      <c r="F961" s="27" t="str">
        <f t="shared" si="42"/>
        <v>5055</v>
      </c>
      <c r="G961" s="27" t="str">
        <f t="shared" si="43"/>
        <v>Male</v>
      </c>
      <c r="H961" s="27" t="e">
        <f t="shared" si="44"/>
        <v>#VALUE!</v>
      </c>
    </row>
    <row r="962" spans="1:8" x14ac:dyDescent="0.3">
      <c r="A962" s="49" t="s">
        <v>10729</v>
      </c>
      <c r="B962" s="27" t="s">
        <v>10728</v>
      </c>
      <c r="C962" s="27" t="s">
        <v>8504</v>
      </c>
      <c r="D962" s="27" t="s">
        <v>13487</v>
      </c>
      <c r="E962" s="75">
        <v>32321</v>
      </c>
      <c r="F962" s="27" t="str">
        <f t="shared" si="42"/>
        <v>5004</v>
      </c>
      <c r="G962" s="27" t="str">
        <f t="shared" si="43"/>
        <v>Male</v>
      </c>
      <c r="H962" s="27" t="str">
        <f t="shared" si="44"/>
        <v>whizwow</v>
      </c>
    </row>
    <row r="963" spans="1:8" x14ac:dyDescent="0.3">
      <c r="A963" s="49" t="s">
        <v>10727</v>
      </c>
      <c r="B963" s="27" t="s">
        <v>10726</v>
      </c>
      <c r="C963" s="27" t="s">
        <v>6060</v>
      </c>
      <c r="E963" s="75">
        <v>31371</v>
      </c>
      <c r="F963" s="27" t="str">
        <f t="shared" si="42"/>
        <v>0774</v>
      </c>
      <c r="G963" s="27" t="str">
        <f t="shared" si="43"/>
        <v>Female</v>
      </c>
      <c r="H963" s="27" t="e">
        <f t="shared" si="44"/>
        <v>#VALUE!</v>
      </c>
    </row>
    <row r="964" spans="1:8" x14ac:dyDescent="0.3">
      <c r="A964" s="49" t="s">
        <v>10725</v>
      </c>
      <c r="B964" s="27" t="s">
        <v>7929</v>
      </c>
      <c r="C964" s="27" t="s">
        <v>10724</v>
      </c>
      <c r="D964" s="27" t="s">
        <v>13488</v>
      </c>
      <c r="E964" s="75">
        <v>22648</v>
      </c>
      <c r="F964" s="27" t="str">
        <f t="shared" ref="F964:F1027" si="45">MID(A964,7,4)</f>
        <v>5071</v>
      </c>
      <c r="G964" s="27" t="str">
        <f t="shared" si="43"/>
        <v>Male</v>
      </c>
      <c r="H964" s="27" t="str">
        <f t="shared" si="44"/>
        <v>heroenviro</v>
      </c>
    </row>
    <row r="965" spans="1:8" x14ac:dyDescent="0.3">
      <c r="A965" s="49" t="s">
        <v>10723</v>
      </c>
      <c r="B965" s="27" t="s">
        <v>6325</v>
      </c>
      <c r="C965" s="27" t="s">
        <v>5887</v>
      </c>
      <c r="D965" s="27" t="s">
        <v>13489</v>
      </c>
      <c r="E965" s="75">
        <v>30694</v>
      </c>
      <c r="F965" s="27" t="str">
        <f t="shared" si="45"/>
        <v>5063</v>
      </c>
      <c r="G965" s="27" t="str">
        <f t="shared" ref="G965:G1028" si="46">IF(F965&gt;"4999","Male","Female")</f>
        <v>Male</v>
      </c>
      <c r="H965" s="27" t="str">
        <f t="shared" ref="H965:H1028" si="47">LEFT(REPLACE(D965,1,FIND("@",D965),""),FIND(".",REPLACE(D965,1,FIND("@",D965),""))-1)</f>
        <v>hfactordesign</v>
      </c>
    </row>
    <row r="966" spans="1:8" x14ac:dyDescent="0.3">
      <c r="A966" s="49" t="s">
        <v>10722</v>
      </c>
      <c r="B966" s="27" t="s">
        <v>6550</v>
      </c>
      <c r="C966" s="27" t="s">
        <v>6908</v>
      </c>
      <c r="D966" s="27" t="s">
        <v>13490</v>
      </c>
      <c r="E966" s="75">
        <v>34117</v>
      </c>
      <c r="F966" s="27" t="str">
        <f t="shared" si="45"/>
        <v>5038</v>
      </c>
      <c r="G966" s="27" t="str">
        <f t="shared" si="46"/>
        <v>Male</v>
      </c>
      <c r="H966" s="27" t="str">
        <f t="shared" si="47"/>
        <v>highroadmeat</v>
      </c>
    </row>
    <row r="967" spans="1:8" x14ac:dyDescent="0.3">
      <c r="A967" s="49" t="s">
        <v>10721</v>
      </c>
      <c r="B967" s="27" t="s">
        <v>10720</v>
      </c>
      <c r="C967" s="27" t="s">
        <v>10719</v>
      </c>
      <c r="D967" s="27" t="s">
        <v>13491</v>
      </c>
      <c r="E967" s="75">
        <v>30744</v>
      </c>
      <c r="F967" s="27" t="str">
        <f t="shared" si="45"/>
        <v>0048</v>
      </c>
      <c r="G967" s="27" t="str">
        <f t="shared" si="46"/>
        <v>Female</v>
      </c>
      <c r="H967" s="27" t="str">
        <f t="shared" si="47"/>
        <v>hsm</v>
      </c>
    </row>
    <row r="968" spans="1:8" x14ac:dyDescent="0.3">
      <c r="A968" s="49" t="s">
        <v>10718</v>
      </c>
      <c r="B968" s="27" t="s">
        <v>10717</v>
      </c>
      <c r="C968" s="27" t="s">
        <v>10716</v>
      </c>
      <c r="E968" s="75">
        <v>29232</v>
      </c>
      <c r="F968" s="27" t="str">
        <f t="shared" si="45"/>
        <v>5042</v>
      </c>
      <c r="G968" s="27" t="str">
        <f t="shared" si="46"/>
        <v>Male</v>
      </c>
      <c r="H968" s="27" t="e">
        <f t="shared" si="47"/>
        <v>#VALUE!</v>
      </c>
    </row>
    <row r="969" spans="1:8" x14ac:dyDescent="0.3">
      <c r="A969" s="49" t="s">
        <v>10715</v>
      </c>
      <c r="B969" s="27" t="s">
        <v>5061</v>
      </c>
      <c r="C969" s="27" t="s">
        <v>10714</v>
      </c>
      <c r="E969" s="75">
        <v>32591</v>
      </c>
      <c r="F969" s="27" t="str">
        <f t="shared" si="45"/>
        <v>5434</v>
      </c>
      <c r="G969" s="27" t="str">
        <f t="shared" si="46"/>
        <v>Male</v>
      </c>
      <c r="H969" s="27" t="e">
        <f t="shared" si="47"/>
        <v>#VALUE!</v>
      </c>
    </row>
    <row r="970" spans="1:8" x14ac:dyDescent="0.3">
      <c r="A970" s="49" t="s">
        <v>10713</v>
      </c>
      <c r="B970" s="27" t="s">
        <v>10712</v>
      </c>
      <c r="C970" s="27" t="s">
        <v>10711</v>
      </c>
      <c r="D970" s="27" t="s">
        <v>13492</v>
      </c>
      <c r="E970" s="75">
        <v>32519</v>
      </c>
      <c r="F970" s="27" t="str">
        <f t="shared" si="45"/>
        <v>5936</v>
      </c>
      <c r="G970" s="27" t="str">
        <f t="shared" si="46"/>
        <v>Male</v>
      </c>
      <c r="H970" s="27" t="str">
        <f t="shared" si="47"/>
        <v>hilton</v>
      </c>
    </row>
    <row r="971" spans="1:8" x14ac:dyDescent="0.3">
      <c r="A971" s="49" t="s">
        <v>10710</v>
      </c>
      <c r="B971" s="27" t="s">
        <v>10709</v>
      </c>
      <c r="C971" s="27" t="s">
        <v>10708</v>
      </c>
      <c r="D971" s="27" t="s">
        <v>13493</v>
      </c>
      <c r="E971" s="75">
        <v>34984</v>
      </c>
      <c r="F971" s="27" t="str">
        <f t="shared" si="45"/>
        <v>5275</v>
      </c>
      <c r="G971" s="27" t="str">
        <f t="shared" si="46"/>
        <v>Male</v>
      </c>
      <c r="H971" s="27" t="str">
        <f t="shared" si="47"/>
        <v>herholdts</v>
      </c>
    </row>
    <row r="972" spans="1:8" x14ac:dyDescent="0.3">
      <c r="A972" s="49" t="s">
        <v>10707</v>
      </c>
      <c r="B972" s="27" t="s">
        <v>10706</v>
      </c>
      <c r="C972" s="27" t="s">
        <v>8364</v>
      </c>
      <c r="D972" s="27" t="s">
        <v>13494</v>
      </c>
      <c r="E972" s="75">
        <v>34418</v>
      </c>
      <c r="F972" s="27" t="str">
        <f t="shared" si="45"/>
        <v>5680</v>
      </c>
      <c r="G972" s="27" t="str">
        <f t="shared" si="46"/>
        <v>Male</v>
      </c>
      <c r="H972" s="27" t="str">
        <f t="shared" si="47"/>
        <v>himax</v>
      </c>
    </row>
    <row r="973" spans="1:8" x14ac:dyDescent="0.3">
      <c r="A973" s="49" t="s">
        <v>10705</v>
      </c>
      <c r="B973" s="27" t="s">
        <v>4090</v>
      </c>
      <c r="C973" s="27" t="s">
        <v>10704</v>
      </c>
      <c r="D973" s="27" t="s">
        <v>13495</v>
      </c>
      <c r="E973" s="75">
        <v>35237</v>
      </c>
      <c r="F973" s="27" t="str">
        <f t="shared" si="45"/>
        <v>5032</v>
      </c>
      <c r="G973" s="27" t="str">
        <f t="shared" si="46"/>
        <v>Male</v>
      </c>
      <c r="H973" s="27" t="str">
        <f t="shared" si="47"/>
        <v>mcmotor</v>
      </c>
    </row>
    <row r="974" spans="1:8" x14ac:dyDescent="0.3">
      <c r="A974" s="49" t="s">
        <v>10703</v>
      </c>
      <c r="B974" s="27" t="s">
        <v>10702</v>
      </c>
      <c r="C974" s="27" t="s">
        <v>10701</v>
      </c>
      <c r="D974" s="27" t="s">
        <v>13496</v>
      </c>
      <c r="E974" s="75">
        <v>34330</v>
      </c>
      <c r="F974" s="27" t="str">
        <f t="shared" si="45"/>
        <v>5908</v>
      </c>
      <c r="G974" s="27" t="str">
        <f t="shared" si="46"/>
        <v>Male</v>
      </c>
      <c r="H974" s="27" t="str">
        <f t="shared" si="47"/>
        <v>bwmr</v>
      </c>
    </row>
    <row r="975" spans="1:8" x14ac:dyDescent="0.3">
      <c r="A975" s="49" t="s">
        <v>10700</v>
      </c>
      <c r="B975" s="27" t="s">
        <v>4494</v>
      </c>
      <c r="C975" s="27" t="s">
        <v>10699</v>
      </c>
      <c r="D975" s="27" t="s">
        <v>13497</v>
      </c>
      <c r="E975" s="75">
        <v>30717</v>
      </c>
      <c r="F975" s="27" t="str">
        <f t="shared" si="45"/>
        <v>5591</v>
      </c>
      <c r="G975" s="27" t="str">
        <f t="shared" si="46"/>
        <v>Male</v>
      </c>
      <c r="H975" s="27" t="str">
        <f t="shared" si="47"/>
        <v>intekom</v>
      </c>
    </row>
    <row r="976" spans="1:8" x14ac:dyDescent="0.3">
      <c r="A976" s="49" t="s">
        <v>10698</v>
      </c>
      <c r="B976" s="27" t="s">
        <v>10697</v>
      </c>
      <c r="C976" s="27" t="s">
        <v>10696</v>
      </c>
      <c r="D976" s="27" t="s">
        <v>13498</v>
      </c>
      <c r="E976" s="75">
        <v>32003</v>
      </c>
      <c r="F976" s="27" t="str">
        <f t="shared" si="45"/>
        <v>0753</v>
      </c>
      <c r="G976" s="27" t="str">
        <f t="shared" si="46"/>
        <v>Female</v>
      </c>
      <c r="H976" s="27" t="str">
        <f t="shared" si="47"/>
        <v>HIGMIDRAND</v>
      </c>
    </row>
    <row r="977" spans="1:8" x14ac:dyDescent="0.3">
      <c r="A977" s="49" t="s">
        <v>10695</v>
      </c>
      <c r="B977" s="27" t="s">
        <v>10694</v>
      </c>
      <c r="C977" s="27" t="s">
        <v>4456</v>
      </c>
      <c r="D977" s="27" t="s">
        <v>13499</v>
      </c>
      <c r="E977" s="75">
        <v>34926</v>
      </c>
      <c r="F977" s="27" t="str">
        <f t="shared" si="45"/>
        <v>0142</v>
      </c>
      <c r="G977" s="27" t="str">
        <f t="shared" si="46"/>
        <v>Female</v>
      </c>
      <c r="H977" s="27" t="str">
        <f t="shared" si="47"/>
        <v>hiside</v>
      </c>
    </row>
    <row r="978" spans="1:8" x14ac:dyDescent="0.3">
      <c r="A978" s="49" t="s">
        <v>10693</v>
      </c>
      <c r="B978" s="27" t="s">
        <v>6760</v>
      </c>
      <c r="C978" s="27" t="s">
        <v>10692</v>
      </c>
      <c r="D978" s="27" t="s">
        <v>13500</v>
      </c>
      <c r="E978" s="75">
        <v>31329</v>
      </c>
      <c r="F978" s="27" t="str">
        <f t="shared" si="45"/>
        <v>0464</v>
      </c>
      <c r="G978" s="27" t="str">
        <f t="shared" si="46"/>
        <v>Female</v>
      </c>
      <c r="H978" s="27" t="str">
        <f t="shared" si="47"/>
        <v>hi-techlighting</v>
      </c>
    </row>
    <row r="979" spans="1:8" x14ac:dyDescent="0.3">
      <c r="A979" s="49" t="s">
        <v>10691</v>
      </c>
      <c r="B979" s="27" t="s">
        <v>10690</v>
      </c>
      <c r="C979" s="27" t="s">
        <v>10689</v>
      </c>
      <c r="D979" s="27" t="s">
        <v>13501</v>
      </c>
      <c r="E979" s="75">
        <v>33927</v>
      </c>
      <c r="F979" s="27" t="str">
        <f t="shared" si="45"/>
        <v>5123</v>
      </c>
      <c r="G979" s="27" t="str">
        <f t="shared" si="46"/>
        <v>Male</v>
      </c>
      <c r="H979" s="27" t="str">
        <f t="shared" si="47"/>
        <v>telkomsa</v>
      </c>
    </row>
    <row r="980" spans="1:8" x14ac:dyDescent="0.3">
      <c r="A980" s="49" t="s">
        <v>10688</v>
      </c>
      <c r="B980" s="27" t="s">
        <v>10687</v>
      </c>
      <c r="C980" s="27" t="s">
        <v>10686</v>
      </c>
      <c r="D980" s="27" t="s">
        <v>13502</v>
      </c>
      <c r="E980" s="75">
        <v>27099</v>
      </c>
      <c r="F980" s="27" t="str">
        <f t="shared" si="45"/>
        <v>5913</v>
      </c>
      <c r="G980" s="27" t="str">
        <f t="shared" si="46"/>
        <v>Male</v>
      </c>
      <c r="H980" s="27" t="str">
        <f t="shared" si="47"/>
        <v>combinedair</v>
      </c>
    </row>
    <row r="981" spans="1:8" x14ac:dyDescent="0.3">
      <c r="A981" s="49" t="s">
        <v>10685</v>
      </c>
      <c r="B981" s="27" t="s">
        <v>4170</v>
      </c>
      <c r="C981" s="27" t="s">
        <v>10684</v>
      </c>
      <c r="D981" s="27" t="s">
        <v>13503</v>
      </c>
      <c r="E981" s="75">
        <v>22355</v>
      </c>
      <c r="F981" s="27" t="str">
        <f t="shared" si="45"/>
        <v>5069</v>
      </c>
      <c r="G981" s="27" t="str">
        <f t="shared" si="46"/>
        <v>Male</v>
      </c>
      <c r="H981" s="27" t="str">
        <f t="shared" si="47"/>
        <v>telkomsa</v>
      </c>
    </row>
    <row r="982" spans="1:8" x14ac:dyDescent="0.3">
      <c r="A982" s="49" t="s">
        <v>10683</v>
      </c>
      <c r="B982" s="27" t="s">
        <v>10682</v>
      </c>
      <c r="C982" s="27" t="s">
        <v>7672</v>
      </c>
      <c r="D982" s="27" t="s">
        <v>13504</v>
      </c>
      <c r="E982" s="75">
        <v>22014</v>
      </c>
      <c r="F982" s="27" t="str">
        <f t="shared" si="45"/>
        <v>5803</v>
      </c>
      <c r="G982" s="27" t="str">
        <f t="shared" si="46"/>
        <v>Male</v>
      </c>
      <c r="H982" s="27" t="str">
        <f t="shared" si="47"/>
        <v>gmail</v>
      </c>
    </row>
    <row r="983" spans="1:8" x14ac:dyDescent="0.3">
      <c r="A983" s="49" t="s">
        <v>10681</v>
      </c>
      <c r="B983" s="27" t="s">
        <v>4029</v>
      </c>
      <c r="C983" s="27" t="s">
        <v>8504</v>
      </c>
      <c r="D983" s="27" t="s">
        <v>12763</v>
      </c>
      <c r="E983" s="75">
        <v>21396</v>
      </c>
      <c r="F983" s="27" t="str">
        <f t="shared" si="45"/>
        <v>5054</v>
      </c>
      <c r="G983" s="27" t="str">
        <f t="shared" si="46"/>
        <v>Male</v>
      </c>
      <c r="H983" s="27" t="str">
        <f t="shared" si="47"/>
        <v>mmfs</v>
      </c>
    </row>
    <row r="984" spans="1:8" x14ac:dyDescent="0.3">
      <c r="A984" s="49" t="s">
        <v>10680</v>
      </c>
      <c r="B984" s="27" t="s">
        <v>6807</v>
      </c>
      <c r="C984" s="27" t="s">
        <v>5750</v>
      </c>
      <c r="D984" s="27" t="s">
        <v>13505</v>
      </c>
      <c r="E984" s="75">
        <v>23494</v>
      </c>
      <c r="F984" s="27" t="str">
        <f t="shared" si="45"/>
        <v>5915</v>
      </c>
      <c r="G984" s="27" t="str">
        <f t="shared" si="46"/>
        <v>Male</v>
      </c>
      <c r="H984" s="27" t="str">
        <f t="shared" si="47"/>
        <v>holmesandsavage</v>
      </c>
    </row>
    <row r="985" spans="1:8" x14ac:dyDescent="0.3">
      <c r="A985" s="49" t="s">
        <v>10679</v>
      </c>
      <c r="B985" s="27" t="s">
        <v>10678</v>
      </c>
      <c r="C985" s="27" t="s">
        <v>10677</v>
      </c>
      <c r="D985" s="27" t="s">
        <v>13506</v>
      </c>
      <c r="E985" s="75">
        <v>23960</v>
      </c>
      <c r="F985" s="27" t="str">
        <f t="shared" si="45"/>
        <v>0062</v>
      </c>
      <c r="G985" s="27" t="str">
        <f t="shared" si="46"/>
        <v>Female</v>
      </c>
      <c r="H985" s="27" t="str">
        <f t="shared" si="47"/>
        <v>effem</v>
      </c>
    </row>
    <row r="986" spans="1:8" x14ac:dyDescent="0.3">
      <c r="A986" s="49" t="s">
        <v>10676</v>
      </c>
      <c r="B986" s="27" t="s">
        <v>10675</v>
      </c>
      <c r="C986" s="27" t="s">
        <v>10674</v>
      </c>
      <c r="D986" s="27" t="s">
        <v>13507</v>
      </c>
      <c r="E986" s="75">
        <v>30827</v>
      </c>
      <c r="F986" s="27" t="str">
        <f t="shared" si="45"/>
        <v>0227</v>
      </c>
      <c r="G986" s="27" t="str">
        <f t="shared" si="46"/>
        <v>Female</v>
      </c>
      <c r="H986" s="27" t="str">
        <f t="shared" si="47"/>
        <v>gmail</v>
      </c>
    </row>
    <row r="987" spans="1:8" x14ac:dyDescent="0.3">
      <c r="A987" s="49" t="s">
        <v>10673</v>
      </c>
      <c r="B987" s="27" t="s">
        <v>6838</v>
      </c>
      <c r="C987" s="27" t="s">
        <v>6060</v>
      </c>
      <c r="E987" s="75">
        <v>33586</v>
      </c>
      <c r="F987" s="27" t="str">
        <f t="shared" si="45"/>
        <v>0782</v>
      </c>
      <c r="G987" s="27" t="str">
        <f t="shared" si="46"/>
        <v>Female</v>
      </c>
      <c r="H987" s="27" t="e">
        <f t="shared" si="47"/>
        <v>#VALUE!</v>
      </c>
    </row>
    <row r="988" spans="1:8" x14ac:dyDescent="0.3">
      <c r="A988" s="49" t="s">
        <v>10672</v>
      </c>
      <c r="B988" s="27" t="s">
        <v>10671</v>
      </c>
      <c r="C988" s="27" t="s">
        <v>9196</v>
      </c>
      <c r="D988" s="27" t="s">
        <v>13508</v>
      </c>
      <c r="E988" s="75">
        <v>30113</v>
      </c>
      <c r="F988" s="27" t="str">
        <f t="shared" si="45"/>
        <v>0933</v>
      </c>
      <c r="G988" s="27" t="str">
        <f t="shared" si="46"/>
        <v>Female</v>
      </c>
      <c r="H988" s="27" t="str">
        <f t="shared" si="47"/>
        <v>catrakilis</v>
      </c>
    </row>
    <row r="989" spans="1:8" x14ac:dyDescent="0.3">
      <c r="A989" s="49" t="s">
        <v>10670</v>
      </c>
      <c r="B989" s="27" t="s">
        <v>10669</v>
      </c>
      <c r="C989" s="27" t="s">
        <v>4643</v>
      </c>
      <c r="D989" s="27" t="s">
        <v>13509</v>
      </c>
      <c r="E989" s="75">
        <v>32476</v>
      </c>
      <c r="F989" s="27" t="str">
        <f t="shared" si="45"/>
        <v>0289</v>
      </c>
      <c r="G989" s="27" t="str">
        <f t="shared" si="46"/>
        <v>Female</v>
      </c>
      <c r="H989" s="27" t="str">
        <f t="shared" si="47"/>
        <v>hostit</v>
      </c>
    </row>
    <row r="990" spans="1:8" x14ac:dyDescent="0.3">
      <c r="A990" s="49" t="s">
        <v>10668</v>
      </c>
      <c r="B990" s="27" t="s">
        <v>4655</v>
      </c>
      <c r="C990" s="27" t="s">
        <v>6220</v>
      </c>
      <c r="D990" s="27" t="s">
        <v>13510</v>
      </c>
      <c r="E990" s="75">
        <v>31300</v>
      </c>
      <c r="F990" s="27" t="str">
        <f t="shared" si="45"/>
        <v>0399</v>
      </c>
      <c r="G990" s="27" t="str">
        <f t="shared" si="46"/>
        <v>Female</v>
      </c>
      <c r="H990" s="27" t="str">
        <f t="shared" si="47"/>
        <v>hdiyouth</v>
      </c>
    </row>
    <row r="991" spans="1:8" x14ac:dyDescent="0.3">
      <c r="A991" s="49" t="s">
        <v>10667</v>
      </c>
      <c r="B991" s="27" t="s">
        <v>7565</v>
      </c>
      <c r="C991" s="27" t="s">
        <v>8978</v>
      </c>
      <c r="E991" s="75">
        <v>32644</v>
      </c>
      <c r="F991" s="27" t="str">
        <f t="shared" si="45"/>
        <v>5083</v>
      </c>
      <c r="G991" s="27" t="str">
        <f t="shared" si="46"/>
        <v>Male</v>
      </c>
      <c r="H991" s="27" t="e">
        <f t="shared" si="47"/>
        <v>#VALUE!</v>
      </c>
    </row>
    <row r="992" spans="1:8" x14ac:dyDescent="0.3">
      <c r="A992" s="49" t="s">
        <v>10666</v>
      </c>
      <c r="B992" s="27" t="s">
        <v>4281</v>
      </c>
      <c r="C992" s="27" t="s">
        <v>7660</v>
      </c>
      <c r="D992" s="27" t="s">
        <v>13511</v>
      </c>
      <c r="E992" s="75">
        <v>33754</v>
      </c>
      <c r="F992" s="27" t="str">
        <f t="shared" si="45"/>
        <v>5103</v>
      </c>
      <c r="G992" s="27" t="str">
        <f t="shared" si="46"/>
        <v>Male</v>
      </c>
      <c r="H992" s="27" t="str">
        <f t="shared" si="47"/>
        <v>hotelportaodiaz</v>
      </c>
    </row>
    <row r="993" spans="1:8" x14ac:dyDescent="0.3">
      <c r="A993" s="49" t="s">
        <v>10665</v>
      </c>
      <c r="B993" s="27" t="s">
        <v>10664</v>
      </c>
      <c r="C993" s="27" t="s">
        <v>10664</v>
      </c>
      <c r="D993" s="27" t="s">
        <v>13512</v>
      </c>
      <c r="E993" s="75">
        <v>32006</v>
      </c>
      <c r="F993" s="27" t="str">
        <f t="shared" si="45"/>
        <v>5287</v>
      </c>
      <c r="G993" s="27" t="str">
        <f t="shared" si="46"/>
        <v>Male</v>
      </c>
      <c r="H993" s="27" t="str">
        <f t="shared" si="47"/>
        <v>gmail</v>
      </c>
    </row>
    <row r="994" spans="1:8" x14ac:dyDescent="0.3">
      <c r="A994" s="49" t="s">
        <v>10663</v>
      </c>
      <c r="B994" s="27" t="s">
        <v>10662</v>
      </c>
      <c r="C994" s="27" t="s">
        <v>7556</v>
      </c>
      <c r="D994" s="27" t="s">
        <v>13513</v>
      </c>
      <c r="E994" s="75">
        <v>19310</v>
      </c>
      <c r="F994" s="27" t="str">
        <f t="shared" si="45"/>
        <v>0130</v>
      </c>
      <c r="G994" s="27" t="str">
        <f t="shared" si="46"/>
        <v>Female</v>
      </c>
      <c r="H994" s="27" t="str">
        <f t="shared" si="47"/>
        <v>HOUTLANDER</v>
      </c>
    </row>
    <row r="995" spans="1:8" x14ac:dyDescent="0.3">
      <c r="A995" s="49" t="s">
        <v>10661</v>
      </c>
      <c r="B995" s="27" t="s">
        <v>10660</v>
      </c>
      <c r="C995" s="27" t="s">
        <v>5755</v>
      </c>
      <c r="E995" s="75">
        <v>31345</v>
      </c>
      <c r="F995" s="27" t="str">
        <f t="shared" si="45"/>
        <v>5010</v>
      </c>
      <c r="G995" s="27" t="str">
        <f t="shared" si="46"/>
        <v>Male</v>
      </c>
      <c r="H995" s="27" t="e">
        <f t="shared" si="47"/>
        <v>#VALUE!</v>
      </c>
    </row>
    <row r="996" spans="1:8" x14ac:dyDescent="0.3">
      <c r="A996" s="49" t="s">
        <v>10659</v>
      </c>
      <c r="B996" s="27" t="s">
        <v>10658</v>
      </c>
      <c r="C996" s="27" t="s">
        <v>10657</v>
      </c>
      <c r="D996" s="27" t="s">
        <v>13514</v>
      </c>
      <c r="E996" s="75">
        <v>31058</v>
      </c>
      <c r="F996" s="27" t="str">
        <f t="shared" si="45"/>
        <v>0794</v>
      </c>
      <c r="G996" s="27" t="str">
        <f t="shared" si="46"/>
        <v>Female</v>
      </c>
      <c r="H996" s="27" t="str">
        <f t="shared" si="47"/>
        <v>gmail</v>
      </c>
    </row>
    <row r="997" spans="1:8" x14ac:dyDescent="0.3">
      <c r="A997" s="49" t="s">
        <v>10656</v>
      </c>
      <c r="B997" s="27" t="s">
        <v>4652</v>
      </c>
      <c r="C997" s="27" t="s">
        <v>10655</v>
      </c>
      <c r="E997" s="75">
        <v>33984</v>
      </c>
      <c r="F997" s="27" t="str">
        <f t="shared" si="45"/>
        <v>0591</v>
      </c>
      <c r="G997" s="27" t="str">
        <f t="shared" si="46"/>
        <v>Female</v>
      </c>
      <c r="H997" s="27" t="e">
        <f t="shared" si="47"/>
        <v>#VALUE!</v>
      </c>
    </row>
    <row r="998" spans="1:8" x14ac:dyDescent="0.3">
      <c r="A998" s="49" t="s">
        <v>10654</v>
      </c>
      <c r="B998" s="27" t="s">
        <v>10653</v>
      </c>
      <c r="C998" s="27" t="s">
        <v>4878</v>
      </c>
      <c r="D998" s="27" t="s">
        <v>12752</v>
      </c>
      <c r="E998" s="75">
        <v>33911</v>
      </c>
      <c r="F998" s="27" t="str">
        <f t="shared" si="45"/>
        <v>0471</v>
      </c>
      <c r="G998" s="27" t="str">
        <f t="shared" si="46"/>
        <v>Female</v>
      </c>
      <c r="H998" s="27" t="str">
        <f t="shared" si="47"/>
        <v>emc</v>
      </c>
    </row>
    <row r="999" spans="1:8" x14ac:dyDescent="0.3">
      <c r="A999" s="49" t="s">
        <v>10652</v>
      </c>
      <c r="B999" s="27" t="s">
        <v>4893</v>
      </c>
      <c r="C999" s="27" t="s">
        <v>5434</v>
      </c>
      <c r="D999" s="27" t="s">
        <v>13515</v>
      </c>
      <c r="E999" s="75">
        <v>34966</v>
      </c>
      <c r="F999" s="27" t="str">
        <f t="shared" si="45"/>
        <v>1103</v>
      </c>
      <c r="G999" s="27" t="str">
        <f t="shared" si="46"/>
        <v>Female</v>
      </c>
      <c r="H999" s="27" t="str">
        <f t="shared" si="47"/>
        <v>mweb</v>
      </c>
    </row>
    <row r="1000" spans="1:8" x14ac:dyDescent="0.3">
      <c r="A1000" s="49" t="s">
        <v>10651</v>
      </c>
      <c r="B1000" s="27" t="s">
        <v>4281</v>
      </c>
      <c r="C1000" s="27" t="s">
        <v>10650</v>
      </c>
      <c r="D1000" s="27" t="s">
        <v>13516</v>
      </c>
      <c r="E1000" s="75">
        <v>33150</v>
      </c>
      <c r="F1000" s="27" t="str">
        <f t="shared" si="45"/>
        <v>0374</v>
      </c>
      <c r="G1000" s="27" t="str">
        <f t="shared" si="46"/>
        <v>Female</v>
      </c>
      <c r="H1000" s="27" t="str">
        <f t="shared" si="47"/>
        <v>hunky-dory</v>
      </c>
    </row>
    <row r="1001" spans="1:8" x14ac:dyDescent="0.3">
      <c r="A1001" s="49" t="s">
        <v>10649</v>
      </c>
      <c r="B1001" s="27" t="s">
        <v>10648</v>
      </c>
      <c r="C1001" s="27" t="s">
        <v>7552</v>
      </c>
      <c r="D1001" s="27" t="s">
        <v>12975</v>
      </c>
      <c r="E1001" s="75">
        <v>35125</v>
      </c>
      <c r="F1001" s="27" t="str">
        <f t="shared" si="45"/>
        <v>0061</v>
      </c>
      <c r="G1001" s="27" t="str">
        <f t="shared" si="46"/>
        <v>Female</v>
      </c>
      <c r="H1001" s="27" t="str">
        <f t="shared" si="47"/>
        <v>mweb</v>
      </c>
    </row>
    <row r="1002" spans="1:8" x14ac:dyDescent="0.3">
      <c r="A1002" s="49" t="s">
        <v>10647</v>
      </c>
      <c r="B1002" s="27" t="s">
        <v>5176</v>
      </c>
      <c r="C1002" s="27" t="s">
        <v>10646</v>
      </c>
      <c r="D1002" s="27" t="s">
        <v>13517</v>
      </c>
      <c r="E1002" s="75">
        <v>34925</v>
      </c>
      <c r="F1002" s="27" t="str">
        <f t="shared" si="45"/>
        <v>0454</v>
      </c>
      <c r="G1002" s="27" t="str">
        <f t="shared" si="46"/>
        <v>Female</v>
      </c>
      <c r="H1002" s="27" t="str">
        <f t="shared" si="47"/>
        <v>huntingdragons</v>
      </c>
    </row>
    <row r="1003" spans="1:8" x14ac:dyDescent="0.3">
      <c r="A1003" s="49" t="s">
        <v>10645</v>
      </c>
      <c r="B1003" s="27" t="s">
        <v>4229</v>
      </c>
      <c r="C1003" s="27" t="s">
        <v>10644</v>
      </c>
      <c r="D1003" s="27" t="s">
        <v>13518</v>
      </c>
      <c r="E1003" s="75">
        <v>28737</v>
      </c>
      <c r="F1003" s="27" t="str">
        <f t="shared" si="45"/>
        <v>5198</v>
      </c>
      <c r="G1003" s="27" t="str">
        <f t="shared" si="46"/>
        <v>Male</v>
      </c>
      <c r="H1003" s="27" t="str">
        <f t="shared" si="47"/>
        <v>hurwitzbeef</v>
      </c>
    </row>
    <row r="1004" spans="1:8" x14ac:dyDescent="0.3">
      <c r="A1004" s="49" t="s">
        <v>10643</v>
      </c>
      <c r="B1004" s="27" t="s">
        <v>4610</v>
      </c>
      <c r="C1004" s="27" t="s">
        <v>10642</v>
      </c>
      <c r="D1004" s="27" t="s">
        <v>13519</v>
      </c>
      <c r="E1004" s="75">
        <v>34007</v>
      </c>
      <c r="F1004" s="27" t="str">
        <f t="shared" si="45"/>
        <v>0060</v>
      </c>
      <c r="G1004" s="27" t="str">
        <f t="shared" si="46"/>
        <v>Female</v>
      </c>
      <c r="H1004" s="27" t="str">
        <f t="shared" si="47"/>
        <v>yahoo</v>
      </c>
    </row>
    <row r="1005" spans="1:8" x14ac:dyDescent="0.3">
      <c r="A1005" s="49" t="s">
        <v>10641</v>
      </c>
      <c r="B1005" s="27" t="s">
        <v>10640</v>
      </c>
      <c r="C1005" s="27" t="s">
        <v>10639</v>
      </c>
      <c r="D1005" s="27" t="s">
        <v>13520</v>
      </c>
      <c r="E1005" s="75">
        <v>33431</v>
      </c>
      <c r="F1005" s="27" t="str">
        <f t="shared" si="45"/>
        <v>5232</v>
      </c>
      <c r="G1005" s="27" t="str">
        <f t="shared" si="46"/>
        <v>Male</v>
      </c>
      <c r="H1005" s="27" t="str">
        <f t="shared" si="47"/>
        <v>hychem</v>
      </c>
    </row>
    <row r="1006" spans="1:8" x14ac:dyDescent="0.3">
      <c r="A1006" s="49" t="s">
        <v>10638</v>
      </c>
      <c r="B1006" s="27" t="s">
        <v>10637</v>
      </c>
      <c r="C1006" s="27" t="s">
        <v>5027</v>
      </c>
      <c r="D1006" s="27" t="s">
        <v>13521</v>
      </c>
      <c r="E1006" s="75">
        <v>29384</v>
      </c>
      <c r="F1006" s="27" t="str">
        <f t="shared" si="45"/>
        <v>5197</v>
      </c>
      <c r="G1006" s="27" t="str">
        <f t="shared" si="46"/>
        <v>Male</v>
      </c>
      <c r="H1006" s="27" t="str">
        <f t="shared" si="47"/>
        <v>hydeparktoyota</v>
      </c>
    </row>
    <row r="1007" spans="1:8" x14ac:dyDescent="0.3">
      <c r="A1007" s="49" t="s">
        <v>10636</v>
      </c>
      <c r="B1007" s="27" t="s">
        <v>10635</v>
      </c>
      <c r="C1007" s="27" t="s">
        <v>10634</v>
      </c>
      <c r="D1007" s="27" t="s">
        <v>13522</v>
      </c>
      <c r="E1007" s="75">
        <v>32020</v>
      </c>
      <c r="F1007" s="27" t="str">
        <f t="shared" si="45"/>
        <v>0106</v>
      </c>
      <c r="G1007" s="27" t="str">
        <f t="shared" si="46"/>
        <v>Female</v>
      </c>
      <c r="H1007" s="27" t="str">
        <f t="shared" si="47"/>
        <v>hyflo</v>
      </c>
    </row>
    <row r="1008" spans="1:8" x14ac:dyDescent="0.3">
      <c r="A1008" s="49" t="s">
        <v>10633</v>
      </c>
      <c r="B1008" s="27" t="s">
        <v>5061</v>
      </c>
      <c r="C1008" s="27" t="s">
        <v>10632</v>
      </c>
      <c r="D1008" s="27" t="s">
        <v>13523</v>
      </c>
      <c r="E1008" s="75">
        <v>28764</v>
      </c>
      <c r="F1008" s="27" t="str">
        <f t="shared" si="45"/>
        <v>5229</v>
      </c>
      <c r="G1008" s="27" t="str">
        <f t="shared" si="46"/>
        <v>Male</v>
      </c>
      <c r="H1008" s="27" t="str">
        <f t="shared" si="47"/>
        <v>hyg</v>
      </c>
    </row>
    <row r="1009" spans="1:8" x14ac:dyDescent="0.3">
      <c r="A1009" s="49" t="s">
        <v>10631</v>
      </c>
      <c r="B1009" s="27" t="s">
        <v>10630</v>
      </c>
      <c r="C1009" s="27" t="s">
        <v>10629</v>
      </c>
      <c r="D1009" s="27" t="s">
        <v>13524</v>
      </c>
      <c r="E1009" s="75">
        <v>29003</v>
      </c>
      <c r="F1009" s="27" t="str">
        <f t="shared" si="45"/>
        <v>5013</v>
      </c>
      <c r="G1009" s="27" t="str">
        <f t="shared" si="46"/>
        <v>Male</v>
      </c>
      <c r="H1009" s="27" t="str">
        <f t="shared" si="47"/>
        <v>hygrotech</v>
      </c>
    </row>
    <row r="1010" spans="1:8" x14ac:dyDescent="0.3">
      <c r="A1010" s="49" t="s">
        <v>10628</v>
      </c>
      <c r="B1010" s="27" t="s">
        <v>10627</v>
      </c>
      <c r="C1010" s="27" t="s">
        <v>10626</v>
      </c>
      <c r="D1010" s="27" t="s">
        <v>13525</v>
      </c>
      <c r="E1010" s="75">
        <v>32032</v>
      </c>
      <c r="F1010" s="27" t="str">
        <f t="shared" si="45"/>
        <v>5357</v>
      </c>
      <c r="G1010" s="27" t="str">
        <f t="shared" si="46"/>
        <v>Male</v>
      </c>
      <c r="H1010" s="27" t="str">
        <f t="shared" si="47"/>
        <v>clearwatermall</v>
      </c>
    </row>
    <row r="1011" spans="1:8" x14ac:dyDescent="0.3">
      <c r="A1011" s="49" t="s">
        <v>10625</v>
      </c>
      <c r="B1011" s="27" t="s">
        <v>5369</v>
      </c>
      <c r="C1011" s="27" t="s">
        <v>10624</v>
      </c>
      <c r="E1011" s="75">
        <v>30270</v>
      </c>
      <c r="F1011" s="27" t="str">
        <f t="shared" si="45"/>
        <v>0025</v>
      </c>
      <c r="G1011" s="27" t="str">
        <f t="shared" si="46"/>
        <v>Female</v>
      </c>
      <c r="H1011" s="27" t="e">
        <f t="shared" si="47"/>
        <v>#VALUE!</v>
      </c>
    </row>
    <row r="1012" spans="1:8" x14ac:dyDescent="0.3">
      <c r="A1012" s="49" t="s">
        <v>10623</v>
      </c>
      <c r="B1012" s="27" t="s">
        <v>10622</v>
      </c>
      <c r="C1012" s="27" t="s">
        <v>10621</v>
      </c>
      <c r="D1012" s="27" t="s">
        <v>13526</v>
      </c>
      <c r="E1012" s="75">
        <v>28413</v>
      </c>
      <c r="F1012" s="27" t="str">
        <f t="shared" si="45"/>
        <v>5045</v>
      </c>
      <c r="G1012" s="27" t="str">
        <f t="shared" si="46"/>
        <v>Male</v>
      </c>
      <c r="H1012" s="27" t="str">
        <f t="shared" si="47"/>
        <v>mweb</v>
      </c>
    </row>
    <row r="1013" spans="1:8" x14ac:dyDescent="0.3">
      <c r="A1013" s="49" t="s">
        <v>10620</v>
      </c>
      <c r="B1013" s="27" t="s">
        <v>5824</v>
      </c>
      <c r="C1013" s="27" t="s">
        <v>10619</v>
      </c>
      <c r="D1013" s="27" t="s">
        <v>13527</v>
      </c>
      <c r="E1013" s="75">
        <v>32865</v>
      </c>
      <c r="F1013" s="27" t="str">
        <f t="shared" si="45"/>
        <v>5277</v>
      </c>
      <c r="G1013" s="27" t="str">
        <f t="shared" si="46"/>
        <v>Male</v>
      </c>
      <c r="H1013" s="27" t="str">
        <f t="shared" si="47"/>
        <v>telkomsa</v>
      </c>
    </row>
    <row r="1014" spans="1:8" x14ac:dyDescent="0.3">
      <c r="A1014" s="49" t="s">
        <v>10618</v>
      </c>
      <c r="B1014" s="27" t="s">
        <v>10617</v>
      </c>
      <c r="C1014" s="27" t="s">
        <v>4410</v>
      </c>
      <c r="D1014" s="27" t="s">
        <v>13528</v>
      </c>
      <c r="E1014" s="75">
        <v>33655</v>
      </c>
      <c r="F1014" s="27" t="str">
        <f t="shared" si="45"/>
        <v>5435</v>
      </c>
      <c r="G1014" s="27" t="str">
        <f t="shared" si="46"/>
        <v>Male</v>
      </c>
      <c r="H1014" s="27" t="str">
        <f t="shared" si="47"/>
        <v>gmail</v>
      </c>
    </row>
    <row r="1015" spans="1:8" x14ac:dyDescent="0.3">
      <c r="A1015" s="49" t="s">
        <v>10616</v>
      </c>
      <c r="B1015" s="27" t="s">
        <v>4307</v>
      </c>
      <c r="C1015" s="27" t="s">
        <v>10615</v>
      </c>
      <c r="D1015" s="27" t="s">
        <v>13529</v>
      </c>
      <c r="E1015" s="75">
        <v>34125</v>
      </c>
      <c r="F1015" s="27" t="str">
        <f t="shared" si="45"/>
        <v>0644</v>
      </c>
      <c r="G1015" s="27" t="str">
        <f t="shared" si="46"/>
        <v>Female</v>
      </c>
      <c r="H1015" s="27" t="str">
        <f t="shared" si="47"/>
        <v>ibo-date</v>
      </c>
    </row>
    <row r="1016" spans="1:8" x14ac:dyDescent="0.3">
      <c r="A1016" s="49" t="s">
        <v>10614</v>
      </c>
      <c r="B1016" s="27" t="s">
        <v>10613</v>
      </c>
      <c r="C1016" s="27" t="s">
        <v>4052</v>
      </c>
      <c r="D1016" s="27" t="s">
        <v>13530</v>
      </c>
      <c r="E1016" s="75">
        <v>34064</v>
      </c>
      <c r="F1016" s="27" t="str">
        <f t="shared" si="45"/>
        <v>5809</v>
      </c>
      <c r="G1016" s="27" t="str">
        <f t="shared" si="46"/>
        <v>Male</v>
      </c>
      <c r="H1016" s="27" t="str">
        <f t="shared" si="47"/>
        <v>mweb</v>
      </c>
    </row>
    <row r="1017" spans="1:8" x14ac:dyDescent="0.3">
      <c r="A1017" s="49" t="s">
        <v>10612</v>
      </c>
      <c r="B1017" s="27" t="s">
        <v>10611</v>
      </c>
      <c r="C1017" s="27" t="s">
        <v>6220</v>
      </c>
      <c r="D1017" s="27" t="s">
        <v>13531</v>
      </c>
      <c r="E1017" s="75">
        <v>34279</v>
      </c>
      <c r="F1017" s="27" t="str">
        <f t="shared" si="45"/>
        <v>5090</v>
      </c>
      <c r="G1017" s="27" t="str">
        <f t="shared" si="46"/>
        <v>Male</v>
      </c>
      <c r="H1017" s="27" t="str">
        <f t="shared" si="47"/>
        <v>icecoldbodies</v>
      </c>
    </row>
    <row r="1018" spans="1:8" x14ac:dyDescent="0.3">
      <c r="A1018" s="49" t="s">
        <v>10610</v>
      </c>
      <c r="B1018" s="27" t="s">
        <v>10609</v>
      </c>
      <c r="C1018" s="27" t="s">
        <v>4677</v>
      </c>
      <c r="D1018" s="27" t="s">
        <v>13077</v>
      </c>
      <c r="E1018" s="75">
        <v>34677</v>
      </c>
      <c r="F1018" s="27" t="str">
        <f t="shared" si="45"/>
        <v>5921</v>
      </c>
      <c r="G1018" s="27" t="str">
        <f t="shared" si="46"/>
        <v>Male</v>
      </c>
      <c r="H1018" s="27" t="str">
        <f t="shared" si="47"/>
        <v>pro-safe</v>
      </c>
    </row>
    <row r="1019" spans="1:8" x14ac:dyDescent="0.3">
      <c r="A1019" s="49" t="s">
        <v>10608</v>
      </c>
      <c r="B1019" s="27" t="s">
        <v>5718</v>
      </c>
      <c r="C1019" s="27" t="s">
        <v>4172</v>
      </c>
      <c r="D1019" s="27" t="s">
        <v>13532</v>
      </c>
      <c r="E1019" s="75">
        <v>34774</v>
      </c>
      <c r="F1019" s="27" t="str">
        <f t="shared" si="45"/>
        <v>0228</v>
      </c>
      <c r="G1019" s="27" t="str">
        <f t="shared" si="46"/>
        <v>Female</v>
      </c>
      <c r="H1019" s="27" t="str">
        <f t="shared" si="47"/>
        <v>idsdesign</v>
      </c>
    </row>
    <row r="1020" spans="1:8" x14ac:dyDescent="0.3">
      <c r="A1020" s="49" t="s">
        <v>10607</v>
      </c>
      <c r="B1020" s="27" t="s">
        <v>10606</v>
      </c>
      <c r="C1020" s="27" t="s">
        <v>4318</v>
      </c>
      <c r="D1020" s="27" t="s">
        <v>13533</v>
      </c>
      <c r="E1020" s="75">
        <v>34796</v>
      </c>
      <c r="F1020" s="27" t="str">
        <f t="shared" si="45"/>
        <v>0280</v>
      </c>
      <c r="G1020" s="27" t="str">
        <f t="shared" si="46"/>
        <v>Female</v>
      </c>
      <c r="H1020" s="27" t="str">
        <f t="shared" si="47"/>
        <v>tonedigital</v>
      </c>
    </row>
    <row r="1021" spans="1:8" x14ac:dyDescent="0.3">
      <c r="A1021" s="49" t="s">
        <v>10605</v>
      </c>
      <c r="B1021" s="27" t="s">
        <v>6608</v>
      </c>
      <c r="C1021" s="27" t="s">
        <v>4961</v>
      </c>
      <c r="D1021" s="27" t="s">
        <v>13534</v>
      </c>
      <c r="E1021" s="75">
        <v>34790</v>
      </c>
      <c r="F1021" s="27" t="str">
        <f t="shared" si="45"/>
        <v>5205</v>
      </c>
      <c r="G1021" s="27" t="str">
        <f t="shared" si="46"/>
        <v>Male</v>
      </c>
      <c r="H1021" s="27" t="str">
        <f t="shared" si="47"/>
        <v>idu</v>
      </c>
    </row>
    <row r="1022" spans="1:8" x14ac:dyDescent="0.3">
      <c r="A1022" s="49" t="s">
        <v>10604</v>
      </c>
      <c r="B1022" s="27" t="s">
        <v>9107</v>
      </c>
      <c r="C1022" s="27" t="s">
        <v>4657</v>
      </c>
      <c r="D1022" s="27" t="s">
        <v>13535</v>
      </c>
      <c r="E1022" s="75">
        <v>22223</v>
      </c>
      <c r="F1022" s="27" t="str">
        <f t="shared" si="45"/>
        <v>5787</v>
      </c>
      <c r="G1022" s="27" t="str">
        <f t="shared" si="46"/>
        <v>Male</v>
      </c>
      <c r="H1022" s="27" t="str">
        <f t="shared" si="47"/>
        <v>ifm</v>
      </c>
    </row>
    <row r="1023" spans="1:8" x14ac:dyDescent="0.3">
      <c r="A1023" s="49" t="s">
        <v>10603</v>
      </c>
      <c r="B1023" s="27" t="s">
        <v>10602</v>
      </c>
      <c r="C1023" s="27" t="s">
        <v>10601</v>
      </c>
      <c r="D1023" s="27" t="s">
        <v>13536</v>
      </c>
      <c r="E1023" s="75">
        <v>36030</v>
      </c>
      <c r="F1023" s="27" t="str">
        <f t="shared" si="45"/>
        <v>5262</v>
      </c>
      <c r="G1023" s="27" t="str">
        <f t="shared" si="46"/>
        <v>Male</v>
      </c>
      <c r="H1023" s="27" t="str">
        <f t="shared" si="47"/>
        <v>igniteresearch</v>
      </c>
    </row>
    <row r="1024" spans="1:8" x14ac:dyDescent="0.3">
      <c r="A1024" s="49" t="s">
        <v>10600</v>
      </c>
      <c r="B1024" s="27" t="s">
        <v>5336</v>
      </c>
      <c r="C1024" s="27" t="s">
        <v>4119</v>
      </c>
      <c r="D1024" s="27" t="s">
        <v>13537</v>
      </c>
      <c r="E1024" s="75">
        <v>34333</v>
      </c>
      <c r="F1024" s="27" t="str">
        <f t="shared" si="45"/>
        <v>5160</v>
      </c>
      <c r="G1024" s="27" t="str">
        <f t="shared" si="46"/>
        <v>Male</v>
      </c>
      <c r="H1024" s="27" t="str">
        <f t="shared" si="47"/>
        <v>NKULUSEC</v>
      </c>
    </row>
    <row r="1025" spans="1:8" x14ac:dyDescent="0.3">
      <c r="A1025" s="49" t="s">
        <v>10599</v>
      </c>
      <c r="B1025" s="27" t="s">
        <v>10598</v>
      </c>
      <c r="C1025" s="27" t="s">
        <v>10597</v>
      </c>
      <c r="D1025" s="27" t="s">
        <v>13538</v>
      </c>
      <c r="E1025" s="75">
        <v>33553</v>
      </c>
      <c r="F1025" s="27" t="str">
        <f t="shared" si="45"/>
        <v>0277</v>
      </c>
      <c r="G1025" s="27" t="str">
        <f t="shared" si="46"/>
        <v>Female</v>
      </c>
      <c r="H1025" s="27" t="str">
        <f t="shared" si="47"/>
        <v>imperial</v>
      </c>
    </row>
    <row r="1026" spans="1:8" x14ac:dyDescent="0.3">
      <c r="A1026" s="49" t="s">
        <v>10596</v>
      </c>
      <c r="B1026" s="27" t="s">
        <v>10595</v>
      </c>
      <c r="C1026" s="27" t="s">
        <v>10594</v>
      </c>
      <c r="D1026" s="27" t="s">
        <v>13539</v>
      </c>
      <c r="E1026" s="75">
        <v>32395</v>
      </c>
      <c r="F1026" s="27" t="str">
        <f t="shared" si="45"/>
        <v>5405</v>
      </c>
      <c r="G1026" s="27" t="str">
        <f t="shared" si="46"/>
        <v>Male</v>
      </c>
      <c r="H1026" s="27" t="str">
        <f t="shared" si="47"/>
        <v>mweb</v>
      </c>
    </row>
    <row r="1027" spans="1:8" x14ac:dyDescent="0.3">
      <c r="A1027" s="49" t="s">
        <v>10593</v>
      </c>
      <c r="B1027" s="27" t="s">
        <v>10592</v>
      </c>
      <c r="C1027" s="27" t="s">
        <v>6549</v>
      </c>
      <c r="D1027" s="27" t="s">
        <v>13540</v>
      </c>
      <c r="E1027" s="75">
        <v>34423</v>
      </c>
      <c r="F1027" s="27" t="str">
        <f t="shared" si="45"/>
        <v>5150</v>
      </c>
      <c r="G1027" s="27" t="str">
        <f t="shared" si="46"/>
        <v>Male</v>
      </c>
      <c r="H1027" s="27" t="str">
        <f t="shared" si="47"/>
        <v>ikas</v>
      </c>
    </row>
    <row r="1028" spans="1:8" x14ac:dyDescent="0.3">
      <c r="A1028" s="49" t="s">
        <v>10591</v>
      </c>
      <c r="B1028" s="27" t="s">
        <v>10590</v>
      </c>
      <c r="C1028" s="27" t="s">
        <v>10589</v>
      </c>
      <c r="D1028" s="27" t="s">
        <v>13541</v>
      </c>
      <c r="E1028" s="75">
        <v>32792</v>
      </c>
      <c r="F1028" s="27" t="str">
        <f t="shared" ref="F1028:F1091" si="48">MID(A1028,7,4)</f>
        <v>5050</v>
      </c>
      <c r="G1028" s="27" t="str">
        <f t="shared" si="46"/>
        <v>Male</v>
      </c>
      <c r="H1028" s="27" t="str">
        <f t="shared" si="47"/>
        <v>illovo</v>
      </c>
    </row>
    <row r="1029" spans="1:8" x14ac:dyDescent="0.3">
      <c r="A1029" s="49" t="s">
        <v>10588</v>
      </c>
      <c r="B1029" s="27" t="s">
        <v>6288</v>
      </c>
      <c r="C1029" s="27" t="s">
        <v>10587</v>
      </c>
      <c r="E1029" s="75">
        <v>32355</v>
      </c>
      <c r="F1029" s="27" t="str">
        <f t="shared" si="48"/>
        <v>5411</v>
      </c>
      <c r="G1029" s="27" t="str">
        <f t="shared" ref="G1029:G1092" si="49">IF(F1029&gt;"4999","Male","Female")</f>
        <v>Male</v>
      </c>
      <c r="H1029" s="27" t="e">
        <f t="shared" ref="H1029:H1092" si="50">LEFT(REPLACE(D1029,1,FIND("@",D1029),""),FIND(".",REPLACE(D1029,1,FIND("@",D1029),""))-1)</f>
        <v>#VALUE!</v>
      </c>
    </row>
    <row r="1030" spans="1:8" x14ac:dyDescent="0.3">
      <c r="A1030" s="49" t="s">
        <v>10586</v>
      </c>
      <c r="B1030" s="27" t="s">
        <v>9741</v>
      </c>
      <c r="C1030" s="27" t="s">
        <v>10585</v>
      </c>
      <c r="D1030" s="27" t="s">
        <v>13542</v>
      </c>
      <c r="E1030" s="75">
        <v>34408</v>
      </c>
      <c r="F1030" s="27" t="str">
        <f t="shared" si="48"/>
        <v>0287</v>
      </c>
      <c r="G1030" s="27" t="str">
        <f t="shared" si="49"/>
        <v>Female</v>
      </c>
      <c r="H1030" s="27" t="str">
        <f t="shared" si="50"/>
        <v>imar</v>
      </c>
    </row>
    <row r="1031" spans="1:8" x14ac:dyDescent="0.3">
      <c r="A1031" s="49" t="s">
        <v>10584</v>
      </c>
      <c r="B1031" s="27" t="s">
        <v>9107</v>
      </c>
      <c r="C1031" s="27" t="s">
        <v>10583</v>
      </c>
      <c r="D1031" s="27" t="s">
        <v>13543</v>
      </c>
      <c r="E1031" s="75">
        <v>36013</v>
      </c>
      <c r="F1031" s="27" t="str">
        <f t="shared" si="48"/>
        <v>5691</v>
      </c>
      <c r="G1031" s="27" t="str">
        <f t="shared" si="49"/>
        <v>Male</v>
      </c>
      <c r="H1031" s="27" t="str">
        <f t="shared" si="50"/>
        <v>imbizoshisanyama</v>
      </c>
    </row>
    <row r="1032" spans="1:8" x14ac:dyDescent="0.3">
      <c r="A1032" s="49" t="s">
        <v>10582</v>
      </c>
      <c r="B1032" s="27" t="s">
        <v>4284</v>
      </c>
      <c r="C1032" s="27" t="s">
        <v>10581</v>
      </c>
      <c r="D1032" s="27" t="s">
        <v>13544</v>
      </c>
      <c r="E1032" s="75">
        <v>33172</v>
      </c>
      <c r="F1032" s="27" t="str">
        <f t="shared" si="48"/>
        <v>1218</v>
      </c>
      <c r="G1032" s="27" t="str">
        <f t="shared" si="49"/>
        <v>Female</v>
      </c>
      <c r="H1032" s="27" t="str">
        <f t="shared" si="50"/>
        <v>gmail</v>
      </c>
    </row>
    <row r="1033" spans="1:8" x14ac:dyDescent="0.3">
      <c r="A1033" s="49" t="s">
        <v>10580</v>
      </c>
      <c r="B1033" s="27" t="s">
        <v>10579</v>
      </c>
      <c r="C1033" s="27" t="s">
        <v>10578</v>
      </c>
      <c r="D1033" s="27" t="s">
        <v>13545</v>
      </c>
      <c r="E1033" s="75">
        <v>35333</v>
      </c>
      <c r="F1033" s="27" t="str">
        <f t="shared" si="48"/>
        <v>0309</v>
      </c>
      <c r="G1033" s="27" t="str">
        <f t="shared" si="49"/>
        <v>Female</v>
      </c>
      <c r="H1033" s="27" t="str">
        <f t="shared" si="50"/>
        <v>global</v>
      </c>
    </row>
    <row r="1034" spans="1:8" x14ac:dyDescent="0.3">
      <c r="A1034" s="49" t="s">
        <v>10577</v>
      </c>
      <c r="B1034" s="27" t="s">
        <v>10576</v>
      </c>
      <c r="C1034" s="27" t="s">
        <v>4712</v>
      </c>
      <c r="E1034" s="75">
        <v>32492</v>
      </c>
      <c r="F1034" s="27" t="str">
        <f t="shared" si="48"/>
        <v>0682</v>
      </c>
      <c r="G1034" s="27" t="str">
        <f t="shared" si="49"/>
        <v>Female</v>
      </c>
      <c r="H1034" s="27" t="e">
        <f t="shared" si="50"/>
        <v>#VALUE!</v>
      </c>
    </row>
    <row r="1035" spans="1:8" x14ac:dyDescent="0.3">
      <c r="A1035" s="49" t="s">
        <v>10575</v>
      </c>
      <c r="B1035" s="27" t="s">
        <v>5176</v>
      </c>
      <c r="C1035" s="27" t="s">
        <v>10433</v>
      </c>
      <c r="D1035" s="27" t="s">
        <v>13546</v>
      </c>
      <c r="E1035" s="75">
        <v>31892</v>
      </c>
      <c r="F1035" s="27" t="str">
        <f t="shared" si="48"/>
        <v>6001</v>
      </c>
      <c r="G1035" s="27" t="str">
        <f t="shared" si="49"/>
        <v>Male</v>
      </c>
      <c r="H1035" s="27" t="str">
        <f t="shared" si="50"/>
        <v>BANDINI</v>
      </c>
    </row>
    <row r="1036" spans="1:8" x14ac:dyDescent="0.3">
      <c r="A1036" s="49" t="s">
        <v>10574</v>
      </c>
      <c r="B1036" s="27" t="s">
        <v>10573</v>
      </c>
      <c r="C1036" s="27" t="s">
        <v>10572</v>
      </c>
      <c r="D1036" s="27" t="s">
        <v>13547</v>
      </c>
      <c r="E1036" s="75">
        <v>33408</v>
      </c>
      <c r="F1036" s="27" t="str">
        <f t="shared" si="48"/>
        <v>6037</v>
      </c>
      <c r="G1036" s="27" t="str">
        <f t="shared" si="49"/>
        <v>Male</v>
      </c>
      <c r="H1036" s="27" t="str">
        <f t="shared" si="50"/>
        <v>REDCHERRY</v>
      </c>
    </row>
    <row r="1037" spans="1:8" x14ac:dyDescent="0.3">
      <c r="A1037" s="49" t="s">
        <v>10571</v>
      </c>
      <c r="B1037" s="27" t="s">
        <v>5543</v>
      </c>
      <c r="C1037" s="27" t="s">
        <v>6209</v>
      </c>
      <c r="D1037" s="27" t="s">
        <v>13548</v>
      </c>
      <c r="E1037" s="75">
        <v>33305</v>
      </c>
      <c r="F1037" s="27" t="str">
        <f t="shared" si="48"/>
        <v>1109</v>
      </c>
      <c r="G1037" s="27" t="str">
        <f t="shared" si="49"/>
        <v>Female</v>
      </c>
      <c r="H1037" s="27" t="str">
        <f t="shared" si="50"/>
        <v>imperial</v>
      </c>
    </row>
    <row r="1038" spans="1:8" x14ac:dyDescent="0.3">
      <c r="A1038" s="49" t="s">
        <v>10570</v>
      </c>
      <c r="B1038" s="27" t="s">
        <v>8220</v>
      </c>
      <c r="C1038" s="27" t="s">
        <v>4187</v>
      </c>
      <c r="D1038" s="27" t="s">
        <v>13549</v>
      </c>
      <c r="E1038" s="75">
        <v>33776</v>
      </c>
      <c r="F1038" s="27" t="str">
        <f t="shared" si="48"/>
        <v>1128</v>
      </c>
      <c r="G1038" s="27" t="str">
        <f t="shared" si="49"/>
        <v>Female</v>
      </c>
      <c r="H1038" s="27" t="str">
        <f t="shared" si="50"/>
        <v>imperialelectrical</v>
      </c>
    </row>
    <row r="1039" spans="1:8" x14ac:dyDescent="0.3">
      <c r="A1039" s="49" t="s">
        <v>10569</v>
      </c>
      <c r="B1039" s="27" t="s">
        <v>7335</v>
      </c>
      <c r="C1039" s="27" t="s">
        <v>10568</v>
      </c>
      <c r="E1039" s="75">
        <v>34357</v>
      </c>
      <c r="F1039" s="27" t="str">
        <f t="shared" si="48"/>
        <v>0462</v>
      </c>
      <c r="G1039" s="27" t="str">
        <f t="shared" si="49"/>
        <v>Female</v>
      </c>
      <c r="H1039" s="27" t="e">
        <f t="shared" si="50"/>
        <v>#VALUE!</v>
      </c>
    </row>
    <row r="1040" spans="1:8" x14ac:dyDescent="0.3">
      <c r="A1040" s="49" t="s">
        <v>10567</v>
      </c>
      <c r="B1040" s="27" t="s">
        <v>5025</v>
      </c>
      <c r="C1040" s="27" t="s">
        <v>10566</v>
      </c>
      <c r="E1040" s="75">
        <v>35172</v>
      </c>
      <c r="F1040" s="27" t="str">
        <f t="shared" si="48"/>
        <v>5338</v>
      </c>
      <c r="G1040" s="27" t="str">
        <f t="shared" si="49"/>
        <v>Male</v>
      </c>
      <c r="H1040" s="27" t="e">
        <f t="shared" si="50"/>
        <v>#VALUE!</v>
      </c>
    </row>
    <row r="1041" spans="1:8" x14ac:dyDescent="0.3">
      <c r="A1041" s="49" t="s">
        <v>10565</v>
      </c>
      <c r="B1041" s="27" t="s">
        <v>10564</v>
      </c>
      <c r="C1041" s="27" t="s">
        <v>5910</v>
      </c>
      <c r="D1041" s="27" t="s">
        <v>13550</v>
      </c>
      <c r="E1041" s="75">
        <v>34484</v>
      </c>
      <c r="F1041" s="27" t="str">
        <f t="shared" si="48"/>
        <v>5277</v>
      </c>
      <c r="G1041" s="27" t="str">
        <f t="shared" si="49"/>
        <v>Male</v>
      </c>
      <c r="H1041" s="27" t="str">
        <f t="shared" si="50"/>
        <v>imperialgm</v>
      </c>
    </row>
    <row r="1042" spans="1:8" x14ac:dyDescent="0.3">
      <c r="A1042" s="49" t="s">
        <v>10563</v>
      </c>
      <c r="B1042" s="27" t="s">
        <v>4962</v>
      </c>
      <c r="C1042" s="27" t="s">
        <v>7520</v>
      </c>
      <c r="D1042" s="27" t="s">
        <v>13551</v>
      </c>
      <c r="E1042" s="75">
        <v>34387</v>
      </c>
      <c r="F1042" s="27" t="str">
        <f t="shared" si="48"/>
        <v>0794</v>
      </c>
      <c r="G1042" s="27" t="str">
        <f t="shared" si="49"/>
        <v>Female</v>
      </c>
      <c r="H1042" s="27" t="str">
        <f t="shared" si="50"/>
        <v>imperialhino</v>
      </c>
    </row>
    <row r="1043" spans="1:8" x14ac:dyDescent="0.3">
      <c r="A1043" s="49" t="s">
        <v>10562</v>
      </c>
      <c r="B1043" s="27" t="s">
        <v>10561</v>
      </c>
      <c r="C1043" s="27" t="s">
        <v>10560</v>
      </c>
      <c r="E1043" s="75">
        <v>34362</v>
      </c>
      <c r="F1043" s="27" t="str">
        <f t="shared" si="48"/>
        <v>6116</v>
      </c>
      <c r="G1043" s="27" t="str">
        <f t="shared" si="49"/>
        <v>Male</v>
      </c>
      <c r="H1043" s="27" t="e">
        <f t="shared" si="50"/>
        <v>#VALUE!</v>
      </c>
    </row>
    <row r="1044" spans="1:8" x14ac:dyDescent="0.3">
      <c r="A1044" s="49" t="s">
        <v>10559</v>
      </c>
      <c r="B1044" s="27" t="s">
        <v>10558</v>
      </c>
      <c r="C1044" s="27" t="s">
        <v>10557</v>
      </c>
      <c r="D1044" s="27" t="s">
        <v>13552</v>
      </c>
      <c r="E1044" s="75">
        <v>33857</v>
      </c>
      <c r="F1044" s="27" t="str">
        <f t="shared" si="48"/>
        <v>0709</v>
      </c>
      <c r="G1044" s="27" t="str">
        <f t="shared" si="49"/>
        <v>Female</v>
      </c>
      <c r="H1044" s="27" t="str">
        <f t="shared" si="50"/>
        <v>jshaccounting</v>
      </c>
    </row>
    <row r="1045" spans="1:8" x14ac:dyDescent="0.3">
      <c r="A1045" s="49" t="s">
        <v>10556</v>
      </c>
      <c r="B1045" s="27" t="s">
        <v>5827</v>
      </c>
      <c r="C1045" s="27" t="s">
        <v>9484</v>
      </c>
      <c r="D1045" s="27" t="s">
        <v>13553</v>
      </c>
      <c r="E1045" s="75">
        <v>35743</v>
      </c>
      <c r="F1045" s="27" t="str">
        <f t="shared" si="48"/>
        <v>1024</v>
      </c>
      <c r="G1045" s="27" t="str">
        <f t="shared" si="49"/>
        <v>Female</v>
      </c>
      <c r="H1045" s="27" t="str">
        <f t="shared" si="50"/>
        <v>patleys</v>
      </c>
    </row>
    <row r="1046" spans="1:8" x14ac:dyDescent="0.3">
      <c r="A1046" s="49" t="s">
        <v>10555</v>
      </c>
      <c r="B1046" s="27" t="s">
        <v>4477</v>
      </c>
      <c r="C1046" s="27" t="s">
        <v>4125</v>
      </c>
      <c r="D1046" s="27" t="s">
        <v>13554</v>
      </c>
      <c r="E1046" s="75">
        <v>32613</v>
      </c>
      <c r="F1046" s="27" t="str">
        <f t="shared" si="48"/>
        <v>5747</v>
      </c>
      <c r="G1046" s="27" t="str">
        <f t="shared" si="49"/>
        <v>Male</v>
      </c>
      <c r="H1046" s="27" t="str">
        <f t="shared" si="50"/>
        <v>imperial-toyota</v>
      </c>
    </row>
    <row r="1047" spans="1:8" x14ac:dyDescent="0.3">
      <c r="A1047" s="49" t="s">
        <v>10554</v>
      </c>
      <c r="B1047" s="27" t="s">
        <v>10553</v>
      </c>
      <c r="C1047" s="27" t="s">
        <v>9847</v>
      </c>
      <c r="D1047" s="27" t="s">
        <v>12788</v>
      </c>
      <c r="E1047" s="75">
        <v>34449</v>
      </c>
      <c r="F1047" s="27" t="str">
        <f t="shared" si="48"/>
        <v>0020</v>
      </c>
      <c r="G1047" s="27" t="str">
        <f t="shared" si="49"/>
        <v>Female</v>
      </c>
      <c r="H1047" s="27" t="str">
        <f t="shared" si="50"/>
        <v>vodamail</v>
      </c>
    </row>
    <row r="1048" spans="1:8" x14ac:dyDescent="0.3">
      <c r="A1048" s="49" t="s">
        <v>10552</v>
      </c>
      <c r="B1048" s="27" t="s">
        <v>5640</v>
      </c>
      <c r="C1048" s="27" t="s">
        <v>10551</v>
      </c>
      <c r="D1048" s="27" t="s">
        <v>13555</v>
      </c>
      <c r="E1048" s="75">
        <v>34428</v>
      </c>
      <c r="F1048" s="27" t="str">
        <f t="shared" si="48"/>
        <v>6484</v>
      </c>
      <c r="G1048" s="27" t="str">
        <f t="shared" si="49"/>
        <v>Male</v>
      </c>
      <c r="H1048" s="27" t="str">
        <f t="shared" si="50"/>
        <v>importalia</v>
      </c>
    </row>
    <row r="1049" spans="1:8" x14ac:dyDescent="0.3">
      <c r="A1049" s="49" t="s">
        <v>10550</v>
      </c>
      <c r="B1049" s="27" t="s">
        <v>4179</v>
      </c>
      <c r="C1049" s="27" t="s">
        <v>4178</v>
      </c>
      <c r="D1049" s="27" t="s">
        <v>13556</v>
      </c>
      <c r="E1049" s="75">
        <v>34762</v>
      </c>
      <c r="F1049" s="27" t="str">
        <f t="shared" si="48"/>
        <v>5615</v>
      </c>
      <c r="G1049" s="27" t="str">
        <f t="shared" si="49"/>
        <v>Male</v>
      </c>
      <c r="H1049" s="27" t="str">
        <f t="shared" si="50"/>
        <v>improchem</v>
      </c>
    </row>
    <row r="1050" spans="1:8" x14ac:dyDescent="0.3">
      <c r="A1050" s="49" t="s">
        <v>10549</v>
      </c>
      <c r="B1050" s="27" t="s">
        <v>10548</v>
      </c>
      <c r="C1050" s="27" t="s">
        <v>10547</v>
      </c>
      <c r="D1050" s="27" t="s">
        <v>13557</v>
      </c>
      <c r="E1050" s="75">
        <v>33926</v>
      </c>
      <c r="F1050" s="27" t="str">
        <f t="shared" si="48"/>
        <v>6127</v>
      </c>
      <c r="G1050" s="27" t="str">
        <f t="shared" si="49"/>
        <v>Male</v>
      </c>
      <c r="H1050" s="27" t="str">
        <f t="shared" si="50"/>
        <v>imsimbi</v>
      </c>
    </row>
    <row r="1051" spans="1:8" x14ac:dyDescent="0.3">
      <c r="A1051" s="49" t="s">
        <v>10546</v>
      </c>
      <c r="B1051" s="27" t="s">
        <v>10545</v>
      </c>
      <c r="C1051" s="27" t="s">
        <v>6146</v>
      </c>
      <c r="D1051" s="27" t="s">
        <v>13558</v>
      </c>
      <c r="E1051" s="75">
        <v>32185</v>
      </c>
      <c r="F1051" s="27" t="str">
        <f t="shared" si="48"/>
        <v>1053</v>
      </c>
      <c r="G1051" s="27" t="str">
        <f t="shared" si="49"/>
        <v>Female</v>
      </c>
      <c r="H1051" s="27" t="str">
        <f t="shared" si="50"/>
        <v>yebo</v>
      </c>
    </row>
    <row r="1052" spans="1:8" x14ac:dyDescent="0.3">
      <c r="A1052" s="49" t="s">
        <v>10544</v>
      </c>
      <c r="B1052" s="27" t="s">
        <v>4804</v>
      </c>
      <c r="C1052" s="27" t="s">
        <v>4061</v>
      </c>
      <c r="D1052" s="27" t="s">
        <v>13559</v>
      </c>
      <c r="E1052" s="75">
        <v>32867</v>
      </c>
      <c r="F1052" s="27" t="str">
        <f t="shared" si="48"/>
        <v>1839</v>
      </c>
      <c r="G1052" s="27" t="str">
        <f t="shared" si="49"/>
        <v>Female</v>
      </c>
      <c r="H1052" s="27" t="str">
        <f t="shared" si="50"/>
        <v>pdd</v>
      </c>
    </row>
    <row r="1053" spans="1:8" x14ac:dyDescent="0.3">
      <c r="A1053" s="49" t="s">
        <v>10543</v>
      </c>
      <c r="B1053" s="27" t="s">
        <v>4322</v>
      </c>
      <c r="C1053" s="27" t="s">
        <v>7277</v>
      </c>
      <c r="E1053" s="75">
        <v>34337</v>
      </c>
      <c r="F1053" s="27" t="str">
        <f t="shared" si="48"/>
        <v>1057</v>
      </c>
      <c r="G1053" s="27" t="str">
        <f t="shared" si="49"/>
        <v>Female</v>
      </c>
      <c r="H1053" s="27" t="e">
        <f t="shared" si="50"/>
        <v>#VALUE!</v>
      </c>
    </row>
    <row r="1054" spans="1:8" x14ac:dyDescent="0.3">
      <c r="A1054" s="49" t="s">
        <v>10542</v>
      </c>
      <c r="B1054" s="27" t="s">
        <v>10541</v>
      </c>
      <c r="C1054" s="27" t="s">
        <v>5607</v>
      </c>
      <c r="D1054" s="27" t="s">
        <v>13560</v>
      </c>
      <c r="E1054" s="75">
        <v>30538</v>
      </c>
      <c r="F1054" s="27" t="str">
        <f t="shared" si="48"/>
        <v>0154</v>
      </c>
      <c r="G1054" s="27" t="str">
        <f t="shared" si="49"/>
        <v>Female</v>
      </c>
      <c r="H1054" s="27" t="str">
        <f t="shared" si="50"/>
        <v>inandaclub</v>
      </c>
    </row>
    <row r="1055" spans="1:8" x14ac:dyDescent="0.3">
      <c r="A1055" s="49" t="s">
        <v>10540</v>
      </c>
      <c r="B1055" s="27" t="s">
        <v>10539</v>
      </c>
      <c r="C1055" s="27" t="s">
        <v>4125</v>
      </c>
      <c r="E1055" s="75">
        <v>33345</v>
      </c>
      <c r="F1055" s="27" t="str">
        <f t="shared" si="48"/>
        <v>0972</v>
      </c>
      <c r="G1055" s="27" t="str">
        <f t="shared" si="49"/>
        <v>Female</v>
      </c>
      <c r="H1055" s="27" t="e">
        <f t="shared" si="50"/>
        <v>#VALUE!</v>
      </c>
    </row>
    <row r="1056" spans="1:8" x14ac:dyDescent="0.3">
      <c r="A1056" s="49" t="s">
        <v>10538</v>
      </c>
      <c r="B1056" s="27" t="s">
        <v>5686</v>
      </c>
      <c r="C1056" s="27" t="s">
        <v>4064</v>
      </c>
      <c r="D1056" s="27" t="s">
        <v>13561</v>
      </c>
      <c r="E1056" s="75">
        <v>34412</v>
      </c>
      <c r="F1056" s="27" t="str">
        <f t="shared" si="48"/>
        <v>5584</v>
      </c>
      <c r="G1056" s="27" t="str">
        <f t="shared" si="49"/>
        <v>Male</v>
      </c>
      <c r="H1056" s="27" t="str">
        <f t="shared" si="50"/>
        <v>in'awe</v>
      </c>
    </row>
    <row r="1057" spans="1:8" x14ac:dyDescent="0.3">
      <c r="A1057" s="49" t="s">
        <v>10537</v>
      </c>
      <c r="B1057" s="27" t="s">
        <v>10536</v>
      </c>
      <c r="C1057" s="27" t="s">
        <v>10535</v>
      </c>
      <c r="D1057" s="27" t="s">
        <v>13562</v>
      </c>
      <c r="E1057" s="75">
        <v>34901</v>
      </c>
      <c r="F1057" s="27" t="str">
        <f t="shared" si="48"/>
        <v>5202</v>
      </c>
      <c r="G1057" s="27" t="str">
        <f t="shared" si="49"/>
        <v>Male</v>
      </c>
      <c r="H1057" s="27" t="str">
        <f t="shared" si="50"/>
        <v>yahoo</v>
      </c>
    </row>
    <row r="1058" spans="1:8" x14ac:dyDescent="0.3">
      <c r="A1058" s="49" t="s">
        <v>10534</v>
      </c>
      <c r="B1058" s="27" t="s">
        <v>4497</v>
      </c>
      <c r="C1058" s="27" t="s">
        <v>4025</v>
      </c>
      <c r="E1058" s="75">
        <v>33099</v>
      </c>
      <c r="F1058" s="27" t="str">
        <f t="shared" si="48"/>
        <v>1072</v>
      </c>
      <c r="G1058" s="27" t="str">
        <f t="shared" si="49"/>
        <v>Female</v>
      </c>
      <c r="H1058" s="27" t="e">
        <f t="shared" si="50"/>
        <v>#VALUE!</v>
      </c>
    </row>
    <row r="1059" spans="1:8" x14ac:dyDescent="0.3">
      <c r="A1059" s="49" t="s">
        <v>10533</v>
      </c>
      <c r="B1059" s="27" t="s">
        <v>10532</v>
      </c>
      <c r="C1059" s="27" t="s">
        <v>4172</v>
      </c>
      <c r="D1059" s="27" t="s">
        <v>13563</v>
      </c>
      <c r="E1059" s="75">
        <v>30612</v>
      </c>
      <c r="F1059" s="27" t="str">
        <f t="shared" si="48"/>
        <v>6139</v>
      </c>
      <c r="G1059" s="27" t="str">
        <f t="shared" si="49"/>
        <v>Male</v>
      </c>
      <c r="H1059" s="27" t="str">
        <f t="shared" si="50"/>
        <v>mweb</v>
      </c>
    </row>
    <row r="1060" spans="1:8" x14ac:dyDescent="0.3">
      <c r="A1060" s="49" t="s">
        <v>10531</v>
      </c>
      <c r="B1060" s="27" t="s">
        <v>10530</v>
      </c>
      <c r="C1060" s="27" t="s">
        <v>10529</v>
      </c>
      <c r="D1060" s="27" t="s">
        <v>13564</v>
      </c>
      <c r="E1060" s="75">
        <v>32181</v>
      </c>
      <c r="F1060" s="27" t="str">
        <f t="shared" si="48"/>
        <v>0454</v>
      </c>
      <c r="G1060" s="27" t="str">
        <f t="shared" si="49"/>
        <v>Female</v>
      </c>
      <c r="H1060" s="27" t="str">
        <f t="shared" si="50"/>
        <v>inl</v>
      </c>
    </row>
    <row r="1061" spans="1:8" x14ac:dyDescent="0.3">
      <c r="A1061" s="49" t="s">
        <v>10528</v>
      </c>
      <c r="B1061" s="27" t="s">
        <v>8220</v>
      </c>
      <c r="C1061" s="27" t="s">
        <v>4134</v>
      </c>
      <c r="D1061" s="27" t="s">
        <v>13565</v>
      </c>
      <c r="E1061" s="75">
        <v>32570</v>
      </c>
      <c r="F1061" s="27" t="str">
        <f t="shared" si="48"/>
        <v>1814</v>
      </c>
      <c r="G1061" s="27" t="str">
        <f t="shared" si="49"/>
        <v>Female</v>
      </c>
      <c r="H1061" s="27" t="str">
        <f t="shared" si="50"/>
        <v>indgro</v>
      </c>
    </row>
    <row r="1062" spans="1:8" x14ac:dyDescent="0.3">
      <c r="A1062" s="49" t="s">
        <v>10527</v>
      </c>
      <c r="B1062" s="27" t="s">
        <v>10526</v>
      </c>
      <c r="C1062" s="27" t="s">
        <v>4172</v>
      </c>
      <c r="D1062" s="27" t="s">
        <v>12876</v>
      </c>
      <c r="E1062" s="75">
        <v>32793</v>
      </c>
      <c r="F1062" s="27" t="str">
        <f t="shared" si="48"/>
        <v>0735</v>
      </c>
      <c r="G1062" s="27" t="str">
        <f t="shared" si="49"/>
        <v>Female</v>
      </c>
      <c r="H1062" s="27" t="str">
        <f t="shared" si="50"/>
        <v>indigas</v>
      </c>
    </row>
    <row r="1063" spans="1:8" x14ac:dyDescent="0.3">
      <c r="A1063" s="49" t="s">
        <v>10525</v>
      </c>
      <c r="B1063" s="27" t="s">
        <v>4411</v>
      </c>
      <c r="C1063" s="27" t="s">
        <v>10524</v>
      </c>
      <c r="D1063" s="27" t="s">
        <v>13566</v>
      </c>
      <c r="E1063" s="75">
        <v>34210</v>
      </c>
      <c r="F1063" s="27" t="str">
        <f t="shared" si="48"/>
        <v>0284</v>
      </c>
      <c r="G1063" s="27" t="str">
        <f t="shared" si="49"/>
        <v>Female</v>
      </c>
      <c r="H1063" s="27" t="str">
        <f t="shared" si="50"/>
        <v>ils</v>
      </c>
    </row>
    <row r="1064" spans="1:8" x14ac:dyDescent="0.3">
      <c r="A1064" s="49" t="s">
        <v>10523</v>
      </c>
      <c r="B1064" s="27" t="s">
        <v>10522</v>
      </c>
      <c r="C1064" s="27" t="s">
        <v>10521</v>
      </c>
      <c r="D1064" s="27" t="s">
        <v>13567</v>
      </c>
      <c r="E1064" s="75">
        <v>32566</v>
      </c>
      <c r="F1064" s="27" t="str">
        <f t="shared" si="48"/>
        <v>5838</v>
      </c>
      <c r="G1064" s="27" t="str">
        <f t="shared" si="49"/>
        <v>Male</v>
      </c>
      <c r="H1064" s="27" t="str">
        <f t="shared" si="50"/>
        <v>ipm-sa</v>
      </c>
    </row>
    <row r="1065" spans="1:8" x14ac:dyDescent="0.3">
      <c r="A1065" s="49" t="s">
        <v>10520</v>
      </c>
      <c r="B1065" s="27" t="s">
        <v>10519</v>
      </c>
      <c r="C1065" s="27" t="s">
        <v>7747</v>
      </c>
      <c r="D1065" s="27" t="s">
        <v>13568</v>
      </c>
      <c r="E1065" s="75">
        <v>32712</v>
      </c>
      <c r="F1065" s="27" t="str">
        <f t="shared" si="48"/>
        <v>0532</v>
      </c>
      <c r="G1065" s="27" t="str">
        <f t="shared" si="49"/>
        <v>Female</v>
      </c>
      <c r="H1065" s="27" t="str">
        <f t="shared" si="50"/>
        <v>mweb</v>
      </c>
    </row>
    <row r="1066" spans="1:8" x14ac:dyDescent="0.3">
      <c r="A1066" s="49" t="s">
        <v>10518</v>
      </c>
      <c r="B1066" s="27" t="s">
        <v>5176</v>
      </c>
      <c r="C1066" s="27" t="s">
        <v>10517</v>
      </c>
      <c r="E1066" s="75">
        <v>34476</v>
      </c>
      <c r="F1066" s="27" t="str">
        <f t="shared" si="48"/>
        <v>0302</v>
      </c>
      <c r="G1066" s="27" t="str">
        <f t="shared" si="49"/>
        <v>Female</v>
      </c>
      <c r="H1066" s="27" t="e">
        <f t="shared" si="50"/>
        <v>#VALUE!</v>
      </c>
    </row>
    <row r="1067" spans="1:8" x14ac:dyDescent="0.3">
      <c r="A1067" s="49" t="s">
        <v>10516</v>
      </c>
      <c r="B1067" s="27" t="s">
        <v>6570</v>
      </c>
      <c r="C1067" s="27" t="s">
        <v>4831</v>
      </c>
      <c r="D1067" s="27" t="s">
        <v>13569</v>
      </c>
      <c r="E1067" s="75">
        <v>34263</v>
      </c>
      <c r="F1067" s="27" t="str">
        <f t="shared" si="48"/>
        <v>0365</v>
      </c>
      <c r="G1067" s="27" t="str">
        <f t="shared" si="49"/>
        <v>Female</v>
      </c>
      <c r="H1067" s="27" t="str">
        <f t="shared" si="50"/>
        <v>infinity888ptyltd</v>
      </c>
    </row>
    <row r="1068" spans="1:8" x14ac:dyDescent="0.3">
      <c r="A1068" s="49" t="s">
        <v>10515</v>
      </c>
      <c r="B1068" s="27" t="s">
        <v>4307</v>
      </c>
      <c r="C1068" s="27" t="s">
        <v>10514</v>
      </c>
      <c r="D1068" s="27" t="s">
        <v>13570</v>
      </c>
      <c r="E1068" s="75">
        <v>35210</v>
      </c>
      <c r="F1068" s="27" t="str">
        <f t="shared" si="48"/>
        <v>0508</v>
      </c>
      <c r="G1068" s="27" t="str">
        <f t="shared" si="49"/>
        <v>Female</v>
      </c>
      <c r="H1068" s="27" t="str">
        <f t="shared" si="50"/>
        <v>iact-africa</v>
      </c>
    </row>
    <row r="1069" spans="1:8" x14ac:dyDescent="0.3">
      <c r="A1069" s="49" t="s">
        <v>10513</v>
      </c>
      <c r="B1069" s="27" t="s">
        <v>10512</v>
      </c>
      <c r="C1069" s="27" t="s">
        <v>10511</v>
      </c>
      <c r="D1069" s="27" t="s">
        <v>13571</v>
      </c>
      <c r="E1069" s="75">
        <v>33888</v>
      </c>
      <c r="F1069" s="27" t="str">
        <f t="shared" si="48"/>
        <v>0287</v>
      </c>
      <c r="G1069" s="27" t="str">
        <f t="shared" si="49"/>
        <v>Female</v>
      </c>
      <c r="H1069" s="27" t="str">
        <f t="shared" si="50"/>
        <v>infotools</v>
      </c>
    </row>
    <row r="1070" spans="1:8" x14ac:dyDescent="0.3">
      <c r="A1070" s="49" t="s">
        <v>10510</v>
      </c>
      <c r="B1070" s="27" t="s">
        <v>10509</v>
      </c>
      <c r="C1070" s="27" t="s">
        <v>4425</v>
      </c>
      <c r="D1070" s="27" t="s">
        <v>13572</v>
      </c>
      <c r="E1070" s="75">
        <v>33962</v>
      </c>
      <c r="F1070" s="27" t="str">
        <f t="shared" si="48"/>
        <v>0295</v>
      </c>
      <c r="G1070" s="27" t="str">
        <f t="shared" si="49"/>
        <v>Female</v>
      </c>
      <c r="H1070" s="27" t="str">
        <f t="shared" si="50"/>
        <v>ingredion</v>
      </c>
    </row>
    <row r="1071" spans="1:8" x14ac:dyDescent="0.3">
      <c r="A1071" s="49" t="s">
        <v>10508</v>
      </c>
      <c r="B1071" s="27" t="s">
        <v>10507</v>
      </c>
      <c r="C1071" s="27" t="s">
        <v>7083</v>
      </c>
      <c r="D1071" s="27" t="s">
        <v>13573</v>
      </c>
      <c r="E1071" s="75">
        <v>34186</v>
      </c>
      <c r="F1071" s="27" t="str">
        <f t="shared" si="48"/>
        <v>5258</v>
      </c>
      <c r="G1071" s="27" t="str">
        <f t="shared" si="49"/>
        <v>Male</v>
      </c>
      <c r="H1071" s="27" t="str">
        <f t="shared" si="50"/>
        <v>ingwenyama</v>
      </c>
    </row>
    <row r="1072" spans="1:8" x14ac:dyDescent="0.3">
      <c r="A1072" s="49" t="s">
        <v>10506</v>
      </c>
      <c r="B1072" s="27" t="s">
        <v>4610</v>
      </c>
      <c r="C1072" s="27" t="s">
        <v>10505</v>
      </c>
      <c r="D1072" s="27" t="s">
        <v>13574</v>
      </c>
      <c r="E1072" s="75">
        <v>34238</v>
      </c>
      <c r="F1072" s="27" t="str">
        <f t="shared" si="48"/>
        <v>0506</v>
      </c>
      <c r="G1072" s="27" t="str">
        <f t="shared" si="49"/>
        <v>Female</v>
      </c>
      <c r="H1072" s="27" t="str">
        <f t="shared" si="50"/>
        <v>inhancesc</v>
      </c>
    </row>
    <row r="1073" spans="1:8" x14ac:dyDescent="0.3">
      <c r="A1073" s="49" t="s">
        <v>10504</v>
      </c>
      <c r="B1073" s="27" t="s">
        <v>4477</v>
      </c>
      <c r="C1073" s="27" t="s">
        <v>10503</v>
      </c>
      <c r="D1073" s="27" t="s">
        <v>13575</v>
      </c>
      <c r="E1073" s="75">
        <v>35069</v>
      </c>
      <c r="F1073" s="27" t="str">
        <f t="shared" si="48"/>
        <v>5282</v>
      </c>
      <c r="G1073" s="27" t="str">
        <f t="shared" si="49"/>
        <v>Male</v>
      </c>
      <c r="H1073" s="27" t="str">
        <f t="shared" si="50"/>
        <v>inkezo</v>
      </c>
    </row>
    <row r="1074" spans="1:8" x14ac:dyDescent="0.3">
      <c r="A1074" s="49" t="s">
        <v>10502</v>
      </c>
      <c r="B1074" s="27" t="s">
        <v>5036</v>
      </c>
      <c r="C1074" s="27" t="s">
        <v>10501</v>
      </c>
      <c r="D1074" s="27" t="s">
        <v>13576</v>
      </c>
      <c r="E1074" s="75">
        <v>32831</v>
      </c>
      <c r="F1074" s="27" t="str">
        <f t="shared" si="48"/>
        <v>1034</v>
      </c>
      <c r="G1074" s="27" t="str">
        <f t="shared" si="49"/>
        <v>Female</v>
      </c>
      <c r="H1074" s="27" t="str">
        <f t="shared" si="50"/>
        <v>inkredible</v>
      </c>
    </row>
    <row r="1075" spans="1:8" x14ac:dyDescent="0.3">
      <c r="A1075" s="49" t="s">
        <v>10500</v>
      </c>
      <c r="B1075" s="27" t="s">
        <v>5305</v>
      </c>
      <c r="C1075" s="27" t="s">
        <v>10499</v>
      </c>
      <c r="D1075" s="27" t="s">
        <v>13577</v>
      </c>
      <c r="E1075" s="75">
        <v>35047</v>
      </c>
      <c r="F1075" s="27" t="str">
        <f t="shared" si="48"/>
        <v>0356</v>
      </c>
      <c r="G1075" s="27" t="str">
        <f t="shared" si="49"/>
        <v>Female</v>
      </c>
      <c r="H1075" s="27" t="str">
        <f t="shared" si="50"/>
        <v>telkomsa</v>
      </c>
    </row>
    <row r="1076" spans="1:8" x14ac:dyDescent="0.3">
      <c r="A1076" s="49" t="s">
        <v>10498</v>
      </c>
      <c r="B1076" s="27" t="s">
        <v>5537</v>
      </c>
      <c r="C1076" s="27" t="s">
        <v>9370</v>
      </c>
      <c r="D1076" s="27" t="s">
        <v>13578</v>
      </c>
      <c r="E1076" s="75">
        <v>33946</v>
      </c>
      <c r="F1076" s="27" t="str">
        <f t="shared" si="48"/>
        <v>0081</v>
      </c>
      <c r="G1076" s="27" t="str">
        <f t="shared" si="49"/>
        <v>Female</v>
      </c>
      <c r="H1076" s="27" t="str">
        <f t="shared" si="50"/>
        <v>inoxico</v>
      </c>
    </row>
    <row r="1077" spans="1:8" x14ac:dyDescent="0.3">
      <c r="A1077" s="49" t="s">
        <v>10497</v>
      </c>
      <c r="B1077" s="27" t="s">
        <v>4093</v>
      </c>
      <c r="C1077" s="27" t="s">
        <v>5384</v>
      </c>
      <c r="D1077" s="27" t="s">
        <v>13579</v>
      </c>
      <c r="E1077" s="75">
        <v>33896</v>
      </c>
      <c r="F1077" s="27" t="str">
        <f t="shared" si="48"/>
        <v>0815</v>
      </c>
      <c r="G1077" s="27" t="str">
        <f t="shared" si="49"/>
        <v>Female</v>
      </c>
      <c r="H1077" s="27" t="str">
        <f t="shared" si="50"/>
        <v>inoxpa</v>
      </c>
    </row>
    <row r="1078" spans="1:8" x14ac:dyDescent="0.3">
      <c r="A1078" s="49" t="s">
        <v>10496</v>
      </c>
      <c r="B1078" s="27" t="s">
        <v>10495</v>
      </c>
      <c r="C1078" s="27" t="s">
        <v>5297</v>
      </c>
      <c r="D1078" s="27" t="s">
        <v>13580</v>
      </c>
      <c r="E1078" s="75">
        <v>33645</v>
      </c>
      <c r="F1078" s="27" t="str">
        <f t="shared" si="48"/>
        <v>0540</v>
      </c>
      <c r="G1078" s="27" t="str">
        <f t="shared" si="49"/>
        <v>Female</v>
      </c>
      <c r="H1078" s="27" t="str">
        <f t="shared" si="50"/>
        <v>insogp</v>
      </c>
    </row>
    <row r="1079" spans="1:8" x14ac:dyDescent="0.3">
      <c r="A1079" s="49" t="s">
        <v>10494</v>
      </c>
      <c r="B1079" s="27" t="s">
        <v>10493</v>
      </c>
      <c r="C1079" s="27" t="s">
        <v>4836</v>
      </c>
      <c r="E1079" s="75">
        <v>33433</v>
      </c>
      <c r="F1079" s="27" t="str">
        <f t="shared" si="48"/>
        <v>0589</v>
      </c>
      <c r="G1079" s="27" t="str">
        <f t="shared" si="49"/>
        <v>Female</v>
      </c>
      <c r="H1079" s="27" t="e">
        <f t="shared" si="50"/>
        <v>#VALUE!</v>
      </c>
    </row>
    <row r="1080" spans="1:8" x14ac:dyDescent="0.3">
      <c r="A1080" s="49" t="s">
        <v>10492</v>
      </c>
      <c r="B1080" s="27" t="s">
        <v>10491</v>
      </c>
      <c r="C1080" s="27" t="s">
        <v>6881</v>
      </c>
      <c r="D1080" s="27" t="s">
        <v>13581</v>
      </c>
      <c r="E1080" s="75">
        <v>35203</v>
      </c>
      <c r="F1080" s="27" t="str">
        <f t="shared" si="48"/>
        <v>5249</v>
      </c>
      <c r="G1080" s="27" t="str">
        <f t="shared" si="49"/>
        <v>Male</v>
      </c>
      <c r="H1080" s="27" t="str">
        <f t="shared" si="50"/>
        <v>INSTECH</v>
      </c>
    </row>
    <row r="1081" spans="1:8" x14ac:dyDescent="0.3">
      <c r="A1081" s="49" t="s">
        <v>10490</v>
      </c>
      <c r="B1081" s="27" t="s">
        <v>4707</v>
      </c>
      <c r="C1081" s="27" t="s">
        <v>10489</v>
      </c>
      <c r="D1081" s="27" t="s">
        <v>13582</v>
      </c>
      <c r="E1081" s="75">
        <v>34524</v>
      </c>
      <c r="F1081" s="27" t="str">
        <f t="shared" si="48"/>
        <v>0274</v>
      </c>
      <c r="G1081" s="27" t="str">
        <f t="shared" si="49"/>
        <v>Female</v>
      </c>
      <c r="H1081" s="27" t="str">
        <f t="shared" si="50"/>
        <v>instinctif</v>
      </c>
    </row>
    <row r="1082" spans="1:8" x14ac:dyDescent="0.3">
      <c r="A1082" s="49" t="s">
        <v>10488</v>
      </c>
      <c r="B1082" s="27" t="s">
        <v>10487</v>
      </c>
      <c r="C1082" s="27" t="s">
        <v>4080</v>
      </c>
      <c r="D1082" s="27" t="s">
        <v>13583</v>
      </c>
      <c r="E1082" s="75">
        <v>35560</v>
      </c>
      <c r="F1082" s="27" t="str">
        <f t="shared" si="48"/>
        <v>5936</v>
      </c>
      <c r="G1082" s="27" t="str">
        <f t="shared" si="49"/>
        <v>Male</v>
      </c>
      <c r="H1082" s="27" t="str">
        <f t="shared" si="50"/>
        <v>instrotech</v>
      </c>
    </row>
    <row r="1083" spans="1:8" x14ac:dyDescent="0.3">
      <c r="A1083" s="49" t="s">
        <v>10486</v>
      </c>
      <c r="B1083" s="27" t="s">
        <v>4928</v>
      </c>
      <c r="C1083" s="27" t="s">
        <v>10485</v>
      </c>
      <c r="E1083" s="75">
        <v>33893</v>
      </c>
      <c r="F1083" s="27" t="str">
        <f t="shared" si="48"/>
        <v>0684</v>
      </c>
      <c r="G1083" s="27" t="str">
        <f t="shared" si="49"/>
        <v>Female</v>
      </c>
      <c r="H1083" s="27" t="e">
        <f t="shared" si="50"/>
        <v>#VALUE!</v>
      </c>
    </row>
    <row r="1084" spans="1:8" x14ac:dyDescent="0.3">
      <c r="A1084" s="49" t="s">
        <v>10484</v>
      </c>
      <c r="B1084" s="27" t="s">
        <v>10483</v>
      </c>
      <c r="C1084" s="27" t="s">
        <v>10482</v>
      </c>
      <c r="D1084" s="27" t="s">
        <v>13584</v>
      </c>
      <c r="E1084" s="75">
        <v>34619</v>
      </c>
      <c r="F1084" s="27" t="str">
        <f t="shared" si="48"/>
        <v>5336</v>
      </c>
      <c r="G1084" s="27" t="str">
        <f t="shared" si="49"/>
        <v>Male</v>
      </c>
      <c r="H1084" s="27" t="str">
        <f t="shared" si="50"/>
        <v>insulated</v>
      </c>
    </row>
    <row r="1085" spans="1:8" x14ac:dyDescent="0.3">
      <c r="A1085" s="49" t="s">
        <v>10481</v>
      </c>
      <c r="B1085" s="27" t="s">
        <v>8191</v>
      </c>
      <c r="C1085" s="27" t="s">
        <v>4695</v>
      </c>
      <c r="D1085" s="27" t="s">
        <v>13585</v>
      </c>
      <c r="E1085" s="75">
        <v>33531</v>
      </c>
      <c r="F1085" s="27" t="str">
        <f t="shared" si="48"/>
        <v>0319</v>
      </c>
      <c r="G1085" s="27" t="str">
        <f t="shared" si="49"/>
        <v>Female</v>
      </c>
      <c r="H1085" s="27" t="str">
        <f t="shared" si="50"/>
        <v>whips</v>
      </c>
    </row>
    <row r="1086" spans="1:8" x14ac:dyDescent="0.3">
      <c r="A1086" s="49" t="s">
        <v>10480</v>
      </c>
      <c r="B1086" s="27" t="s">
        <v>6117</v>
      </c>
      <c r="C1086" s="27" t="s">
        <v>10479</v>
      </c>
      <c r="D1086" s="27" t="s">
        <v>13586</v>
      </c>
      <c r="E1086" s="75">
        <v>31123</v>
      </c>
      <c r="F1086" s="27" t="str">
        <f t="shared" si="48"/>
        <v>0517</v>
      </c>
      <c r="G1086" s="27" t="str">
        <f t="shared" si="49"/>
        <v>Female</v>
      </c>
      <c r="H1086" s="27" t="str">
        <f t="shared" si="50"/>
        <v>outlook</v>
      </c>
    </row>
    <row r="1087" spans="1:8" x14ac:dyDescent="0.3">
      <c r="A1087" s="49" t="s">
        <v>10478</v>
      </c>
      <c r="B1087" s="27" t="s">
        <v>7778</v>
      </c>
      <c r="C1087" s="27" t="s">
        <v>9376</v>
      </c>
      <c r="D1087" s="27" t="s">
        <v>13587</v>
      </c>
      <c r="E1087" s="75">
        <v>29590</v>
      </c>
      <c r="F1087" s="27" t="str">
        <f t="shared" si="48"/>
        <v>0693</v>
      </c>
      <c r="G1087" s="27" t="str">
        <f t="shared" si="49"/>
        <v>Female</v>
      </c>
      <c r="H1087" s="27" t="str">
        <f t="shared" si="50"/>
        <v>saembroidery</v>
      </c>
    </row>
    <row r="1088" spans="1:8" x14ac:dyDescent="0.3">
      <c r="A1088" s="49" t="s">
        <v>10477</v>
      </c>
      <c r="B1088" s="27" t="s">
        <v>4438</v>
      </c>
      <c r="C1088" s="27" t="s">
        <v>10476</v>
      </c>
      <c r="D1088" s="27" t="s">
        <v>13588</v>
      </c>
      <c r="E1088" s="75">
        <v>33094</v>
      </c>
      <c r="F1088" s="27" t="str">
        <f t="shared" si="48"/>
        <v>0370</v>
      </c>
      <c r="G1088" s="27" t="str">
        <f t="shared" si="49"/>
        <v>Female</v>
      </c>
      <c r="H1088" s="27" t="str">
        <f t="shared" si="50"/>
        <v>KMN</v>
      </c>
    </row>
    <row r="1089" spans="1:8" x14ac:dyDescent="0.3">
      <c r="A1089" s="49" t="s">
        <v>10475</v>
      </c>
      <c r="B1089" s="27" t="s">
        <v>8077</v>
      </c>
      <c r="C1089" s="27" t="s">
        <v>4104</v>
      </c>
      <c r="D1089" s="27" t="s">
        <v>13589</v>
      </c>
      <c r="E1089" s="75">
        <v>35038</v>
      </c>
      <c r="F1089" s="27" t="str">
        <f t="shared" si="48"/>
        <v>0641</v>
      </c>
      <c r="G1089" s="27" t="str">
        <f t="shared" si="49"/>
        <v>Female</v>
      </c>
      <c r="H1089" s="27" t="str">
        <f t="shared" si="50"/>
        <v>GMAIL</v>
      </c>
    </row>
    <row r="1090" spans="1:8" x14ac:dyDescent="0.3">
      <c r="A1090" s="49" t="s">
        <v>10474</v>
      </c>
      <c r="B1090" s="27" t="s">
        <v>10473</v>
      </c>
      <c r="C1090" s="27" t="s">
        <v>7037</v>
      </c>
      <c r="D1090" s="27" t="s">
        <v>13590</v>
      </c>
      <c r="E1090" s="75">
        <v>33037</v>
      </c>
      <c r="F1090" s="27" t="str">
        <f t="shared" si="48"/>
        <v>0369</v>
      </c>
      <c r="G1090" s="27" t="str">
        <f t="shared" si="49"/>
        <v>Female</v>
      </c>
      <c r="H1090" s="27" t="str">
        <f t="shared" si="50"/>
        <v>intercal</v>
      </c>
    </row>
    <row r="1091" spans="1:8" x14ac:dyDescent="0.3">
      <c r="A1091" s="49" t="s">
        <v>10472</v>
      </c>
      <c r="B1091" s="27" t="s">
        <v>6391</v>
      </c>
      <c r="C1091" s="27" t="s">
        <v>9796</v>
      </c>
      <c r="D1091" s="27" t="s">
        <v>13591</v>
      </c>
      <c r="E1091" s="75">
        <v>31343</v>
      </c>
      <c r="F1091" s="27" t="str">
        <f t="shared" si="48"/>
        <v>5182</v>
      </c>
      <c r="G1091" s="27" t="str">
        <f t="shared" si="49"/>
        <v>Male</v>
      </c>
      <c r="H1091" s="27" t="str">
        <f t="shared" si="50"/>
        <v>netactive</v>
      </c>
    </row>
    <row r="1092" spans="1:8" x14ac:dyDescent="0.3">
      <c r="A1092" s="49" t="s">
        <v>10471</v>
      </c>
      <c r="B1092" s="27" t="s">
        <v>4486</v>
      </c>
      <c r="C1092" s="27" t="s">
        <v>10470</v>
      </c>
      <c r="D1092" s="27" t="s">
        <v>13592</v>
      </c>
      <c r="E1092" s="75">
        <v>34654</v>
      </c>
      <c r="F1092" s="27" t="str">
        <f t="shared" ref="F1092:F1155" si="51">MID(A1092,7,4)</f>
        <v>1193</v>
      </c>
      <c r="G1092" s="27" t="str">
        <f t="shared" si="49"/>
        <v>Female</v>
      </c>
      <c r="H1092" s="27" t="str">
        <f t="shared" si="50"/>
        <v>intertek</v>
      </c>
    </row>
    <row r="1093" spans="1:8" x14ac:dyDescent="0.3">
      <c r="A1093" s="49" t="s">
        <v>10469</v>
      </c>
      <c r="B1093" s="27" t="s">
        <v>4734</v>
      </c>
      <c r="C1093" s="27" t="s">
        <v>5086</v>
      </c>
      <c r="D1093" s="27" t="s">
        <v>13593</v>
      </c>
      <c r="E1093" s="75">
        <v>35359</v>
      </c>
      <c r="F1093" s="27" t="str">
        <f t="shared" si="51"/>
        <v>0126</v>
      </c>
      <c r="G1093" s="27" t="str">
        <f t="shared" ref="G1093:G1156" si="52">IF(F1093&gt;"4999","Male","Female")</f>
        <v>Female</v>
      </c>
      <c r="H1093" s="27" t="str">
        <f t="shared" ref="H1093:H1156" si="53">LEFT(REPLACE(D1093,1,FIND("@",D1093),""),FIND(".",REPLACE(D1093,1,FIND("@",D1093),""))-1)</f>
        <v>intertown</v>
      </c>
    </row>
    <row r="1094" spans="1:8" x14ac:dyDescent="0.3">
      <c r="A1094" s="49" t="s">
        <v>10468</v>
      </c>
      <c r="B1094" s="27" t="s">
        <v>7952</v>
      </c>
      <c r="C1094" s="27" t="s">
        <v>10467</v>
      </c>
      <c r="D1094" s="27" t="s">
        <v>13594</v>
      </c>
      <c r="E1094" s="75">
        <v>33040</v>
      </c>
      <c r="F1094" s="27" t="str">
        <f t="shared" si="51"/>
        <v>0723</v>
      </c>
      <c r="G1094" s="27" t="str">
        <f t="shared" si="52"/>
        <v>Female</v>
      </c>
      <c r="H1094" s="27" t="str">
        <f t="shared" si="53"/>
        <v>interwaste</v>
      </c>
    </row>
    <row r="1095" spans="1:8" x14ac:dyDescent="0.3">
      <c r="A1095" s="49" t="s">
        <v>10466</v>
      </c>
      <c r="B1095" s="27" t="s">
        <v>10465</v>
      </c>
      <c r="C1095" s="27" t="s">
        <v>10464</v>
      </c>
      <c r="D1095" s="27" t="s">
        <v>13595</v>
      </c>
      <c r="E1095" s="75">
        <v>32933</v>
      </c>
      <c r="F1095" s="27" t="str">
        <f t="shared" si="51"/>
        <v>0604</v>
      </c>
      <c r="G1095" s="27" t="str">
        <f t="shared" si="52"/>
        <v>Female</v>
      </c>
      <c r="H1095" s="27" t="str">
        <f t="shared" si="53"/>
        <v>intouchpos</v>
      </c>
    </row>
    <row r="1096" spans="1:8" x14ac:dyDescent="0.3">
      <c r="A1096" s="49" t="s">
        <v>10463</v>
      </c>
      <c r="B1096" s="27" t="s">
        <v>10462</v>
      </c>
      <c r="C1096" s="27" t="s">
        <v>4125</v>
      </c>
      <c r="D1096" s="27" t="s">
        <v>13596</v>
      </c>
      <c r="E1096" s="75">
        <v>35221</v>
      </c>
      <c r="F1096" s="27" t="str">
        <f t="shared" si="51"/>
        <v>0544</v>
      </c>
      <c r="G1096" s="27" t="str">
        <f t="shared" si="52"/>
        <v>Female</v>
      </c>
      <c r="H1096" s="27" t="str">
        <f t="shared" si="53"/>
        <v>intraspeed</v>
      </c>
    </row>
    <row r="1097" spans="1:8" x14ac:dyDescent="0.3">
      <c r="A1097" s="49" t="s">
        <v>10461</v>
      </c>
      <c r="B1097" s="27" t="s">
        <v>4263</v>
      </c>
      <c r="C1097" s="27" t="s">
        <v>10460</v>
      </c>
      <c r="D1097" s="27" t="s">
        <v>13597</v>
      </c>
      <c r="E1097" s="75">
        <v>33464</v>
      </c>
      <c r="F1097" s="27" t="str">
        <f t="shared" si="51"/>
        <v>0347</v>
      </c>
      <c r="G1097" s="27" t="str">
        <f t="shared" si="52"/>
        <v>Female</v>
      </c>
      <c r="H1097" s="27" t="str">
        <f t="shared" si="53"/>
        <v>introstat</v>
      </c>
    </row>
    <row r="1098" spans="1:8" x14ac:dyDescent="0.3">
      <c r="A1098" s="49" t="s">
        <v>10459</v>
      </c>
      <c r="B1098" s="27" t="s">
        <v>10458</v>
      </c>
      <c r="C1098" s="27" t="s">
        <v>10457</v>
      </c>
      <c r="D1098" s="27" t="s">
        <v>13598</v>
      </c>
      <c r="E1098" s="75">
        <v>34405</v>
      </c>
      <c r="F1098" s="27" t="str">
        <f t="shared" si="51"/>
        <v>0628</v>
      </c>
      <c r="G1098" s="27" t="str">
        <f t="shared" si="52"/>
        <v>Female</v>
      </c>
      <c r="H1098" s="27" t="str">
        <f t="shared" si="53"/>
        <v>investec</v>
      </c>
    </row>
    <row r="1099" spans="1:8" x14ac:dyDescent="0.3">
      <c r="A1099" s="49" t="s">
        <v>10456</v>
      </c>
      <c r="B1099" s="27" t="s">
        <v>7122</v>
      </c>
      <c r="C1099" s="27" t="s">
        <v>10455</v>
      </c>
      <c r="D1099" s="27" t="s">
        <v>13599</v>
      </c>
      <c r="E1099" s="75">
        <v>34760</v>
      </c>
      <c r="F1099" s="27" t="str">
        <f t="shared" si="51"/>
        <v>0659</v>
      </c>
      <c r="G1099" s="27" t="str">
        <f t="shared" si="52"/>
        <v>Female</v>
      </c>
      <c r="H1099" s="27" t="str">
        <f t="shared" si="53"/>
        <v>investec</v>
      </c>
    </row>
    <row r="1100" spans="1:8" x14ac:dyDescent="0.3">
      <c r="A1100" s="49" t="s">
        <v>10454</v>
      </c>
      <c r="B1100" s="27" t="s">
        <v>10453</v>
      </c>
      <c r="C1100" s="27" t="s">
        <v>10452</v>
      </c>
      <c r="D1100" s="27" t="s">
        <v>13600</v>
      </c>
      <c r="E1100" s="75">
        <v>35145</v>
      </c>
      <c r="F1100" s="27" t="str">
        <f t="shared" si="51"/>
        <v>0472</v>
      </c>
      <c r="G1100" s="27" t="str">
        <f t="shared" si="52"/>
        <v>Female</v>
      </c>
      <c r="H1100" s="27" t="str">
        <f t="shared" si="53"/>
        <v>investorcommunications</v>
      </c>
    </row>
    <row r="1101" spans="1:8" x14ac:dyDescent="0.3">
      <c r="A1101" s="49" t="s">
        <v>10451</v>
      </c>
      <c r="B1101" s="27" t="s">
        <v>4203</v>
      </c>
      <c r="C1101" s="27" t="s">
        <v>10450</v>
      </c>
      <c r="D1101" s="27" t="s">
        <v>13601</v>
      </c>
      <c r="E1101" s="75">
        <v>32801</v>
      </c>
      <c r="F1101" s="27" t="str">
        <f t="shared" si="51"/>
        <v>0276</v>
      </c>
      <c r="G1101" s="27" t="str">
        <f t="shared" si="52"/>
        <v>Female</v>
      </c>
      <c r="H1101" s="27" t="str">
        <f t="shared" si="53"/>
        <v>theiodcentre</v>
      </c>
    </row>
    <row r="1102" spans="1:8" x14ac:dyDescent="0.3">
      <c r="A1102" s="49" t="s">
        <v>10449</v>
      </c>
      <c r="B1102" s="27" t="s">
        <v>6474</v>
      </c>
      <c r="C1102" s="27" t="s">
        <v>9043</v>
      </c>
      <c r="D1102" s="27" t="s">
        <v>13602</v>
      </c>
      <c r="E1102" s="75">
        <v>34486</v>
      </c>
      <c r="F1102" s="27" t="str">
        <f t="shared" si="51"/>
        <v>0284</v>
      </c>
      <c r="G1102" s="27" t="str">
        <f t="shared" si="52"/>
        <v>Female</v>
      </c>
      <c r="H1102" s="27" t="str">
        <f t="shared" si="53"/>
        <v>iafrica</v>
      </c>
    </row>
    <row r="1103" spans="1:8" x14ac:dyDescent="0.3">
      <c r="A1103" s="49" t="s">
        <v>10448</v>
      </c>
      <c r="B1103" s="27" t="s">
        <v>8932</v>
      </c>
      <c r="C1103" s="27" t="s">
        <v>10447</v>
      </c>
      <c r="D1103" s="27" t="s">
        <v>13603</v>
      </c>
      <c r="E1103" s="75">
        <v>34241</v>
      </c>
      <c r="F1103" s="27" t="str">
        <f t="shared" si="51"/>
        <v>0355</v>
      </c>
      <c r="G1103" s="27" t="str">
        <f t="shared" si="52"/>
        <v>Female</v>
      </c>
      <c r="H1103" s="27" t="str">
        <f t="shared" si="53"/>
        <v>ipsos</v>
      </c>
    </row>
    <row r="1104" spans="1:8" x14ac:dyDescent="0.3">
      <c r="A1104" s="49" t="s">
        <v>10446</v>
      </c>
      <c r="B1104" s="27" t="s">
        <v>10445</v>
      </c>
      <c r="C1104" s="27" t="s">
        <v>10444</v>
      </c>
      <c r="D1104" s="27" t="s">
        <v>13604</v>
      </c>
      <c r="E1104" s="75">
        <v>34364</v>
      </c>
      <c r="F1104" s="27" t="str">
        <f t="shared" si="51"/>
        <v>0230</v>
      </c>
      <c r="G1104" s="27" t="str">
        <f t="shared" si="52"/>
        <v>Female</v>
      </c>
      <c r="H1104" s="27" t="str">
        <f t="shared" si="53"/>
        <v>gmail</v>
      </c>
    </row>
    <row r="1105" spans="1:8" x14ac:dyDescent="0.3">
      <c r="A1105" s="49" t="s">
        <v>10443</v>
      </c>
      <c r="B1105" s="27" t="s">
        <v>4272</v>
      </c>
      <c r="C1105" s="27" t="s">
        <v>5624</v>
      </c>
      <c r="D1105" s="27" t="s">
        <v>13605</v>
      </c>
      <c r="E1105" s="75">
        <v>34260</v>
      </c>
      <c r="F1105" s="27" t="str">
        <f t="shared" si="51"/>
        <v>0175</v>
      </c>
      <c r="G1105" s="27" t="str">
        <f t="shared" si="52"/>
        <v>Female</v>
      </c>
      <c r="H1105" s="27" t="str">
        <f t="shared" si="53"/>
        <v>ironmountain</v>
      </c>
    </row>
    <row r="1106" spans="1:8" x14ac:dyDescent="0.3">
      <c r="A1106" s="49" t="s">
        <v>10442</v>
      </c>
      <c r="B1106" s="27" t="s">
        <v>5806</v>
      </c>
      <c r="C1106" s="27" t="s">
        <v>10441</v>
      </c>
      <c r="D1106" s="27" t="s">
        <v>13606</v>
      </c>
      <c r="E1106" s="75">
        <v>31434</v>
      </c>
      <c r="F1106" s="27" t="str">
        <f t="shared" si="51"/>
        <v>5731</v>
      </c>
      <c r="G1106" s="27" t="str">
        <f t="shared" si="52"/>
        <v>Male</v>
      </c>
      <c r="H1106" s="27" t="str">
        <f t="shared" si="53"/>
        <v>irp</v>
      </c>
    </row>
    <row r="1107" spans="1:8" x14ac:dyDescent="0.3">
      <c r="A1107" s="49" t="s">
        <v>10440</v>
      </c>
      <c r="B1107" s="27" t="s">
        <v>7068</v>
      </c>
      <c r="C1107" s="27" t="s">
        <v>8255</v>
      </c>
      <c r="E1107" s="75">
        <v>33268</v>
      </c>
      <c r="F1107" s="27" t="str">
        <f t="shared" si="51"/>
        <v>0737</v>
      </c>
      <c r="G1107" s="27" t="str">
        <f t="shared" si="52"/>
        <v>Female</v>
      </c>
      <c r="H1107" s="27" t="e">
        <f t="shared" si="53"/>
        <v>#VALUE!</v>
      </c>
    </row>
    <row r="1108" spans="1:8" x14ac:dyDescent="0.3">
      <c r="A1108" s="49" t="s">
        <v>10439</v>
      </c>
      <c r="B1108" s="27" t="s">
        <v>10438</v>
      </c>
      <c r="C1108" s="27" t="s">
        <v>10437</v>
      </c>
      <c r="D1108" s="27" t="s">
        <v>13607</v>
      </c>
      <c r="E1108" s="75">
        <v>32805</v>
      </c>
      <c r="F1108" s="27" t="str">
        <f t="shared" si="51"/>
        <v>6048</v>
      </c>
      <c r="G1108" s="27" t="str">
        <f t="shared" si="52"/>
        <v>Male</v>
      </c>
      <c r="H1108" s="27" t="str">
        <f t="shared" si="53"/>
        <v>irvplumbers</v>
      </c>
    </row>
    <row r="1109" spans="1:8" x14ac:dyDescent="0.3">
      <c r="A1109" s="49" t="s">
        <v>10436</v>
      </c>
      <c r="B1109" s="27" t="s">
        <v>5181</v>
      </c>
      <c r="C1109" s="27" t="s">
        <v>10435</v>
      </c>
      <c r="D1109" s="27" t="s">
        <v>13608</v>
      </c>
      <c r="E1109" s="75">
        <v>31788</v>
      </c>
      <c r="F1109" s="27" t="str">
        <f t="shared" si="51"/>
        <v>0906</v>
      </c>
      <c r="G1109" s="27" t="str">
        <f t="shared" si="52"/>
        <v>Female</v>
      </c>
      <c r="H1109" s="27" t="str">
        <f t="shared" si="53"/>
        <v>unitransmotors</v>
      </c>
    </row>
    <row r="1110" spans="1:8" x14ac:dyDescent="0.3">
      <c r="A1110" s="49" t="s">
        <v>10434</v>
      </c>
      <c r="B1110" s="27" t="s">
        <v>7500</v>
      </c>
      <c r="C1110" s="27" t="s">
        <v>10433</v>
      </c>
      <c r="D1110" s="27" t="s">
        <v>13609</v>
      </c>
      <c r="E1110" s="75">
        <v>34214</v>
      </c>
      <c r="F1110" s="27" t="str">
        <f t="shared" si="51"/>
        <v>5628</v>
      </c>
      <c r="G1110" s="27" t="str">
        <f t="shared" si="52"/>
        <v>Male</v>
      </c>
      <c r="H1110" s="27" t="str">
        <f t="shared" si="53"/>
        <v>itinspired</v>
      </c>
    </row>
    <row r="1111" spans="1:8" x14ac:dyDescent="0.3">
      <c r="A1111" s="49" t="s">
        <v>10432</v>
      </c>
      <c r="B1111" s="27" t="s">
        <v>10431</v>
      </c>
      <c r="C1111" s="27" t="s">
        <v>5307</v>
      </c>
      <c r="E1111" s="75">
        <v>33383</v>
      </c>
      <c r="F1111" s="27" t="str">
        <f t="shared" si="51"/>
        <v>5204</v>
      </c>
      <c r="G1111" s="27" t="str">
        <f t="shared" si="52"/>
        <v>Male</v>
      </c>
      <c r="H1111" s="27" t="e">
        <f t="shared" si="53"/>
        <v>#VALUE!</v>
      </c>
    </row>
    <row r="1112" spans="1:8" x14ac:dyDescent="0.3">
      <c r="A1112" s="49" t="s">
        <v>10430</v>
      </c>
      <c r="B1112" s="27" t="s">
        <v>6313</v>
      </c>
      <c r="C1112" s="27" t="s">
        <v>4089</v>
      </c>
      <c r="D1112" s="27" t="s">
        <v>13610</v>
      </c>
      <c r="E1112" s="75">
        <v>34396</v>
      </c>
      <c r="F1112" s="27" t="str">
        <f t="shared" si="51"/>
        <v>5373</v>
      </c>
      <c r="G1112" s="27" t="str">
        <f t="shared" si="52"/>
        <v>Male</v>
      </c>
      <c r="H1112" s="27" t="str">
        <f t="shared" si="53"/>
        <v>iafrica</v>
      </c>
    </row>
    <row r="1113" spans="1:8" x14ac:dyDescent="0.3">
      <c r="A1113" s="49" t="s">
        <v>10429</v>
      </c>
      <c r="B1113" s="27" t="s">
        <v>4307</v>
      </c>
      <c r="C1113" s="27" t="s">
        <v>10428</v>
      </c>
      <c r="D1113" s="27" t="s">
        <v>13611</v>
      </c>
      <c r="E1113" s="75">
        <v>34540</v>
      </c>
      <c r="F1113" s="27" t="str">
        <f t="shared" si="51"/>
        <v>0596</v>
      </c>
      <c r="G1113" s="27" t="str">
        <f t="shared" si="52"/>
        <v>Female</v>
      </c>
      <c r="H1113" s="27" t="str">
        <f t="shared" si="53"/>
        <v>itirelengsa</v>
      </c>
    </row>
    <row r="1114" spans="1:8" x14ac:dyDescent="0.3">
      <c r="A1114" s="49" t="s">
        <v>10427</v>
      </c>
      <c r="B1114" s="27" t="s">
        <v>9164</v>
      </c>
      <c r="C1114" s="27" t="s">
        <v>10426</v>
      </c>
      <c r="D1114" s="27" t="s">
        <v>13612</v>
      </c>
      <c r="E1114" s="75">
        <v>33822</v>
      </c>
      <c r="F1114" s="27" t="str">
        <f t="shared" si="51"/>
        <v>0433</v>
      </c>
      <c r="G1114" s="27" t="str">
        <f t="shared" si="52"/>
        <v>Female</v>
      </c>
      <c r="H1114" s="27" t="str">
        <f t="shared" si="53"/>
        <v>its-africa</v>
      </c>
    </row>
    <row r="1115" spans="1:8" x14ac:dyDescent="0.3">
      <c r="A1115" s="49" t="s">
        <v>10425</v>
      </c>
      <c r="B1115" s="27" t="s">
        <v>6367</v>
      </c>
      <c r="C1115" s="27" t="s">
        <v>4538</v>
      </c>
      <c r="E1115" s="75">
        <v>32051</v>
      </c>
      <c r="F1115" s="27" t="str">
        <f t="shared" si="51"/>
        <v>5754</v>
      </c>
      <c r="G1115" s="27" t="str">
        <f t="shared" si="52"/>
        <v>Male</v>
      </c>
      <c r="H1115" s="27" t="e">
        <f t="shared" si="53"/>
        <v>#VALUE!</v>
      </c>
    </row>
    <row r="1116" spans="1:8" x14ac:dyDescent="0.3">
      <c r="A1116" s="49" t="s">
        <v>10424</v>
      </c>
      <c r="B1116" s="27" t="s">
        <v>8295</v>
      </c>
      <c r="C1116" s="27" t="s">
        <v>10423</v>
      </c>
      <c r="D1116" s="27" t="s">
        <v>13613</v>
      </c>
      <c r="E1116" s="75">
        <v>30431</v>
      </c>
      <c r="F1116" s="27" t="str">
        <f t="shared" si="51"/>
        <v>5169</v>
      </c>
      <c r="G1116" s="27" t="str">
        <f t="shared" si="52"/>
        <v>Male</v>
      </c>
      <c r="H1116" s="27" t="str">
        <f t="shared" si="53"/>
        <v>itpumps</v>
      </c>
    </row>
    <row r="1117" spans="1:8" x14ac:dyDescent="0.3">
      <c r="A1117" s="49" t="s">
        <v>10422</v>
      </c>
      <c r="B1117" s="27" t="s">
        <v>5806</v>
      </c>
      <c r="C1117" s="27" t="s">
        <v>10421</v>
      </c>
      <c r="D1117" s="27" t="s">
        <v>13614</v>
      </c>
      <c r="E1117" s="75">
        <v>32217</v>
      </c>
      <c r="F1117" s="27" t="str">
        <f t="shared" si="51"/>
        <v>0573</v>
      </c>
      <c r="G1117" s="27" t="str">
        <f t="shared" si="52"/>
        <v>Female</v>
      </c>
      <c r="H1117" s="27" t="str">
        <f t="shared" si="53"/>
        <v>itssa-bbs</v>
      </c>
    </row>
    <row r="1118" spans="1:8" x14ac:dyDescent="0.3">
      <c r="A1118" s="49" t="s">
        <v>10420</v>
      </c>
      <c r="B1118" s="27" t="s">
        <v>6398</v>
      </c>
      <c r="C1118" s="27" t="s">
        <v>9068</v>
      </c>
      <c r="D1118" s="27" t="s">
        <v>12763</v>
      </c>
      <c r="E1118" s="75">
        <v>30049</v>
      </c>
      <c r="F1118" s="27" t="str">
        <f t="shared" si="51"/>
        <v>0333</v>
      </c>
      <c r="G1118" s="27" t="str">
        <f t="shared" si="52"/>
        <v>Female</v>
      </c>
      <c r="H1118" s="27" t="str">
        <f t="shared" si="53"/>
        <v>mmfs</v>
      </c>
    </row>
    <row r="1119" spans="1:8" x14ac:dyDescent="0.3">
      <c r="A1119" s="49" t="s">
        <v>10419</v>
      </c>
      <c r="B1119" s="27" t="s">
        <v>9007</v>
      </c>
      <c r="C1119" s="27" t="s">
        <v>9036</v>
      </c>
      <c r="D1119" s="27" t="s">
        <v>13615</v>
      </c>
      <c r="E1119" s="75">
        <v>31607</v>
      </c>
      <c r="F1119" s="27" t="str">
        <f t="shared" si="51"/>
        <v>0516</v>
      </c>
      <c r="G1119" s="27" t="str">
        <f t="shared" si="52"/>
        <v>Female</v>
      </c>
      <c r="H1119" s="27" t="str">
        <f t="shared" si="53"/>
        <v>ubbs</v>
      </c>
    </row>
    <row r="1120" spans="1:8" x14ac:dyDescent="0.3">
      <c r="A1120" s="49" t="s">
        <v>10418</v>
      </c>
      <c r="B1120" s="27" t="s">
        <v>10417</v>
      </c>
      <c r="C1120" s="27" t="s">
        <v>10416</v>
      </c>
      <c r="D1120" s="27" t="s">
        <v>13616</v>
      </c>
      <c r="E1120" s="75">
        <v>25583</v>
      </c>
      <c r="F1120" s="27" t="str">
        <f t="shared" si="51"/>
        <v>0136</v>
      </c>
      <c r="G1120" s="27" t="str">
        <f t="shared" si="52"/>
        <v>Female</v>
      </c>
      <c r="H1120" s="27" t="str">
        <f t="shared" si="53"/>
        <v>mweb</v>
      </c>
    </row>
    <row r="1121" spans="1:8" x14ac:dyDescent="0.3">
      <c r="A1121" s="49" t="s">
        <v>10415</v>
      </c>
      <c r="B1121" s="27" t="s">
        <v>4212</v>
      </c>
      <c r="C1121" s="27" t="s">
        <v>10414</v>
      </c>
      <c r="D1121" s="27" t="s">
        <v>13617</v>
      </c>
      <c r="E1121" s="75">
        <v>29998</v>
      </c>
      <c r="F1121" s="27" t="str">
        <f t="shared" si="51"/>
        <v>0132</v>
      </c>
      <c r="G1121" s="27" t="str">
        <f t="shared" si="52"/>
        <v>Female</v>
      </c>
      <c r="H1121" s="27" t="str">
        <f t="shared" si="53"/>
        <v>jkservices</v>
      </c>
    </row>
    <row r="1122" spans="1:8" x14ac:dyDescent="0.3">
      <c r="A1122" s="49" t="s">
        <v>10413</v>
      </c>
      <c r="B1122" s="27" t="s">
        <v>8794</v>
      </c>
      <c r="C1122" s="27" t="s">
        <v>5514</v>
      </c>
      <c r="E1122" s="75">
        <v>28363</v>
      </c>
      <c r="F1122" s="27" t="str">
        <f t="shared" si="51"/>
        <v>0448</v>
      </c>
      <c r="G1122" s="27" t="str">
        <f t="shared" si="52"/>
        <v>Female</v>
      </c>
      <c r="H1122" s="27" t="e">
        <f t="shared" si="53"/>
        <v>#VALUE!</v>
      </c>
    </row>
    <row r="1123" spans="1:8" x14ac:dyDescent="0.3">
      <c r="A1123" s="49" t="s">
        <v>10412</v>
      </c>
      <c r="B1123" s="27" t="s">
        <v>6411</v>
      </c>
      <c r="C1123" s="27" t="s">
        <v>10411</v>
      </c>
      <c r="D1123" s="27" t="s">
        <v>13618</v>
      </c>
      <c r="E1123" s="75">
        <v>29915</v>
      </c>
      <c r="F1123" s="27" t="str">
        <f t="shared" si="51"/>
        <v>5256</v>
      </c>
      <c r="G1123" s="27" t="str">
        <f t="shared" si="52"/>
        <v>Male</v>
      </c>
      <c r="H1123" s="27" t="str">
        <f t="shared" si="53"/>
        <v>gmail</v>
      </c>
    </row>
    <row r="1124" spans="1:8" x14ac:dyDescent="0.3">
      <c r="A1124" s="49" t="s">
        <v>10410</v>
      </c>
      <c r="B1124" s="27" t="s">
        <v>10409</v>
      </c>
      <c r="C1124" s="27" t="s">
        <v>10408</v>
      </c>
      <c r="D1124" s="27" t="s">
        <v>13619</v>
      </c>
      <c r="E1124" s="75">
        <v>34719</v>
      </c>
      <c r="F1124" s="27" t="str">
        <f t="shared" si="51"/>
        <v>0321</v>
      </c>
      <c r="G1124" s="27" t="str">
        <f t="shared" si="52"/>
        <v>Female</v>
      </c>
      <c r="H1124" s="27" t="str">
        <f t="shared" si="53"/>
        <v>wernerspitbraai</v>
      </c>
    </row>
    <row r="1125" spans="1:8" x14ac:dyDescent="0.3">
      <c r="A1125" s="49" t="s">
        <v>10407</v>
      </c>
      <c r="B1125" s="27" t="s">
        <v>5159</v>
      </c>
      <c r="C1125" s="27" t="s">
        <v>10406</v>
      </c>
      <c r="D1125" s="27" t="s">
        <v>13620</v>
      </c>
      <c r="E1125" s="75">
        <v>30797</v>
      </c>
      <c r="F1125" s="27" t="str">
        <f t="shared" si="51"/>
        <v>0834</v>
      </c>
      <c r="G1125" s="27" t="str">
        <f t="shared" si="52"/>
        <v>Female</v>
      </c>
      <c r="H1125" s="27" t="str">
        <f t="shared" si="53"/>
        <v>jachris</v>
      </c>
    </row>
    <row r="1126" spans="1:8" x14ac:dyDescent="0.3">
      <c r="A1126" s="49" t="s">
        <v>10405</v>
      </c>
      <c r="B1126" s="27" t="s">
        <v>4114</v>
      </c>
      <c r="C1126" s="27" t="s">
        <v>7570</v>
      </c>
      <c r="D1126" s="27" t="s">
        <v>13621</v>
      </c>
      <c r="E1126" s="75">
        <v>32873</v>
      </c>
      <c r="F1126" s="27" t="str">
        <f t="shared" si="51"/>
        <v>5821</v>
      </c>
      <c r="G1126" s="27" t="str">
        <f t="shared" si="52"/>
        <v>Male</v>
      </c>
      <c r="H1126" s="27" t="str">
        <f t="shared" si="53"/>
        <v>JACKBENIMBLE</v>
      </c>
    </row>
    <row r="1127" spans="1:8" x14ac:dyDescent="0.3">
      <c r="A1127" s="49" t="s">
        <v>10404</v>
      </c>
      <c r="B1127" s="27" t="s">
        <v>10403</v>
      </c>
      <c r="C1127" s="27" t="s">
        <v>10402</v>
      </c>
      <c r="D1127" s="27" t="s">
        <v>13622</v>
      </c>
      <c r="E1127" s="75">
        <v>29871</v>
      </c>
      <c r="F1127" s="27" t="str">
        <f t="shared" si="51"/>
        <v>0201</v>
      </c>
      <c r="G1127" s="27" t="str">
        <f t="shared" si="52"/>
        <v>Female</v>
      </c>
      <c r="H1127" s="27" t="str">
        <f t="shared" si="53"/>
        <v>yahoo</v>
      </c>
    </row>
    <row r="1128" spans="1:8" x14ac:dyDescent="0.3">
      <c r="A1128" s="49" t="s">
        <v>10401</v>
      </c>
      <c r="B1128" s="27" t="s">
        <v>5192</v>
      </c>
      <c r="C1128" s="27" t="s">
        <v>10400</v>
      </c>
      <c r="D1128" s="27" t="s">
        <v>13623</v>
      </c>
      <c r="E1128" s="75">
        <v>32325</v>
      </c>
      <c r="F1128" s="27" t="str">
        <f t="shared" si="51"/>
        <v>0848</v>
      </c>
      <c r="G1128" s="27" t="str">
        <f t="shared" si="52"/>
        <v>Female</v>
      </c>
      <c r="H1128" s="27" t="str">
        <f t="shared" si="53"/>
        <v>jdl</v>
      </c>
    </row>
    <row r="1129" spans="1:8" x14ac:dyDescent="0.3">
      <c r="A1129" s="49" t="s">
        <v>10399</v>
      </c>
      <c r="B1129" s="27" t="s">
        <v>5753</v>
      </c>
      <c r="C1129" s="27" t="s">
        <v>8475</v>
      </c>
      <c r="D1129" s="27" t="s">
        <v>13624</v>
      </c>
      <c r="E1129" s="75">
        <v>546146</v>
      </c>
      <c r="F1129" s="27" t="str">
        <f t="shared" si="51"/>
        <v>050</v>
      </c>
      <c r="G1129" s="27" t="str">
        <f t="shared" si="52"/>
        <v>Female</v>
      </c>
      <c r="H1129" s="27" t="str">
        <f t="shared" si="53"/>
        <v>jemimas</v>
      </c>
    </row>
    <row r="1130" spans="1:8" x14ac:dyDescent="0.3">
      <c r="A1130" s="49" t="s">
        <v>10398</v>
      </c>
      <c r="B1130" s="27" t="s">
        <v>4170</v>
      </c>
      <c r="C1130" s="27" t="s">
        <v>10397</v>
      </c>
      <c r="D1130" s="27" t="s">
        <v>13625</v>
      </c>
      <c r="E1130" s="75">
        <v>28450</v>
      </c>
      <c r="F1130" s="27" t="str">
        <f t="shared" si="51"/>
        <v>5098</v>
      </c>
      <c r="G1130" s="27" t="str">
        <f t="shared" si="52"/>
        <v>Male</v>
      </c>
      <c r="H1130" s="27" t="str">
        <f t="shared" si="53"/>
        <v>jamboimports</v>
      </c>
    </row>
    <row r="1131" spans="1:8" x14ac:dyDescent="0.3">
      <c r="A1131" s="49" t="s">
        <v>10396</v>
      </c>
      <c r="B1131" s="27" t="s">
        <v>10395</v>
      </c>
      <c r="C1131" s="27" t="s">
        <v>10394</v>
      </c>
      <c r="D1131" s="27" t="s">
        <v>13626</v>
      </c>
      <c r="E1131" s="75">
        <v>33629</v>
      </c>
      <c r="F1131" s="27" t="str">
        <f t="shared" si="51"/>
        <v>1168</v>
      </c>
      <c r="G1131" s="27" t="str">
        <f t="shared" si="52"/>
        <v>Female</v>
      </c>
      <c r="H1131" s="27" t="str">
        <f t="shared" si="53"/>
        <v>icon</v>
      </c>
    </row>
    <row r="1132" spans="1:8" x14ac:dyDescent="0.3">
      <c r="A1132" s="49" t="s">
        <v>10393</v>
      </c>
      <c r="B1132" s="27" t="s">
        <v>10392</v>
      </c>
      <c r="C1132" s="27" t="s">
        <v>10391</v>
      </c>
      <c r="D1132" s="27" t="s">
        <v>13627</v>
      </c>
      <c r="E1132" s="75">
        <v>32606</v>
      </c>
      <c r="F1132" s="27" t="str">
        <f t="shared" si="51"/>
        <v>0132</v>
      </c>
      <c r="G1132" s="27" t="str">
        <f t="shared" si="52"/>
        <v>Female</v>
      </c>
      <c r="H1132" s="27" t="str">
        <f t="shared" si="53"/>
        <v>sfmanagement</v>
      </c>
    </row>
    <row r="1133" spans="1:8" x14ac:dyDescent="0.3">
      <c r="A1133" s="49" t="s">
        <v>10390</v>
      </c>
      <c r="B1133" s="27" t="s">
        <v>4994</v>
      </c>
      <c r="C1133" s="27" t="s">
        <v>10389</v>
      </c>
      <c r="D1133" s="27" t="s">
        <v>13628</v>
      </c>
      <c r="E1133" s="75">
        <v>521533</v>
      </c>
      <c r="F1133" s="27" t="str">
        <f t="shared" si="51"/>
        <v>148</v>
      </c>
      <c r="G1133" s="27" t="str">
        <f t="shared" si="52"/>
        <v>Female</v>
      </c>
      <c r="H1133" s="27" t="str">
        <f t="shared" si="53"/>
        <v>japsongroup</v>
      </c>
    </row>
    <row r="1134" spans="1:8" x14ac:dyDescent="0.3">
      <c r="A1134" s="49" t="s">
        <v>10388</v>
      </c>
      <c r="B1134" s="27" t="s">
        <v>4179</v>
      </c>
      <c r="C1134" s="27" t="s">
        <v>4938</v>
      </c>
      <c r="D1134" s="27" t="s">
        <v>13629</v>
      </c>
      <c r="E1134" s="75">
        <v>34179</v>
      </c>
      <c r="F1134" s="27" t="str">
        <f t="shared" si="51"/>
        <v>0128</v>
      </c>
      <c r="G1134" s="27" t="str">
        <f t="shared" si="52"/>
        <v>Female</v>
      </c>
      <c r="H1134" s="27" t="str">
        <f t="shared" si="53"/>
        <v>jassouthafrica</v>
      </c>
    </row>
    <row r="1135" spans="1:8" x14ac:dyDescent="0.3">
      <c r="A1135" s="49" t="s">
        <v>10387</v>
      </c>
      <c r="B1135" s="27" t="s">
        <v>6083</v>
      </c>
      <c r="C1135" s="27" t="s">
        <v>10386</v>
      </c>
      <c r="D1135" s="27" t="s">
        <v>13630</v>
      </c>
      <c r="E1135" s="75">
        <v>31322</v>
      </c>
      <c r="F1135" s="27" t="str">
        <f t="shared" si="51"/>
        <v>0701</v>
      </c>
      <c r="G1135" s="27" t="str">
        <f t="shared" si="52"/>
        <v>Female</v>
      </c>
      <c r="H1135" s="27" t="str">
        <f t="shared" si="53"/>
        <v>javgro</v>
      </c>
    </row>
    <row r="1136" spans="1:8" x14ac:dyDescent="0.3">
      <c r="A1136" s="49" t="s">
        <v>10385</v>
      </c>
      <c r="B1136" s="27" t="s">
        <v>4552</v>
      </c>
      <c r="C1136" s="27" t="s">
        <v>10384</v>
      </c>
      <c r="D1136" s="27" t="s">
        <v>13631</v>
      </c>
      <c r="E1136" s="75">
        <v>33914</v>
      </c>
      <c r="F1136" s="27" t="str">
        <f t="shared" si="51"/>
        <v>5023</v>
      </c>
      <c r="G1136" s="27" t="str">
        <f t="shared" si="52"/>
        <v>Male</v>
      </c>
      <c r="H1136" s="27" t="str">
        <f t="shared" si="53"/>
        <v>STUDIOAIDS</v>
      </c>
    </row>
    <row r="1137" spans="1:8" x14ac:dyDescent="0.3">
      <c r="A1137" s="49" t="s">
        <v>10383</v>
      </c>
      <c r="B1137" s="27" t="s">
        <v>10382</v>
      </c>
      <c r="C1137" s="27" t="s">
        <v>4318</v>
      </c>
      <c r="D1137" s="27" t="s">
        <v>13632</v>
      </c>
      <c r="E1137" s="75">
        <v>26106</v>
      </c>
      <c r="F1137" s="27" t="str">
        <f t="shared" si="51"/>
        <v>5269</v>
      </c>
      <c r="G1137" s="27" t="str">
        <f t="shared" si="52"/>
        <v>Male</v>
      </c>
      <c r="H1137" s="27" t="str">
        <f t="shared" si="53"/>
        <v>jazeba</v>
      </c>
    </row>
    <row r="1138" spans="1:8" x14ac:dyDescent="0.3">
      <c r="A1138" s="49" t="s">
        <v>10381</v>
      </c>
      <c r="B1138" s="27" t="s">
        <v>10380</v>
      </c>
      <c r="C1138" s="27" t="s">
        <v>10379</v>
      </c>
      <c r="D1138" s="27" t="s">
        <v>13633</v>
      </c>
      <c r="E1138" s="75">
        <v>25753</v>
      </c>
      <c r="F1138" s="27" t="str">
        <f t="shared" si="51"/>
        <v>5045</v>
      </c>
      <c r="G1138" s="27" t="str">
        <f t="shared" si="52"/>
        <v>Male</v>
      </c>
      <c r="H1138" s="27" t="str">
        <f t="shared" si="53"/>
        <v>ibound</v>
      </c>
    </row>
    <row r="1139" spans="1:8" x14ac:dyDescent="0.3">
      <c r="A1139" s="49" t="s">
        <v>10378</v>
      </c>
      <c r="B1139" s="27" t="s">
        <v>10377</v>
      </c>
      <c r="C1139" s="27" t="s">
        <v>4488</v>
      </c>
      <c r="D1139" s="27" t="s">
        <v>13634</v>
      </c>
      <c r="E1139" s="75">
        <v>34471</v>
      </c>
      <c r="F1139" s="27" t="str">
        <f t="shared" si="51"/>
        <v>5299</v>
      </c>
      <c r="G1139" s="27" t="str">
        <f t="shared" si="52"/>
        <v>Male</v>
      </c>
      <c r="H1139" s="27" t="str">
        <f t="shared" si="53"/>
        <v>JANDBENTERPRISES</v>
      </c>
    </row>
    <row r="1140" spans="1:8" x14ac:dyDescent="0.3">
      <c r="A1140" s="49" t="s">
        <v>10376</v>
      </c>
      <c r="B1140" s="27" t="s">
        <v>10375</v>
      </c>
      <c r="C1140" s="27" t="s">
        <v>10374</v>
      </c>
      <c r="E1140" s="75">
        <v>33629</v>
      </c>
      <c r="F1140" s="27" t="str">
        <f t="shared" si="51"/>
        <v>5620</v>
      </c>
      <c r="G1140" s="27" t="str">
        <f t="shared" si="52"/>
        <v>Male</v>
      </c>
      <c r="H1140" s="27" t="e">
        <f t="shared" si="53"/>
        <v>#VALUE!</v>
      </c>
    </row>
    <row r="1141" spans="1:8" x14ac:dyDescent="0.3">
      <c r="A1141" s="49" t="s">
        <v>10373</v>
      </c>
      <c r="B1141" s="27" t="s">
        <v>4087</v>
      </c>
      <c r="C1141" s="27" t="s">
        <v>4134</v>
      </c>
      <c r="D1141" s="27" t="s">
        <v>13635</v>
      </c>
      <c r="E1141" s="75">
        <v>32365</v>
      </c>
      <c r="F1141" s="27" t="str">
        <f t="shared" si="51"/>
        <v>1155</v>
      </c>
      <c r="G1141" s="27" t="str">
        <f t="shared" si="52"/>
        <v>Female</v>
      </c>
      <c r="H1141" s="27" t="str">
        <f t="shared" si="53"/>
        <v>jelatech</v>
      </c>
    </row>
    <row r="1142" spans="1:8" x14ac:dyDescent="0.3">
      <c r="A1142" s="49" t="s">
        <v>10372</v>
      </c>
      <c r="B1142" s="27" t="s">
        <v>7296</v>
      </c>
      <c r="C1142" s="27" t="s">
        <v>5206</v>
      </c>
      <c r="E1142" s="75">
        <v>32911</v>
      </c>
      <c r="F1142" s="27" t="str">
        <f t="shared" si="51"/>
        <v>0388</v>
      </c>
      <c r="G1142" s="27" t="str">
        <f t="shared" si="52"/>
        <v>Female</v>
      </c>
      <c r="H1142" s="27" t="e">
        <f t="shared" si="53"/>
        <v>#VALUE!</v>
      </c>
    </row>
    <row r="1143" spans="1:8" x14ac:dyDescent="0.3">
      <c r="A1143" s="49" t="s">
        <v>10371</v>
      </c>
      <c r="B1143" s="27" t="s">
        <v>10370</v>
      </c>
      <c r="C1143" s="27" t="s">
        <v>7037</v>
      </c>
      <c r="D1143" s="27" t="s">
        <v>13636</v>
      </c>
      <c r="E1143" s="75">
        <v>34644</v>
      </c>
      <c r="F1143" s="27" t="str">
        <f t="shared" si="51"/>
        <v>0147</v>
      </c>
      <c r="G1143" s="27" t="str">
        <f t="shared" si="52"/>
        <v>Female</v>
      </c>
      <c r="H1143" s="27" t="str">
        <f t="shared" si="53"/>
        <v>jemimas</v>
      </c>
    </row>
    <row r="1144" spans="1:8" x14ac:dyDescent="0.3">
      <c r="A1144" s="49" t="s">
        <v>10369</v>
      </c>
      <c r="B1144" s="27" t="s">
        <v>10368</v>
      </c>
      <c r="C1144" s="27" t="s">
        <v>10367</v>
      </c>
      <c r="D1144" s="27" t="s">
        <v>13637</v>
      </c>
      <c r="E1144" s="75">
        <v>32052</v>
      </c>
      <c r="F1144" s="27" t="str">
        <f t="shared" si="51"/>
        <v>0907</v>
      </c>
      <c r="G1144" s="27" t="str">
        <f t="shared" si="52"/>
        <v>Female</v>
      </c>
      <c r="H1144" s="27" t="str">
        <f t="shared" si="53"/>
        <v>gmail</v>
      </c>
    </row>
    <row r="1145" spans="1:8" x14ac:dyDescent="0.3">
      <c r="A1145" s="49" t="s">
        <v>10366</v>
      </c>
      <c r="B1145" s="27" t="s">
        <v>4351</v>
      </c>
      <c r="C1145" s="27" t="s">
        <v>5617</v>
      </c>
      <c r="E1145" s="75">
        <v>35028</v>
      </c>
      <c r="F1145" s="27" t="str">
        <f t="shared" si="51"/>
        <v>0413</v>
      </c>
      <c r="G1145" s="27" t="str">
        <f t="shared" si="52"/>
        <v>Female</v>
      </c>
      <c r="H1145" s="27" t="e">
        <f t="shared" si="53"/>
        <v>#VALUE!</v>
      </c>
    </row>
    <row r="1146" spans="1:8" x14ac:dyDescent="0.3">
      <c r="A1146" s="49" t="s">
        <v>10365</v>
      </c>
      <c r="B1146" s="27" t="s">
        <v>4096</v>
      </c>
      <c r="C1146" s="27" t="s">
        <v>10364</v>
      </c>
      <c r="D1146" s="27" t="s">
        <v>13638</v>
      </c>
      <c r="E1146" s="75">
        <v>33972</v>
      </c>
      <c r="F1146" s="27" t="str">
        <f t="shared" si="51"/>
        <v>5744</v>
      </c>
      <c r="G1146" s="27" t="str">
        <f t="shared" si="52"/>
        <v>Male</v>
      </c>
      <c r="H1146" s="27" t="str">
        <f t="shared" si="53"/>
        <v>spilldoctor</v>
      </c>
    </row>
    <row r="1147" spans="1:8" x14ac:dyDescent="0.3">
      <c r="A1147" s="49" t="s">
        <v>10363</v>
      </c>
      <c r="B1147" s="27" t="s">
        <v>7305</v>
      </c>
      <c r="C1147" s="27" t="s">
        <v>5086</v>
      </c>
      <c r="D1147" s="27" t="s">
        <v>13639</v>
      </c>
      <c r="E1147" s="75">
        <v>34990</v>
      </c>
      <c r="F1147" s="27" t="str">
        <f t="shared" si="51"/>
        <v>0877</v>
      </c>
      <c r="G1147" s="27" t="str">
        <f t="shared" si="52"/>
        <v>Female</v>
      </c>
      <c r="H1147" s="27" t="str">
        <f t="shared" si="53"/>
        <v>MRPLATTERS</v>
      </c>
    </row>
    <row r="1148" spans="1:8" x14ac:dyDescent="0.3">
      <c r="A1148" s="49" t="s">
        <v>10362</v>
      </c>
      <c r="B1148" s="27" t="s">
        <v>4272</v>
      </c>
      <c r="C1148" s="27" t="s">
        <v>4733</v>
      </c>
      <c r="D1148" s="27" t="s">
        <v>13640</v>
      </c>
      <c r="E1148" s="75">
        <v>34468</v>
      </c>
      <c r="F1148" s="27" t="str">
        <f t="shared" si="51"/>
        <v>0188</v>
      </c>
      <c r="G1148" s="27" t="str">
        <f t="shared" si="52"/>
        <v>Female</v>
      </c>
      <c r="H1148" s="27" t="str">
        <f t="shared" si="53"/>
        <v>aliceleroux</v>
      </c>
    </row>
    <row r="1149" spans="1:8" x14ac:dyDescent="0.3">
      <c r="A1149" s="49" t="s">
        <v>10361</v>
      </c>
      <c r="B1149" s="27" t="s">
        <v>7436</v>
      </c>
      <c r="C1149" s="27" t="s">
        <v>6222</v>
      </c>
      <c r="D1149" s="27" t="s">
        <v>13641</v>
      </c>
      <c r="E1149" s="75">
        <v>33643</v>
      </c>
      <c r="F1149" s="27" t="str">
        <f t="shared" si="51"/>
        <v>0545</v>
      </c>
      <c r="G1149" s="27" t="str">
        <f t="shared" si="52"/>
        <v>Female</v>
      </c>
      <c r="H1149" s="27" t="e">
        <f t="shared" si="53"/>
        <v>#VALUE!</v>
      </c>
    </row>
    <row r="1150" spans="1:8" x14ac:dyDescent="0.3">
      <c r="A1150" s="49" t="s">
        <v>10360</v>
      </c>
      <c r="B1150" s="27" t="s">
        <v>5954</v>
      </c>
      <c r="C1150" s="27" t="s">
        <v>5227</v>
      </c>
      <c r="D1150" s="27" t="s">
        <v>13642</v>
      </c>
      <c r="E1150" s="75">
        <v>32517</v>
      </c>
      <c r="F1150" s="27" t="str">
        <f t="shared" si="51"/>
        <v>0359</v>
      </c>
      <c r="G1150" s="27" t="str">
        <f t="shared" si="52"/>
        <v>Female</v>
      </c>
      <c r="H1150" s="27" t="str">
        <f t="shared" si="53"/>
        <v>jhi</v>
      </c>
    </row>
    <row r="1151" spans="1:8" x14ac:dyDescent="0.3">
      <c r="A1151" s="49" t="s">
        <v>10359</v>
      </c>
      <c r="B1151" s="27" t="s">
        <v>10358</v>
      </c>
      <c r="C1151" s="27" t="s">
        <v>6060</v>
      </c>
      <c r="D1151" s="27" t="s">
        <v>13642</v>
      </c>
      <c r="E1151" s="75">
        <v>33588</v>
      </c>
      <c r="F1151" s="27" t="str">
        <f t="shared" si="51"/>
        <v>0462</v>
      </c>
      <c r="G1151" s="27" t="str">
        <f t="shared" si="52"/>
        <v>Female</v>
      </c>
      <c r="H1151" s="27" t="str">
        <f t="shared" si="53"/>
        <v>jhi</v>
      </c>
    </row>
    <row r="1152" spans="1:8" x14ac:dyDescent="0.3">
      <c r="A1152" s="49" t="s">
        <v>10357</v>
      </c>
      <c r="B1152" s="27" t="s">
        <v>8087</v>
      </c>
      <c r="C1152" s="27" t="s">
        <v>10356</v>
      </c>
      <c r="D1152" s="27" t="s">
        <v>13643</v>
      </c>
      <c r="E1152" s="75">
        <v>33818</v>
      </c>
      <c r="F1152" s="27" t="str">
        <f t="shared" si="51"/>
        <v>5375</v>
      </c>
      <c r="G1152" s="27" t="str">
        <f t="shared" si="52"/>
        <v>Male</v>
      </c>
      <c r="H1152" s="27" t="e">
        <f t="shared" si="53"/>
        <v>#VALUE!</v>
      </c>
    </row>
    <row r="1153" spans="1:8" x14ac:dyDescent="0.3">
      <c r="A1153" s="49" t="s">
        <v>10355</v>
      </c>
      <c r="B1153" s="27" t="s">
        <v>10354</v>
      </c>
      <c r="C1153" s="27" t="s">
        <v>4318</v>
      </c>
      <c r="E1153" s="75">
        <v>34348</v>
      </c>
      <c r="F1153" s="27" t="str">
        <f t="shared" si="51"/>
        <v>5277</v>
      </c>
      <c r="G1153" s="27" t="str">
        <f t="shared" si="52"/>
        <v>Male</v>
      </c>
      <c r="H1153" s="27" t="e">
        <f t="shared" si="53"/>
        <v>#VALUE!</v>
      </c>
    </row>
    <row r="1154" spans="1:8" x14ac:dyDescent="0.3">
      <c r="A1154" s="49" t="s">
        <v>10353</v>
      </c>
      <c r="B1154" s="27" t="s">
        <v>10352</v>
      </c>
      <c r="C1154" s="27" t="s">
        <v>10351</v>
      </c>
      <c r="D1154" s="27" t="s">
        <v>13644</v>
      </c>
      <c r="E1154" s="75">
        <v>31951</v>
      </c>
      <c r="F1154" s="27" t="str">
        <f t="shared" si="51"/>
        <v>5905</v>
      </c>
      <c r="G1154" s="27" t="str">
        <f t="shared" si="52"/>
        <v>Male</v>
      </c>
      <c r="H1154" s="27" t="str">
        <f t="shared" si="53"/>
        <v>postnet</v>
      </c>
    </row>
    <row r="1155" spans="1:8" x14ac:dyDescent="0.3">
      <c r="A1155" s="49" t="s">
        <v>10350</v>
      </c>
      <c r="B1155" s="27" t="s">
        <v>10349</v>
      </c>
      <c r="C1155" s="27" t="s">
        <v>10348</v>
      </c>
      <c r="D1155" s="27" t="s">
        <v>13645</v>
      </c>
      <c r="E1155" s="75">
        <v>33481</v>
      </c>
      <c r="F1155" s="27" t="str">
        <f t="shared" si="51"/>
        <v>0278</v>
      </c>
      <c r="G1155" s="27" t="str">
        <f t="shared" si="52"/>
        <v>Female</v>
      </c>
      <c r="H1155" s="27" t="str">
        <f t="shared" si="53"/>
        <v>scwireless</v>
      </c>
    </row>
    <row r="1156" spans="1:8" x14ac:dyDescent="0.3">
      <c r="A1156" s="49" t="s">
        <v>10347</v>
      </c>
      <c r="B1156" s="27" t="s">
        <v>10346</v>
      </c>
      <c r="C1156" s="27" t="s">
        <v>8156</v>
      </c>
      <c r="D1156" s="27" t="s">
        <v>13646</v>
      </c>
      <c r="E1156" s="75">
        <v>32672</v>
      </c>
      <c r="F1156" s="27" t="str">
        <f t="shared" ref="F1156:F1219" si="54">MID(A1156,7,4)</f>
        <v>0847</v>
      </c>
      <c r="G1156" s="27" t="str">
        <f t="shared" si="52"/>
        <v>Female</v>
      </c>
      <c r="H1156" s="27" t="str">
        <f t="shared" si="53"/>
        <v>jlsclothing</v>
      </c>
    </row>
    <row r="1157" spans="1:8" x14ac:dyDescent="0.3">
      <c r="A1157" s="49" t="s">
        <v>10345</v>
      </c>
      <c r="B1157" s="27" t="s">
        <v>10344</v>
      </c>
      <c r="C1157" s="27" t="s">
        <v>5320</v>
      </c>
      <c r="D1157" s="27" t="s">
        <v>13647</v>
      </c>
      <c r="E1157" s="75">
        <v>34935</v>
      </c>
      <c r="F1157" s="27" t="str">
        <f t="shared" si="54"/>
        <v>0138</v>
      </c>
      <c r="G1157" s="27" t="str">
        <f t="shared" ref="G1157:G1220" si="55">IF(F1157&gt;"4999","Male","Female")</f>
        <v>Female</v>
      </c>
      <c r="H1157" s="27" t="str">
        <f t="shared" ref="H1157:H1220" si="56">LEFT(REPLACE(D1157,1,FIND("@",D1157),""),FIND(".",REPLACE(D1157,1,FIND("@",D1157),""))-1)</f>
        <v>absamail</v>
      </c>
    </row>
    <row r="1158" spans="1:8" x14ac:dyDescent="0.3">
      <c r="A1158" s="49" t="s">
        <v>10343</v>
      </c>
      <c r="B1158" s="27" t="s">
        <v>4322</v>
      </c>
      <c r="C1158" s="27" t="s">
        <v>7075</v>
      </c>
      <c r="D1158" s="27" t="s">
        <v>13648</v>
      </c>
      <c r="E1158" s="75">
        <v>33675</v>
      </c>
      <c r="F1158" s="27" t="str">
        <f t="shared" si="54"/>
        <v>0124</v>
      </c>
      <c r="G1158" s="27" t="str">
        <f t="shared" si="55"/>
        <v>Female</v>
      </c>
      <c r="H1158" s="27" t="str">
        <f t="shared" si="56"/>
        <v>joedavis</v>
      </c>
    </row>
    <row r="1159" spans="1:8" x14ac:dyDescent="0.3">
      <c r="A1159" s="49" t="s">
        <v>10342</v>
      </c>
      <c r="B1159" s="27" t="s">
        <v>7064</v>
      </c>
      <c r="C1159" s="27" t="s">
        <v>10341</v>
      </c>
      <c r="D1159" s="27" t="s">
        <v>13649</v>
      </c>
      <c r="E1159" s="75">
        <v>33950</v>
      </c>
      <c r="F1159" s="27" t="str">
        <f t="shared" si="54"/>
        <v>5261</v>
      </c>
      <c r="G1159" s="27" t="str">
        <f t="shared" si="55"/>
        <v>Male</v>
      </c>
      <c r="H1159" s="27" t="str">
        <f t="shared" si="56"/>
        <v>joepublic</v>
      </c>
    </row>
    <row r="1160" spans="1:8" x14ac:dyDescent="0.3">
      <c r="A1160" s="49" t="s">
        <v>10340</v>
      </c>
      <c r="B1160" s="27" t="s">
        <v>10339</v>
      </c>
      <c r="C1160" s="27" t="s">
        <v>4488</v>
      </c>
      <c r="D1160" s="27" t="s">
        <v>13650</v>
      </c>
      <c r="E1160" s="75">
        <v>32861</v>
      </c>
      <c r="F1160" s="27" t="str">
        <f t="shared" si="54"/>
        <v>1143</v>
      </c>
      <c r="G1160" s="27" t="str">
        <f t="shared" si="55"/>
        <v>Female</v>
      </c>
      <c r="H1160" s="27" t="str">
        <f t="shared" si="56"/>
        <v>JOESOAPCC</v>
      </c>
    </row>
    <row r="1161" spans="1:8" x14ac:dyDescent="0.3">
      <c r="A1161" s="49" t="s">
        <v>10338</v>
      </c>
      <c r="B1161" s="27" t="s">
        <v>4934</v>
      </c>
      <c r="C1161" s="27" t="s">
        <v>4052</v>
      </c>
      <c r="D1161" s="27" t="s">
        <v>13651</v>
      </c>
      <c r="E1161" s="75">
        <v>34580</v>
      </c>
      <c r="F1161" s="27" t="str">
        <f t="shared" si="54"/>
        <v>0216</v>
      </c>
      <c r="G1161" s="27" t="str">
        <f t="shared" si="55"/>
        <v>Female</v>
      </c>
      <c r="H1161" s="27" t="str">
        <f t="shared" si="56"/>
        <v>joeysspraypainters</v>
      </c>
    </row>
    <row r="1162" spans="1:8" x14ac:dyDescent="0.3">
      <c r="A1162" s="49" t="s">
        <v>10337</v>
      </c>
      <c r="B1162" s="27" t="s">
        <v>10336</v>
      </c>
      <c r="C1162" s="27" t="s">
        <v>5194</v>
      </c>
      <c r="D1162" s="27" t="s">
        <v>13652</v>
      </c>
      <c r="E1162" s="75">
        <v>30253</v>
      </c>
      <c r="F1162" s="27" t="str">
        <f t="shared" si="54"/>
        <v>0883</v>
      </c>
      <c r="G1162" s="27" t="str">
        <f t="shared" si="55"/>
        <v>Female</v>
      </c>
      <c r="H1162" s="27" t="str">
        <f t="shared" si="56"/>
        <v>vodamail</v>
      </c>
    </row>
    <row r="1163" spans="1:8" x14ac:dyDescent="0.3">
      <c r="A1163" s="49" t="s">
        <v>10335</v>
      </c>
      <c r="B1163" s="27" t="s">
        <v>10334</v>
      </c>
      <c r="C1163" s="27" t="s">
        <v>4236</v>
      </c>
      <c r="D1163" s="27" t="s">
        <v>13653</v>
      </c>
      <c r="E1163" s="75">
        <v>33694</v>
      </c>
      <c r="F1163" s="27" t="str">
        <f t="shared" si="54"/>
        <v>0135</v>
      </c>
      <c r="G1163" s="27" t="str">
        <f t="shared" si="55"/>
        <v>Female</v>
      </c>
      <c r="H1163" s="27" t="str">
        <f t="shared" si="56"/>
        <v>mweb</v>
      </c>
    </row>
    <row r="1164" spans="1:8" x14ac:dyDescent="0.3">
      <c r="A1164" s="49" t="s">
        <v>10333</v>
      </c>
      <c r="B1164" s="27" t="s">
        <v>4723</v>
      </c>
      <c r="C1164" s="27" t="s">
        <v>10332</v>
      </c>
      <c r="D1164" s="27" t="s">
        <v>13654</v>
      </c>
      <c r="E1164" s="75">
        <v>33743</v>
      </c>
      <c r="F1164" s="27" t="str">
        <f t="shared" si="54"/>
        <v>0315</v>
      </c>
      <c r="G1164" s="27" t="str">
        <f t="shared" si="55"/>
        <v>Female</v>
      </c>
      <c r="H1164" s="27" t="str">
        <f t="shared" si="56"/>
        <v>mweb</v>
      </c>
    </row>
    <row r="1165" spans="1:8" x14ac:dyDescent="0.3">
      <c r="A1165" s="49" t="s">
        <v>10331</v>
      </c>
      <c r="B1165" s="27" t="s">
        <v>9576</v>
      </c>
      <c r="C1165" s="27" t="s">
        <v>10330</v>
      </c>
      <c r="D1165" s="27" t="s">
        <v>13655</v>
      </c>
      <c r="E1165" s="75">
        <v>33369</v>
      </c>
      <c r="F1165" s="27" t="str">
        <f t="shared" si="54"/>
        <v>6088</v>
      </c>
      <c r="G1165" s="27" t="str">
        <f t="shared" si="55"/>
        <v>Male</v>
      </c>
      <c r="H1165" s="27" t="str">
        <f t="shared" si="56"/>
        <v>johngray</v>
      </c>
    </row>
    <row r="1166" spans="1:8" x14ac:dyDescent="0.3">
      <c r="A1166" s="49" t="s">
        <v>10329</v>
      </c>
      <c r="B1166" s="27" t="s">
        <v>6940</v>
      </c>
      <c r="C1166" s="27" t="s">
        <v>6235</v>
      </c>
      <c r="D1166" s="27" t="s">
        <v>13656</v>
      </c>
      <c r="E1166" s="75">
        <v>33828</v>
      </c>
      <c r="F1166" s="27" t="str">
        <f t="shared" si="54"/>
        <v>0167</v>
      </c>
      <c r="G1166" s="27" t="str">
        <f t="shared" si="55"/>
        <v>Female</v>
      </c>
      <c r="H1166" s="27" t="str">
        <f t="shared" si="56"/>
        <v>rentamaid</v>
      </c>
    </row>
    <row r="1167" spans="1:8" x14ac:dyDescent="0.3">
      <c r="A1167" s="49" t="s">
        <v>10328</v>
      </c>
      <c r="B1167" s="27" t="s">
        <v>5201</v>
      </c>
      <c r="C1167" s="27" t="s">
        <v>10327</v>
      </c>
      <c r="D1167" s="27" t="s">
        <v>13657</v>
      </c>
      <c r="E1167" s="75">
        <v>33979</v>
      </c>
      <c r="F1167" s="27" t="str">
        <f t="shared" si="54"/>
        <v>5233</v>
      </c>
      <c r="G1167" s="27" t="str">
        <f t="shared" si="55"/>
        <v>Male</v>
      </c>
      <c r="H1167" s="27" t="str">
        <f t="shared" si="56"/>
        <v>cps</v>
      </c>
    </row>
    <row r="1168" spans="1:8" x14ac:dyDescent="0.3">
      <c r="A1168" s="49" t="s">
        <v>10326</v>
      </c>
      <c r="B1168" s="27" t="s">
        <v>10325</v>
      </c>
      <c r="C1168" s="27" t="s">
        <v>4733</v>
      </c>
      <c r="D1168" s="27" t="s">
        <v>13658</v>
      </c>
      <c r="E1168" s="75">
        <v>32718</v>
      </c>
      <c r="F1168" s="27" t="str">
        <f t="shared" si="54"/>
        <v>0237</v>
      </c>
      <c r="G1168" s="27" t="str">
        <f t="shared" si="55"/>
        <v>Female</v>
      </c>
      <c r="H1168" s="27" t="str">
        <f t="shared" si="56"/>
        <v>jonathanball</v>
      </c>
    </row>
    <row r="1169" spans="1:8" x14ac:dyDescent="0.3">
      <c r="A1169" s="49" t="s">
        <v>10324</v>
      </c>
      <c r="B1169" s="27" t="s">
        <v>10323</v>
      </c>
      <c r="C1169" s="27" t="s">
        <v>10322</v>
      </c>
      <c r="D1169" s="27" t="s">
        <v>13659</v>
      </c>
      <c r="E1169" s="75">
        <v>29949</v>
      </c>
      <c r="F1169" s="27" t="str">
        <f t="shared" si="54"/>
        <v>5276</v>
      </c>
      <c r="G1169" s="27" t="str">
        <f t="shared" si="55"/>
        <v>Male</v>
      </c>
      <c r="H1169" s="27" t="str">
        <f t="shared" si="56"/>
        <v>jonsson</v>
      </c>
    </row>
    <row r="1170" spans="1:8" x14ac:dyDescent="0.3">
      <c r="A1170" s="49" t="s">
        <v>10321</v>
      </c>
      <c r="B1170" s="27" t="s">
        <v>4179</v>
      </c>
      <c r="C1170" s="27" t="s">
        <v>4902</v>
      </c>
      <c r="D1170" s="27" t="s">
        <v>13660</v>
      </c>
      <c r="E1170" s="75">
        <v>34346</v>
      </c>
      <c r="F1170" s="27" t="str">
        <f t="shared" si="54"/>
        <v>0383</v>
      </c>
      <c r="G1170" s="27" t="str">
        <f t="shared" si="55"/>
        <v>Female</v>
      </c>
      <c r="H1170" s="27" t="str">
        <f t="shared" si="56"/>
        <v>jordanwines</v>
      </c>
    </row>
    <row r="1171" spans="1:8" x14ac:dyDescent="0.3">
      <c r="A1171" s="49" t="s">
        <v>10320</v>
      </c>
      <c r="B1171" s="27" t="s">
        <v>6341</v>
      </c>
      <c r="C1171" s="27" t="s">
        <v>10319</v>
      </c>
      <c r="D1171" s="27" t="s">
        <v>13661</v>
      </c>
      <c r="E1171" s="75">
        <v>30370</v>
      </c>
      <c r="F1171" s="27" t="str">
        <f t="shared" si="54"/>
        <v>0064</v>
      </c>
      <c r="G1171" s="27" t="str">
        <f t="shared" si="55"/>
        <v>Female</v>
      </c>
      <c r="H1171" s="27" t="str">
        <f t="shared" si="56"/>
        <v>jotta</v>
      </c>
    </row>
    <row r="1172" spans="1:8" x14ac:dyDescent="0.3">
      <c r="A1172" s="49" t="s">
        <v>10318</v>
      </c>
      <c r="B1172" s="27" t="s">
        <v>6189</v>
      </c>
      <c r="C1172" s="27" t="s">
        <v>7037</v>
      </c>
      <c r="D1172" s="27" t="s">
        <v>13662</v>
      </c>
      <c r="E1172" s="75">
        <v>33525</v>
      </c>
      <c r="F1172" s="27" t="str">
        <f t="shared" si="54"/>
        <v>0145</v>
      </c>
      <c r="G1172" s="27" t="str">
        <f t="shared" si="55"/>
        <v>Female</v>
      </c>
      <c r="H1172" s="27" t="str">
        <f t="shared" si="56"/>
        <v>JOZIDIET</v>
      </c>
    </row>
    <row r="1173" spans="1:8" x14ac:dyDescent="0.3">
      <c r="A1173" s="49" t="s">
        <v>10317</v>
      </c>
      <c r="B1173" s="27" t="s">
        <v>6963</v>
      </c>
      <c r="C1173" s="27" t="s">
        <v>10316</v>
      </c>
      <c r="D1173" s="27" t="s">
        <v>13663</v>
      </c>
      <c r="E1173" s="75">
        <v>28235</v>
      </c>
      <c r="F1173" s="27" t="str">
        <f t="shared" si="54"/>
        <v>5017</v>
      </c>
      <c r="G1173" s="27" t="str">
        <f t="shared" si="55"/>
        <v>Male</v>
      </c>
      <c r="H1173" s="27" t="str">
        <f t="shared" si="56"/>
        <v>gmail</v>
      </c>
    </row>
    <row r="1174" spans="1:8" x14ac:dyDescent="0.3">
      <c r="A1174" s="49" t="s">
        <v>10315</v>
      </c>
      <c r="B1174" s="27" t="s">
        <v>5276</v>
      </c>
      <c r="C1174" s="27" t="s">
        <v>10314</v>
      </c>
      <c r="D1174" s="27" t="s">
        <v>13664</v>
      </c>
      <c r="E1174" s="75">
        <v>34526</v>
      </c>
      <c r="F1174" s="27" t="str">
        <f t="shared" si="54"/>
        <v>5205</v>
      </c>
      <c r="G1174" s="27" t="str">
        <f t="shared" si="55"/>
        <v>Male</v>
      </c>
      <c r="H1174" s="27" t="str">
        <f t="shared" si="56"/>
        <v>gmail</v>
      </c>
    </row>
    <row r="1175" spans="1:8" x14ac:dyDescent="0.3">
      <c r="A1175" s="49" t="s">
        <v>10313</v>
      </c>
      <c r="B1175" s="27" t="s">
        <v>9252</v>
      </c>
      <c r="C1175" s="27" t="s">
        <v>5403</v>
      </c>
      <c r="D1175" s="27" t="s">
        <v>13665</v>
      </c>
      <c r="E1175" s="75">
        <v>32406</v>
      </c>
      <c r="F1175" s="27" t="str">
        <f t="shared" si="54"/>
        <v>5190</v>
      </c>
      <c r="G1175" s="27" t="str">
        <f t="shared" si="55"/>
        <v>Male</v>
      </c>
      <c r="H1175" s="27" t="str">
        <f t="shared" si="56"/>
        <v>jse</v>
      </c>
    </row>
    <row r="1176" spans="1:8" x14ac:dyDescent="0.3">
      <c r="A1176" s="49" t="s">
        <v>10312</v>
      </c>
      <c r="B1176" s="27" t="s">
        <v>4862</v>
      </c>
      <c r="C1176" s="27" t="s">
        <v>10311</v>
      </c>
      <c r="D1176" s="27" t="s">
        <v>13666</v>
      </c>
      <c r="E1176" s="75">
        <v>32773</v>
      </c>
      <c r="F1176" s="27" t="str">
        <f t="shared" si="54"/>
        <v>6549</v>
      </c>
      <c r="G1176" s="27" t="str">
        <f t="shared" si="55"/>
        <v>Male</v>
      </c>
      <c r="H1176" s="27" t="str">
        <f t="shared" si="56"/>
        <v>telkomsa</v>
      </c>
    </row>
    <row r="1177" spans="1:8" x14ac:dyDescent="0.3">
      <c r="A1177" s="49" t="s">
        <v>10310</v>
      </c>
      <c r="B1177" s="27" t="s">
        <v>6215</v>
      </c>
      <c r="C1177" s="27" t="s">
        <v>10309</v>
      </c>
      <c r="D1177" s="27" t="s">
        <v>13667</v>
      </c>
      <c r="E1177" s="75">
        <v>32066</v>
      </c>
      <c r="F1177" s="27" t="str">
        <f t="shared" si="54"/>
        <v>0084</v>
      </c>
      <c r="G1177" s="27" t="str">
        <f t="shared" si="55"/>
        <v>Female</v>
      </c>
      <c r="H1177" s="27" t="str">
        <f t="shared" si="56"/>
        <v>telkomsa</v>
      </c>
    </row>
    <row r="1178" spans="1:8" x14ac:dyDescent="0.3">
      <c r="A1178" s="49" t="s">
        <v>10308</v>
      </c>
      <c r="B1178" s="27" t="s">
        <v>10307</v>
      </c>
      <c r="C1178" s="27" t="s">
        <v>10306</v>
      </c>
      <c r="D1178" s="27" t="s">
        <v>13668</v>
      </c>
      <c r="E1178" s="75">
        <v>33044</v>
      </c>
      <c r="F1178" s="27" t="str">
        <f t="shared" si="54"/>
        <v>0167</v>
      </c>
      <c r="G1178" s="27" t="str">
        <f t="shared" si="55"/>
        <v>Female</v>
      </c>
      <c r="H1178" s="27" t="str">
        <f t="shared" si="56"/>
        <v>edbevents</v>
      </c>
    </row>
    <row r="1179" spans="1:8" x14ac:dyDescent="0.3">
      <c r="A1179" s="49" t="s">
        <v>10305</v>
      </c>
      <c r="B1179" s="27" t="s">
        <v>10304</v>
      </c>
      <c r="C1179" s="27" t="s">
        <v>10303</v>
      </c>
      <c r="D1179" s="27" t="s">
        <v>13669</v>
      </c>
      <c r="E1179" s="75">
        <v>29823</v>
      </c>
      <c r="F1179" s="27" t="str">
        <f t="shared" si="54"/>
        <v>5706</v>
      </c>
      <c r="G1179" s="27" t="str">
        <f t="shared" si="55"/>
        <v>Male</v>
      </c>
      <c r="H1179" s="27" t="str">
        <f t="shared" si="56"/>
        <v>jumboprojects</v>
      </c>
    </row>
    <row r="1180" spans="1:8" x14ac:dyDescent="0.3">
      <c r="A1180" s="49" t="s">
        <v>10302</v>
      </c>
      <c r="B1180" s="27" t="s">
        <v>10301</v>
      </c>
      <c r="C1180" s="27" t="s">
        <v>6678</v>
      </c>
      <c r="E1180" s="75">
        <v>33541</v>
      </c>
      <c r="F1180" s="27" t="str">
        <f t="shared" si="54"/>
        <v>0420</v>
      </c>
      <c r="G1180" s="27" t="str">
        <f t="shared" si="55"/>
        <v>Female</v>
      </c>
      <c r="H1180" s="27" t="e">
        <f t="shared" si="56"/>
        <v>#VALUE!</v>
      </c>
    </row>
    <row r="1181" spans="1:8" x14ac:dyDescent="0.3">
      <c r="A1181" s="49" t="s">
        <v>10300</v>
      </c>
      <c r="B1181" s="27" t="s">
        <v>10299</v>
      </c>
      <c r="C1181" s="27" t="s">
        <v>8011</v>
      </c>
      <c r="D1181" s="27" t="s">
        <v>13670</v>
      </c>
      <c r="E1181" s="75">
        <v>27564</v>
      </c>
      <c r="F1181" s="27" t="str">
        <f t="shared" si="54"/>
        <v>5977</v>
      </c>
      <c r="G1181" s="27" t="str">
        <f t="shared" si="55"/>
        <v>Male</v>
      </c>
      <c r="H1181" s="27" t="str">
        <f t="shared" si="56"/>
        <v>justimagineconsulting</v>
      </c>
    </row>
    <row r="1182" spans="1:8" x14ac:dyDescent="0.3">
      <c r="A1182" s="49" t="s">
        <v>10298</v>
      </c>
      <c r="B1182" s="27" t="s">
        <v>4234</v>
      </c>
      <c r="C1182" s="27" t="s">
        <v>10297</v>
      </c>
      <c r="E1182" s="75">
        <v>31187</v>
      </c>
      <c r="F1182" s="27" t="str">
        <f t="shared" si="54"/>
        <v>5969</v>
      </c>
      <c r="G1182" s="27" t="str">
        <f t="shared" si="55"/>
        <v>Male</v>
      </c>
      <c r="H1182" s="27" t="e">
        <f t="shared" si="56"/>
        <v>#VALUE!</v>
      </c>
    </row>
    <row r="1183" spans="1:8" x14ac:dyDescent="0.3">
      <c r="A1183" s="49" t="s">
        <v>10296</v>
      </c>
      <c r="B1183" s="27" t="s">
        <v>4164</v>
      </c>
      <c r="C1183" s="27" t="s">
        <v>10295</v>
      </c>
      <c r="D1183" s="27" t="s">
        <v>13671</v>
      </c>
      <c r="E1183" s="75">
        <v>32870</v>
      </c>
      <c r="F1183" s="27" t="str">
        <f t="shared" si="54"/>
        <v>5113</v>
      </c>
      <c r="G1183" s="27" t="str">
        <f t="shared" si="55"/>
        <v>Male</v>
      </c>
      <c r="H1183" s="27" t="str">
        <f t="shared" si="56"/>
        <v>JUSTTEDDY</v>
      </c>
    </row>
    <row r="1184" spans="1:8" x14ac:dyDescent="0.3">
      <c r="A1184" s="49" t="s">
        <v>10294</v>
      </c>
      <c r="B1184" s="27" t="s">
        <v>10293</v>
      </c>
      <c r="C1184" s="27" t="s">
        <v>10292</v>
      </c>
      <c r="D1184" s="27" t="s">
        <v>13672</v>
      </c>
      <c r="E1184" s="75">
        <v>34075</v>
      </c>
      <c r="F1184" s="27" t="str">
        <f t="shared" si="54"/>
        <v>5293</v>
      </c>
      <c r="G1184" s="27" t="str">
        <f t="shared" si="55"/>
        <v>Male</v>
      </c>
      <c r="H1184" s="27" t="str">
        <f t="shared" si="56"/>
        <v>hotmail</v>
      </c>
    </row>
    <row r="1185" spans="1:8" x14ac:dyDescent="0.3">
      <c r="A1185" s="49" t="s">
        <v>10291</v>
      </c>
      <c r="B1185" s="27" t="s">
        <v>10290</v>
      </c>
      <c r="C1185" s="27" t="s">
        <v>4584</v>
      </c>
      <c r="D1185" s="27" t="s">
        <v>13673</v>
      </c>
      <c r="E1185" s="75">
        <v>31899</v>
      </c>
      <c r="F1185" s="27" t="str">
        <f t="shared" si="54"/>
        <v>6131</v>
      </c>
      <c r="G1185" s="27" t="str">
        <f t="shared" si="55"/>
        <v>Male</v>
      </c>
      <c r="H1185" s="27" t="str">
        <f t="shared" si="56"/>
        <v>JUTA</v>
      </c>
    </row>
    <row r="1186" spans="1:8" x14ac:dyDescent="0.3">
      <c r="A1186" s="49" t="s">
        <v>10289</v>
      </c>
      <c r="B1186" s="27" t="s">
        <v>10288</v>
      </c>
      <c r="C1186" s="27" t="s">
        <v>8821</v>
      </c>
      <c r="D1186" s="27" t="s">
        <v>13674</v>
      </c>
      <c r="E1186" s="75">
        <v>34446</v>
      </c>
      <c r="F1186" s="27" t="str">
        <f t="shared" si="54"/>
        <v>0529</v>
      </c>
      <c r="G1186" s="27" t="str">
        <f t="shared" si="55"/>
        <v>Female</v>
      </c>
      <c r="H1186" s="27" t="str">
        <f t="shared" si="56"/>
        <v>telkomsa</v>
      </c>
    </row>
    <row r="1187" spans="1:8" x14ac:dyDescent="0.3">
      <c r="A1187" s="49" t="s">
        <v>10287</v>
      </c>
      <c r="B1187" s="27" t="s">
        <v>10286</v>
      </c>
      <c r="C1187" s="27" t="s">
        <v>10285</v>
      </c>
      <c r="D1187" s="27" t="s">
        <v>13675</v>
      </c>
      <c r="E1187" s="75">
        <v>35936</v>
      </c>
      <c r="F1187" s="27" t="str">
        <f t="shared" si="54"/>
        <v>5120</v>
      </c>
      <c r="G1187" s="27" t="str">
        <f t="shared" si="55"/>
        <v>Male</v>
      </c>
      <c r="H1187" s="27" t="str">
        <f t="shared" si="56"/>
        <v>kmintsa</v>
      </c>
    </row>
    <row r="1188" spans="1:8" x14ac:dyDescent="0.3">
      <c r="A1188" s="49" t="s">
        <v>10284</v>
      </c>
      <c r="B1188" s="27" t="s">
        <v>10283</v>
      </c>
      <c r="C1188" s="27" t="s">
        <v>5384</v>
      </c>
      <c r="D1188" s="27" t="s">
        <v>13676</v>
      </c>
      <c r="E1188" s="75">
        <v>27005</v>
      </c>
      <c r="F1188" s="27" t="str">
        <f t="shared" si="54"/>
        <v>1043</v>
      </c>
      <c r="G1188" s="27" t="str">
        <f t="shared" si="55"/>
        <v>Female</v>
      </c>
      <c r="H1188" s="27" t="str">
        <f t="shared" si="56"/>
        <v>gmail</v>
      </c>
    </row>
    <row r="1189" spans="1:8" x14ac:dyDescent="0.3">
      <c r="A1189" s="49" t="s">
        <v>10282</v>
      </c>
      <c r="B1189" s="27" t="s">
        <v>10281</v>
      </c>
      <c r="C1189" s="27" t="s">
        <v>10280</v>
      </c>
      <c r="D1189" s="27" t="s">
        <v>13677</v>
      </c>
      <c r="E1189" s="75">
        <v>34673</v>
      </c>
      <c r="F1189" s="27" t="str">
        <f t="shared" si="54"/>
        <v>0351</v>
      </c>
      <c r="G1189" s="27" t="str">
        <f t="shared" si="55"/>
        <v>Female</v>
      </c>
      <c r="H1189" s="27" t="str">
        <f t="shared" si="56"/>
        <v>arcgraphics</v>
      </c>
    </row>
    <row r="1190" spans="1:8" x14ac:dyDescent="0.3">
      <c r="A1190" s="49" t="s">
        <v>10279</v>
      </c>
      <c r="B1190" s="27" t="s">
        <v>8312</v>
      </c>
      <c r="C1190" s="27" t="s">
        <v>10278</v>
      </c>
      <c r="D1190" s="27" t="s">
        <v>13678</v>
      </c>
      <c r="E1190" s="75">
        <v>32963</v>
      </c>
      <c r="F1190" s="27" t="str">
        <f t="shared" si="54"/>
        <v>0156</v>
      </c>
      <c r="G1190" s="27" t="str">
        <f t="shared" si="55"/>
        <v>Female</v>
      </c>
      <c r="H1190" s="27" t="str">
        <f t="shared" si="56"/>
        <v>iafrica</v>
      </c>
    </row>
    <row r="1191" spans="1:8" x14ac:dyDescent="0.3">
      <c r="A1191" s="49" t="s">
        <v>10277</v>
      </c>
      <c r="B1191" s="27" t="s">
        <v>4366</v>
      </c>
      <c r="C1191" s="27" t="s">
        <v>10276</v>
      </c>
      <c r="D1191" s="27" t="s">
        <v>13679</v>
      </c>
      <c r="E1191" s="75">
        <v>33996</v>
      </c>
      <c r="F1191" s="27" t="str">
        <f t="shared" si="54"/>
        <v>5338</v>
      </c>
      <c r="G1191" s="27" t="str">
        <f t="shared" si="55"/>
        <v>Male</v>
      </c>
      <c r="H1191" s="27" t="str">
        <f t="shared" si="56"/>
        <v>wholeearth</v>
      </c>
    </row>
    <row r="1192" spans="1:8" x14ac:dyDescent="0.3">
      <c r="A1192" s="49" t="s">
        <v>10275</v>
      </c>
      <c r="B1192" s="27" t="s">
        <v>4135</v>
      </c>
      <c r="C1192" s="27" t="s">
        <v>4918</v>
      </c>
      <c r="D1192" s="27" t="s">
        <v>13680</v>
      </c>
      <c r="E1192" s="75">
        <v>34501</v>
      </c>
      <c r="F1192" s="27" t="str">
        <f t="shared" si="54"/>
        <v>0415</v>
      </c>
      <c r="G1192" s="27" t="str">
        <f t="shared" si="55"/>
        <v>Female</v>
      </c>
      <c r="H1192" s="27" t="str">
        <f t="shared" si="56"/>
        <v>gmail</v>
      </c>
    </row>
    <row r="1193" spans="1:8" x14ac:dyDescent="0.3">
      <c r="A1193" s="49" t="s">
        <v>10274</v>
      </c>
      <c r="B1193" s="27" t="s">
        <v>7565</v>
      </c>
      <c r="C1193" s="27" t="s">
        <v>4104</v>
      </c>
      <c r="E1193" s="75">
        <v>34695</v>
      </c>
      <c r="F1193" s="27" t="str">
        <f t="shared" si="54"/>
        <v>5489</v>
      </c>
      <c r="G1193" s="27" t="str">
        <f t="shared" si="55"/>
        <v>Male</v>
      </c>
      <c r="H1193" s="27" t="e">
        <f t="shared" si="56"/>
        <v>#VALUE!</v>
      </c>
    </row>
    <row r="1194" spans="1:8" x14ac:dyDescent="0.3">
      <c r="A1194" s="49" t="s">
        <v>10273</v>
      </c>
      <c r="B1194" s="27" t="s">
        <v>10272</v>
      </c>
      <c r="C1194" s="27" t="s">
        <v>10271</v>
      </c>
      <c r="D1194" s="27" t="s">
        <v>13681</v>
      </c>
      <c r="E1194" s="75">
        <v>34156</v>
      </c>
      <c r="F1194" s="27" t="str">
        <f t="shared" si="54"/>
        <v>5181</v>
      </c>
      <c r="G1194" s="27" t="str">
        <f t="shared" si="55"/>
        <v>Male</v>
      </c>
      <c r="H1194" s="27" t="str">
        <f t="shared" si="56"/>
        <v>kaltire</v>
      </c>
    </row>
    <row r="1195" spans="1:8" x14ac:dyDescent="0.3">
      <c r="A1195" s="49" t="s">
        <v>10270</v>
      </c>
      <c r="B1195" s="27" t="s">
        <v>10269</v>
      </c>
      <c r="C1195" s="27" t="s">
        <v>5052</v>
      </c>
      <c r="E1195" s="75">
        <v>31712</v>
      </c>
      <c r="F1195" s="27" t="str">
        <f t="shared" si="54"/>
        <v>0238</v>
      </c>
      <c r="G1195" s="27" t="str">
        <f t="shared" si="55"/>
        <v>Female</v>
      </c>
      <c r="H1195" s="27" t="e">
        <f t="shared" si="56"/>
        <v>#VALUE!</v>
      </c>
    </row>
    <row r="1196" spans="1:8" x14ac:dyDescent="0.3">
      <c r="A1196" s="49" t="s">
        <v>10268</v>
      </c>
      <c r="B1196" s="27" t="s">
        <v>10267</v>
      </c>
      <c r="C1196" s="27" t="s">
        <v>10266</v>
      </c>
      <c r="D1196" s="27" t="s">
        <v>13682</v>
      </c>
      <c r="E1196" s="75">
        <v>31778</v>
      </c>
      <c r="F1196" s="27" t="str">
        <f t="shared" si="54"/>
        <v>5186</v>
      </c>
      <c r="G1196" s="27" t="str">
        <f t="shared" si="55"/>
        <v>Male</v>
      </c>
      <c r="H1196" s="27" t="str">
        <f t="shared" si="56"/>
        <v>kalaharilionsrest</v>
      </c>
    </row>
    <row r="1197" spans="1:8" x14ac:dyDescent="0.3">
      <c r="A1197" s="49" t="s">
        <v>10265</v>
      </c>
      <c r="B1197" s="27" t="s">
        <v>4435</v>
      </c>
      <c r="C1197" s="27" t="s">
        <v>10264</v>
      </c>
      <c r="D1197" s="27" t="s">
        <v>13683</v>
      </c>
      <c r="E1197" s="75">
        <v>31514</v>
      </c>
      <c r="F1197" s="27" t="str">
        <f t="shared" si="54"/>
        <v>0756</v>
      </c>
      <c r="G1197" s="27" t="str">
        <f t="shared" si="55"/>
        <v>Female</v>
      </c>
      <c r="H1197" s="27" t="str">
        <f t="shared" si="56"/>
        <v>kalex</v>
      </c>
    </row>
    <row r="1198" spans="1:8" x14ac:dyDescent="0.3">
      <c r="A1198" s="49" t="s">
        <v>10263</v>
      </c>
      <c r="B1198" s="27" t="s">
        <v>4281</v>
      </c>
      <c r="C1198" s="27" t="s">
        <v>10262</v>
      </c>
      <c r="D1198" s="27" t="s">
        <v>13684</v>
      </c>
      <c r="E1198" s="75">
        <v>35306</v>
      </c>
      <c r="F1198" s="27" t="str">
        <f t="shared" si="54"/>
        <v>1080</v>
      </c>
      <c r="G1198" s="27" t="str">
        <f t="shared" si="55"/>
        <v>Female</v>
      </c>
      <c r="H1198" s="27" t="str">
        <f t="shared" si="56"/>
        <v>gmail</v>
      </c>
    </row>
    <row r="1199" spans="1:8" x14ac:dyDescent="0.3">
      <c r="A1199" s="49" t="s">
        <v>10261</v>
      </c>
      <c r="B1199" s="27" t="s">
        <v>5036</v>
      </c>
      <c r="C1199" s="27" t="s">
        <v>10260</v>
      </c>
      <c r="D1199" s="27" t="s">
        <v>13685</v>
      </c>
      <c r="E1199" s="75">
        <v>33905</v>
      </c>
      <c r="F1199" s="27" t="str">
        <f t="shared" si="54"/>
        <v>0153</v>
      </c>
      <c r="G1199" s="27" t="str">
        <f t="shared" si="55"/>
        <v>Female</v>
      </c>
      <c r="H1199" s="27" t="str">
        <f t="shared" si="56"/>
        <v>kalreo</v>
      </c>
    </row>
    <row r="1200" spans="1:8" x14ac:dyDescent="0.3">
      <c r="A1200" s="49" t="s">
        <v>10259</v>
      </c>
      <c r="B1200" s="27" t="s">
        <v>10258</v>
      </c>
      <c r="C1200" s="27" t="s">
        <v>10257</v>
      </c>
      <c r="D1200" s="27" t="s">
        <v>13686</v>
      </c>
      <c r="E1200" s="75">
        <v>33836</v>
      </c>
      <c r="F1200" s="27" t="str">
        <f t="shared" si="54"/>
        <v>5099</v>
      </c>
      <c r="G1200" s="27" t="str">
        <f t="shared" si="55"/>
        <v>Male</v>
      </c>
      <c r="H1200" s="27" t="str">
        <f t="shared" si="56"/>
        <v>kameeldriftpty</v>
      </c>
    </row>
    <row r="1201" spans="1:8" x14ac:dyDescent="0.3">
      <c r="A1201" s="49" t="s">
        <v>10256</v>
      </c>
      <c r="B1201" s="27" t="s">
        <v>7109</v>
      </c>
      <c r="C1201" s="27" t="s">
        <v>10255</v>
      </c>
      <c r="D1201" s="27" t="s">
        <v>13687</v>
      </c>
      <c r="E1201" s="75">
        <v>33551</v>
      </c>
      <c r="F1201" s="27" t="str">
        <f t="shared" si="54"/>
        <v>1428</v>
      </c>
      <c r="G1201" s="27" t="str">
        <f t="shared" si="55"/>
        <v>Female</v>
      </c>
      <c r="H1201" s="27" t="str">
        <f t="shared" si="56"/>
        <v>gmail</v>
      </c>
    </row>
    <row r="1202" spans="1:8" x14ac:dyDescent="0.3">
      <c r="A1202" s="49" t="s">
        <v>10254</v>
      </c>
      <c r="B1202" s="27" t="s">
        <v>10253</v>
      </c>
      <c r="C1202" s="27" t="s">
        <v>5527</v>
      </c>
      <c r="D1202" s="27" t="s">
        <v>13688</v>
      </c>
      <c r="E1202" s="75">
        <v>32609</v>
      </c>
      <c r="F1202" s="27" t="str">
        <f t="shared" si="54"/>
        <v>5244</v>
      </c>
      <c r="G1202" s="27" t="str">
        <f t="shared" si="55"/>
        <v>Male</v>
      </c>
      <c r="H1202" s="27" t="str">
        <f t="shared" si="56"/>
        <v>kantartns</v>
      </c>
    </row>
    <row r="1203" spans="1:8" x14ac:dyDescent="0.3">
      <c r="A1203" s="49" t="s">
        <v>10252</v>
      </c>
      <c r="B1203" s="27" t="s">
        <v>5067</v>
      </c>
      <c r="C1203" s="27" t="s">
        <v>10251</v>
      </c>
      <c r="D1203" s="27" t="s">
        <v>13689</v>
      </c>
      <c r="E1203" s="75">
        <v>34324</v>
      </c>
      <c r="F1203" s="27" t="str">
        <f t="shared" si="54"/>
        <v>5832</v>
      </c>
      <c r="G1203" s="27" t="str">
        <f t="shared" si="55"/>
        <v>Male</v>
      </c>
      <c r="H1203" s="27" t="str">
        <f t="shared" si="56"/>
        <v>ispartners</v>
      </c>
    </row>
    <row r="1204" spans="1:8" x14ac:dyDescent="0.3">
      <c r="A1204" s="49" t="s">
        <v>10250</v>
      </c>
      <c r="B1204" s="27" t="s">
        <v>10249</v>
      </c>
      <c r="C1204" s="27" t="s">
        <v>10248</v>
      </c>
      <c r="D1204" s="27" t="s">
        <v>13690</v>
      </c>
      <c r="E1204" s="75">
        <v>34035</v>
      </c>
      <c r="F1204" s="27" t="str">
        <f t="shared" si="54"/>
        <v>5114</v>
      </c>
      <c r="G1204" s="27" t="str">
        <f t="shared" si="55"/>
        <v>Male</v>
      </c>
      <c r="H1204" s="27" t="str">
        <f t="shared" si="56"/>
        <v>karanbeef</v>
      </c>
    </row>
    <row r="1205" spans="1:8" x14ac:dyDescent="0.3">
      <c r="A1205" s="49" t="s">
        <v>10247</v>
      </c>
      <c r="B1205" s="27" t="s">
        <v>10246</v>
      </c>
      <c r="C1205" s="27" t="s">
        <v>4242</v>
      </c>
      <c r="D1205" s="27" t="s">
        <v>13691</v>
      </c>
      <c r="E1205" s="75">
        <v>35148</v>
      </c>
      <c r="F1205" s="27" t="str">
        <f t="shared" si="54"/>
        <v>0117</v>
      </c>
      <c r="G1205" s="27" t="str">
        <f t="shared" si="55"/>
        <v>Female</v>
      </c>
      <c r="H1205" s="27" t="str">
        <f t="shared" si="56"/>
        <v>karcher</v>
      </c>
    </row>
    <row r="1206" spans="1:8" x14ac:dyDescent="0.3">
      <c r="A1206" s="49" t="s">
        <v>10245</v>
      </c>
      <c r="B1206" s="27" t="s">
        <v>4138</v>
      </c>
      <c r="C1206" s="27" t="s">
        <v>10244</v>
      </c>
      <c r="D1206" s="27" t="s">
        <v>13692</v>
      </c>
      <c r="E1206" s="75">
        <v>33550</v>
      </c>
      <c r="F1206" s="27" t="str">
        <f t="shared" si="54"/>
        <v>0366</v>
      </c>
      <c r="G1206" s="27" t="str">
        <f t="shared" si="55"/>
        <v>Female</v>
      </c>
      <c r="H1206" s="27" t="str">
        <f t="shared" si="56"/>
        <v>telkomsa</v>
      </c>
    </row>
    <row r="1207" spans="1:8" x14ac:dyDescent="0.3">
      <c r="A1207" s="49" t="s">
        <v>10243</v>
      </c>
      <c r="B1207" s="27" t="s">
        <v>10242</v>
      </c>
      <c r="C1207" s="27" t="s">
        <v>4814</v>
      </c>
      <c r="D1207" s="27" t="s">
        <v>13693</v>
      </c>
      <c r="E1207" s="75">
        <v>35124</v>
      </c>
      <c r="F1207" s="27" t="str">
        <f t="shared" si="54"/>
        <v>0499</v>
      </c>
      <c r="G1207" s="27" t="str">
        <f t="shared" si="55"/>
        <v>Female</v>
      </c>
      <c r="H1207" s="27" t="str">
        <f t="shared" si="56"/>
        <v>karongwefurniture</v>
      </c>
    </row>
    <row r="1208" spans="1:8" x14ac:dyDescent="0.3">
      <c r="A1208" s="49" t="s">
        <v>10241</v>
      </c>
      <c r="B1208" s="27" t="s">
        <v>4435</v>
      </c>
      <c r="C1208" s="27" t="s">
        <v>10240</v>
      </c>
      <c r="D1208" s="27" t="s">
        <v>13694</v>
      </c>
      <c r="E1208" s="75">
        <v>33566</v>
      </c>
      <c r="F1208" s="27" t="str">
        <f t="shared" si="54"/>
        <v>0106</v>
      </c>
      <c r="G1208" s="27" t="str">
        <f t="shared" si="55"/>
        <v>Female</v>
      </c>
      <c r="H1208" s="27" t="str">
        <f t="shared" si="56"/>
        <v>karoogold</v>
      </c>
    </row>
    <row r="1209" spans="1:8" x14ac:dyDescent="0.3">
      <c r="A1209" s="49" t="s">
        <v>10239</v>
      </c>
      <c r="B1209" s="27" t="s">
        <v>4206</v>
      </c>
      <c r="C1209" s="27" t="s">
        <v>4609</v>
      </c>
      <c r="E1209" s="75">
        <v>33065</v>
      </c>
      <c r="F1209" s="27" t="str">
        <f t="shared" si="54"/>
        <v>0335</v>
      </c>
      <c r="G1209" s="27" t="str">
        <f t="shared" si="55"/>
        <v>Female</v>
      </c>
      <c r="H1209" s="27" t="e">
        <f t="shared" si="56"/>
        <v>#VALUE!</v>
      </c>
    </row>
    <row r="1210" spans="1:8" x14ac:dyDescent="0.3">
      <c r="A1210" s="49" t="s">
        <v>10238</v>
      </c>
      <c r="B1210" s="27" t="s">
        <v>10237</v>
      </c>
      <c r="C1210" s="27" t="s">
        <v>10236</v>
      </c>
      <c r="D1210" s="27" t="s">
        <v>13695</v>
      </c>
      <c r="E1210" s="75">
        <v>32681</v>
      </c>
      <c r="F1210" s="27" t="str">
        <f t="shared" si="54"/>
        <v>0514</v>
      </c>
      <c r="G1210" s="27" t="str">
        <f t="shared" si="55"/>
        <v>Female</v>
      </c>
      <c r="H1210" s="27" t="str">
        <f t="shared" si="56"/>
        <v>kla</v>
      </c>
    </row>
    <row r="1211" spans="1:8" x14ac:dyDescent="0.3">
      <c r="A1211" s="49" t="s">
        <v>10235</v>
      </c>
      <c r="B1211" s="27" t="s">
        <v>10234</v>
      </c>
      <c r="C1211" s="27" t="s">
        <v>10233</v>
      </c>
      <c r="D1211" s="27" t="s">
        <v>13696</v>
      </c>
      <c r="E1211" s="75">
        <v>34517</v>
      </c>
      <c r="F1211" s="27" t="str">
        <f t="shared" si="54"/>
        <v>5155</v>
      </c>
      <c r="G1211" s="27" t="str">
        <f t="shared" si="55"/>
        <v>Male</v>
      </c>
      <c r="H1211" s="27" t="str">
        <f t="shared" si="56"/>
        <v>kayroto</v>
      </c>
    </row>
    <row r="1212" spans="1:8" x14ac:dyDescent="0.3">
      <c r="A1212" s="49" t="s">
        <v>10232</v>
      </c>
      <c r="B1212" s="27" t="s">
        <v>4044</v>
      </c>
      <c r="C1212" s="27" t="s">
        <v>5434</v>
      </c>
      <c r="D1212" s="27" t="s">
        <v>13697</v>
      </c>
      <c r="E1212" s="75">
        <v>34685</v>
      </c>
      <c r="F1212" s="27" t="str">
        <f t="shared" si="54"/>
        <v>0540</v>
      </c>
      <c r="G1212" s="27" t="str">
        <f t="shared" si="55"/>
        <v>Female</v>
      </c>
      <c r="H1212" s="27" t="str">
        <f t="shared" si="56"/>
        <v>kblabels</v>
      </c>
    </row>
    <row r="1213" spans="1:8" x14ac:dyDescent="0.3">
      <c r="A1213" s="49" t="s">
        <v>10231</v>
      </c>
      <c r="B1213" s="27" t="s">
        <v>5827</v>
      </c>
      <c r="C1213" s="27" t="s">
        <v>10230</v>
      </c>
      <c r="D1213" s="27" t="s">
        <v>13698</v>
      </c>
      <c r="E1213" s="75">
        <v>33389</v>
      </c>
      <c r="F1213" s="27" t="str">
        <f t="shared" si="54"/>
        <v>0534</v>
      </c>
      <c r="G1213" s="27" t="str">
        <f t="shared" si="55"/>
        <v>Female</v>
      </c>
      <c r="H1213" s="27" t="str">
        <f t="shared" si="56"/>
        <v>kchem</v>
      </c>
    </row>
    <row r="1214" spans="1:8" x14ac:dyDescent="0.3">
      <c r="A1214" s="49" t="s">
        <v>10229</v>
      </c>
      <c r="B1214" s="27" t="s">
        <v>4078</v>
      </c>
      <c r="C1214" s="27" t="s">
        <v>10228</v>
      </c>
      <c r="D1214" s="27" t="s">
        <v>13699</v>
      </c>
      <c r="E1214" s="75">
        <v>34427</v>
      </c>
      <c r="F1214" s="27" t="str">
        <f t="shared" si="54"/>
        <v>0221</v>
      </c>
      <c r="G1214" s="27" t="str">
        <f t="shared" si="55"/>
        <v>Female</v>
      </c>
      <c r="H1214" s="27" t="str">
        <f t="shared" si="56"/>
        <v>HOTMAIL</v>
      </c>
    </row>
    <row r="1215" spans="1:8" x14ac:dyDescent="0.3">
      <c r="A1215" s="49" t="s">
        <v>10227</v>
      </c>
      <c r="B1215" s="27" t="s">
        <v>8716</v>
      </c>
      <c r="C1215" s="27" t="s">
        <v>5577</v>
      </c>
      <c r="E1215" s="75">
        <v>35037</v>
      </c>
      <c r="F1215" s="27" t="str">
        <f t="shared" si="54"/>
        <v>0280</v>
      </c>
      <c r="G1215" s="27" t="str">
        <f t="shared" si="55"/>
        <v>Female</v>
      </c>
      <c r="H1215" s="27" t="e">
        <f t="shared" si="56"/>
        <v>#VALUE!</v>
      </c>
    </row>
    <row r="1216" spans="1:8" x14ac:dyDescent="0.3">
      <c r="A1216" s="49" t="s">
        <v>10226</v>
      </c>
      <c r="B1216" s="27" t="s">
        <v>4435</v>
      </c>
      <c r="C1216" s="27" t="s">
        <v>10225</v>
      </c>
      <c r="D1216" s="27" t="s">
        <v>13700</v>
      </c>
      <c r="E1216" s="75">
        <v>32196</v>
      </c>
      <c r="F1216" s="27" t="str">
        <f t="shared" si="54"/>
        <v>5301</v>
      </c>
      <c r="G1216" s="27" t="str">
        <f t="shared" si="55"/>
        <v>Male</v>
      </c>
      <c r="H1216" s="27" t="str">
        <f t="shared" si="56"/>
        <v>gardenmorris</v>
      </c>
    </row>
    <row r="1217" spans="1:8" x14ac:dyDescent="0.3">
      <c r="A1217" s="49" t="s">
        <v>10224</v>
      </c>
      <c r="B1217" s="27" t="s">
        <v>5379</v>
      </c>
      <c r="C1217" s="27" t="s">
        <v>4488</v>
      </c>
      <c r="D1217" s="27" t="s">
        <v>13701</v>
      </c>
      <c r="E1217" s="75">
        <v>34242</v>
      </c>
      <c r="F1217" s="27" t="str">
        <f t="shared" si="54"/>
        <v>5213</v>
      </c>
      <c r="G1217" s="27" t="str">
        <f t="shared" si="55"/>
        <v>Male</v>
      </c>
      <c r="H1217" s="27" t="str">
        <f t="shared" si="56"/>
        <v>QUANTICOST</v>
      </c>
    </row>
    <row r="1218" spans="1:8" x14ac:dyDescent="0.3">
      <c r="A1218" s="49" t="s">
        <v>10223</v>
      </c>
      <c r="B1218" s="27" t="s">
        <v>8392</v>
      </c>
      <c r="C1218" s="27" t="s">
        <v>10222</v>
      </c>
      <c r="D1218" s="27" t="s">
        <v>13702</v>
      </c>
      <c r="E1218" s="75">
        <v>33112</v>
      </c>
      <c r="F1218" s="27" t="str">
        <f t="shared" si="54"/>
        <v>0730</v>
      </c>
      <c r="G1218" s="27" t="str">
        <f t="shared" si="55"/>
        <v>Female</v>
      </c>
      <c r="H1218" s="27" t="str">
        <f t="shared" si="56"/>
        <v>kempston</v>
      </c>
    </row>
    <row r="1219" spans="1:8" x14ac:dyDescent="0.3">
      <c r="A1219" s="49" t="s">
        <v>10221</v>
      </c>
      <c r="B1219" s="27" t="s">
        <v>10220</v>
      </c>
      <c r="C1219" s="27" t="s">
        <v>10219</v>
      </c>
      <c r="D1219" s="27" t="s">
        <v>13703</v>
      </c>
      <c r="E1219" s="75">
        <v>35190</v>
      </c>
      <c r="F1219" s="27" t="str">
        <f t="shared" si="54"/>
        <v>5035</v>
      </c>
      <c r="G1219" s="27" t="str">
        <f t="shared" si="55"/>
        <v>Male</v>
      </c>
      <c r="H1219" s="27" t="str">
        <f t="shared" si="56"/>
        <v>kempston</v>
      </c>
    </row>
    <row r="1220" spans="1:8" x14ac:dyDescent="0.3">
      <c r="A1220" s="49" t="s">
        <v>10218</v>
      </c>
      <c r="B1220" s="27" t="s">
        <v>10217</v>
      </c>
      <c r="C1220" s="27" t="s">
        <v>10216</v>
      </c>
      <c r="D1220" s="27" t="s">
        <v>13704</v>
      </c>
      <c r="E1220" s="75">
        <v>33814</v>
      </c>
      <c r="F1220" s="27" t="str">
        <f t="shared" ref="F1220:F1283" si="57">MID(A1220,7,4)</f>
        <v>0729</v>
      </c>
      <c r="G1220" s="27" t="str">
        <f t="shared" si="55"/>
        <v>Female</v>
      </c>
      <c r="H1220" s="27" t="str">
        <f t="shared" si="56"/>
        <v>kemptonbrakeandclutch</v>
      </c>
    </row>
    <row r="1221" spans="1:8" x14ac:dyDescent="0.3">
      <c r="A1221" s="49" t="s">
        <v>10215</v>
      </c>
      <c r="B1221" s="27" t="s">
        <v>6854</v>
      </c>
      <c r="C1221" s="27" t="s">
        <v>10214</v>
      </c>
      <c r="D1221" s="27" t="s">
        <v>13705</v>
      </c>
      <c r="E1221" s="75">
        <v>34246</v>
      </c>
      <c r="F1221" s="27" t="str">
        <f t="shared" si="57"/>
        <v>0212</v>
      </c>
      <c r="G1221" s="27" t="str">
        <f t="shared" ref="G1221:G1284" si="58">IF(F1221&gt;"4999","Male","Female")</f>
        <v>Female</v>
      </c>
      <c r="H1221" s="27" t="str">
        <f t="shared" ref="H1221:H1284" si="59">LEFT(REPLACE(D1221,1,FIND("@",D1221),""),FIND(".",REPLACE(D1221,1,FIND("@",D1221),""))-1)</f>
        <v>gmail</v>
      </c>
    </row>
    <row r="1222" spans="1:8" x14ac:dyDescent="0.3">
      <c r="A1222" s="49" t="s">
        <v>10213</v>
      </c>
      <c r="B1222" s="27" t="s">
        <v>6684</v>
      </c>
      <c r="C1222" s="27" t="s">
        <v>4657</v>
      </c>
      <c r="E1222" s="75">
        <v>35003</v>
      </c>
      <c r="F1222" s="27" t="str">
        <f t="shared" si="57"/>
        <v>0465</v>
      </c>
      <c r="G1222" s="27" t="str">
        <f t="shared" si="58"/>
        <v>Female</v>
      </c>
      <c r="H1222" s="27" t="e">
        <f t="shared" si="59"/>
        <v>#VALUE!</v>
      </c>
    </row>
    <row r="1223" spans="1:8" x14ac:dyDescent="0.3">
      <c r="A1223" s="49" t="s">
        <v>10212</v>
      </c>
      <c r="B1223" s="27" t="s">
        <v>4078</v>
      </c>
      <c r="C1223" s="27" t="s">
        <v>10211</v>
      </c>
      <c r="D1223" s="27" t="s">
        <v>13706</v>
      </c>
      <c r="E1223" s="75">
        <v>33494</v>
      </c>
      <c r="F1223" s="27" t="str">
        <f t="shared" si="57"/>
        <v>0391</v>
      </c>
      <c r="G1223" s="27" t="str">
        <f t="shared" si="58"/>
        <v>Female</v>
      </c>
      <c r="H1223" s="27" t="str">
        <f t="shared" si="59"/>
        <v>ksfmsa</v>
      </c>
    </row>
    <row r="1224" spans="1:8" x14ac:dyDescent="0.3">
      <c r="A1224" s="49" t="s">
        <v>10210</v>
      </c>
      <c r="B1224" s="27" t="s">
        <v>4269</v>
      </c>
      <c r="C1224" s="27" t="s">
        <v>8930</v>
      </c>
      <c r="D1224" s="27" t="s">
        <v>12763</v>
      </c>
      <c r="E1224" s="75">
        <v>34562</v>
      </c>
      <c r="F1224" s="27" t="str">
        <f t="shared" si="57"/>
        <v>0158</v>
      </c>
      <c r="G1224" s="27" t="str">
        <f t="shared" si="58"/>
        <v>Female</v>
      </c>
      <c r="H1224" s="27" t="str">
        <f t="shared" si="59"/>
        <v>mmfs</v>
      </c>
    </row>
    <row r="1225" spans="1:8" x14ac:dyDescent="0.3">
      <c r="A1225" s="49" t="s">
        <v>10209</v>
      </c>
      <c r="B1225" s="27" t="s">
        <v>10208</v>
      </c>
      <c r="C1225" s="27" t="s">
        <v>10207</v>
      </c>
      <c r="D1225" s="27" t="s">
        <v>13707</v>
      </c>
      <c r="E1225" s="75">
        <v>32965</v>
      </c>
      <c r="F1225" s="27" t="str">
        <f t="shared" si="57"/>
        <v>0434</v>
      </c>
      <c r="G1225" s="27" t="str">
        <f t="shared" si="58"/>
        <v>Female</v>
      </c>
      <c r="H1225" s="27" t="str">
        <f t="shared" si="59"/>
        <v>spaccounting</v>
      </c>
    </row>
    <row r="1226" spans="1:8" x14ac:dyDescent="0.3">
      <c r="A1226" s="49" t="s">
        <v>10206</v>
      </c>
      <c r="B1226" s="27" t="s">
        <v>8236</v>
      </c>
      <c r="C1226" s="27" t="s">
        <v>6887</v>
      </c>
      <c r="E1226" s="75">
        <v>33690</v>
      </c>
      <c r="F1226" s="27" t="str">
        <f t="shared" si="57"/>
        <v>0954</v>
      </c>
      <c r="G1226" s="27" t="str">
        <f t="shared" si="58"/>
        <v>Female</v>
      </c>
      <c r="H1226" s="27" t="e">
        <f t="shared" si="59"/>
        <v>#VALUE!</v>
      </c>
    </row>
    <row r="1227" spans="1:8" x14ac:dyDescent="0.3">
      <c r="A1227" s="49" t="s">
        <v>10205</v>
      </c>
      <c r="B1227" s="27" t="s">
        <v>5705</v>
      </c>
      <c r="C1227" s="27" t="s">
        <v>10204</v>
      </c>
      <c r="D1227" s="27" t="s">
        <v>13708</v>
      </c>
      <c r="E1227" s="75">
        <v>34541</v>
      </c>
      <c r="F1227" s="27" t="str">
        <f t="shared" si="57"/>
        <v>0811</v>
      </c>
      <c r="G1227" s="27" t="str">
        <f t="shared" si="58"/>
        <v>Female</v>
      </c>
      <c r="H1227" s="27" t="str">
        <f t="shared" si="59"/>
        <v>kcc</v>
      </c>
    </row>
    <row r="1228" spans="1:8" x14ac:dyDescent="0.3">
      <c r="A1228" s="49" t="s">
        <v>10203</v>
      </c>
      <c r="B1228" s="27" t="s">
        <v>4307</v>
      </c>
      <c r="C1228" s="27" t="s">
        <v>10202</v>
      </c>
      <c r="D1228" s="27" t="s">
        <v>13709</v>
      </c>
      <c r="E1228" s="75">
        <v>34372</v>
      </c>
      <c r="F1228" s="27" t="str">
        <f t="shared" si="57"/>
        <v>0589</v>
      </c>
      <c r="G1228" s="27" t="str">
        <f t="shared" si="58"/>
        <v>Female</v>
      </c>
      <c r="H1228" s="27" t="str">
        <f t="shared" si="59"/>
        <v>gemail</v>
      </c>
    </row>
    <row r="1229" spans="1:8" x14ac:dyDescent="0.3">
      <c r="A1229" s="49" t="s">
        <v>10201</v>
      </c>
      <c r="B1229" s="27" t="s">
        <v>10200</v>
      </c>
      <c r="C1229" s="27" t="s">
        <v>10199</v>
      </c>
      <c r="D1229" s="27" t="s">
        <v>13710</v>
      </c>
      <c r="E1229" s="75">
        <v>32065</v>
      </c>
      <c r="F1229" s="27" t="str">
        <f t="shared" si="57"/>
        <v>0928</v>
      </c>
      <c r="G1229" s="27" t="str">
        <f t="shared" si="58"/>
        <v>Female</v>
      </c>
      <c r="H1229" s="27" t="str">
        <f t="shared" si="59"/>
        <v>kindo</v>
      </c>
    </row>
    <row r="1230" spans="1:8" x14ac:dyDescent="0.3">
      <c r="A1230" s="49" t="s">
        <v>10198</v>
      </c>
      <c r="B1230" s="27" t="s">
        <v>10197</v>
      </c>
      <c r="C1230" s="27" t="s">
        <v>10196</v>
      </c>
      <c r="D1230" s="27" t="s">
        <v>13711</v>
      </c>
      <c r="E1230" s="75">
        <v>31626</v>
      </c>
      <c r="F1230" s="27" t="str">
        <f t="shared" si="57"/>
        <v>0611</v>
      </c>
      <c r="G1230" s="27" t="str">
        <f t="shared" si="58"/>
        <v>Female</v>
      </c>
      <c r="H1230" s="27" t="str">
        <f t="shared" si="59"/>
        <v>kch</v>
      </c>
    </row>
    <row r="1231" spans="1:8" x14ac:dyDescent="0.3">
      <c r="A1231" s="49" t="s">
        <v>10195</v>
      </c>
      <c r="B1231" s="27" t="s">
        <v>10194</v>
      </c>
      <c r="C1231" s="27" t="s">
        <v>4733</v>
      </c>
      <c r="D1231" s="27" t="s">
        <v>13712</v>
      </c>
      <c r="E1231" s="75">
        <v>34567</v>
      </c>
      <c r="F1231" s="27" t="str">
        <f t="shared" si="57"/>
        <v>0179</v>
      </c>
      <c r="G1231" s="27" t="str">
        <f t="shared" si="58"/>
        <v>Female</v>
      </c>
      <c r="H1231" s="27" t="str">
        <f t="shared" si="59"/>
        <v>kingsmeatdeli</v>
      </c>
    </row>
    <row r="1232" spans="1:8" x14ac:dyDescent="0.3">
      <c r="A1232" s="49" t="s">
        <v>10193</v>
      </c>
      <c r="B1232" s="27" t="s">
        <v>7663</v>
      </c>
      <c r="C1232" s="27" t="s">
        <v>5190</v>
      </c>
      <c r="D1232" s="27" t="s">
        <v>13713</v>
      </c>
      <c r="E1232" s="75">
        <v>33002</v>
      </c>
      <c r="F1232" s="27" t="str">
        <f t="shared" si="57"/>
        <v>1465</v>
      </c>
      <c r="G1232" s="27" t="str">
        <f t="shared" si="58"/>
        <v>Female</v>
      </c>
      <c r="H1232" s="27" t="str">
        <f t="shared" si="59"/>
        <v>kwe</v>
      </c>
    </row>
    <row r="1233" spans="1:8" x14ac:dyDescent="0.3">
      <c r="A1233" s="49" t="s">
        <v>10192</v>
      </c>
      <c r="B1233" s="27" t="s">
        <v>10191</v>
      </c>
      <c r="C1233" s="27" t="s">
        <v>10190</v>
      </c>
      <c r="D1233" s="27" t="s">
        <v>13714</v>
      </c>
      <c r="E1233" s="75">
        <v>33999</v>
      </c>
      <c r="F1233" s="27" t="str">
        <f t="shared" si="57"/>
        <v>0024</v>
      </c>
      <c r="G1233" s="27" t="str">
        <f t="shared" si="58"/>
        <v>Female</v>
      </c>
      <c r="H1233" s="27" t="str">
        <f t="shared" si="59"/>
        <v>KLARETECH</v>
      </c>
    </row>
    <row r="1234" spans="1:8" x14ac:dyDescent="0.3">
      <c r="A1234" s="49" t="s">
        <v>10189</v>
      </c>
      <c r="B1234" s="27" t="s">
        <v>4206</v>
      </c>
      <c r="C1234" s="27" t="s">
        <v>10188</v>
      </c>
      <c r="D1234" s="27" t="s">
        <v>13715</v>
      </c>
      <c r="E1234" s="75">
        <v>29066</v>
      </c>
      <c r="F1234" s="27" t="str">
        <f t="shared" si="57"/>
        <v>0373</v>
      </c>
      <c r="G1234" s="27" t="str">
        <f t="shared" si="58"/>
        <v>Female</v>
      </c>
      <c r="H1234" s="27" t="str">
        <f t="shared" si="59"/>
        <v>zsd</v>
      </c>
    </row>
    <row r="1235" spans="1:8" x14ac:dyDescent="0.3">
      <c r="A1235" s="49" t="s">
        <v>10187</v>
      </c>
      <c r="B1235" s="27" t="s">
        <v>4928</v>
      </c>
      <c r="C1235" s="27" t="s">
        <v>5049</v>
      </c>
      <c r="E1235" s="75">
        <v>32726</v>
      </c>
      <c r="F1235" s="27" t="str">
        <f t="shared" si="57"/>
        <v>5308</v>
      </c>
      <c r="G1235" s="27" t="str">
        <f t="shared" si="58"/>
        <v>Male</v>
      </c>
      <c r="H1235" s="27" t="e">
        <f t="shared" si="59"/>
        <v>#VALUE!</v>
      </c>
    </row>
    <row r="1236" spans="1:8" x14ac:dyDescent="0.3">
      <c r="A1236" s="49" t="s">
        <v>10186</v>
      </c>
      <c r="B1236" s="27" t="s">
        <v>10185</v>
      </c>
      <c r="C1236" s="27" t="s">
        <v>10184</v>
      </c>
      <c r="D1236" s="27" t="s">
        <v>13716</v>
      </c>
      <c r="E1236" s="75">
        <v>30996</v>
      </c>
      <c r="F1236" s="27" t="str">
        <f t="shared" si="57"/>
        <v>0123</v>
      </c>
      <c r="G1236" s="27" t="str">
        <f t="shared" si="58"/>
        <v>Female</v>
      </c>
      <c r="H1236" s="27" t="str">
        <f t="shared" si="59"/>
        <v>kleinkaroo</v>
      </c>
    </row>
    <row r="1237" spans="1:8" x14ac:dyDescent="0.3">
      <c r="A1237" s="49" t="s">
        <v>10183</v>
      </c>
      <c r="B1237" s="27" t="s">
        <v>6675</v>
      </c>
      <c r="C1237" s="27" t="s">
        <v>10182</v>
      </c>
      <c r="D1237" s="27" t="s">
        <v>13717</v>
      </c>
      <c r="E1237" s="75">
        <v>29860</v>
      </c>
      <c r="F1237" s="27" t="str">
        <f t="shared" si="57"/>
        <v>0540</v>
      </c>
      <c r="G1237" s="27" t="str">
        <f t="shared" si="58"/>
        <v>Female</v>
      </c>
      <c r="H1237" s="27" t="str">
        <f t="shared" si="59"/>
        <v>KLFCOMPUTING</v>
      </c>
    </row>
    <row r="1238" spans="1:8" x14ac:dyDescent="0.3">
      <c r="A1238" s="49" t="s">
        <v>10181</v>
      </c>
      <c r="B1238" s="27" t="s">
        <v>10180</v>
      </c>
      <c r="C1238" s="27" t="s">
        <v>5607</v>
      </c>
      <c r="D1238" s="27" t="s">
        <v>13718</v>
      </c>
      <c r="E1238" s="75">
        <v>33277</v>
      </c>
      <c r="F1238" s="27" t="str">
        <f t="shared" si="57"/>
        <v>0885</v>
      </c>
      <c r="G1238" s="27" t="str">
        <f t="shared" si="58"/>
        <v>Female</v>
      </c>
      <c r="H1238" s="27" t="str">
        <f t="shared" si="59"/>
        <v>klingecorp</v>
      </c>
    </row>
    <row r="1239" spans="1:8" x14ac:dyDescent="0.3">
      <c r="A1239" s="49" t="s">
        <v>10179</v>
      </c>
      <c r="B1239" s="27" t="s">
        <v>4908</v>
      </c>
      <c r="C1239" s="27" t="s">
        <v>4049</v>
      </c>
      <c r="D1239" s="27" t="s">
        <v>13719</v>
      </c>
      <c r="E1239" s="75">
        <v>29278</v>
      </c>
      <c r="F1239" s="27" t="str">
        <f t="shared" si="57"/>
        <v>0966</v>
      </c>
      <c r="G1239" s="27" t="str">
        <f t="shared" si="58"/>
        <v>Female</v>
      </c>
      <c r="H1239" s="27" t="str">
        <f t="shared" si="59"/>
        <v>bwlog</v>
      </c>
    </row>
    <row r="1240" spans="1:8" x14ac:dyDescent="0.3">
      <c r="A1240" s="49" t="s">
        <v>10178</v>
      </c>
      <c r="B1240" s="27" t="s">
        <v>10177</v>
      </c>
      <c r="C1240" s="27" t="s">
        <v>4049</v>
      </c>
      <c r="D1240" s="27" t="s">
        <v>13720</v>
      </c>
      <c r="E1240" s="75">
        <v>33931</v>
      </c>
      <c r="F1240" s="27" t="str">
        <f t="shared" si="57"/>
        <v>5699</v>
      </c>
      <c r="G1240" s="27" t="str">
        <f t="shared" si="58"/>
        <v>Male</v>
      </c>
      <c r="H1240" s="27" t="str">
        <f t="shared" si="59"/>
        <v>KLOMPCERAMICS</v>
      </c>
    </row>
    <row r="1241" spans="1:8" x14ac:dyDescent="0.3">
      <c r="A1241" s="49" t="s">
        <v>10176</v>
      </c>
      <c r="B1241" s="27" t="s">
        <v>6550</v>
      </c>
      <c r="C1241" s="27" t="s">
        <v>10175</v>
      </c>
      <c r="D1241" s="27" t="s">
        <v>13721</v>
      </c>
      <c r="E1241" s="75">
        <v>29572</v>
      </c>
      <c r="F1241" s="27" t="str">
        <f t="shared" si="57"/>
        <v>5153</v>
      </c>
      <c r="G1241" s="27" t="str">
        <f t="shared" si="58"/>
        <v>Male</v>
      </c>
      <c r="H1241" s="27" t="str">
        <f t="shared" si="59"/>
        <v>klsaluminium</v>
      </c>
    </row>
    <row r="1242" spans="1:8" x14ac:dyDescent="0.3">
      <c r="A1242" s="49" t="s">
        <v>10174</v>
      </c>
      <c r="B1242" s="27" t="s">
        <v>10173</v>
      </c>
      <c r="C1242" s="27" t="s">
        <v>10172</v>
      </c>
      <c r="D1242" s="27" t="s">
        <v>13722</v>
      </c>
      <c r="E1242" s="75">
        <v>27314</v>
      </c>
      <c r="F1242" s="27" t="str">
        <f t="shared" si="57"/>
        <v>5266</v>
      </c>
      <c r="G1242" s="27" t="str">
        <f t="shared" si="58"/>
        <v>Male</v>
      </c>
      <c r="H1242" s="27" t="str">
        <f t="shared" si="59"/>
        <v>citystay</v>
      </c>
    </row>
    <row r="1243" spans="1:8" x14ac:dyDescent="0.3">
      <c r="A1243" s="49" t="s">
        <v>10171</v>
      </c>
      <c r="B1243" s="27" t="s">
        <v>10170</v>
      </c>
      <c r="C1243" s="27" t="s">
        <v>5887</v>
      </c>
      <c r="D1243" s="27" t="s">
        <v>13723</v>
      </c>
      <c r="E1243" s="75">
        <v>30784</v>
      </c>
      <c r="F1243" s="27" t="str">
        <f t="shared" si="57"/>
        <v>5095</v>
      </c>
      <c r="G1243" s="27" t="str">
        <f t="shared" si="58"/>
        <v>Male</v>
      </c>
      <c r="H1243" s="27" t="str">
        <f t="shared" si="59"/>
        <v>wispernet</v>
      </c>
    </row>
    <row r="1244" spans="1:8" x14ac:dyDescent="0.3">
      <c r="A1244" s="49" t="s">
        <v>10169</v>
      </c>
      <c r="B1244" s="27" t="s">
        <v>9107</v>
      </c>
      <c r="C1244" s="27" t="s">
        <v>10168</v>
      </c>
      <c r="D1244" s="27" t="s">
        <v>13724</v>
      </c>
      <c r="E1244" s="75">
        <v>28587</v>
      </c>
      <c r="F1244" s="27" t="str">
        <f t="shared" si="57"/>
        <v>5098</v>
      </c>
      <c r="G1244" s="27" t="str">
        <f t="shared" si="58"/>
        <v>Male</v>
      </c>
      <c r="H1244" s="27" t="str">
        <f t="shared" si="59"/>
        <v>emperorfoods</v>
      </c>
    </row>
    <row r="1245" spans="1:8" x14ac:dyDescent="0.3">
      <c r="A1245" s="49" t="s">
        <v>10167</v>
      </c>
      <c r="B1245" s="27" t="s">
        <v>4731</v>
      </c>
      <c r="C1245" s="27" t="s">
        <v>8578</v>
      </c>
      <c r="D1245" s="27" t="s">
        <v>13725</v>
      </c>
      <c r="E1245" s="75">
        <v>33513</v>
      </c>
      <c r="F1245" s="27" t="str">
        <f t="shared" si="57"/>
        <v>5090</v>
      </c>
      <c r="G1245" s="27" t="str">
        <f t="shared" si="58"/>
        <v>Male</v>
      </c>
      <c r="H1245" s="27" t="str">
        <f t="shared" si="59"/>
        <v>webmail</v>
      </c>
    </row>
    <row r="1246" spans="1:8" x14ac:dyDescent="0.3">
      <c r="A1246" s="49" t="s">
        <v>10166</v>
      </c>
      <c r="B1246" s="27" t="s">
        <v>6028</v>
      </c>
      <c r="C1246" s="27" t="s">
        <v>8414</v>
      </c>
      <c r="D1246" s="27" t="s">
        <v>13726</v>
      </c>
      <c r="E1246" s="75">
        <v>30211</v>
      </c>
      <c r="F1246" s="27" t="str">
        <f t="shared" si="57"/>
        <v>0351</v>
      </c>
      <c r="G1246" s="27" t="str">
        <f t="shared" si="58"/>
        <v>Female</v>
      </c>
      <c r="H1246" s="27" t="str">
        <f t="shared" si="59"/>
        <v>koldserve</v>
      </c>
    </row>
    <row r="1247" spans="1:8" x14ac:dyDescent="0.3">
      <c r="A1247" s="49" t="s">
        <v>10165</v>
      </c>
      <c r="B1247" s="27" t="s">
        <v>10164</v>
      </c>
      <c r="C1247" s="27" t="s">
        <v>4488</v>
      </c>
      <c r="E1247" s="75">
        <v>31795</v>
      </c>
      <c r="F1247" s="27" t="str">
        <f t="shared" si="57"/>
        <v>5300</v>
      </c>
      <c r="G1247" s="27" t="str">
        <f t="shared" si="58"/>
        <v>Male</v>
      </c>
      <c r="H1247" s="27" t="e">
        <f t="shared" si="59"/>
        <v>#VALUE!</v>
      </c>
    </row>
    <row r="1248" spans="1:8" x14ac:dyDescent="0.3">
      <c r="A1248" s="49" t="s">
        <v>10163</v>
      </c>
      <c r="B1248" s="27" t="s">
        <v>10162</v>
      </c>
      <c r="C1248" s="27" t="s">
        <v>10161</v>
      </c>
      <c r="D1248" s="27" t="s">
        <v>13727</v>
      </c>
      <c r="E1248" s="75">
        <v>31084</v>
      </c>
      <c r="F1248" s="27" t="str">
        <f t="shared" si="57"/>
        <v>5586</v>
      </c>
      <c r="G1248" s="27" t="str">
        <f t="shared" si="58"/>
        <v>Male</v>
      </c>
      <c r="H1248" s="27" t="str">
        <f t="shared" si="59"/>
        <v>hilbert</v>
      </c>
    </row>
    <row r="1249" spans="1:8" x14ac:dyDescent="0.3">
      <c r="A1249" s="49" t="s">
        <v>10160</v>
      </c>
      <c r="B1249" s="27" t="s">
        <v>10159</v>
      </c>
      <c r="C1249" s="27" t="s">
        <v>7146</v>
      </c>
      <c r="E1249" s="75">
        <v>27919</v>
      </c>
      <c r="F1249" s="27" t="str">
        <f t="shared" si="57"/>
        <v>6115</v>
      </c>
      <c r="G1249" s="27" t="str">
        <f t="shared" si="58"/>
        <v>Male</v>
      </c>
      <c r="H1249" s="27" t="e">
        <f t="shared" si="59"/>
        <v>#VALUE!</v>
      </c>
    </row>
    <row r="1250" spans="1:8" x14ac:dyDescent="0.3">
      <c r="A1250" s="49" t="s">
        <v>10158</v>
      </c>
      <c r="B1250" s="27" t="s">
        <v>6905</v>
      </c>
      <c r="C1250" s="27" t="s">
        <v>10157</v>
      </c>
      <c r="D1250" s="27" t="s">
        <v>13552</v>
      </c>
      <c r="E1250" s="75">
        <v>34134</v>
      </c>
      <c r="F1250" s="27" t="str">
        <f t="shared" si="57"/>
        <v>5167</v>
      </c>
      <c r="G1250" s="27" t="str">
        <f t="shared" si="58"/>
        <v>Male</v>
      </c>
      <c r="H1250" s="27" t="str">
        <f t="shared" si="59"/>
        <v>jshaccounting</v>
      </c>
    </row>
    <row r="1251" spans="1:8" x14ac:dyDescent="0.3">
      <c r="A1251" s="49" t="s">
        <v>10156</v>
      </c>
      <c r="B1251" s="27" t="s">
        <v>10155</v>
      </c>
      <c r="C1251" s="27" t="s">
        <v>10154</v>
      </c>
      <c r="D1251" s="27" t="s">
        <v>13728</v>
      </c>
      <c r="E1251" s="75">
        <v>29578</v>
      </c>
      <c r="F1251" s="27" t="str">
        <f t="shared" si="57"/>
        <v>5051</v>
      </c>
      <c r="G1251" s="27" t="str">
        <f t="shared" si="58"/>
        <v>Male</v>
      </c>
      <c r="H1251" s="27" t="str">
        <f t="shared" si="59"/>
        <v>kmdps</v>
      </c>
    </row>
    <row r="1252" spans="1:8" x14ac:dyDescent="0.3">
      <c r="A1252" s="49" t="s">
        <v>10153</v>
      </c>
      <c r="B1252" s="27" t="s">
        <v>10152</v>
      </c>
      <c r="C1252" s="27" t="s">
        <v>10151</v>
      </c>
      <c r="E1252" s="75">
        <v>30054</v>
      </c>
      <c r="F1252" s="27" t="str">
        <f t="shared" si="57"/>
        <v>0140</v>
      </c>
      <c r="G1252" s="27" t="str">
        <f t="shared" si="58"/>
        <v>Female</v>
      </c>
      <c r="H1252" s="27" t="e">
        <f t="shared" si="59"/>
        <v>#VALUE!</v>
      </c>
    </row>
    <row r="1253" spans="1:8" x14ac:dyDescent="0.3">
      <c r="A1253" s="49" t="s">
        <v>10150</v>
      </c>
      <c r="B1253" s="27" t="s">
        <v>10149</v>
      </c>
      <c r="C1253" s="27" t="s">
        <v>6762</v>
      </c>
      <c r="D1253" s="27" t="s">
        <v>13729</v>
      </c>
      <c r="E1253" s="75">
        <v>31294</v>
      </c>
      <c r="F1253" s="27" t="str">
        <f t="shared" si="57"/>
        <v>6069</v>
      </c>
      <c r="G1253" s="27" t="str">
        <f t="shared" si="58"/>
        <v>Male</v>
      </c>
      <c r="H1253" s="27" t="str">
        <f t="shared" si="59"/>
        <v>kopanong</v>
      </c>
    </row>
    <row r="1254" spans="1:8" x14ac:dyDescent="0.3">
      <c r="A1254" s="49" t="s">
        <v>10148</v>
      </c>
      <c r="B1254" s="27" t="s">
        <v>6391</v>
      </c>
      <c r="C1254" s="27" t="s">
        <v>4324</v>
      </c>
      <c r="D1254" s="27" t="s">
        <v>13730</v>
      </c>
      <c r="E1254" s="75">
        <v>27085</v>
      </c>
      <c r="F1254" s="27" t="str">
        <f t="shared" si="57"/>
        <v>5062</v>
      </c>
      <c r="G1254" s="27" t="str">
        <f t="shared" si="58"/>
        <v>Male</v>
      </c>
      <c r="H1254" s="27" t="str">
        <f t="shared" si="59"/>
        <v>enerjetic</v>
      </c>
    </row>
    <row r="1255" spans="1:8" x14ac:dyDescent="0.3">
      <c r="A1255" s="49" t="s">
        <v>10147</v>
      </c>
      <c r="B1255" s="27" t="s">
        <v>4164</v>
      </c>
      <c r="C1255" s="27" t="s">
        <v>10146</v>
      </c>
      <c r="D1255" s="27" t="s">
        <v>13731</v>
      </c>
      <c r="E1255" s="75">
        <v>34471</v>
      </c>
      <c r="F1255" s="27" t="str">
        <f t="shared" si="57"/>
        <v>5336</v>
      </c>
      <c r="G1255" s="27" t="str">
        <f t="shared" si="58"/>
        <v>Male</v>
      </c>
      <c r="H1255" s="27" t="str">
        <f t="shared" si="59"/>
        <v>gmail</v>
      </c>
    </row>
    <row r="1256" spans="1:8" x14ac:dyDescent="0.3">
      <c r="A1256" s="49" t="s">
        <v>10145</v>
      </c>
      <c r="B1256" s="27" t="s">
        <v>10144</v>
      </c>
      <c r="C1256" s="27" t="s">
        <v>10143</v>
      </c>
      <c r="D1256" s="27" t="s">
        <v>13732</v>
      </c>
      <c r="E1256" s="75">
        <v>31553</v>
      </c>
      <c r="F1256" s="27" t="str">
        <f t="shared" si="57"/>
        <v>5813</v>
      </c>
      <c r="G1256" s="27" t="str">
        <f t="shared" si="58"/>
        <v>Male</v>
      </c>
      <c r="H1256" s="27" t="str">
        <f t="shared" si="59"/>
        <v>kroonchickens</v>
      </c>
    </row>
    <row r="1257" spans="1:8" x14ac:dyDescent="0.3">
      <c r="A1257" s="49" t="s">
        <v>10142</v>
      </c>
      <c r="B1257" s="27" t="s">
        <v>10141</v>
      </c>
      <c r="C1257" s="27" t="s">
        <v>10140</v>
      </c>
      <c r="E1257" s="75">
        <v>29331</v>
      </c>
      <c r="F1257" s="27" t="str">
        <f t="shared" si="57"/>
        <v>5772</v>
      </c>
      <c r="G1257" s="27" t="str">
        <f t="shared" si="58"/>
        <v>Male</v>
      </c>
      <c r="H1257" s="27" t="e">
        <f t="shared" si="59"/>
        <v>#VALUE!</v>
      </c>
    </row>
    <row r="1258" spans="1:8" x14ac:dyDescent="0.3">
      <c r="A1258" s="49" t="s">
        <v>10139</v>
      </c>
      <c r="B1258" s="27" t="s">
        <v>4868</v>
      </c>
      <c r="C1258" s="27" t="s">
        <v>10138</v>
      </c>
      <c r="D1258" s="27" t="s">
        <v>13733</v>
      </c>
      <c r="E1258" s="75">
        <v>31258</v>
      </c>
      <c r="F1258" s="27" t="str">
        <f t="shared" si="57"/>
        <v>0277</v>
      </c>
      <c r="G1258" s="27" t="str">
        <f t="shared" si="58"/>
        <v>Female</v>
      </c>
      <c r="H1258" s="27" t="str">
        <f t="shared" si="59"/>
        <v>krostshelving</v>
      </c>
    </row>
    <row r="1259" spans="1:8" x14ac:dyDescent="0.3">
      <c r="A1259" s="49" t="s">
        <v>10137</v>
      </c>
      <c r="B1259" s="27" t="s">
        <v>4506</v>
      </c>
      <c r="C1259" s="27" t="s">
        <v>10136</v>
      </c>
      <c r="D1259" s="27" t="s">
        <v>13734</v>
      </c>
      <c r="E1259" s="75">
        <v>35299</v>
      </c>
      <c r="F1259" s="27" t="str">
        <f t="shared" si="57"/>
        <v>5060</v>
      </c>
      <c r="G1259" s="27" t="str">
        <f t="shared" si="58"/>
        <v>Male</v>
      </c>
      <c r="H1259" s="27" t="e">
        <f t="shared" si="59"/>
        <v>#VALUE!</v>
      </c>
    </row>
    <row r="1260" spans="1:8" x14ac:dyDescent="0.3">
      <c r="A1260" s="49" t="s">
        <v>10135</v>
      </c>
      <c r="B1260" s="27" t="s">
        <v>4682</v>
      </c>
      <c r="C1260" s="27" t="s">
        <v>10134</v>
      </c>
      <c r="D1260" s="27" t="s">
        <v>13735</v>
      </c>
      <c r="E1260" s="75">
        <v>32562</v>
      </c>
      <c r="F1260" s="27" t="str">
        <f t="shared" si="57"/>
        <v>6091</v>
      </c>
      <c r="G1260" s="27" t="str">
        <f t="shared" si="58"/>
        <v>Male</v>
      </c>
      <c r="H1260" s="27" t="str">
        <f t="shared" si="59"/>
        <v>eaton</v>
      </c>
    </row>
    <row r="1261" spans="1:8" x14ac:dyDescent="0.3">
      <c r="A1261" s="49" t="s">
        <v>10133</v>
      </c>
      <c r="B1261" s="27" t="s">
        <v>8179</v>
      </c>
      <c r="C1261" s="27" t="s">
        <v>4514</v>
      </c>
      <c r="D1261" s="27" t="s">
        <v>13736</v>
      </c>
      <c r="E1261" s="75">
        <v>34530</v>
      </c>
      <c r="F1261" s="27" t="str">
        <f t="shared" si="57"/>
        <v>5564</v>
      </c>
      <c r="G1261" s="27" t="str">
        <f t="shared" si="58"/>
        <v>Male</v>
      </c>
      <c r="H1261" s="27" t="str">
        <f t="shared" si="59"/>
        <v>gmail</v>
      </c>
    </row>
    <row r="1262" spans="1:8" x14ac:dyDescent="0.3">
      <c r="A1262" s="49" t="s">
        <v>10132</v>
      </c>
      <c r="B1262" s="27" t="s">
        <v>10131</v>
      </c>
      <c r="C1262" s="27" t="s">
        <v>10130</v>
      </c>
      <c r="D1262" s="27" t="s">
        <v>13737</v>
      </c>
      <c r="E1262" s="75">
        <v>34644</v>
      </c>
      <c r="F1262" s="27" t="str">
        <f t="shared" si="57"/>
        <v>5072</v>
      </c>
      <c r="G1262" s="27" t="str">
        <f t="shared" si="58"/>
        <v>Male</v>
      </c>
      <c r="H1262" s="27" t="str">
        <f t="shared" si="59"/>
        <v>SLOW</v>
      </c>
    </row>
    <row r="1263" spans="1:8" x14ac:dyDescent="0.3">
      <c r="A1263" s="49" t="s">
        <v>10129</v>
      </c>
      <c r="B1263" s="27" t="s">
        <v>5385</v>
      </c>
      <c r="C1263" s="27" t="s">
        <v>5661</v>
      </c>
      <c r="D1263" s="27" t="s">
        <v>13738</v>
      </c>
      <c r="E1263" s="75">
        <v>33979</v>
      </c>
      <c r="F1263" s="27" t="str">
        <f t="shared" si="57"/>
        <v>0273</v>
      </c>
      <c r="G1263" s="27" t="str">
        <f t="shared" si="58"/>
        <v>Female</v>
      </c>
      <c r="H1263" s="27" t="str">
        <f t="shared" si="59"/>
        <v>klpg</v>
      </c>
    </row>
    <row r="1264" spans="1:8" x14ac:dyDescent="0.3">
      <c r="A1264" s="49" t="s">
        <v>10128</v>
      </c>
      <c r="B1264" s="27" t="s">
        <v>4135</v>
      </c>
      <c r="C1264" s="27" t="s">
        <v>5434</v>
      </c>
      <c r="D1264" s="27" t="s">
        <v>13739</v>
      </c>
      <c r="E1264" s="75">
        <v>35575</v>
      </c>
      <c r="F1264" s="27" t="str">
        <f t="shared" si="57"/>
        <v>0194</v>
      </c>
      <c r="G1264" s="27" t="str">
        <f t="shared" si="58"/>
        <v>Female</v>
      </c>
      <c r="H1264" s="27" t="str">
        <f t="shared" si="59"/>
        <v>gmail</v>
      </c>
    </row>
    <row r="1265" spans="1:8" x14ac:dyDescent="0.3">
      <c r="A1265" s="49" t="s">
        <v>10127</v>
      </c>
      <c r="B1265" s="27" t="s">
        <v>9782</v>
      </c>
      <c r="C1265" s="27" t="s">
        <v>4836</v>
      </c>
      <c r="D1265" s="27" t="s">
        <v>13740</v>
      </c>
      <c r="E1265" s="75">
        <v>32812</v>
      </c>
      <c r="F1265" s="27" t="str">
        <f t="shared" si="57"/>
        <v>5441</v>
      </c>
      <c r="G1265" s="27" t="str">
        <f t="shared" si="58"/>
        <v>Male</v>
      </c>
      <c r="H1265" s="27" t="str">
        <f t="shared" si="59"/>
        <v>gmail</v>
      </c>
    </row>
    <row r="1266" spans="1:8" x14ac:dyDescent="0.3">
      <c r="A1266" s="49" t="s">
        <v>10126</v>
      </c>
      <c r="B1266" s="27" t="s">
        <v>8919</v>
      </c>
      <c r="C1266" s="27" t="s">
        <v>10125</v>
      </c>
      <c r="D1266" s="27" t="s">
        <v>13741</v>
      </c>
      <c r="E1266" s="75">
        <v>35090</v>
      </c>
      <c r="F1266" s="27" t="str">
        <f t="shared" si="57"/>
        <v>0711</v>
      </c>
      <c r="G1266" s="27" t="str">
        <f t="shared" si="58"/>
        <v>Female</v>
      </c>
      <c r="H1266" s="27" t="str">
        <f t="shared" si="59"/>
        <v>on</v>
      </c>
    </row>
    <row r="1267" spans="1:8" x14ac:dyDescent="0.3">
      <c r="A1267" s="49" t="s">
        <v>10124</v>
      </c>
      <c r="B1267" s="27" t="s">
        <v>5036</v>
      </c>
      <c r="C1267" s="27" t="s">
        <v>6220</v>
      </c>
      <c r="D1267" s="27" t="s">
        <v>13742</v>
      </c>
      <c r="E1267" s="75">
        <v>34373</v>
      </c>
      <c r="F1267" s="27" t="str">
        <f t="shared" si="57"/>
        <v>0392</v>
      </c>
      <c r="G1267" s="27" t="str">
        <f t="shared" si="58"/>
        <v>Female</v>
      </c>
      <c r="H1267" s="27" t="str">
        <f t="shared" si="59"/>
        <v>kwamadala</v>
      </c>
    </row>
    <row r="1268" spans="1:8" x14ac:dyDescent="0.3">
      <c r="A1268" s="49" t="s">
        <v>10123</v>
      </c>
      <c r="B1268" s="27" t="s">
        <v>5827</v>
      </c>
      <c r="C1268" s="27" t="s">
        <v>4733</v>
      </c>
      <c r="D1268" s="27" t="s">
        <v>13743</v>
      </c>
      <c r="E1268" s="75">
        <v>33644</v>
      </c>
      <c r="F1268" s="27" t="str">
        <f t="shared" si="57"/>
        <v>0157</v>
      </c>
      <c r="G1268" s="27" t="str">
        <f t="shared" si="58"/>
        <v>Female</v>
      </c>
      <c r="H1268" s="27" t="str">
        <f t="shared" si="59"/>
        <v>kwikspace</v>
      </c>
    </row>
    <row r="1269" spans="1:8" x14ac:dyDescent="0.3">
      <c r="A1269" s="49" t="s">
        <v>10122</v>
      </c>
      <c r="B1269" s="27" t="s">
        <v>4571</v>
      </c>
      <c r="C1269" s="27" t="s">
        <v>10121</v>
      </c>
      <c r="D1269" s="27" t="s">
        <v>13744</v>
      </c>
      <c r="E1269" s="75">
        <v>34414</v>
      </c>
      <c r="F1269" s="27" t="str">
        <f t="shared" si="57"/>
        <v>0146</v>
      </c>
      <c r="G1269" s="27" t="str">
        <f t="shared" si="58"/>
        <v>Female</v>
      </c>
      <c r="H1269" s="27" t="str">
        <f t="shared" si="59"/>
        <v>mmfs</v>
      </c>
    </row>
    <row r="1270" spans="1:8" x14ac:dyDescent="0.3">
      <c r="A1270" s="49" t="s">
        <v>10120</v>
      </c>
      <c r="B1270" s="27" t="s">
        <v>4718</v>
      </c>
      <c r="C1270" s="27" t="s">
        <v>4248</v>
      </c>
      <c r="D1270" s="27" t="s">
        <v>13745</v>
      </c>
      <c r="E1270" s="75">
        <v>34365</v>
      </c>
      <c r="F1270" s="27" t="str">
        <f t="shared" si="57"/>
        <v>0331</v>
      </c>
      <c r="G1270" s="27" t="str">
        <f t="shared" si="58"/>
        <v>Female</v>
      </c>
      <c r="H1270" s="27" t="str">
        <f t="shared" si="59"/>
        <v>kmds</v>
      </c>
    </row>
    <row r="1271" spans="1:8" x14ac:dyDescent="0.3">
      <c r="A1271" s="49" t="s">
        <v>10119</v>
      </c>
      <c r="B1271" s="27" t="s">
        <v>10118</v>
      </c>
      <c r="C1271" s="27" t="s">
        <v>10117</v>
      </c>
      <c r="D1271" s="27" t="s">
        <v>13746</v>
      </c>
      <c r="E1271" s="75">
        <v>34749</v>
      </c>
      <c r="F1271" s="27" t="str">
        <f t="shared" si="57"/>
        <v>5105</v>
      </c>
      <c r="G1271" s="27" t="str">
        <f t="shared" si="58"/>
        <v>Male</v>
      </c>
      <c r="H1271" s="27" t="e">
        <f t="shared" si="59"/>
        <v>#VALUE!</v>
      </c>
    </row>
    <row r="1272" spans="1:8" x14ac:dyDescent="0.3">
      <c r="A1272" s="49" t="s">
        <v>10116</v>
      </c>
      <c r="B1272" s="27" t="s">
        <v>10115</v>
      </c>
      <c r="C1272" s="27" t="s">
        <v>10114</v>
      </c>
      <c r="D1272" s="27" t="s">
        <v>13747</v>
      </c>
      <c r="E1272" s="75">
        <v>27691</v>
      </c>
      <c r="F1272" s="27" t="str">
        <f t="shared" si="57"/>
        <v>0459</v>
      </c>
      <c r="G1272" s="27" t="str">
        <f t="shared" si="58"/>
        <v>Female</v>
      </c>
      <c r="H1272" s="27" t="str">
        <f t="shared" si="59"/>
        <v>landmpro</v>
      </c>
    </row>
    <row r="1273" spans="1:8" x14ac:dyDescent="0.3">
      <c r="A1273" s="49" t="s">
        <v>10113</v>
      </c>
      <c r="B1273" s="27" t="s">
        <v>10112</v>
      </c>
      <c r="C1273" s="27" t="s">
        <v>7573</v>
      </c>
      <c r="D1273" s="27" t="s">
        <v>13748</v>
      </c>
      <c r="E1273" s="75">
        <v>29852</v>
      </c>
      <c r="F1273" s="27" t="str">
        <f t="shared" si="57"/>
        <v>5284</v>
      </c>
      <c r="G1273" s="27" t="str">
        <f t="shared" si="58"/>
        <v>Male</v>
      </c>
      <c r="H1273" s="27" t="e">
        <f t="shared" si="59"/>
        <v>#VALUE!</v>
      </c>
    </row>
    <row r="1274" spans="1:8" x14ac:dyDescent="0.3">
      <c r="A1274" s="49" t="s">
        <v>10111</v>
      </c>
      <c r="B1274" s="27" t="s">
        <v>5159</v>
      </c>
      <c r="C1274" s="27" t="s">
        <v>10110</v>
      </c>
      <c r="D1274" s="27" t="s">
        <v>13749</v>
      </c>
      <c r="E1274" s="75">
        <v>32697</v>
      </c>
      <c r="F1274" s="27" t="str">
        <f t="shared" si="57"/>
        <v>0359</v>
      </c>
      <c r="G1274" s="27" t="str">
        <f t="shared" si="58"/>
        <v>Female</v>
      </c>
      <c r="H1274" s="27" t="str">
        <f t="shared" si="59"/>
        <v>mweb</v>
      </c>
    </row>
    <row r="1275" spans="1:8" x14ac:dyDescent="0.3">
      <c r="A1275" s="49" t="s">
        <v>10109</v>
      </c>
      <c r="B1275" s="27" t="s">
        <v>10108</v>
      </c>
      <c r="C1275" s="27" t="s">
        <v>10107</v>
      </c>
      <c r="D1275" s="27" t="s">
        <v>13750</v>
      </c>
      <c r="E1275" s="75">
        <v>34537</v>
      </c>
      <c r="F1275" s="27" t="str">
        <f t="shared" si="57"/>
        <v>5218</v>
      </c>
      <c r="G1275" s="27" t="str">
        <f t="shared" si="58"/>
        <v>Male</v>
      </c>
      <c r="H1275" s="27" t="str">
        <f t="shared" si="59"/>
        <v>schoolads</v>
      </c>
    </row>
    <row r="1276" spans="1:8" x14ac:dyDescent="0.3">
      <c r="A1276" s="49" t="s">
        <v>10106</v>
      </c>
      <c r="B1276" s="27" t="s">
        <v>10105</v>
      </c>
      <c r="C1276" s="27" t="s">
        <v>10104</v>
      </c>
      <c r="D1276" s="27" t="s">
        <v>13751</v>
      </c>
      <c r="E1276" s="75">
        <v>33051</v>
      </c>
      <c r="F1276" s="27" t="str">
        <f t="shared" si="57"/>
        <v>6378</v>
      </c>
      <c r="G1276" s="27" t="str">
        <f t="shared" si="58"/>
        <v>Male</v>
      </c>
      <c r="H1276" s="27" t="str">
        <f t="shared" si="59"/>
        <v>lantic</v>
      </c>
    </row>
    <row r="1277" spans="1:8" x14ac:dyDescent="0.3">
      <c r="A1277" s="49" t="s">
        <v>10103</v>
      </c>
      <c r="B1277" s="27" t="s">
        <v>10102</v>
      </c>
      <c r="C1277" s="27" t="s">
        <v>9049</v>
      </c>
      <c r="D1277" s="27" t="s">
        <v>13752</v>
      </c>
      <c r="E1277" s="75">
        <v>32836</v>
      </c>
      <c r="F1277" s="27" t="str">
        <f t="shared" si="57"/>
        <v>0462</v>
      </c>
      <c r="G1277" s="27" t="str">
        <f t="shared" si="58"/>
        <v>Female</v>
      </c>
      <c r="H1277" s="27" t="str">
        <f t="shared" si="59"/>
        <v>lpsafety</v>
      </c>
    </row>
    <row r="1278" spans="1:8" x14ac:dyDescent="0.3">
      <c r="A1278" s="49" t="s">
        <v>10101</v>
      </c>
      <c r="B1278" s="27" t="s">
        <v>4203</v>
      </c>
      <c r="C1278" s="27" t="s">
        <v>10100</v>
      </c>
      <c r="D1278" s="27" t="s">
        <v>13753</v>
      </c>
      <c r="E1278" s="75">
        <v>33655</v>
      </c>
      <c r="F1278" s="27" t="str">
        <f t="shared" si="57"/>
        <v>5328</v>
      </c>
      <c r="G1278" s="27" t="str">
        <f t="shared" si="58"/>
        <v>Male</v>
      </c>
      <c r="H1278" s="27" t="str">
        <f t="shared" si="59"/>
        <v>lagrangeinteriors</v>
      </c>
    </row>
    <row r="1279" spans="1:8" x14ac:dyDescent="0.3">
      <c r="A1279" s="49" t="s">
        <v>10099</v>
      </c>
      <c r="B1279" s="27" t="s">
        <v>5552</v>
      </c>
      <c r="C1279" s="27" t="s">
        <v>10098</v>
      </c>
      <c r="D1279" s="27" t="s">
        <v>13754</v>
      </c>
      <c r="E1279" s="75">
        <v>33916</v>
      </c>
      <c r="F1279" s="27" t="str">
        <f t="shared" si="57"/>
        <v>5231</v>
      </c>
      <c r="G1279" s="27" t="str">
        <f t="shared" si="58"/>
        <v>Male</v>
      </c>
      <c r="H1279" s="27" t="str">
        <f t="shared" si="59"/>
        <v>mweb</v>
      </c>
    </row>
    <row r="1280" spans="1:8" x14ac:dyDescent="0.3">
      <c r="A1280" s="49" t="s">
        <v>10097</v>
      </c>
      <c r="B1280" s="27" t="s">
        <v>4928</v>
      </c>
      <c r="C1280" s="27" t="s">
        <v>4961</v>
      </c>
      <c r="D1280" s="27" t="s">
        <v>13755</v>
      </c>
      <c r="E1280" s="75">
        <v>34602</v>
      </c>
      <c r="F1280" s="27" t="str">
        <f t="shared" si="57"/>
        <v>0269</v>
      </c>
      <c r="G1280" s="27" t="str">
        <f t="shared" si="58"/>
        <v>Female</v>
      </c>
      <c r="H1280" s="27" t="str">
        <f t="shared" si="59"/>
        <v>lavf</v>
      </c>
    </row>
    <row r="1281" spans="1:8" x14ac:dyDescent="0.3">
      <c r="A1281" s="49" t="s">
        <v>10096</v>
      </c>
      <c r="B1281" s="27" t="s">
        <v>10095</v>
      </c>
      <c r="C1281" s="27" t="s">
        <v>6719</v>
      </c>
      <c r="D1281" s="27" t="s">
        <v>13756</v>
      </c>
      <c r="E1281" s="75">
        <v>34774</v>
      </c>
      <c r="F1281" s="27" t="str">
        <f t="shared" si="57"/>
        <v>1065</v>
      </c>
      <c r="G1281" s="27" t="str">
        <f t="shared" si="58"/>
        <v>Female</v>
      </c>
      <c r="H1281" s="27" t="str">
        <f t="shared" si="59"/>
        <v>labcal</v>
      </c>
    </row>
    <row r="1282" spans="1:8" x14ac:dyDescent="0.3">
      <c r="A1282" s="49" t="s">
        <v>10094</v>
      </c>
      <c r="B1282" s="27" t="s">
        <v>10093</v>
      </c>
      <c r="C1282" s="27" t="s">
        <v>10092</v>
      </c>
      <c r="D1282" s="27" t="s">
        <v>13757</v>
      </c>
      <c r="E1282" s="75">
        <v>32654</v>
      </c>
      <c r="F1282" s="27" t="str">
        <f t="shared" si="57"/>
        <v>5352</v>
      </c>
      <c r="G1282" s="27" t="str">
        <f t="shared" si="58"/>
        <v>Male</v>
      </c>
      <c r="H1282" s="27" t="str">
        <f t="shared" si="59"/>
        <v>labchem</v>
      </c>
    </row>
    <row r="1283" spans="1:8" x14ac:dyDescent="0.3">
      <c r="A1283" s="49" t="s">
        <v>10091</v>
      </c>
      <c r="B1283" s="27" t="s">
        <v>6105</v>
      </c>
      <c r="C1283" s="27" t="s">
        <v>10090</v>
      </c>
      <c r="D1283" s="27" t="s">
        <v>13758</v>
      </c>
      <c r="E1283" s="75">
        <v>32854</v>
      </c>
      <c r="F1283" s="27" t="str">
        <f t="shared" si="57"/>
        <v>0958</v>
      </c>
      <c r="G1283" s="27" t="str">
        <f t="shared" si="58"/>
        <v>Female</v>
      </c>
      <c r="H1283" s="27" t="str">
        <f t="shared" si="59"/>
        <v>bplabelling</v>
      </c>
    </row>
    <row r="1284" spans="1:8" x14ac:dyDescent="0.3">
      <c r="A1284" s="49" t="s">
        <v>10089</v>
      </c>
      <c r="B1284" s="27" t="s">
        <v>10088</v>
      </c>
      <c r="C1284" s="27" t="s">
        <v>7085</v>
      </c>
      <c r="D1284" s="27" t="s">
        <v>13759</v>
      </c>
      <c r="E1284" s="75">
        <v>32052</v>
      </c>
      <c r="F1284" s="27" t="str">
        <f t="shared" ref="F1284:F1347" si="60">MID(A1284,7,4)</f>
        <v>6201</v>
      </c>
      <c r="G1284" s="27" t="str">
        <f t="shared" si="58"/>
        <v>Male</v>
      </c>
      <c r="H1284" s="27" t="str">
        <f t="shared" si="59"/>
        <v>labelpro</v>
      </c>
    </row>
    <row r="1285" spans="1:8" x14ac:dyDescent="0.3">
      <c r="A1285" s="49" t="s">
        <v>10087</v>
      </c>
      <c r="B1285" s="27" t="s">
        <v>5863</v>
      </c>
      <c r="C1285" s="27" t="s">
        <v>10086</v>
      </c>
      <c r="E1285" s="75">
        <v>34635</v>
      </c>
      <c r="F1285" s="27" t="str">
        <f t="shared" si="60"/>
        <v>5956</v>
      </c>
      <c r="G1285" s="27" t="str">
        <f t="shared" ref="G1285:G1348" si="61">IF(F1285&gt;"4999","Male","Female")</f>
        <v>Male</v>
      </c>
      <c r="H1285" s="27" t="e">
        <f t="shared" ref="H1285:H1348" si="62">LEFT(REPLACE(D1285,1,FIND("@",D1285),""),FIND(".",REPLACE(D1285,1,FIND("@",D1285),""))-1)</f>
        <v>#VALUE!</v>
      </c>
    </row>
    <row r="1286" spans="1:8" x14ac:dyDescent="0.3">
      <c r="A1286" s="49" t="s">
        <v>10085</v>
      </c>
      <c r="B1286" s="27" t="s">
        <v>8392</v>
      </c>
      <c r="C1286" s="27" t="s">
        <v>9578</v>
      </c>
      <c r="D1286" s="27" t="s">
        <v>13760</v>
      </c>
      <c r="E1286" s="75">
        <v>32452</v>
      </c>
      <c r="F1286" s="27" t="str">
        <f t="shared" si="60"/>
        <v>0837</v>
      </c>
      <c r="G1286" s="27" t="str">
        <f t="shared" si="61"/>
        <v>Female</v>
      </c>
      <c r="H1286" s="27" t="str">
        <f t="shared" si="62"/>
        <v>labex</v>
      </c>
    </row>
    <row r="1287" spans="1:8" x14ac:dyDescent="0.3">
      <c r="A1287" s="49" t="s">
        <v>10084</v>
      </c>
      <c r="B1287" s="27" t="s">
        <v>4155</v>
      </c>
      <c r="C1287" s="27" t="s">
        <v>4977</v>
      </c>
      <c r="E1287" s="75">
        <v>34580</v>
      </c>
      <c r="F1287" s="27" t="str">
        <f t="shared" si="60"/>
        <v>0907</v>
      </c>
      <c r="G1287" s="27" t="str">
        <f t="shared" si="61"/>
        <v>Female</v>
      </c>
      <c r="H1287" s="27" t="e">
        <f t="shared" si="62"/>
        <v>#VALUE!</v>
      </c>
    </row>
    <row r="1288" spans="1:8" x14ac:dyDescent="0.3">
      <c r="A1288" s="49" t="s">
        <v>10083</v>
      </c>
      <c r="B1288" s="27" t="s">
        <v>10082</v>
      </c>
      <c r="C1288" s="27" t="s">
        <v>10081</v>
      </c>
      <c r="D1288" s="27" t="s">
        <v>13761</v>
      </c>
      <c r="E1288" s="75">
        <v>33473</v>
      </c>
      <c r="F1288" s="27" t="str">
        <f t="shared" si="60"/>
        <v>5058</v>
      </c>
      <c r="G1288" s="27" t="str">
        <f t="shared" si="61"/>
        <v>Male</v>
      </c>
      <c r="H1288" s="27" t="str">
        <f t="shared" si="62"/>
        <v>labotec</v>
      </c>
    </row>
    <row r="1289" spans="1:8" x14ac:dyDescent="0.3">
      <c r="A1289" s="49" t="s">
        <v>10080</v>
      </c>
      <c r="B1289" s="27" t="s">
        <v>10079</v>
      </c>
      <c r="C1289" s="27" t="s">
        <v>6319</v>
      </c>
      <c r="D1289" s="27" t="s">
        <v>13762</v>
      </c>
      <c r="E1289" s="75">
        <v>32851</v>
      </c>
      <c r="F1289" s="27" t="str">
        <f t="shared" si="60"/>
        <v>5061</v>
      </c>
      <c r="G1289" s="27" t="str">
        <f t="shared" si="61"/>
        <v>Male</v>
      </c>
      <c r="H1289" s="27" t="str">
        <f t="shared" si="62"/>
        <v>labournet</v>
      </c>
    </row>
    <row r="1290" spans="1:8" x14ac:dyDescent="0.3">
      <c r="A1290" s="49" t="s">
        <v>10078</v>
      </c>
      <c r="B1290" s="27" t="s">
        <v>10077</v>
      </c>
      <c r="C1290" s="27" t="s">
        <v>10076</v>
      </c>
      <c r="D1290" s="27" t="s">
        <v>13763</v>
      </c>
      <c r="E1290" s="75">
        <v>28356</v>
      </c>
      <c r="F1290" s="27" t="str">
        <f t="shared" si="60"/>
        <v>5295</v>
      </c>
      <c r="G1290" s="27" t="str">
        <f t="shared" si="61"/>
        <v>Male</v>
      </c>
      <c r="H1290" s="27" t="str">
        <f t="shared" si="62"/>
        <v>labourwise</v>
      </c>
    </row>
    <row r="1291" spans="1:8" x14ac:dyDescent="0.3">
      <c r="A1291" s="49" t="s">
        <v>10075</v>
      </c>
      <c r="B1291" s="27" t="s">
        <v>5549</v>
      </c>
      <c r="C1291" s="27" t="s">
        <v>8975</v>
      </c>
      <c r="D1291" s="27" t="s">
        <v>13764</v>
      </c>
      <c r="E1291" s="75">
        <v>31258</v>
      </c>
      <c r="F1291" s="27" t="str">
        <f t="shared" si="60"/>
        <v>5854</v>
      </c>
      <c r="G1291" s="27" t="str">
        <f t="shared" si="61"/>
        <v>Male</v>
      </c>
      <c r="H1291" s="27" t="str">
        <f t="shared" si="62"/>
        <v>labserve</v>
      </c>
    </row>
    <row r="1292" spans="1:8" x14ac:dyDescent="0.3">
      <c r="A1292" s="49" t="s">
        <v>10074</v>
      </c>
      <c r="B1292" s="27" t="s">
        <v>10073</v>
      </c>
      <c r="C1292" s="27" t="s">
        <v>10072</v>
      </c>
      <c r="D1292" s="27" t="s">
        <v>13765</v>
      </c>
      <c r="E1292" s="75">
        <v>32236</v>
      </c>
      <c r="F1292" s="27" t="str">
        <f t="shared" si="60"/>
        <v>5449</v>
      </c>
      <c r="G1292" s="27" t="str">
        <f t="shared" si="61"/>
        <v>Male</v>
      </c>
      <c r="H1292" s="27" t="str">
        <f t="shared" si="62"/>
        <v>LACONCORDE</v>
      </c>
    </row>
    <row r="1293" spans="1:8" x14ac:dyDescent="0.3">
      <c r="A1293" s="49" t="s">
        <v>10071</v>
      </c>
      <c r="B1293" s="27" t="s">
        <v>10070</v>
      </c>
      <c r="C1293" s="27" t="s">
        <v>10069</v>
      </c>
      <c r="D1293" s="27" t="s">
        <v>13766</v>
      </c>
      <c r="E1293" s="75">
        <v>33825</v>
      </c>
      <c r="F1293" s="27" t="str">
        <f t="shared" si="60"/>
        <v>5130</v>
      </c>
      <c r="G1293" s="27" t="str">
        <f t="shared" si="61"/>
        <v>Male</v>
      </c>
      <c r="H1293" s="27" t="str">
        <f t="shared" si="62"/>
        <v>lafargeholcim</v>
      </c>
    </row>
    <row r="1294" spans="1:8" x14ac:dyDescent="0.3">
      <c r="A1294" s="49" t="s">
        <v>10068</v>
      </c>
      <c r="B1294" s="27" t="s">
        <v>10067</v>
      </c>
      <c r="C1294" s="27" t="s">
        <v>4102</v>
      </c>
      <c r="E1294" s="75">
        <v>32278</v>
      </c>
      <c r="F1294" s="27" t="str">
        <f t="shared" si="60"/>
        <v>6128</v>
      </c>
      <c r="G1294" s="27" t="str">
        <f t="shared" si="61"/>
        <v>Male</v>
      </c>
      <c r="H1294" s="27" t="e">
        <f t="shared" si="62"/>
        <v>#VALUE!</v>
      </c>
    </row>
    <row r="1295" spans="1:8" x14ac:dyDescent="0.3">
      <c r="A1295" s="49" t="s">
        <v>10066</v>
      </c>
      <c r="B1295" s="27" t="s">
        <v>10065</v>
      </c>
      <c r="C1295" s="27" t="s">
        <v>4456</v>
      </c>
      <c r="E1295" s="75">
        <v>29417</v>
      </c>
      <c r="F1295" s="27" t="str">
        <f t="shared" si="60"/>
        <v>5403</v>
      </c>
      <c r="G1295" s="27" t="str">
        <f t="shared" si="61"/>
        <v>Male</v>
      </c>
      <c r="H1295" s="27" t="e">
        <f t="shared" si="62"/>
        <v>#VALUE!</v>
      </c>
    </row>
    <row r="1296" spans="1:8" x14ac:dyDescent="0.3">
      <c r="A1296" s="49" t="s">
        <v>10064</v>
      </c>
      <c r="B1296" s="27" t="s">
        <v>6365</v>
      </c>
      <c r="C1296" s="27" t="s">
        <v>10063</v>
      </c>
      <c r="D1296" s="27" t="s">
        <v>13767</v>
      </c>
      <c r="E1296" s="75">
        <v>33353</v>
      </c>
      <c r="F1296" s="27" t="str">
        <f t="shared" si="60"/>
        <v>0587</v>
      </c>
      <c r="G1296" s="27" t="str">
        <f t="shared" si="61"/>
        <v>Female</v>
      </c>
      <c r="H1296" s="27" t="str">
        <f t="shared" si="62"/>
        <v>lancet</v>
      </c>
    </row>
    <row r="1297" spans="1:8" x14ac:dyDescent="0.3">
      <c r="A1297" s="49" t="s">
        <v>10062</v>
      </c>
      <c r="B1297" s="27" t="s">
        <v>4983</v>
      </c>
      <c r="C1297" s="27" t="s">
        <v>10061</v>
      </c>
      <c r="E1297" s="75">
        <v>31637</v>
      </c>
      <c r="F1297" s="27" t="str">
        <f t="shared" si="60"/>
        <v>5991</v>
      </c>
      <c r="G1297" s="27" t="str">
        <f t="shared" si="61"/>
        <v>Male</v>
      </c>
      <c r="H1297" s="27" t="e">
        <f t="shared" si="62"/>
        <v>#VALUE!</v>
      </c>
    </row>
    <row r="1298" spans="1:8" x14ac:dyDescent="0.3">
      <c r="A1298" s="49" t="s">
        <v>10060</v>
      </c>
      <c r="B1298" s="27" t="s">
        <v>10059</v>
      </c>
      <c r="C1298" s="27" t="s">
        <v>6834</v>
      </c>
      <c r="D1298" s="27" t="s">
        <v>13768</v>
      </c>
      <c r="E1298" s="75">
        <v>31663</v>
      </c>
      <c r="F1298" s="27" t="str">
        <f t="shared" si="60"/>
        <v>0972</v>
      </c>
      <c r="G1298" s="27" t="str">
        <f t="shared" si="61"/>
        <v>Female</v>
      </c>
      <c r="H1298" s="27" t="str">
        <f t="shared" si="62"/>
        <v>LANLINK</v>
      </c>
    </row>
    <row r="1299" spans="1:8" x14ac:dyDescent="0.3">
      <c r="A1299" s="49" t="s">
        <v>10058</v>
      </c>
      <c r="B1299" s="27" t="s">
        <v>4996</v>
      </c>
      <c r="C1299" s="27" t="s">
        <v>4373</v>
      </c>
      <c r="D1299" s="27" t="s">
        <v>13769</v>
      </c>
      <c r="E1299" s="75">
        <v>34262</v>
      </c>
      <c r="F1299" s="27" t="str">
        <f t="shared" si="60"/>
        <v>5073</v>
      </c>
      <c r="G1299" s="27" t="str">
        <f t="shared" si="61"/>
        <v>Male</v>
      </c>
      <c r="H1299" s="27" t="str">
        <f t="shared" si="62"/>
        <v>lar-ass</v>
      </c>
    </row>
    <row r="1300" spans="1:8" x14ac:dyDescent="0.3">
      <c r="A1300" s="49" t="s">
        <v>10057</v>
      </c>
      <c r="B1300" s="27" t="s">
        <v>10056</v>
      </c>
      <c r="C1300" s="27" t="s">
        <v>10055</v>
      </c>
      <c r="D1300" s="27" t="s">
        <v>13770</v>
      </c>
      <c r="E1300" s="75">
        <v>34241</v>
      </c>
      <c r="F1300" s="27" t="str">
        <f t="shared" si="60"/>
        <v>5640</v>
      </c>
      <c r="G1300" s="27" t="str">
        <f t="shared" si="61"/>
        <v>Male</v>
      </c>
      <c r="H1300" s="27" t="str">
        <f t="shared" si="62"/>
        <v>post</v>
      </c>
    </row>
    <row r="1301" spans="1:8" x14ac:dyDescent="0.3">
      <c r="A1301" s="49" t="s">
        <v>10054</v>
      </c>
      <c r="B1301" s="27" t="s">
        <v>10053</v>
      </c>
      <c r="C1301" s="27" t="s">
        <v>10052</v>
      </c>
      <c r="D1301" s="27" t="s">
        <v>13771</v>
      </c>
      <c r="E1301" s="75">
        <v>31801</v>
      </c>
      <c r="F1301" s="27" t="str">
        <f t="shared" si="60"/>
        <v>5056</v>
      </c>
      <c r="G1301" s="27" t="str">
        <f t="shared" si="61"/>
        <v>Male</v>
      </c>
      <c r="H1301" s="27" t="str">
        <f t="shared" si="62"/>
        <v>lasec</v>
      </c>
    </row>
    <row r="1302" spans="1:8" x14ac:dyDescent="0.3">
      <c r="A1302" s="49" t="s">
        <v>10051</v>
      </c>
      <c r="B1302" s="27" t="s">
        <v>10050</v>
      </c>
      <c r="C1302" s="27" t="s">
        <v>4637</v>
      </c>
      <c r="D1302" s="27" t="s">
        <v>13772</v>
      </c>
      <c r="E1302" s="75">
        <v>31570</v>
      </c>
      <c r="F1302" s="27" t="str">
        <f t="shared" si="60"/>
        <v>0397</v>
      </c>
      <c r="G1302" s="27" t="str">
        <f t="shared" si="61"/>
        <v>Female</v>
      </c>
      <c r="H1302" s="27" t="str">
        <f t="shared" si="62"/>
        <v>gmail</v>
      </c>
    </row>
    <row r="1303" spans="1:8" x14ac:dyDescent="0.3">
      <c r="A1303" s="49" t="s">
        <v>10049</v>
      </c>
      <c r="B1303" s="27" t="s">
        <v>10048</v>
      </c>
      <c r="C1303" s="27" t="s">
        <v>10047</v>
      </c>
      <c r="D1303" s="27" t="s">
        <v>13773</v>
      </c>
      <c r="E1303" s="75">
        <v>34445</v>
      </c>
      <c r="F1303" s="27" t="str">
        <f t="shared" si="60"/>
        <v>5444</v>
      </c>
      <c r="G1303" s="27" t="str">
        <f t="shared" si="61"/>
        <v>Male</v>
      </c>
      <c r="H1303" s="27" t="str">
        <f t="shared" si="62"/>
        <v>gmail</v>
      </c>
    </row>
    <row r="1304" spans="1:8" x14ac:dyDescent="0.3">
      <c r="A1304" s="49" t="s">
        <v>10046</v>
      </c>
      <c r="B1304" s="27" t="s">
        <v>10045</v>
      </c>
      <c r="C1304" s="27" t="s">
        <v>6533</v>
      </c>
      <c r="D1304" s="27" t="s">
        <v>13774</v>
      </c>
      <c r="E1304" s="75">
        <v>33021</v>
      </c>
      <c r="F1304" s="27" t="str">
        <f t="shared" si="60"/>
        <v>0141</v>
      </c>
      <c r="G1304" s="27" t="str">
        <f t="shared" si="61"/>
        <v>Female</v>
      </c>
      <c r="H1304" s="27" t="str">
        <f t="shared" si="62"/>
        <v>lausannedairies</v>
      </c>
    </row>
    <row r="1305" spans="1:8" x14ac:dyDescent="0.3">
      <c r="A1305" s="49" t="s">
        <v>10044</v>
      </c>
      <c r="B1305" s="27" t="s">
        <v>10043</v>
      </c>
      <c r="C1305" s="27" t="s">
        <v>8135</v>
      </c>
      <c r="D1305" s="27" t="s">
        <v>13775</v>
      </c>
      <c r="E1305" s="75">
        <v>33684</v>
      </c>
      <c r="F1305" s="27" t="str">
        <f t="shared" si="60"/>
        <v>0313</v>
      </c>
      <c r="G1305" s="27" t="str">
        <f t="shared" si="61"/>
        <v>Female</v>
      </c>
      <c r="H1305" s="27" t="str">
        <f t="shared" si="62"/>
        <v>absamail</v>
      </c>
    </row>
    <row r="1306" spans="1:8" x14ac:dyDescent="0.3">
      <c r="A1306" s="49" t="s">
        <v>10042</v>
      </c>
      <c r="B1306" s="27" t="s">
        <v>7456</v>
      </c>
      <c r="C1306" s="27" t="s">
        <v>10041</v>
      </c>
      <c r="E1306" s="75">
        <v>33026</v>
      </c>
      <c r="F1306" s="27" t="str">
        <f t="shared" si="60"/>
        <v>0543</v>
      </c>
      <c r="G1306" s="27" t="str">
        <f t="shared" si="61"/>
        <v>Female</v>
      </c>
      <c r="H1306" s="27" t="e">
        <f t="shared" si="62"/>
        <v>#VALUE!</v>
      </c>
    </row>
    <row r="1307" spans="1:8" x14ac:dyDescent="0.3">
      <c r="A1307" s="49" t="s">
        <v>10040</v>
      </c>
      <c r="B1307" s="27" t="s">
        <v>10039</v>
      </c>
      <c r="C1307" s="27" t="s">
        <v>4741</v>
      </c>
      <c r="E1307" s="75">
        <v>30277</v>
      </c>
      <c r="F1307" s="27" t="str">
        <f t="shared" si="60"/>
        <v>0659</v>
      </c>
      <c r="G1307" s="27" t="str">
        <f t="shared" si="61"/>
        <v>Female</v>
      </c>
      <c r="H1307" s="27" t="e">
        <f t="shared" si="62"/>
        <v>#VALUE!</v>
      </c>
    </row>
    <row r="1308" spans="1:8" x14ac:dyDescent="0.3">
      <c r="A1308" s="49" t="s">
        <v>10038</v>
      </c>
      <c r="B1308" s="27" t="s">
        <v>10037</v>
      </c>
      <c r="C1308" s="27" t="s">
        <v>6917</v>
      </c>
      <c r="D1308" s="27" t="s">
        <v>13776</v>
      </c>
      <c r="E1308" s="75">
        <v>33315</v>
      </c>
      <c r="F1308" s="27" t="str">
        <f t="shared" si="60"/>
        <v>0469</v>
      </c>
      <c r="G1308" s="27" t="str">
        <f t="shared" si="61"/>
        <v>Female</v>
      </c>
      <c r="H1308" s="27" t="str">
        <f t="shared" si="62"/>
        <v>worldonline</v>
      </c>
    </row>
    <row r="1309" spans="1:8" x14ac:dyDescent="0.3">
      <c r="A1309" s="49" t="s">
        <v>10036</v>
      </c>
      <c r="B1309" s="27" t="s">
        <v>8084</v>
      </c>
      <c r="C1309" s="27" t="s">
        <v>4134</v>
      </c>
      <c r="D1309" s="27" t="s">
        <v>13777</v>
      </c>
      <c r="E1309" s="75">
        <v>30925</v>
      </c>
      <c r="F1309" s="27" t="str">
        <f t="shared" si="60"/>
        <v>0156</v>
      </c>
      <c r="G1309" s="27" t="str">
        <f t="shared" si="61"/>
        <v>Female</v>
      </c>
      <c r="H1309" s="27" t="str">
        <f t="shared" si="62"/>
        <v>LEADERSHIPDYNAMICS</v>
      </c>
    </row>
    <row r="1310" spans="1:8" x14ac:dyDescent="0.3">
      <c r="A1310" s="49" t="s">
        <v>10035</v>
      </c>
      <c r="B1310" s="27" t="s">
        <v>5276</v>
      </c>
      <c r="C1310" s="27" t="s">
        <v>8287</v>
      </c>
      <c r="E1310" s="75">
        <v>32312</v>
      </c>
      <c r="F1310" s="27" t="str">
        <f t="shared" si="60"/>
        <v>5051</v>
      </c>
      <c r="G1310" s="27" t="str">
        <f t="shared" si="61"/>
        <v>Male</v>
      </c>
      <c r="H1310" s="27" t="e">
        <f t="shared" si="62"/>
        <v>#VALUE!</v>
      </c>
    </row>
    <row r="1311" spans="1:8" x14ac:dyDescent="0.3">
      <c r="A1311" s="49" t="s">
        <v>10034</v>
      </c>
      <c r="B1311" s="27" t="s">
        <v>10033</v>
      </c>
      <c r="C1311" s="27" t="s">
        <v>10032</v>
      </c>
      <c r="D1311" s="27" t="s">
        <v>13778</v>
      </c>
      <c r="E1311" s="75">
        <v>33078</v>
      </c>
      <c r="F1311" s="27" t="str">
        <f t="shared" si="60"/>
        <v>0153</v>
      </c>
      <c r="G1311" s="27" t="str">
        <f t="shared" si="61"/>
        <v>Female</v>
      </c>
      <c r="H1311" s="27" t="str">
        <f t="shared" si="62"/>
        <v>learnability</v>
      </c>
    </row>
    <row r="1312" spans="1:8" x14ac:dyDescent="0.3">
      <c r="A1312" s="49" t="s">
        <v>10031</v>
      </c>
      <c r="B1312" s="27" t="s">
        <v>10030</v>
      </c>
      <c r="C1312" s="27" t="s">
        <v>4061</v>
      </c>
      <c r="D1312" s="27" t="s">
        <v>13779</v>
      </c>
      <c r="E1312" s="75">
        <v>33834</v>
      </c>
      <c r="F1312" s="27" t="str">
        <f t="shared" si="60"/>
        <v>5310</v>
      </c>
      <c r="G1312" s="27" t="str">
        <f t="shared" si="61"/>
        <v>Male</v>
      </c>
      <c r="H1312" s="27" t="str">
        <f t="shared" si="62"/>
        <v>learnfast</v>
      </c>
    </row>
    <row r="1313" spans="1:8" x14ac:dyDescent="0.3">
      <c r="A1313" s="49" t="s">
        <v>10029</v>
      </c>
      <c r="B1313" s="27" t="s">
        <v>5390</v>
      </c>
      <c r="C1313" s="27" t="s">
        <v>5420</v>
      </c>
      <c r="D1313" s="27" t="s">
        <v>13780</v>
      </c>
      <c r="E1313" s="75">
        <v>32489</v>
      </c>
      <c r="F1313" s="27" t="str">
        <f t="shared" si="60"/>
        <v>0589</v>
      </c>
      <c r="G1313" s="27" t="str">
        <f t="shared" si="61"/>
        <v>Female</v>
      </c>
      <c r="H1313" s="27" t="str">
        <f t="shared" si="62"/>
        <v>lema</v>
      </c>
    </row>
    <row r="1314" spans="1:8" x14ac:dyDescent="0.3">
      <c r="A1314" s="49" t="s">
        <v>10028</v>
      </c>
      <c r="B1314" s="27" t="s">
        <v>7697</v>
      </c>
      <c r="C1314" s="27" t="s">
        <v>8978</v>
      </c>
      <c r="D1314" s="27" t="s">
        <v>13781</v>
      </c>
      <c r="E1314" s="75">
        <v>30764</v>
      </c>
      <c r="F1314" s="27" t="str">
        <f t="shared" si="60"/>
        <v>0860</v>
      </c>
      <c r="G1314" s="27" t="str">
        <f t="shared" si="61"/>
        <v>Female</v>
      </c>
      <c r="H1314" s="27" t="str">
        <f t="shared" si="62"/>
        <v>leofoods</v>
      </c>
    </row>
    <row r="1315" spans="1:8" x14ac:dyDescent="0.3">
      <c r="A1315" s="49" t="s">
        <v>10027</v>
      </c>
      <c r="B1315" s="27" t="s">
        <v>4801</v>
      </c>
      <c r="C1315" s="27" t="s">
        <v>4172</v>
      </c>
      <c r="D1315" s="27" t="s">
        <v>13782</v>
      </c>
      <c r="E1315" s="75">
        <v>34113</v>
      </c>
      <c r="F1315" s="27" t="str">
        <f t="shared" si="60"/>
        <v>0652</v>
      </c>
      <c r="G1315" s="27" t="str">
        <f t="shared" si="61"/>
        <v>Female</v>
      </c>
      <c r="H1315" s="27" t="str">
        <f t="shared" si="62"/>
        <v>slotow</v>
      </c>
    </row>
    <row r="1316" spans="1:8" x14ac:dyDescent="0.3">
      <c r="A1316" s="49" t="s">
        <v>10026</v>
      </c>
      <c r="B1316" s="27" t="s">
        <v>4203</v>
      </c>
      <c r="C1316" s="27" t="s">
        <v>10025</v>
      </c>
      <c r="D1316" s="27" t="s">
        <v>13783</v>
      </c>
      <c r="E1316" s="75">
        <v>30417</v>
      </c>
      <c r="F1316" s="27" t="str">
        <f t="shared" si="60"/>
        <v>0424</v>
      </c>
      <c r="G1316" s="27" t="str">
        <f t="shared" si="61"/>
        <v>Female</v>
      </c>
      <c r="H1316" s="27" t="str">
        <f t="shared" si="62"/>
        <v>leopardsandlace</v>
      </c>
    </row>
    <row r="1317" spans="1:8" x14ac:dyDescent="0.3">
      <c r="A1317" s="49" t="s">
        <v>10024</v>
      </c>
      <c r="B1317" s="27" t="s">
        <v>10023</v>
      </c>
      <c r="C1317" s="27" t="s">
        <v>10022</v>
      </c>
      <c r="D1317" s="27" t="s">
        <v>13784</v>
      </c>
      <c r="E1317" s="75">
        <v>24952</v>
      </c>
      <c r="F1317" s="27" t="str">
        <f t="shared" si="60"/>
        <v>0076</v>
      </c>
      <c r="G1317" s="27" t="str">
        <f t="shared" si="61"/>
        <v>Female</v>
      </c>
      <c r="H1317" s="27" t="str">
        <f t="shared" si="62"/>
        <v>elitetruck</v>
      </c>
    </row>
    <row r="1318" spans="1:8" x14ac:dyDescent="0.3">
      <c r="A1318" s="49" t="s">
        <v>10021</v>
      </c>
      <c r="B1318" s="27" t="s">
        <v>6838</v>
      </c>
      <c r="C1318" s="27" t="s">
        <v>10020</v>
      </c>
      <c r="D1318" s="27" t="s">
        <v>13785</v>
      </c>
      <c r="E1318" s="75">
        <v>33768</v>
      </c>
      <c r="F1318" s="27" t="str">
        <f t="shared" si="60"/>
        <v>0619</v>
      </c>
      <c r="G1318" s="27" t="str">
        <f t="shared" si="61"/>
        <v>Female</v>
      </c>
      <c r="H1318" s="27" t="str">
        <f t="shared" si="62"/>
        <v>letabapumps</v>
      </c>
    </row>
    <row r="1319" spans="1:8" x14ac:dyDescent="0.3">
      <c r="A1319" s="49" t="s">
        <v>10019</v>
      </c>
      <c r="B1319" s="27" t="s">
        <v>10018</v>
      </c>
      <c r="C1319" s="27" t="s">
        <v>6261</v>
      </c>
      <c r="E1319" s="75">
        <v>33586</v>
      </c>
      <c r="F1319" s="27" t="str">
        <f t="shared" si="60"/>
        <v>5503</v>
      </c>
      <c r="G1319" s="27" t="str">
        <f t="shared" si="61"/>
        <v>Male</v>
      </c>
      <c r="H1319" s="27" t="e">
        <f t="shared" si="62"/>
        <v>#VALUE!</v>
      </c>
    </row>
    <row r="1320" spans="1:8" x14ac:dyDescent="0.3">
      <c r="A1320" s="49" t="s">
        <v>10017</v>
      </c>
      <c r="B1320" s="27" t="s">
        <v>4435</v>
      </c>
      <c r="C1320" s="27" t="s">
        <v>10016</v>
      </c>
      <c r="D1320" s="27" t="s">
        <v>13786</v>
      </c>
      <c r="E1320" s="75">
        <v>34730</v>
      </c>
      <c r="F1320" s="27" t="str">
        <f t="shared" si="60"/>
        <v>0207</v>
      </c>
      <c r="G1320" s="27" t="str">
        <f t="shared" si="61"/>
        <v>Female</v>
      </c>
      <c r="H1320" s="27" t="str">
        <f t="shared" si="62"/>
        <v>lexisnexis</v>
      </c>
    </row>
    <row r="1321" spans="1:8" x14ac:dyDescent="0.3">
      <c r="A1321" s="49" t="s">
        <v>10015</v>
      </c>
      <c r="B1321" s="27" t="s">
        <v>10014</v>
      </c>
      <c r="C1321" s="27" t="s">
        <v>10013</v>
      </c>
      <c r="D1321" s="27" t="s">
        <v>13787</v>
      </c>
      <c r="E1321" s="75">
        <v>34604</v>
      </c>
      <c r="F1321" s="27" t="str">
        <f t="shared" si="60"/>
        <v>0843</v>
      </c>
      <c r="G1321" s="27" t="str">
        <f t="shared" si="61"/>
        <v>Female</v>
      </c>
      <c r="H1321" s="27" t="str">
        <f t="shared" si="62"/>
        <v>lexsynergy</v>
      </c>
    </row>
    <row r="1322" spans="1:8" x14ac:dyDescent="0.3">
      <c r="A1322" s="49" t="s">
        <v>10012</v>
      </c>
      <c r="B1322" s="27" t="s">
        <v>6313</v>
      </c>
      <c r="C1322" s="27" t="s">
        <v>10011</v>
      </c>
      <c r="E1322" s="75">
        <v>32001</v>
      </c>
      <c r="F1322" s="27" t="str">
        <f t="shared" si="60"/>
        <v>5683</v>
      </c>
      <c r="G1322" s="27" t="str">
        <f t="shared" si="61"/>
        <v>Male</v>
      </c>
      <c r="H1322" s="27" t="e">
        <f t="shared" si="62"/>
        <v>#VALUE!</v>
      </c>
    </row>
    <row r="1323" spans="1:8" x14ac:dyDescent="0.3">
      <c r="A1323" s="49" t="s">
        <v>10010</v>
      </c>
      <c r="B1323" s="27" t="s">
        <v>5830</v>
      </c>
      <c r="C1323" s="27" t="s">
        <v>10009</v>
      </c>
      <c r="D1323" s="27" t="s">
        <v>13788</v>
      </c>
      <c r="E1323" s="75">
        <v>34244</v>
      </c>
      <c r="F1323" s="27" t="str">
        <f t="shared" si="60"/>
        <v>0204</v>
      </c>
      <c r="G1323" s="27" t="str">
        <f t="shared" si="61"/>
        <v>Female</v>
      </c>
      <c r="H1323" s="27" t="str">
        <f t="shared" si="62"/>
        <v>lmi</v>
      </c>
    </row>
    <row r="1324" spans="1:8" x14ac:dyDescent="0.3">
      <c r="A1324" s="49" t="s">
        <v>10008</v>
      </c>
      <c r="B1324" s="27" t="s">
        <v>8084</v>
      </c>
      <c r="C1324" s="27" t="s">
        <v>10007</v>
      </c>
      <c r="E1324" s="75">
        <v>31437</v>
      </c>
      <c r="F1324" s="27" t="str">
        <f t="shared" si="60"/>
        <v>1088</v>
      </c>
      <c r="G1324" s="27" t="str">
        <f t="shared" si="61"/>
        <v>Female</v>
      </c>
      <c r="H1324" s="27" t="e">
        <f t="shared" si="62"/>
        <v>#VALUE!</v>
      </c>
    </row>
    <row r="1325" spans="1:8" x14ac:dyDescent="0.3">
      <c r="A1325" s="49" t="s">
        <v>10006</v>
      </c>
      <c r="B1325" s="27" t="s">
        <v>4078</v>
      </c>
      <c r="C1325" s="27" t="s">
        <v>4125</v>
      </c>
      <c r="D1325" s="27" t="s">
        <v>13789</v>
      </c>
      <c r="E1325" s="75">
        <v>34791</v>
      </c>
      <c r="F1325" s="27" t="str">
        <f t="shared" si="60"/>
        <v>0176</v>
      </c>
      <c r="G1325" s="27" t="str">
        <f t="shared" si="61"/>
        <v>Female</v>
      </c>
      <c r="H1325" s="27" t="str">
        <f t="shared" si="62"/>
        <v>lifehealthcare</v>
      </c>
    </row>
    <row r="1326" spans="1:8" x14ac:dyDescent="0.3">
      <c r="A1326" s="49" t="s">
        <v>10005</v>
      </c>
      <c r="B1326" s="27" t="s">
        <v>4577</v>
      </c>
      <c r="C1326" s="27" t="s">
        <v>4828</v>
      </c>
      <c r="D1326" s="27" t="s">
        <v>13790</v>
      </c>
      <c r="E1326" s="75">
        <v>30962</v>
      </c>
      <c r="F1326" s="27" t="str">
        <f t="shared" si="60"/>
        <v>0057</v>
      </c>
      <c r="G1326" s="27" t="str">
        <f t="shared" si="61"/>
        <v>Female</v>
      </c>
      <c r="H1326" s="27" t="str">
        <f t="shared" si="62"/>
        <v>vodamail</v>
      </c>
    </row>
    <row r="1327" spans="1:8" x14ac:dyDescent="0.3">
      <c r="A1327" s="49" t="s">
        <v>10004</v>
      </c>
      <c r="B1327" s="27" t="s">
        <v>10003</v>
      </c>
      <c r="C1327" s="27" t="s">
        <v>8578</v>
      </c>
      <c r="D1327" s="27" t="s">
        <v>13791</v>
      </c>
      <c r="E1327" s="75">
        <v>34975</v>
      </c>
      <c r="F1327" s="27" t="str">
        <f t="shared" si="60"/>
        <v>1349</v>
      </c>
      <c r="G1327" s="27" t="str">
        <f t="shared" si="61"/>
        <v>Female</v>
      </c>
      <c r="H1327" s="27" t="str">
        <f t="shared" si="62"/>
        <v>lifespacesa</v>
      </c>
    </row>
    <row r="1328" spans="1:8" x14ac:dyDescent="0.3">
      <c r="A1328" s="49" t="s">
        <v>10002</v>
      </c>
      <c r="B1328" s="27" t="s">
        <v>10001</v>
      </c>
      <c r="C1328" s="27" t="s">
        <v>10000</v>
      </c>
      <c r="D1328" s="27" t="s">
        <v>13792</v>
      </c>
      <c r="E1328" s="75">
        <v>35211</v>
      </c>
      <c r="F1328" s="27" t="str">
        <f t="shared" si="60"/>
        <v>5032</v>
      </c>
      <c r="G1328" s="27" t="str">
        <f t="shared" si="61"/>
        <v>Male</v>
      </c>
      <c r="H1328" s="27" t="str">
        <f t="shared" si="62"/>
        <v>polka</v>
      </c>
    </row>
    <row r="1329" spans="1:8" x14ac:dyDescent="0.3">
      <c r="A1329" s="49" t="s">
        <v>9999</v>
      </c>
      <c r="B1329" s="27" t="s">
        <v>9998</v>
      </c>
      <c r="C1329" s="27" t="s">
        <v>9997</v>
      </c>
      <c r="D1329" s="27" t="s">
        <v>13793</v>
      </c>
      <c r="E1329" s="75">
        <v>31547</v>
      </c>
      <c r="F1329" s="27" t="str">
        <f t="shared" si="60"/>
        <v>0006</v>
      </c>
      <c r="G1329" s="27" t="str">
        <f t="shared" si="61"/>
        <v>Female</v>
      </c>
      <c r="H1329" s="27" t="str">
        <f t="shared" si="62"/>
        <v>lihleexecutives</v>
      </c>
    </row>
    <row r="1330" spans="1:8" x14ac:dyDescent="0.3">
      <c r="A1330" s="49" t="s">
        <v>9996</v>
      </c>
      <c r="B1330" s="27" t="s">
        <v>9995</v>
      </c>
      <c r="C1330" s="27" t="s">
        <v>4470</v>
      </c>
      <c r="D1330" s="27" t="s">
        <v>13794</v>
      </c>
      <c r="E1330" s="75">
        <v>28932</v>
      </c>
      <c r="F1330" s="27" t="str">
        <f t="shared" si="60"/>
        <v>5152</v>
      </c>
      <c r="G1330" s="27" t="str">
        <f t="shared" si="61"/>
        <v>Male</v>
      </c>
      <c r="H1330" s="27" t="str">
        <f t="shared" si="62"/>
        <v>lillies</v>
      </c>
    </row>
    <row r="1331" spans="1:8" x14ac:dyDescent="0.3">
      <c r="A1331" s="49" t="s">
        <v>9994</v>
      </c>
      <c r="B1331" s="27" t="s">
        <v>4577</v>
      </c>
      <c r="C1331" s="27" t="s">
        <v>9993</v>
      </c>
      <c r="D1331" s="27" t="s">
        <v>13795</v>
      </c>
      <c r="E1331" s="75">
        <v>30440</v>
      </c>
      <c r="F1331" s="27" t="str">
        <f t="shared" si="60"/>
        <v>0117</v>
      </c>
      <c r="G1331" s="27" t="str">
        <f t="shared" si="61"/>
        <v>Female</v>
      </c>
      <c r="H1331" s="27" t="str">
        <f t="shared" si="62"/>
        <v>gmail</v>
      </c>
    </row>
    <row r="1332" spans="1:8" x14ac:dyDescent="0.3">
      <c r="A1332" s="49" t="s">
        <v>9992</v>
      </c>
      <c r="B1332" s="27" t="s">
        <v>4078</v>
      </c>
      <c r="C1332" s="27" t="s">
        <v>4025</v>
      </c>
      <c r="E1332" s="75">
        <v>30209</v>
      </c>
      <c r="F1332" s="27" t="str">
        <f t="shared" si="60"/>
        <v>1009</v>
      </c>
      <c r="G1332" s="27" t="str">
        <f t="shared" si="61"/>
        <v>Female</v>
      </c>
      <c r="H1332" s="27" t="e">
        <f t="shared" si="62"/>
        <v>#VALUE!</v>
      </c>
    </row>
    <row r="1333" spans="1:8" x14ac:dyDescent="0.3">
      <c r="A1333" s="49" t="s">
        <v>9991</v>
      </c>
      <c r="B1333" s="27" t="s">
        <v>9990</v>
      </c>
      <c r="C1333" s="27" t="s">
        <v>9989</v>
      </c>
      <c r="D1333" s="27" t="s">
        <v>13796</v>
      </c>
      <c r="E1333" s="75">
        <v>26038</v>
      </c>
      <c r="F1333" s="27" t="str">
        <f t="shared" si="60"/>
        <v>5604</v>
      </c>
      <c r="G1333" s="27" t="str">
        <f t="shared" si="61"/>
        <v>Male</v>
      </c>
      <c r="H1333" s="27" t="str">
        <f t="shared" si="62"/>
        <v>linkall</v>
      </c>
    </row>
    <row r="1334" spans="1:8" x14ac:dyDescent="0.3">
      <c r="A1334" s="49" t="s">
        <v>9988</v>
      </c>
      <c r="B1334" s="27" t="s">
        <v>5911</v>
      </c>
      <c r="C1334" s="27" t="s">
        <v>7596</v>
      </c>
      <c r="D1334" s="27" t="s">
        <v>13797</v>
      </c>
      <c r="E1334" s="75">
        <v>33065</v>
      </c>
      <c r="F1334" s="27" t="str">
        <f t="shared" si="60"/>
        <v>5611</v>
      </c>
      <c r="G1334" s="27" t="str">
        <f t="shared" si="61"/>
        <v>Male</v>
      </c>
      <c r="H1334" s="27" t="str">
        <f t="shared" si="62"/>
        <v>linde-mh</v>
      </c>
    </row>
    <row r="1335" spans="1:8" x14ac:dyDescent="0.3">
      <c r="A1335" s="49" t="s">
        <v>9987</v>
      </c>
      <c r="B1335" s="27" t="s">
        <v>5305</v>
      </c>
      <c r="C1335" s="27" t="s">
        <v>9986</v>
      </c>
      <c r="E1335" s="75">
        <v>33301</v>
      </c>
      <c r="F1335" s="27" t="str">
        <f t="shared" si="60"/>
        <v>0244</v>
      </c>
      <c r="G1335" s="27" t="str">
        <f t="shared" si="61"/>
        <v>Female</v>
      </c>
      <c r="H1335" s="27" t="e">
        <f t="shared" si="62"/>
        <v>#VALUE!</v>
      </c>
    </row>
    <row r="1336" spans="1:8" x14ac:dyDescent="0.3">
      <c r="A1336" s="49" t="s">
        <v>9985</v>
      </c>
      <c r="B1336" s="27" t="s">
        <v>9984</v>
      </c>
      <c r="C1336" s="27" t="s">
        <v>9983</v>
      </c>
      <c r="D1336" s="27" t="s">
        <v>13798</v>
      </c>
      <c r="E1336" s="75">
        <v>32035</v>
      </c>
      <c r="F1336" s="27" t="str">
        <f t="shared" si="60"/>
        <v>6017</v>
      </c>
      <c r="G1336" s="27" t="str">
        <f t="shared" si="61"/>
        <v>Male</v>
      </c>
      <c r="H1336" s="27" t="str">
        <f t="shared" si="62"/>
        <v>linkmarketservices</v>
      </c>
    </row>
    <row r="1337" spans="1:8" x14ac:dyDescent="0.3">
      <c r="A1337" s="49" t="s">
        <v>9982</v>
      </c>
      <c r="B1337" s="27" t="s">
        <v>9981</v>
      </c>
      <c r="C1337" s="27" t="s">
        <v>9980</v>
      </c>
      <c r="D1337" s="27" t="s">
        <v>13799</v>
      </c>
      <c r="E1337" s="75">
        <v>27114</v>
      </c>
      <c r="F1337" s="27" t="str">
        <f t="shared" si="60"/>
        <v>0533</v>
      </c>
      <c r="G1337" s="27" t="str">
        <f t="shared" si="61"/>
        <v>Female</v>
      </c>
      <c r="H1337" s="27" t="str">
        <f t="shared" si="62"/>
        <v>linspace</v>
      </c>
    </row>
    <row r="1338" spans="1:8" x14ac:dyDescent="0.3">
      <c r="A1338" s="49" t="s">
        <v>9979</v>
      </c>
      <c r="B1338" s="27" t="s">
        <v>9978</v>
      </c>
      <c r="C1338" s="27" t="s">
        <v>7522</v>
      </c>
      <c r="D1338" s="27" t="s">
        <v>13800</v>
      </c>
      <c r="E1338" s="75">
        <v>32985</v>
      </c>
      <c r="F1338" s="27" t="str">
        <f t="shared" si="60"/>
        <v>5157</v>
      </c>
      <c r="G1338" s="27" t="str">
        <f t="shared" si="61"/>
        <v>Male</v>
      </c>
      <c r="H1338" s="27" t="str">
        <f t="shared" si="62"/>
        <v>LINVAR</v>
      </c>
    </row>
    <row r="1339" spans="1:8" x14ac:dyDescent="0.3">
      <c r="A1339" s="49" t="s">
        <v>9977</v>
      </c>
      <c r="B1339" s="27" t="s">
        <v>5025</v>
      </c>
      <c r="C1339" s="27" t="s">
        <v>9976</v>
      </c>
      <c r="D1339" s="27" t="s">
        <v>13801</v>
      </c>
      <c r="E1339" s="75">
        <v>34183</v>
      </c>
      <c r="F1339" s="27" t="str">
        <f t="shared" si="60"/>
        <v>0182</v>
      </c>
      <c r="G1339" s="27" t="str">
        <f t="shared" si="61"/>
        <v>Female</v>
      </c>
      <c r="H1339" s="27" t="str">
        <f t="shared" si="62"/>
        <v>liquidconcepts</v>
      </c>
    </row>
    <row r="1340" spans="1:8" x14ac:dyDescent="0.3">
      <c r="A1340" s="49" t="s">
        <v>9975</v>
      </c>
      <c r="B1340" s="27" t="s">
        <v>4179</v>
      </c>
      <c r="C1340" s="27" t="s">
        <v>9974</v>
      </c>
      <c r="D1340" s="27" t="s">
        <v>13802</v>
      </c>
      <c r="E1340" s="75">
        <v>30145</v>
      </c>
      <c r="F1340" s="27" t="str">
        <f t="shared" si="60"/>
        <v>0722</v>
      </c>
      <c r="G1340" s="27" t="str">
        <f t="shared" si="61"/>
        <v>Female</v>
      </c>
      <c r="H1340" s="27" t="str">
        <f t="shared" si="62"/>
        <v>liquidtelecom</v>
      </c>
    </row>
    <row r="1341" spans="1:8" x14ac:dyDescent="0.3">
      <c r="A1341" s="49" t="s">
        <v>9973</v>
      </c>
      <c r="B1341" s="27" t="s">
        <v>9972</v>
      </c>
      <c r="C1341" s="27" t="s">
        <v>4134</v>
      </c>
      <c r="D1341" s="27" t="s">
        <v>13803</v>
      </c>
      <c r="E1341" s="75">
        <v>30305</v>
      </c>
      <c r="F1341" s="27" t="str">
        <f t="shared" si="60"/>
        <v>5939</v>
      </c>
      <c r="G1341" s="27" t="str">
        <f t="shared" si="61"/>
        <v>Male</v>
      </c>
      <c r="H1341" s="27" t="str">
        <f t="shared" si="62"/>
        <v>liquitech</v>
      </c>
    </row>
    <row r="1342" spans="1:8" x14ac:dyDescent="0.3">
      <c r="A1342" s="49" t="s">
        <v>9971</v>
      </c>
      <c r="B1342" s="27" t="s">
        <v>9970</v>
      </c>
      <c r="C1342" s="27" t="s">
        <v>9969</v>
      </c>
      <c r="E1342" s="75">
        <v>32437</v>
      </c>
      <c r="F1342" s="27" t="str">
        <f t="shared" si="60"/>
        <v>5622</v>
      </c>
      <c r="G1342" s="27" t="str">
        <f t="shared" si="61"/>
        <v>Male</v>
      </c>
      <c r="H1342" s="27" t="e">
        <f t="shared" si="62"/>
        <v>#VALUE!</v>
      </c>
    </row>
    <row r="1343" spans="1:8" x14ac:dyDescent="0.3">
      <c r="A1343" s="49" t="s">
        <v>9968</v>
      </c>
      <c r="B1343" s="27" t="s">
        <v>9967</v>
      </c>
      <c r="C1343" s="27" t="s">
        <v>9966</v>
      </c>
      <c r="D1343" s="27" t="s">
        <v>13804</v>
      </c>
      <c r="E1343" s="75">
        <v>30614</v>
      </c>
      <c r="F1343" s="27" t="str">
        <f t="shared" si="60"/>
        <v>5007</v>
      </c>
      <c r="G1343" s="27" t="str">
        <f t="shared" si="61"/>
        <v>Male</v>
      </c>
      <c r="H1343" s="27" t="str">
        <f t="shared" si="62"/>
        <v>liquorontherun</v>
      </c>
    </row>
    <row r="1344" spans="1:8" x14ac:dyDescent="0.3">
      <c r="A1344" s="49" t="s">
        <v>9965</v>
      </c>
      <c r="B1344" s="27" t="s">
        <v>9964</v>
      </c>
      <c r="C1344" s="27" t="s">
        <v>6993</v>
      </c>
      <c r="D1344" s="27" t="s">
        <v>13805</v>
      </c>
      <c r="E1344" s="75">
        <v>31163</v>
      </c>
      <c r="F1344" s="27" t="str">
        <f t="shared" si="60"/>
        <v>0283</v>
      </c>
      <c r="G1344" s="27" t="str">
        <f t="shared" si="61"/>
        <v>Female</v>
      </c>
      <c r="H1344" s="27" t="str">
        <f t="shared" si="62"/>
        <v>liquorishink</v>
      </c>
    </row>
    <row r="1345" spans="1:8" x14ac:dyDescent="0.3">
      <c r="A1345" s="49" t="s">
        <v>9963</v>
      </c>
      <c r="B1345" s="27" t="s">
        <v>5176</v>
      </c>
      <c r="C1345" s="27" t="s">
        <v>9962</v>
      </c>
      <c r="D1345" s="27" t="s">
        <v>13806</v>
      </c>
      <c r="E1345" s="75">
        <v>32768</v>
      </c>
      <c r="F1345" s="27" t="str">
        <f t="shared" si="60"/>
        <v>0299</v>
      </c>
      <c r="G1345" s="27" t="str">
        <f t="shared" si="61"/>
        <v>Female</v>
      </c>
      <c r="H1345" s="27" t="str">
        <f t="shared" si="62"/>
        <v>gmail</v>
      </c>
    </row>
    <row r="1346" spans="1:8" x14ac:dyDescent="0.3">
      <c r="A1346" s="49" t="s">
        <v>9961</v>
      </c>
      <c r="B1346" s="27" t="s">
        <v>9960</v>
      </c>
      <c r="C1346" s="27" t="s">
        <v>9959</v>
      </c>
      <c r="D1346" s="27" t="s">
        <v>13807</v>
      </c>
      <c r="E1346" s="75">
        <v>31275</v>
      </c>
      <c r="F1346" s="27" t="str">
        <f t="shared" si="60"/>
        <v>0903</v>
      </c>
      <c r="G1346" s="27" t="str">
        <f t="shared" si="61"/>
        <v>Female</v>
      </c>
      <c r="H1346" s="27" t="str">
        <f t="shared" si="62"/>
        <v>gmail</v>
      </c>
    </row>
    <row r="1347" spans="1:8" x14ac:dyDescent="0.3">
      <c r="A1347" s="49" t="s">
        <v>9958</v>
      </c>
      <c r="B1347" s="27" t="s">
        <v>9957</v>
      </c>
      <c r="C1347" s="27" t="s">
        <v>6274</v>
      </c>
      <c r="D1347" s="27" t="s">
        <v>13808</v>
      </c>
      <c r="E1347" s="75">
        <v>28950</v>
      </c>
      <c r="F1347" s="27" t="str">
        <f t="shared" si="60"/>
        <v>5029</v>
      </c>
      <c r="G1347" s="27" t="str">
        <f t="shared" si="61"/>
        <v>Male</v>
      </c>
      <c r="H1347" s="27" t="str">
        <f t="shared" si="62"/>
        <v>voltex</v>
      </c>
    </row>
    <row r="1348" spans="1:8" x14ac:dyDescent="0.3">
      <c r="A1348" s="49" t="s">
        <v>9956</v>
      </c>
      <c r="B1348" s="27" t="s">
        <v>5031</v>
      </c>
      <c r="C1348" s="27" t="s">
        <v>9955</v>
      </c>
      <c r="D1348" s="27" t="s">
        <v>13809</v>
      </c>
      <c r="E1348" s="75">
        <v>30019</v>
      </c>
      <c r="F1348" s="27" t="str">
        <f t="shared" ref="F1348:F1411" si="63">MID(A1348,7,4)</f>
        <v>5194</v>
      </c>
      <c r="G1348" s="27" t="str">
        <f t="shared" si="61"/>
        <v>Male</v>
      </c>
      <c r="H1348" s="27" t="str">
        <f t="shared" si="62"/>
        <v>lithotech</v>
      </c>
    </row>
    <row r="1349" spans="1:8" x14ac:dyDescent="0.3">
      <c r="A1349" s="49" t="s">
        <v>9954</v>
      </c>
      <c r="B1349" s="27" t="s">
        <v>9953</v>
      </c>
      <c r="C1349" s="27" t="s">
        <v>9952</v>
      </c>
      <c r="D1349" s="27" t="s">
        <v>13810</v>
      </c>
      <c r="E1349" s="75">
        <v>33210</v>
      </c>
      <c r="F1349" s="27" t="str">
        <f t="shared" si="63"/>
        <v>5782</v>
      </c>
      <c r="G1349" s="27" t="str">
        <f t="shared" ref="G1349:G1412" si="64">IF(F1349&gt;"4999","Male","Female")</f>
        <v>Male</v>
      </c>
      <c r="H1349" s="27" t="str">
        <f t="shared" ref="H1349:H1412" si="65">LEFT(REPLACE(D1349,1,FIND("@",D1349),""),FIND(".",REPLACE(D1349,1,FIND("@",D1349),""))-1)</f>
        <v>gmail</v>
      </c>
    </row>
    <row r="1350" spans="1:8" x14ac:dyDescent="0.3">
      <c r="A1350" s="49" t="s">
        <v>9951</v>
      </c>
      <c r="B1350" s="27" t="s">
        <v>9950</v>
      </c>
      <c r="C1350" s="27" t="s">
        <v>9949</v>
      </c>
      <c r="D1350" s="27" t="s">
        <v>13811</v>
      </c>
      <c r="E1350" s="75">
        <v>28896</v>
      </c>
      <c r="F1350" s="27" t="str">
        <f t="shared" si="63"/>
        <v>0035</v>
      </c>
      <c r="G1350" s="27" t="str">
        <f t="shared" si="64"/>
        <v>Female</v>
      </c>
      <c r="H1350" s="27" t="str">
        <f t="shared" si="65"/>
        <v>mweb</v>
      </c>
    </row>
    <row r="1351" spans="1:8" x14ac:dyDescent="0.3">
      <c r="A1351" s="49" t="s">
        <v>9948</v>
      </c>
      <c r="B1351" s="27" t="s">
        <v>4545</v>
      </c>
      <c r="C1351" s="27" t="s">
        <v>9947</v>
      </c>
      <c r="D1351" s="27" t="s">
        <v>13812</v>
      </c>
      <c r="E1351" s="75">
        <v>30035</v>
      </c>
      <c r="F1351" s="27" t="str">
        <f t="shared" si="63"/>
        <v>5548</v>
      </c>
      <c r="G1351" s="27" t="str">
        <f t="shared" si="64"/>
        <v>Male</v>
      </c>
      <c r="H1351" s="27" t="str">
        <f t="shared" si="65"/>
        <v>lmcexpress</v>
      </c>
    </row>
    <row r="1352" spans="1:8" x14ac:dyDescent="0.3">
      <c r="A1352" s="49" t="s">
        <v>9946</v>
      </c>
      <c r="B1352" s="27" t="s">
        <v>9945</v>
      </c>
      <c r="C1352" s="27" t="s">
        <v>8311</v>
      </c>
      <c r="D1352" s="27" t="s">
        <v>13813</v>
      </c>
      <c r="E1352" s="75">
        <v>34655</v>
      </c>
      <c r="F1352" s="27" t="str">
        <f t="shared" si="63"/>
        <v>0401</v>
      </c>
      <c r="G1352" s="27" t="str">
        <f t="shared" si="64"/>
        <v>Female</v>
      </c>
      <c r="H1352" s="27" t="str">
        <f t="shared" si="65"/>
        <v>lmcexpress</v>
      </c>
    </row>
    <row r="1353" spans="1:8" x14ac:dyDescent="0.3">
      <c r="A1353" s="49" t="s">
        <v>9944</v>
      </c>
      <c r="B1353" s="27" t="s">
        <v>9943</v>
      </c>
      <c r="C1353" s="27" t="s">
        <v>9942</v>
      </c>
      <c r="D1353" s="27" t="s">
        <v>13814</v>
      </c>
      <c r="E1353" s="75">
        <v>32226</v>
      </c>
      <c r="F1353" s="27" t="str">
        <f t="shared" si="63"/>
        <v>5300</v>
      </c>
      <c r="G1353" s="27" t="str">
        <f t="shared" si="64"/>
        <v>Male</v>
      </c>
      <c r="H1353" s="27" t="str">
        <f t="shared" si="65"/>
        <v>new</v>
      </c>
    </row>
    <row r="1354" spans="1:8" x14ac:dyDescent="0.3">
      <c r="A1354" s="49" t="s">
        <v>9941</v>
      </c>
      <c r="B1354" s="27" t="s">
        <v>9749</v>
      </c>
      <c r="C1354" s="27" t="s">
        <v>9940</v>
      </c>
      <c r="E1354" s="75">
        <v>26491</v>
      </c>
      <c r="F1354" s="27" t="str">
        <f t="shared" si="63"/>
        <v>5102</v>
      </c>
      <c r="G1354" s="27" t="str">
        <f t="shared" si="64"/>
        <v>Male</v>
      </c>
      <c r="H1354" s="27" t="e">
        <f t="shared" si="65"/>
        <v>#VALUE!</v>
      </c>
    </row>
    <row r="1355" spans="1:8" x14ac:dyDescent="0.3">
      <c r="A1355" s="49" t="s">
        <v>9939</v>
      </c>
      <c r="B1355" s="27" t="s">
        <v>4369</v>
      </c>
      <c r="C1355" s="27" t="s">
        <v>9938</v>
      </c>
      <c r="D1355" s="27" t="s">
        <v>13281</v>
      </c>
      <c r="E1355" s="75">
        <v>30197</v>
      </c>
      <c r="F1355" s="27" t="str">
        <f t="shared" si="63"/>
        <v>5034</v>
      </c>
      <c r="G1355" s="27" t="str">
        <f t="shared" si="64"/>
        <v>Male</v>
      </c>
      <c r="H1355" s="27" t="str">
        <f t="shared" si="65"/>
        <v>ermelo-toyota</v>
      </c>
    </row>
    <row r="1356" spans="1:8" x14ac:dyDescent="0.3">
      <c r="A1356" s="49" t="s">
        <v>9937</v>
      </c>
      <c r="B1356" s="27" t="s">
        <v>9936</v>
      </c>
      <c r="C1356" s="27" t="s">
        <v>9935</v>
      </c>
      <c r="D1356" s="27" t="s">
        <v>13815</v>
      </c>
      <c r="E1356" s="75">
        <v>32896</v>
      </c>
      <c r="F1356" s="27" t="str">
        <f t="shared" si="63"/>
        <v>5028</v>
      </c>
      <c r="G1356" s="27" t="str">
        <f t="shared" si="64"/>
        <v>Male</v>
      </c>
      <c r="H1356" s="27" t="str">
        <f t="shared" si="65"/>
        <v>logicalprint</v>
      </c>
    </row>
    <row r="1357" spans="1:8" x14ac:dyDescent="0.3">
      <c r="A1357" s="49" t="s">
        <v>9934</v>
      </c>
      <c r="B1357" s="27" t="s">
        <v>6294</v>
      </c>
      <c r="C1357" s="27" t="s">
        <v>4423</v>
      </c>
      <c r="D1357" s="27" t="s">
        <v>13816</v>
      </c>
      <c r="E1357" s="75">
        <v>30798</v>
      </c>
      <c r="F1357" s="27" t="str">
        <f t="shared" si="63"/>
        <v>0200</v>
      </c>
      <c r="G1357" s="27" t="str">
        <f t="shared" si="64"/>
        <v>Female</v>
      </c>
      <c r="H1357" s="27" t="str">
        <f t="shared" si="65"/>
        <v>gmail</v>
      </c>
    </row>
    <row r="1358" spans="1:8" x14ac:dyDescent="0.3">
      <c r="A1358" s="49" t="s">
        <v>9933</v>
      </c>
      <c r="B1358" s="27" t="s">
        <v>7726</v>
      </c>
      <c r="C1358" s="27" t="s">
        <v>5910</v>
      </c>
      <c r="D1358" s="27" t="s">
        <v>13817</v>
      </c>
      <c r="E1358" s="75">
        <v>32895</v>
      </c>
      <c r="F1358" s="27" t="str">
        <f t="shared" si="63"/>
        <v>5106</v>
      </c>
      <c r="G1358" s="27" t="str">
        <f t="shared" si="64"/>
        <v>Male</v>
      </c>
      <c r="H1358" s="27" t="str">
        <f t="shared" si="65"/>
        <v>azalea</v>
      </c>
    </row>
    <row r="1359" spans="1:8" x14ac:dyDescent="0.3">
      <c r="A1359" s="49" t="s">
        <v>9932</v>
      </c>
      <c r="B1359" s="27" t="s">
        <v>6624</v>
      </c>
      <c r="C1359" s="27" t="s">
        <v>9931</v>
      </c>
      <c r="E1359" s="75">
        <v>32188</v>
      </c>
      <c r="F1359" s="27" t="str">
        <f t="shared" si="63"/>
        <v>0448</v>
      </c>
      <c r="G1359" s="27" t="str">
        <f t="shared" si="64"/>
        <v>Female</v>
      </c>
      <c r="H1359" s="27" t="e">
        <f t="shared" si="65"/>
        <v>#VALUE!</v>
      </c>
    </row>
    <row r="1360" spans="1:8" x14ac:dyDescent="0.3">
      <c r="A1360" s="49" t="s">
        <v>9930</v>
      </c>
      <c r="B1360" s="27" t="s">
        <v>9929</v>
      </c>
      <c r="C1360" s="27" t="s">
        <v>7948</v>
      </c>
      <c r="D1360" s="27" t="s">
        <v>13818</v>
      </c>
      <c r="E1360" s="75">
        <v>26889</v>
      </c>
      <c r="F1360" s="27" t="str">
        <f t="shared" si="63"/>
        <v>0234</v>
      </c>
      <c r="G1360" s="27" t="str">
        <f t="shared" si="64"/>
        <v>Female</v>
      </c>
      <c r="H1360" s="27" t="str">
        <f t="shared" si="65"/>
        <v>telkomsa</v>
      </c>
    </row>
    <row r="1361" spans="1:8" x14ac:dyDescent="0.3">
      <c r="A1361" s="49" t="s">
        <v>9928</v>
      </c>
      <c r="B1361" s="27" t="s">
        <v>9927</v>
      </c>
      <c r="C1361" s="27" t="s">
        <v>7844</v>
      </c>
      <c r="D1361" s="27" t="s">
        <v>13819</v>
      </c>
      <c r="E1361" s="75">
        <v>29814</v>
      </c>
      <c r="F1361" s="27" t="str">
        <f t="shared" si="63"/>
        <v>5537</v>
      </c>
      <c r="G1361" s="27" t="str">
        <f t="shared" si="64"/>
        <v>Male</v>
      </c>
      <c r="H1361" s="27" t="str">
        <f t="shared" si="65"/>
        <v>tokengroup</v>
      </c>
    </row>
    <row r="1362" spans="1:8" x14ac:dyDescent="0.3">
      <c r="A1362" s="49" t="s">
        <v>9926</v>
      </c>
      <c r="B1362" s="27" t="s">
        <v>9925</v>
      </c>
      <c r="C1362" s="27" t="s">
        <v>9924</v>
      </c>
      <c r="E1362" s="75">
        <v>31784</v>
      </c>
      <c r="F1362" s="27" t="str">
        <f t="shared" si="63"/>
        <v>0654</v>
      </c>
      <c r="G1362" s="27" t="str">
        <f t="shared" si="64"/>
        <v>Female</v>
      </c>
      <c r="H1362" s="27" t="e">
        <f t="shared" si="65"/>
        <v>#VALUE!</v>
      </c>
    </row>
    <row r="1363" spans="1:8" x14ac:dyDescent="0.3">
      <c r="A1363" s="49" t="s">
        <v>9923</v>
      </c>
      <c r="B1363" s="27" t="s">
        <v>9922</v>
      </c>
      <c r="C1363" s="27" t="s">
        <v>9921</v>
      </c>
      <c r="D1363" s="27" t="s">
        <v>13820</v>
      </c>
      <c r="E1363" s="75">
        <v>34241</v>
      </c>
      <c r="F1363" s="27" t="str">
        <f t="shared" si="63"/>
        <v>0408</v>
      </c>
      <c r="G1363" s="27" t="str">
        <f t="shared" si="64"/>
        <v>Female</v>
      </c>
      <c r="H1363" s="27" t="str">
        <f t="shared" si="65"/>
        <v>LSC</v>
      </c>
    </row>
    <row r="1364" spans="1:8" x14ac:dyDescent="0.3">
      <c r="A1364" s="49" t="s">
        <v>9920</v>
      </c>
      <c r="B1364" s="27" t="s">
        <v>7456</v>
      </c>
      <c r="C1364" s="27" t="s">
        <v>4172</v>
      </c>
      <c r="D1364" s="27" t="s">
        <v>13821</v>
      </c>
      <c r="E1364" s="75">
        <v>34080</v>
      </c>
      <c r="F1364" s="27" t="str">
        <f t="shared" si="63"/>
        <v>1078</v>
      </c>
      <c r="G1364" s="27" t="str">
        <f t="shared" si="64"/>
        <v>Female</v>
      </c>
      <c r="H1364" s="27" t="str">
        <f t="shared" si="65"/>
        <v>gmail</v>
      </c>
    </row>
    <row r="1365" spans="1:8" x14ac:dyDescent="0.3">
      <c r="A1365" s="49" t="s">
        <v>9919</v>
      </c>
      <c r="B1365" s="27" t="s">
        <v>9918</v>
      </c>
      <c r="C1365" s="27" t="s">
        <v>9817</v>
      </c>
      <c r="D1365" s="27" t="s">
        <v>13822</v>
      </c>
      <c r="E1365" s="75">
        <v>36008</v>
      </c>
      <c r="F1365" s="27" t="str">
        <f t="shared" si="63"/>
        <v>0082</v>
      </c>
      <c r="G1365" s="27" t="str">
        <f t="shared" si="64"/>
        <v>Female</v>
      </c>
      <c r="H1365" s="27" t="str">
        <f t="shared" si="65"/>
        <v>lucernefresh</v>
      </c>
    </row>
    <row r="1366" spans="1:8" x14ac:dyDescent="0.3">
      <c r="A1366" s="49" t="s">
        <v>9917</v>
      </c>
      <c r="B1366" s="27" t="s">
        <v>9916</v>
      </c>
      <c r="C1366" s="27" t="s">
        <v>4202</v>
      </c>
      <c r="E1366" s="75">
        <v>35193</v>
      </c>
      <c r="F1366" s="27" t="str">
        <f t="shared" si="63"/>
        <v>0312</v>
      </c>
      <c r="G1366" s="27" t="str">
        <f t="shared" si="64"/>
        <v>Female</v>
      </c>
      <c r="H1366" s="27" t="e">
        <f t="shared" si="65"/>
        <v>#VALUE!</v>
      </c>
    </row>
    <row r="1367" spans="1:8" x14ac:dyDescent="0.3">
      <c r="A1367" s="49" t="s">
        <v>9915</v>
      </c>
      <c r="B1367" s="27" t="s">
        <v>9914</v>
      </c>
      <c r="C1367" s="27" t="s">
        <v>9744</v>
      </c>
      <c r="D1367" s="27" t="s">
        <v>12763</v>
      </c>
      <c r="E1367" s="75">
        <v>32239</v>
      </c>
      <c r="F1367" s="27" t="str">
        <f t="shared" si="63"/>
        <v>6199</v>
      </c>
      <c r="G1367" s="27" t="str">
        <f t="shared" si="64"/>
        <v>Male</v>
      </c>
      <c r="H1367" s="27" t="str">
        <f t="shared" si="65"/>
        <v>mmfs</v>
      </c>
    </row>
    <row r="1368" spans="1:8" x14ac:dyDescent="0.3">
      <c r="A1368" s="49" t="s">
        <v>9913</v>
      </c>
      <c r="B1368" s="27" t="s">
        <v>7355</v>
      </c>
      <c r="C1368" s="27" t="s">
        <v>9912</v>
      </c>
      <c r="D1368" s="27" t="s">
        <v>13823</v>
      </c>
      <c r="E1368" s="75">
        <v>32113</v>
      </c>
      <c r="F1368" s="27" t="str">
        <f t="shared" si="63"/>
        <v>5768</v>
      </c>
      <c r="G1368" s="27" t="str">
        <f t="shared" si="64"/>
        <v>Male</v>
      </c>
      <c r="H1368" s="27" t="str">
        <f t="shared" si="65"/>
        <v>lumoss</v>
      </c>
    </row>
    <row r="1369" spans="1:8" x14ac:dyDescent="0.3">
      <c r="A1369" s="49" t="s">
        <v>9911</v>
      </c>
      <c r="B1369" s="27" t="s">
        <v>9910</v>
      </c>
      <c r="C1369" s="27" t="s">
        <v>5560</v>
      </c>
      <c r="D1369" s="27" t="s">
        <v>13824</v>
      </c>
      <c r="E1369" s="75">
        <v>31359</v>
      </c>
      <c r="F1369" s="27" t="str">
        <f t="shared" si="63"/>
        <v>0055</v>
      </c>
      <c r="G1369" s="27" t="str">
        <f t="shared" si="64"/>
        <v>Female</v>
      </c>
      <c r="H1369" s="27" t="str">
        <f t="shared" si="65"/>
        <v>tameca</v>
      </c>
    </row>
    <row r="1370" spans="1:8" x14ac:dyDescent="0.3">
      <c r="A1370" s="49" t="s">
        <v>9909</v>
      </c>
      <c r="B1370" s="27" t="s">
        <v>8884</v>
      </c>
      <c r="C1370" s="27" t="s">
        <v>9908</v>
      </c>
      <c r="E1370" s="75">
        <v>32334</v>
      </c>
      <c r="F1370" s="27" t="str">
        <f t="shared" si="63"/>
        <v>0866</v>
      </c>
      <c r="G1370" s="27" t="str">
        <f t="shared" si="64"/>
        <v>Female</v>
      </c>
      <c r="H1370" s="27" t="e">
        <f t="shared" si="65"/>
        <v>#VALUE!</v>
      </c>
    </row>
    <row r="1371" spans="1:8" x14ac:dyDescent="0.3">
      <c r="A1371" s="49" t="s">
        <v>9907</v>
      </c>
      <c r="B1371" s="27" t="s">
        <v>5181</v>
      </c>
      <c r="C1371" s="27" t="s">
        <v>9906</v>
      </c>
      <c r="D1371" s="27" t="s">
        <v>13825</v>
      </c>
      <c r="E1371" s="75">
        <v>34168</v>
      </c>
      <c r="F1371" s="27" t="str">
        <f t="shared" si="63"/>
        <v>5853</v>
      </c>
      <c r="G1371" s="27" t="str">
        <f t="shared" si="64"/>
        <v>Male</v>
      </c>
      <c r="H1371" s="27" t="str">
        <f t="shared" si="65"/>
        <v>lutgesigns</v>
      </c>
    </row>
    <row r="1372" spans="1:8" x14ac:dyDescent="0.3">
      <c r="A1372" s="49" t="s">
        <v>9905</v>
      </c>
      <c r="B1372" s="27" t="s">
        <v>9904</v>
      </c>
      <c r="C1372" s="27" t="s">
        <v>4052</v>
      </c>
      <c r="D1372" s="27" t="s">
        <v>12788</v>
      </c>
      <c r="E1372" s="75">
        <v>33051</v>
      </c>
      <c r="F1372" s="27" t="str">
        <f t="shared" si="63"/>
        <v>0938</v>
      </c>
      <c r="G1372" s="27" t="str">
        <f t="shared" si="64"/>
        <v>Female</v>
      </c>
      <c r="H1372" s="27" t="str">
        <f t="shared" si="65"/>
        <v>vodamail</v>
      </c>
    </row>
    <row r="1373" spans="1:8" x14ac:dyDescent="0.3">
      <c r="A1373" s="49" t="s">
        <v>9903</v>
      </c>
      <c r="B1373" s="27" t="s">
        <v>9902</v>
      </c>
      <c r="C1373" s="27" t="s">
        <v>9188</v>
      </c>
      <c r="E1373" s="75">
        <v>35110</v>
      </c>
      <c r="F1373" s="27" t="str">
        <f t="shared" si="63"/>
        <v>0250</v>
      </c>
      <c r="G1373" s="27" t="str">
        <f t="shared" si="64"/>
        <v>Female</v>
      </c>
      <c r="H1373" s="27" t="e">
        <f t="shared" si="65"/>
        <v>#VALUE!</v>
      </c>
    </row>
    <row r="1374" spans="1:8" x14ac:dyDescent="0.3">
      <c r="A1374" s="49" t="s">
        <v>9901</v>
      </c>
      <c r="B1374" s="27" t="s">
        <v>7663</v>
      </c>
      <c r="C1374" s="27" t="s">
        <v>4061</v>
      </c>
      <c r="D1374" s="27" t="s">
        <v>13826</v>
      </c>
      <c r="E1374" s="75">
        <v>35356</v>
      </c>
      <c r="F1374" s="27" t="str">
        <f t="shared" si="63"/>
        <v>0235</v>
      </c>
      <c r="G1374" s="27" t="str">
        <f t="shared" si="64"/>
        <v>Female</v>
      </c>
      <c r="H1374" s="27" t="str">
        <f t="shared" si="65"/>
        <v>portelizabethphotographer</v>
      </c>
    </row>
    <row r="1375" spans="1:8" x14ac:dyDescent="0.3">
      <c r="A1375" s="49" t="s">
        <v>9900</v>
      </c>
      <c r="B1375" s="27" t="s">
        <v>9899</v>
      </c>
      <c r="C1375" s="27" t="s">
        <v>9898</v>
      </c>
      <c r="D1375" s="27" t="s">
        <v>13827</v>
      </c>
      <c r="E1375" s="75">
        <v>34388</v>
      </c>
      <c r="F1375" s="27" t="str">
        <f t="shared" si="63"/>
        <v>5151</v>
      </c>
      <c r="G1375" s="27" t="str">
        <f t="shared" si="64"/>
        <v>Male</v>
      </c>
      <c r="H1375" s="27" t="str">
        <f t="shared" si="65"/>
        <v>mlelectrical</v>
      </c>
    </row>
    <row r="1376" spans="1:8" x14ac:dyDescent="0.3">
      <c r="A1376" s="49" t="s">
        <v>9897</v>
      </c>
      <c r="B1376" s="27" t="s">
        <v>5219</v>
      </c>
      <c r="C1376" s="27" t="s">
        <v>5443</v>
      </c>
      <c r="D1376" s="27" t="s">
        <v>13828</v>
      </c>
      <c r="E1376" s="75">
        <v>34009</v>
      </c>
      <c r="F1376" s="27" t="str">
        <f t="shared" si="63"/>
        <v>0321</v>
      </c>
      <c r="G1376" s="27" t="str">
        <f t="shared" si="64"/>
        <v>Female</v>
      </c>
      <c r="H1376" s="27" t="str">
        <f t="shared" si="65"/>
        <v>inspml</v>
      </c>
    </row>
    <row r="1377" spans="1:8" x14ac:dyDescent="0.3">
      <c r="A1377" s="49" t="s">
        <v>9896</v>
      </c>
      <c r="B1377" s="27" t="s">
        <v>9783</v>
      </c>
      <c r="C1377" s="27" t="s">
        <v>8817</v>
      </c>
      <c r="E1377" s="75">
        <v>34815</v>
      </c>
      <c r="F1377" s="27" t="str">
        <f t="shared" si="63"/>
        <v>5269</v>
      </c>
      <c r="G1377" s="27" t="str">
        <f t="shared" si="64"/>
        <v>Male</v>
      </c>
      <c r="H1377" s="27" t="e">
        <f t="shared" si="65"/>
        <v>#VALUE!</v>
      </c>
    </row>
    <row r="1378" spans="1:8" x14ac:dyDescent="0.3">
      <c r="A1378" s="49" t="s">
        <v>9895</v>
      </c>
      <c r="B1378" s="27" t="s">
        <v>4087</v>
      </c>
      <c r="C1378" s="27" t="s">
        <v>9894</v>
      </c>
      <c r="D1378" s="27" t="s">
        <v>13829</v>
      </c>
      <c r="E1378" s="75">
        <v>33447</v>
      </c>
      <c r="F1378" s="27" t="str">
        <f t="shared" si="63"/>
        <v>0474</v>
      </c>
      <c r="G1378" s="27" t="str">
        <f t="shared" si="64"/>
        <v>Female</v>
      </c>
      <c r="H1378" s="27" t="str">
        <f t="shared" si="65"/>
        <v>icloud</v>
      </c>
    </row>
    <row r="1379" spans="1:8" x14ac:dyDescent="0.3">
      <c r="A1379" s="49" t="s">
        <v>9893</v>
      </c>
      <c r="B1379" s="27" t="s">
        <v>6288</v>
      </c>
      <c r="C1379" s="27" t="s">
        <v>9892</v>
      </c>
      <c r="D1379" s="27" t="s">
        <v>13830</v>
      </c>
      <c r="E1379" s="75">
        <v>35008</v>
      </c>
      <c r="F1379" s="27" t="str">
        <f t="shared" si="63"/>
        <v>5320</v>
      </c>
      <c r="G1379" s="27" t="str">
        <f t="shared" si="64"/>
        <v>Male</v>
      </c>
      <c r="H1379" s="27" t="str">
        <f t="shared" si="65"/>
        <v>macbrothers</v>
      </c>
    </row>
    <row r="1380" spans="1:8" x14ac:dyDescent="0.3">
      <c r="A1380" s="49" t="s">
        <v>9891</v>
      </c>
      <c r="B1380" s="27" t="s">
        <v>4443</v>
      </c>
      <c r="C1380" s="27" t="s">
        <v>9890</v>
      </c>
      <c r="D1380" s="27" t="s">
        <v>13831</v>
      </c>
      <c r="E1380" s="75">
        <v>35112</v>
      </c>
      <c r="F1380" s="27" t="str">
        <f t="shared" si="63"/>
        <v>0297</v>
      </c>
      <c r="G1380" s="27" t="str">
        <f t="shared" si="64"/>
        <v>Female</v>
      </c>
      <c r="H1380" s="27" t="str">
        <f t="shared" si="65"/>
        <v>macadams</v>
      </c>
    </row>
    <row r="1381" spans="1:8" x14ac:dyDescent="0.3">
      <c r="A1381" s="49" t="s">
        <v>9889</v>
      </c>
      <c r="B1381" s="27" t="s">
        <v>9888</v>
      </c>
      <c r="C1381" s="27" t="s">
        <v>9887</v>
      </c>
      <c r="D1381" s="27" t="s">
        <v>13832</v>
      </c>
      <c r="E1381" s="75">
        <v>33744</v>
      </c>
      <c r="F1381" s="27" t="str">
        <f t="shared" si="63"/>
        <v>5146</v>
      </c>
      <c r="G1381" s="27" t="str">
        <f t="shared" si="64"/>
        <v>Male</v>
      </c>
      <c r="H1381" s="27" t="str">
        <f t="shared" si="65"/>
        <v>mcallisters</v>
      </c>
    </row>
    <row r="1382" spans="1:8" x14ac:dyDescent="0.3">
      <c r="A1382" s="49" t="s">
        <v>9886</v>
      </c>
      <c r="B1382" s="27" t="s">
        <v>5036</v>
      </c>
      <c r="C1382" s="27" t="s">
        <v>9885</v>
      </c>
      <c r="E1382" s="75">
        <v>33077</v>
      </c>
      <c r="F1382" s="27" t="str">
        <f t="shared" si="63"/>
        <v>5354</v>
      </c>
      <c r="G1382" s="27" t="str">
        <f t="shared" si="64"/>
        <v>Male</v>
      </c>
      <c r="H1382" s="27" t="e">
        <f t="shared" si="65"/>
        <v>#VALUE!</v>
      </c>
    </row>
    <row r="1383" spans="1:8" x14ac:dyDescent="0.3">
      <c r="A1383" s="49" t="s">
        <v>9884</v>
      </c>
      <c r="B1383" s="27" t="s">
        <v>9883</v>
      </c>
      <c r="C1383" s="27" t="s">
        <v>9882</v>
      </c>
      <c r="D1383" s="27" t="s">
        <v>13833</v>
      </c>
      <c r="E1383" s="75">
        <v>33512</v>
      </c>
      <c r="F1383" s="27" t="str">
        <f t="shared" si="63"/>
        <v>0551</v>
      </c>
      <c r="G1383" s="27" t="str">
        <f t="shared" si="64"/>
        <v>Female</v>
      </c>
      <c r="H1383" s="27" t="str">
        <f t="shared" si="65"/>
        <v>worldonline</v>
      </c>
    </row>
    <row r="1384" spans="1:8" x14ac:dyDescent="0.3">
      <c r="A1384" s="49" t="s">
        <v>9881</v>
      </c>
      <c r="B1384" s="27" t="s">
        <v>4173</v>
      </c>
      <c r="C1384" s="27" t="s">
        <v>6853</v>
      </c>
      <c r="D1384" s="27" t="s">
        <v>13834</v>
      </c>
      <c r="E1384" s="75">
        <v>32946</v>
      </c>
      <c r="F1384" s="27" t="str">
        <f t="shared" si="63"/>
        <v>0612</v>
      </c>
      <c r="G1384" s="27" t="str">
        <f t="shared" si="64"/>
        <v>Female</v>
      </c>
      <c r="H1384" s="27" t="str">
        <f t="shared" si="65"/>
        <v>MACRITES</v>
      </c>
    </row>
    <row r="1385" spans="1:8" x14ac:dyDescent="0.3">
      <c r="A1385" s="49" t="s">
        <v>9880</v>
      </c>
      <c r="B1385" s="27" t="s">
        <v>8079</v>
      </c>
      <c r="C1385" s="27" t="s">
        <v>4172</v>
      </c>
      <c r="D1385" s="27" t="s">
        <v>13835</v>
      </c>
      <c r="E1385" s="75">
        <v>33067</v>
      </c>
      <c r="F1385" s="27" t="str">
        <f t="shared" si="63"/>
        <v>6148</v>
      </c>
      <c r="G1385" s="27" t="str">
        <f t="shared" si="64"/>
        <v>Male</v>
      </c>
      <c r="H1385" s="27" t="str">
        <f t="shared" si="65"/>
        <v>gmail</v>
      </c>
    </row>
    <row r="1386" spans="1:8" x14ac:dyDescent="0.3">
      <c r="A1386" s="49" t="s">
        <v>9879</v>
      </c>
      <c r="B1386" s="27" t="s">
        <v>9878</v>
      </c>
      <c r="C1386" s="27" t="s">
        <v>9877</v>
      </c>
      <c r="D1386" s="27" t="s">
        <v>13836</v>
      </c>
      <c r="E1386" s="75">
        <v>34326</v>
      </c>
      <c r="F1386" s="27" t="str">
        <f t="shared" si="63"/>
        <v>5090</v>
      </c>
      <c r="G1386" s="27" t="str">
        <f t="shared" si="64"/>
        <v>Male</v>
      </c>
      <c r="H1386" s="27" t="str">
        <f t="shared" si="65"/>
        <v>global</v>
      </c>
    </row>
    <row r="1387" spans="1:8" x14ac:dyDescent="0.3">
      <c r="A1387" s="49" t="s">
        <v>9876</v>
      </c>
      <c r="B1387" s="27" t="s">
        <v>5308</v>
      </c>
      <c r="C1387" s="27" t="s">
        <v>4119</v>
      </c>
      <c r="D1387" s="27" t="s">
        <v>13837</v>
      </c>
      <c r="E1387" s="75">
        <v>31672</v>
      </c>
      <c r="F1387" s="27" t="str">
        <f t="shared" si="63"/>
        <v>0988</v>
      </c>
      <c r="G1387" s="27" t="str">
        <f t="shared" si="64"/>
        <v>Female</v>
      </c>
      <c r="H1387" s="27" t="str">
        <f t="shared" si="65"/>
        <v>magmasecurity</v>
      </c>
    </row>
    <row r="1388" spans="1:8" x14ac:dyDescent="0.3">
      <c r="A1388" s="49" t="s">
        <v>9875</v>
      </c>
      <c r="B1388" s="27" t="s">
        <v>9874</v>
      </c>
      <c r="C1388" s="27" t="s">
        <v>9873</v>
      </c>
      <c r="D1388" s="27" t="s">
        <v>13838</v>
      </c>
      <c r="E1388" s="75">
        <v>30292</v>
      </c>
      <c r="F1388" s="27" t="str">
        <f t="shared" si="63"/>
        <v>0178</v>
      </c>
      <c r="G1388" s="27" t="str">
        <f t="shared" si="64"/>
        <v>Female</v>
      </c>
      <c r="H1388" s="27" t="str">
        <f t="shared" si="65"/>
        <v>magnistrucks</v>
      </c>
    </row>
    <row r="1389" spans="1:8" x14ac:dyDescent="0.3">
      <c r="A1389" s="49" t="s">
        <v>9872</v>
      </c>
      <c r="B1389" s="27" t="s">
        <v>9871</v>
      </c>
      <c r="C1389" s="27" t="s">
        <v>7948</v>
      </c>
      <c r="D1389" s="27" t="s">
        <v>13839</v>
      </c>
      <c r="E1389" s="75">
        <v>29110</v>
      </c>
      <c r="F1389" s="27" t="str">
        <f t="shared" si="63"/>
        <v>5071</v>
      </c>
      <c r="G1389" s="27" t="str">
        <f t="shared" si="64"/>
        <v>Male</v>
      </c>
      <c r="H1389" s="27" t="str">
        <f t="shared" si="65"/>
        <v>magos</v>
      </c>
    </row>
    <row r="1390" spans="1:8" x14ac:dyDescent="0.3">
      <c r="A1390" s="49" t="s">
        <v>9870</v>
      </c>
      <c r="B1390" s="27" t="s">
        <v>9869</v>
      </c>
      <c r="C1390" s="27" t="s">
        <v>4248</v>
      </c>
      <c r="E1390" s="75">
        <v>32316</v>
      </c>
      <c r="F1390" s="27" t="str">
        <f t="shared" si="63"/>
        <v>5820</v>
      </c>
      <c r="G1390" s="27" t="str">
        <f t="shared" si="64"/>
        <v>Male</v>
      </c>
      <c r="H1390" s="27" t="e">
        <f t="shared" si="65"/>
        <v>#VALUE!</v>
      </c>
    </row>
    <row r="1391" spans="1:8" x14ac:dyDescent="0.3">
      <c r="A1391" s="49" t="s">
        <v>9868</v>
      </c>
      <c r="B1391" s="27" t="s">
        <v>7663</v>
      </c>
      <c r="C1391" s="27" t="s">
        <v>9867</v>
      </c>
      <c r="D1391" s="27" t="s">
        <v>13840</v>
      </c>
      <c r="E1391" s="75">
        <v>33988</v>
      </c>
      <c r="F1391" s="27" t="str">
        <f t="shared" si="63"/>
        <v>0724</v>
      </c>
      <c r="G1391" s="27" t="str">
        <f t="shared" si="64"/>
        <v>Female</v>
      </c>
      <c r="H1391" s="27" t="str">
        <f t="shared" si="65"/>
        <v>makro</v>
      </c>
    </row>
    <row r="1392" spans="1:8" x14ac:dyDescent="0.3">
      <c r="A1392" s="49" t="s">
        <v>9866</v>
      </c>
      <c r="B1392" s="27" t="s">
        <v>9865</v>
      </c>
      <c r="C1392" s="27" t="s">
        <v>9864</v>
      </c>
      <c r="D1392" s="27" t="s">
        <v>13841</v>
      </c>
      <c r="E1392" s="75">
        <v>29283</v>
      </c>
      <c r="F1392" s="27" t="str">
        <f t="shared" si="63"/>
        <v>0769</v>
      </c>
      <c r="G1392" s="27" t="str">
        <f t="shared" si="64"/>
        <v>Female</v>
      </c>
      <c r="H1392" s="27" t="str">
        <f t="shared" si="65"/>
        <v>malincofood</v>
      </c>
    </row>
    <row r="1393" spans="1:8" x14ac:dyDescent="0.3">
      <c r="A1393" s="49" t="s">
        <v>9863</v>
      </c>
      <c r="B1393" s="27" t="s">
        <v>9626</v>
      </c>
      <c r="C1393" s="27" t="s">
        <v>9862</v>
      </c>
      <c r="E1393" s="75">
        <v>29551</v>
      </c>
      <c r="F1393" s="27" t="str">
        <f t="shared" si="63"/>
        <v>5034</v>
      </c>
      <c r="G1393" s="27" t="str">
        <f t="shared" si="64"/>
        <v>Male</v>
      </c>
      <c r="H1393" s="27" t="e">
        <f t="shared" si="65"/>
        <v>#VALUE!</v>
      </c>
    </row>
    <row r="1394" spans="1:8" x14ac:dyDescent="0.3">
      <c r="A1394" s="49" t="s">
        <v>9861</v>
      </c>
      <c r="B1394" s="27" t="s">
        <v>9860</v>
      </c>
      <c r="C1394" s="27" t="s">
        <v>4764</v>
      </c>
      <c r="D1394" s="27" t="s">
        <v>13842</v>
      </c>
      <c r="E1394" s="75">
        <v>29180</v>
      </c>
      <c r="F1394" s="27" t="str">
        <f t="shared" si="63"/>
        <v>5526</v>
      </c>
      <c r="G1394" s="27" t="str">
        <f t="shared" si="64"/>
        <v>Male</v>
      </c>
      <c r="H1394" s="27" t="str">
        <f t="shared" si="65"/>
        <v>mannahr</v>
      </c>
    </row>
    <row r="1395" spans="1:8" x14ac:dyDescent="0.3">
      <c r="A1395" s="49" t="s">
        <v>9859</v>
      </c>
      <c r="B1395" s="27" t="s">
        <v>5176</v>
      </c>
      <c r="C1395" s="27" t="s">
        <v>9858</v>
      </c>
      <c r="D1395" s="27" t="s">
        <v>13843</v>
      </c>
      <c r="E1395" s="75">
        <v>34087</v>
      </c>
      <c r="F1395" s="27" t="str">
        <f t="shared" si="63"/>
        <v>0152</v>
      </c>
      <c r="G1395" s="27" t="str">
        <f t="shared" si="64"/>
        <v>Female</v>
      </c>
      <c r="H1395" s="27" t="str">
        <f t="shared" si="65"/>
        <v>mapstudio</v>
      </c>
    </row>
    <row r="1396" spans="1:8" x14ac:dyDescent="0.3">
      <c r="A1396" s="49" t="s">
        <v>9857</v>
      </c>
      <c r="B1396" s="27" t="s">
        <v>9856</v>
      </c>
      <c r="C1396" s="27" t="s">
        <v>6881</v>
      </c>
      <c r="D1396" s="27" t="s">
        <v>13844</v>
      </c>
      <c r="E1396" s="75">
        <v>30889</v>
      </c>
      <c r="F1396" s="27" t="str">
        <f t="shared" si="63"/>
        <v>5471</v>
      </c>
      <c r="G1396" s="27" t="str">
        <f t="shared" si="64"/>
        <v>Male</v>
      </c>
      <c r="H1396" s="27" t="str">
        <f t="shared" si="65"/>
        <v>mapa</v>
      </c>
    </row>
    <row r="1397" spans="1:8" x14ac:dyDescent="0.3">
      <c r="A1397" s="49" t="s">
        <v>9855</v>
      </c>
      <c r="B1397" s="27" t="s">
        <v>9854</v>
      </c>
      <c r="C1397" s="27" t="s">
        <v>9853</v>
      </c>
      <c r="D1397" s="27" t="s">
        <v>13845</v>
      </c>
      <c r="E1397" s="75">
        <v>32330</v>
      </c>
      <c r="F1397" s="27" t="str">
        <f t="shared" si="63"/>
        <v>5046</v>
      </c>
      <c r="G1397" s="27" t="str">
        <f t="shared" si="64"/>
        <v>Male</v>
      </c>
      <c r="H1397" s="27" t="str">
        <f t="shared" si="65"/>
        <v>gmail</v>
      </c>
    </row>
    <row r="1398" spans="1:8" x14ac:dyDescent="0.3">
      <c r="A1398" s="49" t="s">
        <v>9852</v>
      </c>
      <c r="B1398" s="27" t="s">
        <v>9851</v>
      </c>
      <c r="C1398" s="27" t="s">
        <v>5401</v>
      </c>
      <c r="D1398" s="27" t="s">
        <v>13846</v>
      </c>
      <c r="E1398" s="75">
        <v>33920</v>
      </c>
      <c r="F1398" s="27" t="str">
        <f t="shared" si="63"/>
        <v>5801</v>
      </c>
      <c r="G1398" s="27" t="str">
        <f t="shared" si="64"/>
        <v>Male</v>
      </c>
      <c r="H1398" s="27" t="str">
        <f t="shared" si="65"/>
        <v>expressmeats</v>
      </c>
    </row>
    <row r="1399" spans="1:8" x14ac:dyDescent="0.3">
      <c r="A1399" s="49" t="s">
        <v>9850</v>
      </c>
      <c r="B1399" s="27" t="s">
        <v>4369</v>
      </c>
      <c r="C1399" s="27" t="s">
        <v>4431</v>
      </c>
      <c r="D1399" s="27" t="s">
        <v>13847</v>
      </c>
      <c r="E1399" s="75">
        <v>33619</v>
      </c>
      <c r="F1399" s="27" t="str">
        <f t="shared" si="63"/>
        <v>5148</v>
      </c>
      <c r="G1399" s="27" t="str">
        <f t="shared" si="64"/>
        <v>Male</v>
      </c>
      <c r="H1399" s="27" t="str">
        <f t="shared" si="65"/>
        <v>marel</v>
      </c>
    </row>
    <row r="1400" spans="1:8" x14ac:dyDescent="0.3">
      <c r="A1400" s="49" t="s">
        <v>9849</v>
      </c>
      <c r="B1400" s="27" t="s">
        <v>9848</v>
      </c>
      <c r="C1400" s="27" t="s">
        <v>9847</v>
      </c>
      <c r="D1400" s="27" t="s">
        <v>13848</v>
      </c>
      <c r="E1400" s="75">
        <v>33877</v>
      </c>
      <c r="F1400" s="27" t="str">
        <f t="shared" si="63"/>
        <v>0124</v>
      </c>
      <c r="G1400" s="27" t="str">
        <f t="shared" si="64"/>
        <v>Female</v>
      </c>
      <c r="H1400" s="27" t="str">
        <f t="shared" si="65"/>
        <v>mre</v>
      </c>
    </row>
    <row r="1401" spans="1:8" x14ac:dyDescent="0.3">
      <c r="A1401" s="49" t="s">
        <v>9846</v>
      </c>
      <c r="B1401" s="27" t="s">
        <v>9845</v>
      </c>
      <c r="C1401" s="27" t="s">
        <v>9844</v>
      </c>
      <c r="D1401" s="27" t="s">
        <v>13849</v>
      </c>
      <c r="E1401" s="75">
        <v>33398</v>
      </c>
      <c r="F1401" s="27" t="str">
        <f t="shared" si="63"/>
        <v>0071</v>
      </c>
      <c r="G1401" s="27" t="str">
        <f t="shared" si="64"/>
        <v>Female</v>
      </c>
      <c r="H1401" s="27" t="str">
        <f t="shared" si="65"/>
        <v>yahoo</v>
      </c>
    </row>
    <row r="1402" spans="1:8" x14ac:dyDescent="0.3">
      <c r="A1402" s="49" t="s">
        <v>9843</v>
      </c>
      <c r="B1402" s="27" t="s">
        <v>9842</v>
      </c>
      <c r="C1402" s="27" t="s">
        <v>9744</v>
      </c>
      <c r="D1402" s="27" t="s">
        <v>13850</v>
      </c>
      <c r="E1402" s="75">
        <v>32026</v>
      </c>
      <c r="F1402" s="27" t="str">
        <f t="shared" si="63"/>
        <v>5667</v>
      </c>
      <c r="G1402" s="27" t="str">
        <f t="shared" si="64"/>
        <v>Male</v>
      </c>
      <c r="H1402" s="27" t="str">
        <f t="shared" si="65"/>
        <v>marins-sa</v>
      </c>
    </row>
    <row r="1403" spans="1:8" x14ac:dyDescent="0.3">
      <c r="A1403" s="49" t="s">
        <v>9841</v>
      </c>
      <c r="B1403" s="27" t="s">
        <v>9840</v>
      </c>
      <c r="C1403" s="27" t="s">
        <v>4488</v>
      </c>
      <c r="D1403" s="27" t="s">
        <v>13851</v>
      </c>
      <c r="E1403" s="75">
        <v>32734</v>
      </c>
      <c r="F1403" s="27" t="str">
        <f t="shared" si="63"/>
        <v>1118</v>
      </c>
      <c r="G1403" s="27" t="str">
        <f t="shared" si="64"/>
        <v>Female</v>
      </c>
      <c r="H1403" s="27" t="str">
        <f t="shared" si="65"/>
        <v>telkomsa</v>
      </c>
    </row>
    <row r="1404" spans="1:8" x14ac:dyDescent="0.3">
      <c r="A1404" s="49" t="s">
        <v>9839</v>
      </c>
      <c r="B1404" s="27" t="s">
        <v>9838</v>
      </c>
      <c r="C1404" s="27" t="s">
        <v>4725</v>
      </c>
      <c r="D1404" s="27" t="s">
        <v>13852</v>
      </c>
      <c r="E1404" s="75">
        <v>33518</v>
      </c>
      <c r="F1404" s="27" t="str">
        <f t="shared" si="63"/>
        <v>0769</v>
      </c>
      <c r="G1404" s="27" t="str">
        <f t="shared" si="64"/>
        <v>Female</v>
      </c>
      <c r="H1404" s="27" t="str">
        <f t="shared" si="65"/>
        <v>mweb</v>
      </c>
    </row>
    <row r="1405" spans="1:8" x14ac:dyDescent="0.3">
      <c r="A1405" s="49" t="s">
        <v>9837</v>
      </c>
      <c r="B1405" s="27" t="s">
        <v>4135</v>
      </c>
      <c r="C1405" s="27" t="s">
        <v>4172</v>
      </c>
      <c r="D1405" s="27" t="s">
        <v>13837</v>
      </c>
      <c r="E1405" s="75">
        <v>32854</v>
      </c>
      <c r="F1405" s="27" t="str">
        <f t="shared" si="63"/>
        <v>0892</v>
      </c>
      <c r="G1405" s="27" t="str">
        <f t="shared" si="64"/>
        <v>Female</v>
      </c>
      <c r="H1405" s="27" t="str">
        <f t="shared" si="65"/>
        <v>magmasecurity</v>
      </c>
    </row>
    <row r="1406" spans="1:8" x14ac:dyDescent="0.3">
      <c r="A1406" s="49" t="s">
        <v>9836</v>
      </c>
      <c r="B1406" s="27" t="s">
        <v>5192</v>
      </c>
      <c r="C1406" s="27" t="s">
        <v>7524</v>
      </c>
      <c r="E1406" s="75">
        <v>31362</v>
      </c>
      <c r="F1406" s="27" t="str">
        <f t="shared" si="63"/>
        <v>0618</v>
      </c>
      <c r="G1406" s="27" t="str">
        <f t="shared" si="64"/>
        <v>Female</v>
      </c>
      <c r="H1406" s="27" t="e">
        <f t="shared" si="65"/>
        <v>#VALUE!</v>
      </c>
    </row>
    <row r="1407" spans="1:8" x14ac:dyDescent="0.3">
      <c r="A1407" s="49" t="s">
        <v>9835</v>
      </c>
      <c r="B1407" s="27" t="s">
        <v>9834</v>
      </c>
      <c r="C1407" s="27" t="s">
        <v>9833</v>
      </c>
      <c r="D1407" s="27" t="s">
        <v>13853</v>
      </c>
      <c r="E1407" s="75">
        <v>34033</v>
      </c>
      <c r="F1407" s="27" t="str">
        <f t="shared" si="63"/>
        <v>0225</v>
      </c>
      <c r="G1407" s="27" t="str">
        <f t="shared" si="64"/>
        <v>Female</v>
      </c>
      <c r="H1407" s="27" t="str">
        <f t="shared" si="65"/>
        <v>vivass</v>
      </c>
    </row>
    <row r="1408" spans="1:8" x14ac:dyDescent="0.3">
      <c r="A1408" s="49" t="s">
        <v>9832</v>
      </c>
      <c r="B1408" s="27" t="s">
        <v>6534</v>
      </c>
      <c r="C1408" s="27" t="s">
        <v>9831</v>
      </c>
      <c r="D1408" s="27" t="s">
        <v>13854</v>
      </c>
      <c r="E1408" s="75">
        <v>35645</v>
      </c>
      <c r="F1408" s="27" t="str">
        <f t="shared" si="63"/>
        <v>5109</v>
      </c>
      <c r="G1408" s="27" t="str">
        <f t="shared" si="64"/>
        <v>Male</v>
      </c>
      <c r="H1408" s="27" t="str">
        <f t="shared" si="65"/>
        <v>humeint</v>
      </c>
    </row>
    <row r="1409" spans="1:8" x14ac:dyDescent="0.3">
      <c r="A1409" s="49" t="s">
        <v>9830</v>
      </c>
      <c r="B1409" s="27" t="s">
        <v>9829</v>
      </c>
      <c r="C1409" s="27" t="s">
        <v>9828</v>
      </c>
      <c r="D1409" s="27" t="s">
        <v>13855</v>
      </c>
      <c r="E1409" s="75">
        <v>34837</v>
      </c>
      <c r="F1409" s="27" t="str">
        <f t="shared" si="63"/>
        <v>0031</v>
      </c>
      <c r="G1409" s="27" t="str">
        <f t="shared" si="64"/>
        <v>Female</v>
      </c>
      <c r="H1409" s="27" t="str">
        <f t="shared" si="65"/>
        <v>polead</v>
      </c>
    </row>
    <row r="1410" spans="1:8" x14ac:dyDescent="0.3">
      <c r="A1410" s="49" t="s">
        <v>9827</v>
      </c>
      <c r="B1410" s="27" t="s">
        <v>9826</v>
      </c>
      <c r="C1410" s="27" t="s">
        <v>9825</v>
      </c>
      <c r="D1410" s="27" t="s">
        <v>13856</v>
      </c>
      <c r="E1410" s="75">
        <v>34849</v>
      </c>
      <c r="F1410" s="27" t="str">
        <f t="shared" si="63"/>
        <v>1307</v>
      </c>
      <c r="G1410" s="27" t="str">
        <f t="shared" si="64"/>
        <v>Female</v>
      </c>
      <c r="H1410" s="27" t="str">
        <f t="shared" si="65"/>
        <v>masana-csc</v>
      </c>
    </row>
    <row r="1411" spans="1:8" x14ac:dyDescent="0.3">
      <c r="A1411" s="49" t="s">
        <v>9824</v>
      </c>
      <c r="B1411" s="27" t="s">
        <v>9823</v>
      </c>
      <c r="C1411" s="27" t="s">
        <v>9822</v>
      </c>
      <c r="D1411" s="27" t="s">
        <v>13857</v>
      </c>
      <c r="E1411" s="75">
        <v>34919</v>
      </c>
      <c r="F1411" s="27" t="str">
        <f t="shared" si="63"/>
        <v>0136</v>
      </c>
      <c r="G1411" s="27" t="str">
        <f t="shared" si="64"/>
        <v>Female</v>
      </c>
      <c r="H1411" s="27" t="str">
        <f t="shared" si="65"/>
        <v>bugler</v>
      </c>
    </row>
    <row r="1412" spans="1:8" x14ac:dyDescent="0.3">
      <c r="A1412" s="49" t="s">
        <v>9821</v>
      </c>
      <c r="B1412" s="27" t="s">
        <v>6305</v>
      </c>
      <c r="C1412" s="27" t="s">
        <v>9820</v>
      </c>
      <c r="D1412" s="27" t="s">
        <v>13858</v>
      </c>
      <c r="E1412" s="75">
        <v>34177</v>
      </c>
      <c r="F1412" s="27" t="str">
        <f t="shared" ref="F1412:F1475" si="66">MID(A1412,7,4)</f>
        <v>5191</v>
      </c>
      <c r="G1412" s="27" t="str">
        <f t="shared" si="64"/>
        <v>Male</v>
      </c>
      <c r="H1412" s="27" t="str">
        <f t="shared" si="65"/>
        <v>massamatic</v>
      </c>
    </row>
    <row r="1413" spans="1:8" x14ac:dyDescent="0.3">
      <c r="A1413" s="49" t="s">
        <v>9819</v>
      </c>
      <c r="B1413" s="27" t="s">
        <v>9818</v>
      </c>
      <c r="C1413" s="27" t="s">
        <v>9817</v>
      </c>
      <c r="D1413" s="27" t="s">
        <v>13858</v>
      </c>
      <c r="E1413" s="75">
        <v>34842</v>
      </c>
      <c r="F1413" s="27" t="str">
        <f t="shared" si="66"/>
        <v>0099</v>
      </c>
      <c r="G1413" s="27" t="str">
        <f t="shared" ref="G1413:G1476" si="67">IF(F1413&gt;"4999","Male","Female")</f>
        <v>Female</v>
      </c>
      <c r="H1413" s="27" t="str">
        <f t="shared" ref="H1413:H1476" si="68">LEFT(REPLACE(D1413,1,FIND("@",D1413),""),FIND(".",REPLACE(D1413,1,FIND("@",D1413),""))-1)</f>
        <v>massamatic</v>
      </c>
    </row>
    <row r="1414" spans="1:8" x14ac:dyDescent="0.3">
      <c r="A1414" s="49" t="s">
        <v>9816</v>
      </c>
      <c r="B1414" s="27" t="s">
        <v>9815</v>
      </c>
      <c r="C1414" s="27" t="s">
        <v>9803</v>
      </c>
      <c r="D1414" s="27" t="s">
        <v>13859</v>
      </c>
      <c r="E1414" s="75">
        <v>33598</v>
      </c>
      <c r="F1414" s="27" t="str">
        <f t="shared" si="66"/>
        <v>5192</v>
      </c>
      <c r="G1414" s="27" t="str">
        <f t="shared" si="67"/>
        <v>Male</v>
      </c>
      <c r="H1414" s="27" t="str">
        <f t="shared" si="68"/>
        <v>mlift</v>
      </c>
    </row>
    <row r="1415" spans="1:8" x14ac:dyDescent="0.3">
      <c r="A1415" s="49" t="s">
        <v>9814</v>
      </c>
      <c r="B1415" s="27" t="s">
        <v>9813</v>
      </c>
      <c r="C1415" s="27" t="s">
        <v>9812</v>
      </c>
      <c r="D1415" s="27" t="s">
        <v>13860</v>
      </c>
      <c r="E1415" s="75">
        <v>34226</v>
      </c>
      <c r="F1415" s="27" t="str">
        <f t="shared" si="66"/>
        <v>0225</v>
      </c>
      <c r="G1415" s="27" t="str">
        <f t="shared" si="67"/>
        <v>Female</v>
      </c>
      <c r="H1415" s="27" t="str">
        <f t="shared" si="68"/>
        <v>gmail</v>
      </c>
    </row>
    <row r="1416" spans="1:8" x14ac:dyDescent="0.3">
      <c r="A1416" s="49" t="s">
        <v>9811</v>
      </c>
      <c r="B1416" s="27" t="s">
        <v>9810</v>
      </c>
      <c r="C1416" s="27" t="s">
        <v>9549</v>
      </c>
      <c r="D1416" s="27" t="s">
        <v>13861</v>
      </c>
      <c r="E1416" s="75">
        <v>35010</v>
      </c>
      <c r="F1416" s="27" t="str">
        <f t="shared" si="66"/>
        <v>0321</v>
      </c>
      <c r="G1416" s="27" t="str">
        <f t="shared" si="67"/>
        <v>Female</v>
      </c>
      <c r="H1416" s="27" t="str">
        <f t="shared" si="68"/>
        <v>mastervent</v>
      </c>
    </row>
    <row r="1417" spans="1:8" x14ac:dyDescent="0.3">
      <c r="A1417" s="49" t="s">
        <v>9809</v>
      </c>
      <c r="B1417" s="27" t="s">
        <v>9808</v>
      </c>
      <c r="C1417" s="27" t="s">
        <v>9807</v>
      </c>
      <c r="D1417" s="27" t="s">
        <v>13862</v>
      </c>
      <c r="E1417" s="75">
        <v>34133</v>
      </c>
      <c r="F1417" s="27" t="str">
        <f t="shared" si="66"/>
        <v>0036</v>
      </c>
      <c r="G1417" s="27" t="str">
        <f t="shared" si="67"/>
        <v>Female</v>
      </c>
      <c r="H1417" s="27" t="str">
        <f t="shared" si="68"/>
        <v>yahoo</v>
      </c>
    </row>
    <row r="1418" spans="1:8" x14ac:dyDescent="0.3">
      <c r="A1418" s="49" t="s">
        <v>9806</v>
      </c>
      <c r="B1418" s="27" t="s">
        <v>5357</v>
      </c>
      <c r="C1418" s="27" t="s">
        <v>4037</v>
      </c>
      <c r="D1418" s="27" t="s">
        <v>13863</v>
      </c>
      <c r="E1418" s="75">
        <v>33356</v>
      </c>
      <c r="F1418" s="27" t="str">
        <f t="shared" si="66"/>
        <v>0267</v>
      </c>
      <c r="G1418" s="27" t="str">
        <f t="shared" si="67"/>
        <v>Female</v>
      </c>
      <c r="H1418" s="27" t="str">
        <f t="shared" si="68"/>
        <v>thinkprint</v>
      </c>
    </row>
    <row r="1419" spans="1:8" x14ac:dyDescent="0.3">
      <c r="A1419" s="49" t="s">
        <v>9805</v>
      </c>
      <c r="B1419" s="27" t="s">
        <v>9804</v>
      </c>
      <c r="C1419" s="27" t="s">
        <v>9803</v>
      </c>
      <c r="E1419" s="75">
        <v>31726</v>
      </c>
      <c r="F1419" s="27" t="str">
        <f t="shared" si="66"/>
        <v>5081</v>
      </c>
      <c r="G1419" s="27" t="str">
        <f t="shared" si="67"/>
        <v>Male</v>
      </c>
      <c r="H1419" s="27" t="e">
        <f t="shared" si="68"/>
        <v>#VALUE!</v>
      </c>
    </row>
    <row r="1420" spans="1:8" x14ac:dyDescent="0.3">
      <c r="A1420" s="49" t="s">
        <v>9802</v>
      </c>
      <c r="B1420" s="27" t="s">
        <v>9801</v>
      </c>
      <c r="C1420" s="27" t="s">
        <v>4431</v>
      </c>
      <c r="D1420" s="27" t="s">
        <v>13864</v>
      </c>
      <c r="E1420" s="75">
        <v>29917</v>
      </c>
      <c r="F1420" s="27" t="str">
        <f t="shared" si="66"/>
        <v>5241</v>
      </c>
      <c r="G1420" s="27" t="str">
        <f t="shared" si="67"/>
        <v>Male</v>
      </c>
      <c r="H1420" s="27" t="str">
        <f t="shared" si="68"/>
        <v>mixtelematics</v>
      </c>
    </row>
    <row r="1421" spans="1:8" x14ac:dyDescent="0.3">
      <c r="A1421" s="49" t="s">
        <v>9800</v>
      </c>
      <c r="B1421" s="27" t="s">
        <v>9799</v>
      </c>
      <c r="C1421" s="27" t="s">
        <v>5918</v>
      </c>
      <c r="D1421" s="27" t="s">
        <v>13865</v>
      </c>
      <c r="E1421" s="75">
        <v>34218</v>
      </c>
      <c r="F1421" s="27" t="str">
        <f t="shared" si="66"/>
        <v>5200</v>
      </c>
      <c r="G1421" s="27" t="str">
        <f t="shared" si="67"/>
        <v>Male</v>
      </c>
      <c r="H1421" s="27" t="str">
        <f t="shared" si="68"/>
        <v>iburst</v>
      </c>
    </row>
    <row r="1422" spans="1:8" x14ac:dyDescent="0.3">
      <c r="A1422" s="49" t="s">
        <v>9798</v>
      </c>
      <c r="B1422" s="27" t="s">
        <v>9797</v>
      </c>
      <c r="C1422" s="27" t="s">
        <v>9796</v>
      </c>
      <c r="D1422" s="27" t="s">
        <v>13866</v>
      </c>
      <c r="E1422" s="75">
        <v>35290</v>
      </c>
      <c r="F1422" s="27" t="str">
        <f t="shared" si="66"/>
        <v>0131</v>
      </c>
      <c r="G1422" s="27" t="str">
        <f t="shared" si="67"/>
        <v>Female</v>
      </c>
      <c r="H1422" s="27" t="str">
        <f t="shared" si="68"/>
        <v>gmail</v>
      </c>
    </row>
    <row r="1423" spans="1:8" x14ac:dyDescent="0.3">
      <c r="A1423" s="49" t="s">
        <v>9795</v>
      </c>
      <c r="B1423" s="27" t="s">
        <v>5729</v>
      </c>
      <c r="C1423" s="27" t="s">
        <v>9794</v>
      </c>
      <c r="D1423" s="27" t="s">
        <v>13867</v>
      </c>
      <c r="E1423" s="75">
        <v>32662</v>
      </c>
      <c r="F1423" s="27" t="str">
        <f t="shared" si="66"/>
        <v>0075</v>
      </c>
      <c r="G1423" s="27" t="str">
        <f t="shared" si="67"/>
        <v>Female</v>
      </c>
      <c r="H1423" s="27" t="str">
        <f t="shared" si="68"/>
        <v>mauricekerrigan</v>
      </c>
    </row>
    <row r="1424" spans="1:8" x14ac:dyDescent="0.3">
      <c r="A1424" s="49" t="s">
        <v>9793</v>
      </c>
      <c r="B1424" s="27" t="s">
        <v>9792</v>
      </c>
      <c r="C1424" s="27" t="s">
        <v>9791</v>
      </c>
      <c r="D1424" s="27" t="s">
        <v>13868</v>
      </c>
      <c r="E1424" s="75">
        <v>35248</v>
      </c>
      <c r="F1424" s="27" t="str">
        <f t="shared" si="66"/>
        <v>0179</v>
      </c>
      <c r="G1424" s="27" t="str">
        <f t="shared" si="67"/>
        <v>Female</v>
      </c>
      <c r="H1424" s="27" t="str">
        <f t="shared" si="68"/>
        <v>vodamail</v>
      </c>
    </row>
    <row r="1425" spans="1:8" x14ac:dyDescent="0.3">
      <c r="A1425" s="49" t="s">
        <v>9790</v>
      </c>
      <c r="B1425" s="27" t="s">
        <v>9789</v>
      </c>
      <c r="C1425" s="27" t="s">
        <v>9788</v>
      </c>
      <c r="D1425" s="27" t="s">
        <v>13869</v>
      </c>
      <c r="E1425" s="75">
        <v>33981</v>
      </c>
      <c r="F1425" s="27" t="str">
        <f t="shared" si="66"/>
        <v>5057</v>
      </c>
      <c r="G1425" s="27" t="str">
        <f t="shared" si="67"/>
        <v>Male</v>
      </c>
      <c r="H1425" s="27" t="str">
        <f t="shared" si="68"/>
        <v>maxisecurity</v>
      </c>
    </row>
    <row r="1426" spans="1:8" x14ac:dyDescent="0.3">
      <c r="A1426" s="49" t="s">
        <v>9787</v>
      </c>
      <c r="B1426" s="27" t="s">
        <v>8881</v>
      </c>
      <c r="C1426" s="27" t="s">
        <v>9786</v>
      </c>
      <c r="D1426" s="27" t="s">
        <v>13870</v>
      </c>
      <c r="E1426" s="75">
        <v>31036</v>
      </c>
      <c r="F1426" s="27" t="str">
        <f t="shared" si="66"/>
        <v>0046</v>
      </c>
      <c r="G1426" s="27" t="str">
        <f t="shared" si="67"/>
        <v>Female</v>
      </c>
      <c r="H1426" s="27" t="str">
        <f t="shared" si="68"/>
        <v>bothmasigns</v>
      </c>
    </row>
    <row r="1427" spans="1:8" x14ac:dyDescent="0.3">
      <c r="A1427" s="49" t="s">
        <v>9785</v>
      </c>
      <c r="B1427" s="27" t="s">
        <v>5418</v>
      </c>
      <c r="C1427" s="27" t="s">
        <v>5271</v>
      </c>
      <c r="D1427" s="27" t="s">
        <v>13871</v>
      </c>
      <c r="E1427" s="75">
        <v>30463</v>
      </c>
      <c r="F1427" s="27" t="str">
        <f t="shared" si="66"/>
        <v>5809</v>
      </c>
      <c r="G1427" s="27" t="str">
        <f t="shared" si="67"/>
        <v>Male</v>
      </c>
      <c r="H1427" s="27" t="str">
        <f t="shared" si="68"/>
        <v>mayarch</v>
      </c>
    </row>
    <row r="1428" spans="1:8" x14ac:dyDescent="0.3">
      <c r="A1428" s="49" t="s">
        <v>9784</v>
      </c>
      <c r="B1428" s="27" t="s">
        <v>9783</v>
      </c>
      <c r="C1428" s="27" t="s">
        <v>9782</v>
      </c>
      <c r="D1428" s="27" t="s">
        <v>13872</v>
      </c>
      <c r="E1428" s="75">
        <v>33626</v>
      </c>
      <c r="F1428" s="27" t="str">
        <f t="shared" si="66"/>
        <v>5328</v>
      </c>
      <c r="G1428" s="27" t="str">
        <f t="shared" si="67"/>
        <v>Male</v>
      </c>
      <c r="H1428" s="27" t="str">
        <f t="shared" si="68"/>
        <v>MFGB</v>
      </c>
    </row>
    <row r="1429" spans="1:8" x14ac:dyDescent="0.3">
      <c r="A1429" s="49" t="s">
        <v>9781</v>
      </c>
      <c r="B1429" s="27" t="s">
        <v>9505</v>
      </c>
      <c r="C1429" s="27" t="s">
        <v>5190</v>
      </c>
      <c r="D1429" s="27" t="s">
        <v>13873</v>
      </c>
      <c r="E1429" s="75">
        <v>33347</v>
      </c>
      <c r="F1429" s="27" t="str">
        <f t="shared" si="66"/>
        <v>0257</v>
      </c>
      <c r="G1429" s="27" t="str">
        <f t="shared" si="67"/>
        <v>Female</v>
      </c>
      <c r="H1429" s="27" t="str">
        <f t="shared" si="68"/>
        <v>mayfairhotel</v>
      </c>
    </row>
    <row r="1430" spans="1:8" x14ac:dyDescent="0.3">
      <c r="A1430" s="49" t="s">
        <v>9780</v>
      </c>
      <c r="B1430" s="27" t="s">
        <v>9400</v>
      </c>
      <c r="C1430" s="27" t="s">
        <v>9779</v>
      </c>
      <c r="D1430" s="27" t="s">
        <v>13874</v>
      </c>
      <c r="E1430" s="75">
        <v>33085</v>
      </c>
      <c r="F1430" s="27" t="str">
        <f t="shared" si="66"/>
        <v>5389</v>
      </c>
      <c r="G1430" s="27" t="str">
        <f t="shared" si="67"/>
        <v>Male</v>
      </c>
      <c r="H1430" s="27" t="str">
        <f t="shared" si="68"/>
        <v>continentaldeli</v>
      </c>
    </row>
    <row r="1431" spans="1:8" x14ac:dyDescent="0.3">
      <c r="A1431" s="49" t="s">
        <v>9778</v>
      </c>
      <c r="B1431" s="27" t="s">
        <v>9777</v>
      </c>
      <c r="C1431" s="27" t="s">
        <v>4268</v>
      </c>
      <c r="D1431" s="27" t="s">
        <v>13875</v>
      </c>
      <c r="E1431" s="75">
        <v>26485</v>
      </c>
      <c r="F1431" s="27" t="str">
        <f t="shared" si="66"/>
        <v>5557</v>
      </c>
      <c r="G1431" s="27" t="str">
        <f t="shared" si="67"/>
        <v>Male</v>
      </c>
      <c r="H1431" s="27" t="str">
        <f t="shared" si="68"/>
        <v>maze</v>
      </c>
    </row>
    <row r="1432" spans="1:8" x14ac:dyDescent="0.3">
      <c r="A1432" s="49" t="s">
        <v>9776</v>
      </c>
      <c r="B1432" s="27" t="s">
        <v>5105</v>
      </c>
      <c r="C1432" s="27" t="s">
        <v>9775</v>
      </c>
      <c r="D1432" s="27" t="s">
        <v>13876</v>
      </c>
      <c r="E1432" s="75">
        <v>30637</v>
      </c>
      <c r="F1432" s="27" t="str">
        <f t="shared" si="66"/>
        <v>5186</v>
      </c>
      <c r="G1432" s="27" t="str">
        <f t="shared" si="67"/>
        <v>Male</v>
      </c>
      <c r="H1432" s="27" t="str">
        <f t="shared" si="68"/>
        <v>FAMOUSBRANDS</v>
      </c>
    </row>
    <row r="1433" spans="1:8" x14ac:dyDescent="0.3">
      <c r="A1433" s="49" t="s">
        <v>9774</v>
      </c>
      <c r="B1433" s="27" t="s">
        <v>4723</v>
      </c>
      <c r="C1433" s="27" t="s">
        <v>9773</v>
      </c>
      <c r="D1433" s="27" t="s">
        <v>13877</v>
      </c>
      <c r="E1433" s="75">
        <v>32501</v>
      </c>
      <c r="F1433" s="27" t="str">
        <f t="shared" si="66"/>
        <v>0489</v>
      </c>
      <c r="G1433" s="27" t="str">
        <f t="shared" si="67"/>
        <v>Female</v>
      </c>
      <c r="H1433" s="27" t="str">
        <f t="shared" si="68"/>
        <v>mbombela</v>
      </c>
    </row>
    <row r="1434" spans="1:8" x14ac:dyDescent="0.3">
      <c r="A1434" s="49" t="s">
        <v>9772</v>
      </c>
      <c r="B1434" s="27" t="s">
        <v>9771</v>
      </c>
      <c r="C1434" s="27" t="s">
        <v>4049</v>
      </c>
      <c r="E1434" s="75">
        <v>34523</v>
      </c>
      <c r="F1434" s="27" t="str">
        <f t="shared" si="66"/>
        <v>6145</v>
      </c>
      <c r="G1434" s="27" t="str">
        <f t="shared" si="67"/>
        <v>Male</v>
      </c>
      <c r="H1434" s="27" t="e">
        <f t="shared" si="68"/>
        <v>#VALUE!</v>
      </c>
    </row>
    <row r="1435" spans="1:8" x14ac:dyDescent="0.3">
      <c r="A1435" s="49" t="s">
        <v>9770</v>
      </c>
      <c r="B1435" s="27" t="s">
        <v>7932</v>
      </c>
      <c r="C1435" s="27" t="s">
        <v>9769</v>
      </c>
      <c r="D1435" s="27" t="s">
        <v>13878</v>
      </c>
      <c r="E1435" s="75">
        <v>30328</v>
      </c>
      <c r="F1435" s="27" t="str">
        <f t="shared" si="66"/>
        <v>0106</v>
      </c>
      <c r="G1435" s="27" t="str">
        <f t="shared" si="67"/>
        <v>Female</v>
      </c>
      <c r="H1435" s="27" t="str">
        <f t="shared" si="68"/>
        <v>mbvprojects</v>
      </c>
    </row>
    <row r="1436" spans="1:8" x14ac:dyDescent="0.3">
      <c r="A1436" s="49" t="s">
        <v>9768</v>
      </c>
      <c r="B1436" s="27" t="s">
        <v>9767</v>
      </c>
      <c r="C1436" s="27" t="s">
        <v>9766</v>
      </c>
      <c r="D1436" s="27" t="s">
        <v>13879</v>
      </c>
      <c r="E1436" s="75">
        <v>31280</v>
      </c>
      <c r="F1436" s="27" t="str">
        <f t="shared" si="66"/>
        <v>5087</v>
      </c>
      <c r="G1436" s="27" t="str">
        <f t="shared" si="67"/>
        <v>Male</v>
      </c>
      <c r="H1436" s="27" t="str">
        <f t="shared" si="68"/>
        <v>mcbeans</v>
      </c>
    </row>
    <row r="1437" spans="1:8" x14ac:dyDescent="0.3">
      <c r="A1437" s="49" t="s">
        <v>9765</v>
      </c>
      <c r="B1437" s="27" t="s">
        <v>9764</v>
      </c>
      <c r="C1437" s="27" t="s">
        <v>4828</v>
      </c>
      <c r="D1437" s="27" t="s">
        <v>13880</v>
      </c>
      <c r="E1437" s="75">
        <v>31583</v>
      </c>
      <c r="F1437" s="27" t="str">
        <f t="shared" si="66"/>
        <v>5048</v>
      </c>
      <c r="G1437" s="27" t="str">
        <f t="shared" si="67"/>
        <v>Male</v>
      </c>
      <c r="H1437" s="27" t="str">
        <f t="shared" si="68"/>
        <v>mcmotor</v>
      </c>
    </row>
    <row r="1438" spans="1:8" x14ac:dyDescent="0.3">
      <c r="A1438" s="49" t="s">
        <v>9763</v>
      </c>
      <c r="B1438" s="27" t="s">
        <v>9762</v>
      </c>
      <c r="C1438" s="27" t="s">
        <v>9761</v>
      </c>
      <c r="D1438" s="27" t="s">
        <v>13881</v>
      </c>
      <c r="E1438" s="75">
        <v>32205</v>
      </c>
      <c r="F1438" s="27" t="str">
        <f t="shared" si="66"/>
        <v>6498</v>
      </c>
      <c r="G1438" s="27" t="str">
        <f t="shared" si="67"/>
        <v>Male</v>
      </c>
      <c r="H1438" s="27" t="str">
        <f t="shared" si="68"/>
        <v>mccater</v>
      </c>
    </row>
    <row r="1439" spans="1:8" x14ac:dyDescent="0.3">
      <c r="A1439" s="49" t="s">
        <v>9760</v>
      </c>
      <c r="B1439" s="27" t="s">
        <v>4206</v>
      </c>
      <c r="C1439" s="27" t="s">
        <v>9759</v>
      </c>
      <c r="D1439" s="27" t="s">
        <v>13882</v>
      </c>
      <c r="E1439" s="75">
        <v>32393</v>
      </c>
      <c r="F1439" s="27" t="str">
        <f t="shared" si="66"/>
        <v>6031</v>
      </c>
      <c r="G1439" s="27" t="str">
        <f t="shared" si="67"/>
        <v>Male</v>
      </c>
      <c r="H1439" s="27" t="str">
        <f t="shared" si="68"/>
        <v>sauceadvertising</v>
      </c>
    </row>
    <row r="1440" spans="1:8" x14ac:dyDescent="0.3">
      <c r="A1440" s="49" t="s">
        <v>9758</v>
      </c>
      <c r="B1440" s="27" t="s">
        <v>5176</v>
      </c>
      <c r="C1440" s="27" t="s">
        <v>9757</v>
      </c>
      <c r="D1440" s="27" t="s">
        <v>12763</v>
      </c>
      <c r="E1440" s="75">
        <v>32291</v>
      </c>
      <c r="F1440" s="27" t="str">
        <f t="shared" si="66"/>
        <v>0238</v>
      </c>
      <c r="G1440" s="27" t="str">
        <f t="shared" si="67"/>
        <v>Female</v>
      </c>
      <c r="H1440" s="27" t="str">
        <f t="shared" si="68"/>
        <v>mmfs</v>
      </c>
    </row>
    <row r="1441" spans="1:8" x14ac:dyDescent="0.3">
      <c r="A1441" s="49" t="s">
        <v>9756</v>
      </c>
      <c r="B1441" s="27" t="s">
        <v>7565</v>
      </c>
      <c r="C1441" s="27" t="s">
        <v>9755</v>
      </c>
      <c r="D1441" s="27" t="s">
        <v>13883</v>
      </c>
      <c r="E1441" s="75">
        <v>29392</v>
      </c>
      <c r="F1441" s="27" t="str">
        <f t="shared" si="66"/>
        <v>5945</v>
      </c>
      <c r="G1441" s="27" t="str">
        <f t="shared" si="67"/>
        <v>Male</v>
      </c>
      <c r="H1441" s="27" t="str">
        <f t="shared" si="68"/>
        <v>mci</v>
      </c>
    </row>
    <row r="1442" spans="1:8" x14ac:dyDescent="0.3">
      <c r="A1442" s="49" t="s">
        <v>9754</v>
      </c>
      <c r="B1442" s="27" t="s">
        <v>8841</v>
      </c>
      <c r="C1442" s="27" t="s">
        <v>9753</v>
      </c>
      <c r="D1442" s="27" t="s">
        <v>13884</v>
      </c>
      <c r="E1442" s="75">
        <v>30564</v>
      </c>
      <c r="F1442" s="27" t="str">
        <f t="shared" si="66"/>
        <v>0046</v>
      </c>
      <c r="G1442" s="27" t="str">
        <f t="shared" si="67"/>
        <v>Female</v>
      </c>
      <c r="H1442" s="27" t="str">
        <f t="shared" si="68"/>
        <v>webmail</v>
      </c>
    </row>
    <row r="1443" spans="1:8" x14ac:dyDescent="0.3">
      <c r="A1443" s="49" t="s">
        <v>9752</v>
      </c>
      <c r="B1443" s="27" t="s">
        <v>5966</v>
      </c>
      <c r="C1443" s="27" t="s">
        <v>9751</v>
      </c>
      <c r="D1443" s="27" t="s">
        <v>13885</v>
      </c>
      <c r="E1443" s="75">
        <v>33112</v>
      </c>
      <c r="F1443" s="27" t="str">
        <f t="shared" si="66"/>
        <v>0015</v>
      </c>
      <c r="G1443" s="27" t="str">
        <f t="shared" si="67"/>
        <v>Female</v>
      </c>
      <c r="H1443" s="27" t="str">
        <f t="shared" si="68"/>
        <v>mediaworks</v>
      </c>
    </row>
    <row r="1444" spans="1:8" x14ac:dyDescent="0.3">
      <c r="A1444" s="49" t="s">
        <v>9750</v>
      </c>
      <c r="B1444" s="27" t="s">
        <v>9749</v>
      </c>
      <c r="C1444" s="27" t="s">
        <v>4113</v>
      </c>
      <c r="D1444" s="27" t="s">
        <v>13886</v>
      </c>
      <c r="E1444" s="75">
        <v>34902</v>
      </c>
      <c r="F1444" s="27" t="str">
        <f t="shared" si="66"/>
        <v>5610</v>
      </c>
      <c r="G1444" s="27" t="str">
        <f t="shared" si="67"/>
        <v>Male</v>
      </c>
      <c r="H1444" s="27" t="str">
        <f t="shared" si="68"/>
        <v>measueformeasure</v>
      </c>
    </row>
    <row r="1445" spans="1:8" x14ac:dyDescent="0.3">
      <c r="A1445" s="49" t="s">
        <v>9748</v>
      </c>
      <c r="B1445" s="27" t="s">
        <v>9747</v>
      </c>
      <c r="C1445" s="27" t="s">
        <v>4828</v>
      </c>
      <c r="D1445" s="27" t="s">
        <v>13887</v>
      </c>
      <c r="E1445" s="75">
        <v>33453</v>
      </c>
      <c r="F1445" s="27" t="str">
        <f t="shared" si="66"/>
        <v>5096</v>
      </c>
      <c r="G1445" s="27" t="str">
        <f t="shared" si="67"/>
        <v>Male</v>
      </c>
      <c r="H1445" s="27" t="str">
        <f t="shared" si="68"/>
        <v>mcipe</v>
      </c>
    </row>
    <row r="1446" spans="1:8" x14ac:dyDescent="0.3">
      <c r="A1446" s="49" t="s">
        <v>9746</v>
      </c>
      <c r="B1446" s="27" t="s">
        <v>9745</v>
      </c>
      <c r="C1446" s="27" t="s">
        <v>9744</v>
      </c>
      <c r="D1446" s="27" t="s">
        <v>13888</v>
      </c>
      <c r="E1446" s="75">
        <v>31885</v>
      </c>
      <c r="F1446" s="27" t="str">
        <f t="shared" si="66"/>
        <v>6132</v>
      </c>
      <c r="G1446" s="27" t="str">
        <f t="shared" si="67"/>
        <v>Male</v>
      </c>
      <c r="H1446" s="27" t="str">
        <f t="shared" si="68"/>
        <v>expressmeats</v>
      </c>
    </row>
    <row r="1447" spans="1:8" x14ac:dyDescent="0.3">
      <c r="A1447" s="49" t="s">
        <v>9743</v>
      </c>
      <c r="B1447" s="27" t="s">
        <v>6452</v>
      </c>
      <c r="C1447" s="27" t="s">
        <v>4961</v>
      </c>
      <c r="D1447" s="27" t="s">
        <v>13889</v>
      </c>
      <c r="E1447" s="75">
        <v>33036</v>
      </c>
      <c r="F1447" s="27" t="str">
        <f t="shared" si="66"/>
        <v>0333</v>
      </c>
      <c r="G1447" s="27" t="str">
        <f t="shared" si="67"/>
        <v>Female</v>
      </c>
      <c r="H1447" s="27" t="str">
        <f t="shared" si="68"/>
        <v>meatmatters</v>
      </c>
    </row>
    <row r="1448" spans="1:8" x14ac:dyDescent="0.3">
      <c r="A1448" s="49" t="s">
        <v>9742</v>
      </c>
      <c r="B1448" s="27" t="s">
        <v>9741</v>
      </c>
      <c r="C1448" s="27" t="s">
        <v>9740</v>
      </c>
      <c r="D1448" s="27" t="s">
        <v>13890</v>
      </c>
      <c r="E1448" s="75">
        <v>34396</v>
      </c>
      <c r="F1448" s="27" t="str">
        <f t="shared" si="66"/>
        <v>1553</v>
      </c>
      <c r="G1448" s="27" t="str">
        <f t="shared" si="67"/>
        <v>Female</v>
      </c>
      <c r="H1448" s="27" t="str">
        <f t="shared" si="68"/>
        <v>gmail</v>
      </c>
    </row>
    <row r="1449" spans="1:8" x14ac:dyDescent="0.3">
      <c r="A1449" s="49" t="s">
        <v>9739</v>
      </c>
      <c r="B1449" s="27" t="s">
        <v>9738</v>
      </c>
      <c r="C1449" s="27" t="s">
        <v>9326</v>
      </c>
      <c r="D1449" s="27" t="s">
        <v>13891</v>
      </c>
      <c r="E1449" s="75">
        <v>33318</v>
      </c>
      <c r="F1449" s="27" t="str">
        <f t="shared" si="66"/>
        <v>0945</v>
      </c>
      <c r="G1449" s="27" t="str">
        <f t="shared" si="67"/>
        <v>Female</v>
      </c>
      <c r="H1449" s="27" t="str">
        <f t="shared" si="68"/>
        <v>mweb</v>
      </c>
    </row>
    <row r="1450" spans="1:8" x14ac:dyDescent="0.3">
      <c r="A1450" s="49" t="s">
        <v>9737</v>
      </c>
      <c r="B1450" s="27" t="s">
        <v>4078</v>
      </c>
      <c r="C1450" s="27" t="s">
        <v>5307</v>
      </c>
      <c r="D1450" s="27" t="s">
        <v>13892</v>
      </c>
      <c r="E1450" s="75">
        <v>32933</v>
      </c>
      <c r="F1450" s="27" t="str">
        <f t="shared" si="66"/>
        <v>0373</v>
      </c>
      <c r="G1450" s="27" t="str">
        <f t="shared" si="67"/>
        <v>Female</v>
      </c>
      <c r="H1450" s="27" t="str">
        <f t="shared" si="68"/>
        <v>meatpackit</v>
      </c>
    </row>
    <row r="1451" spans="1:8" x14ac:dyDescent="0.3">
      <c r="A1451" s="49" t="s">
        <v>9736</v>
      </c>
      <c r="B1451" s="27" t="s">
        <v>8462</v>
      </c>
      <c r="C1451" s="27" t="s">
        <v>9735</v>
      </c>
      <c r="D1451" s="27" t="s">
        <v>13893</v>
      </c>
      <c r="E1451" s="75">
        <v>34479</v>
      </c>
      <c r="F1451" s="27" t="str">
        <f t="shared" si="66"/>
        <v>0680</v>
      </c>
      <c r="G1451" s="27" t="str">
        <f t="shared" si="67"/>
        <v>Female</v>
      </c>
      <c r="H1451" s="27" t="str">
        <f t="shared" si="68"/>
        <v>mweb</v>
      </c>
    </row>
    <row r="1452" spans="1:8" x14ac:dyDescent="0.3">
      <c r="A1452" s="49" t="s">
        <v>9734</v>
      </c>
      <c r="B1452" s="27" t="s">
        <v>9733</v>
      </c>
      <c r="C1452" s="27" t="s">
        <v>9732</v>
      </c>
      <c r="D1452" s="27" t="s">
        <v>13894</v>
      </c>
      <c r="E1452" s="75">
        <v>35016</v>
      </c>
      <c r="F1452" s="27" t="str">
        <f t="shared" si="66"/>
        <v>5241</v>
      </c>
      <c r="G1452" s="27" t="str">
        <f t="shared" si="67"/>
        <v>Male</v>
      </c>
      <c r="H1452" s="27" t="str">
        <f t="shared" si="68"/>
        <v>beeld</v>
      </c>
    </row>
    <row r="1453" spans="1:8" x14ac:dyDescent="0.3">
      <c r="A1453" s="49" t="s">
        <v>9731</v>
      </c>
      <c r="B1453" s="27" t="s">
        <v>9730</v>
      </c>
      <c r="C1453" s="27" t="s">
        <v>9729</v>
      </c>
      <c r="D1453" s="27" t="s">
        <v>13895</v>
      </c>
      <c r="E1453" s="75">
        <v>32865</v>
      </c>
      <c r="F1453" s="27" t="str">
        <f t="shared" si="66"/>
        <v>0121</v>
      </c>
      <c r="G1453" s="27" t="str">
        <f t="shared" si="67"/>
        <v>Female</v>
      </c>
      <c r="H1453" s="27" t="str">
        <f t="shared" si="68"/>
        <v>mediashop</v>
      </c>
    </row>
    <row r="1454" spans="1:8" x14ac:dyDescent="0.3">
      <c r="A1454" s="49" t="s">
        <v>9728</v>
      </c>
      <c r="B1454" s="27" t="s">
        <v>9727</v>
      </c>
      <c r="C1454" s="27" t="s">
        <v>9726</v>
      </c>
      <c r="D1454" s="27" t="s">
        <v>13896</v>
      </c>
      <c r="E1454" s="75">
        <v>35297</v>
      </c>
      <c r="F1454" s="27" t="str">
        <f t="shared" si="66"/>
        <v>0254</v>
      </c>
      <c r="G1454" s="27" t="str">
        <f t="shared" si="67"/>
        <v>Female</v>
      </c>
      <c r="H1454" s="27" t="str">
        <f t="shared" si="68"/>
        <v>mediamark</v>
      </c>
    </row>
    <row r="1455" spans="1:8" x14ac:dyDescent="0.3">
      <c r="A1455" s="49" t="s">
        <v>9725</v>
      </c>
      <c r="B1455" s="27" t="s">
        <v>5176</v>
      </c>
      <c r="C1455" s="27" t="s">
        <v>9724</v>
      </c>
      <c r="D1455" s="27" t="s">
        <v>13897</v>
      </c>
      <c r="E1455" s="75">
        <v>32679</v>
      </c>
      <c r="F1455" s="27" t="str">
        <f t="shared" si="66"/>
        <v>0430</v>
      </c>
      <c r="G1455" s="27" t="str">
        <f t="shared" si="67"/>
        <v>Female</v>
      </c>
      <c r="H1455" s="27" t="str">
        <f t="shared" si="68"/>
        <v>mediclinic</v>
      </c>
    </row>
    <row r="1456" spans="1:8" x14ac:dyDescent="0.3">
      <c r="A1456" s="49" t="s">
        <v>9723</v>
      </c>
      <c r="B1456" s="27" t="s">
        <v>5705</v>
      </c>
      <c r="C1456" s="27" t="s">
        <v>7075</v>
      </c>
      <c r="E1456" s="75">
        <v>35144</v>
      </c>
      <c r="F1456" s="27" t="str">
        <f t="shared" si="66"/>
        <v>0339</v>
      </c>
      <c r="G1456" s="27" t="str">
        <f t="shared" si="67"/>
        <v>Female</v>
      </c>
      <c r="H1456" s="27" t="e">
        <f t="shared" si="68"/>
        <v>#VALUE!</v>
      </c>
    </row>
    <row r="1457" spans="1:8" x14ac:dyDescent="0.3">
      <c r="A1457" s="49" t="s">
        <v>9722</v>
      </c>
      <c r="B1457" s="27" t="s">
        <v>6167</v>
      </c>
      <c r="C1457" s="27" t="s">
        <v>9721</v>
      </c>
      <c r="D1457" s="27" t="s">
        <v>13898</v>
      </c>
      <c r="E1457" s="75">
        <v>31648</v>
      </c>
      <c r="F1457" s="27" t="str">
        <f t="shared" si="66"/>
        <v>1197</v>
      </c>
      <c r="G1457" s="27" t="str">
        <f t="shared" si="67"/>
        <v>Female</v>
      </c>
      <c r="H1457" s="27" t="str">
        <f t="shared" si="68"/>
        <v>bmfoodsjhb</v>
      </c>
    </row>
    <row r="1458" spans="1:8" x14ac:dyDescent="0.3">
      <c r="A1458" s="49" t="s">
        <v>9720</v>
      </c>
      <c r="B1458" s="27" t="s">
        <v>4804</v>
      </c>
      <c r="C1458" s="27" t="s">
        <v>9719</v>
      </c>
      <c r="D1458" s="27" t="s">
        <v>13899</v>
      </c>
      <c r="E1458" s="75">
        <v>33470</v>
      </c>
      <c r="F1458" s="27" t="str">
        <f t="shared" si="66"/>
        <v>0291</v>
      </c>
      <c r="G1458" s="27" t="str">
        <f t="shared" si="67"/>
        <v>Female</v>
      </c>
      <c r="H1458" s="27" t="str">
        <f t="shared" si="68"/>
        <v>telkomsa</v>
      </c>
    </row>
    <row r="1459" spans="1:8" x14ac:dyDescent="0.3">
      <c r="A1459" s="49" t="s">
        <v>9718</v>
      </c>
      <c r="B1459" s="27" t="s">
        <v>4768</v>
      </c>
      <c r="C1459" s="27" t="s">
        <v>6138</v>
      </c>
      <c r="D1459" s="27" t="s">
        <v>13900</v>
      </c>
      <c r="E1459" s="75">
        <v>34019</v>
      </c>
      <c r="F1459" s="27" t="str">
        <f t="shared" si="66"/>
        <v>5811</v>
      </c>
      <c r="G1459" s="27" t="str">
        <f t="shared" si="67"/>
        <v>Male</v>
      </c>
      <c r="H1459" s="27" t="str">
        <f t="shared" si="68"/>
        <v>intekom</v>
      </c>
    </row>
    <row r="1460" spans="1:8" x14ac:dyDescent="0.3">
      <c r="A1460" s="49" t="s">
        <v>9717</v>
      </c>
      <c r="B1460" s="27" t="s">
        <v>9716</v>
      </c>
      <c r="C1460" s="27" t="s">
        <v>9715</v>
      </c>
      <c r="D1460" s="27" t="s">
        <v>13901</v>
      </c>
      <c r="E1460" s="75">
        <v>34217</v>
      </c>
      <c r="F1460" s="27" t="str">
        <f t="shared" si="66"/>
        <v>5604</v>
      </c>
      <c r="G1460" s="27" t="str">
        <f t="shared" si="67"/>
        <v>Male</v>
      </c>
      <c r="H1460" s="27" t="str">
        <f t="shared" si="68"/>
        <v>meganpower</v>
      </c>
    </row>
    <row r="1461" spans="1:8" x14ac:dyDescent="0.3">
      <c r="A1461" s="49" t="s">
        <v>9714</v>
      </c>
      <c r="B1461" s="27" t="s">
        <v>9713</v>
      </c>
      <c r="C1461" s="27" t="s">
        <v>9712</v>
      </c>
      <c r="D1461" s="27" t="s">
        <v>13902</v>
      </c>
      <c r="E1461" s="75">
        <v>36008</v>
      </c>
      <c r="F1461" s="27" t="str">
        <f t="shared" si="66"/>
        <v>0220</v>
      </c>
      <c r="G1461" s="27" t="str">
        <f t="shared" si="67"/>
        <v>Female</v>
      </c>
      <c r="H1461" s="27" t="str">
        <f t="shared" si="68"/>
        <v>tashasown</v>
      </c>
    </row>
    <row r="1462" spans="1:8" x14ac:dyDescent="0.3">
      <c r="A1462" s="49" t="s">
        <v>9711</v>
      </c>
      <c r="B1462" s="27" t="s">
        <v>4853</v>
      </c>
      <c r="C1462" s="27" t="s">
        <v>9710</v>
      </c>
      <c r="D1462" s="27" t="s">
        <v>13903</v>
      </c>
      <c r="E1462" s="75">
        <v>31173</v>
      </c>
      <c r="F1462" s="27" t="str">
        <f t="shared" si="66"/>
        <v>5156</v>
      </c>
      <c r="G1462" s="27" t="str">
        <f t="shared" si="67"/>
        <v>Male</v>
      </c>
      <c r="H1462" s="27" t="str">
        <f t="shared" si="68"/>
        <v>melrosearch</v>
      </c>
    </row>
    <row r="1463" spans="1:8" x14ac:dyDescent="0.3">
      <c r="A1463" s="49" t="s">
        <v>9709</v>
      </c>
      <c r="B1463" s="27" t="s">
        <v>9708</v>
      </c>
      <c r="C1463" s="27" t="s">
        <v>9707</v>
      </c>
      <c r="D1463" s="27" t="s">
        <v>13904</v>
      </c>
      <c r="E1463" s="75">
        <v>28516</v>
      </c>
      <c r="F1463" s="27" t="str">
        <f t="shared" si="66"/>
        <v>0419</v>
      </c>
      <c r="G1463" s="27" t="str">
        <f t="shared" si="67"/>
        <v>Female</v>
      </c>
      <c r="H1463" s="27" t="str">
        <f t="shared" si="68"/>
        <v>meltwater</v>
      </c>
    </row>
    <row r="1464" spans="1:8" x14ac:dyDescent="0.3">
      <c r="A1464" s="49" t="s">
        <v>9706</v>
      </c>
      <c r="B1464" s="27" t="s">
        <v>9705</v>
      </c>
      <c r="C1464" s="27" t="s">
        <v>5086</v>
      </c>
      <c r="D1464" s="27" t="s">
        <v>13905</v>
      </c>
      <c r="E1464" s="75">
        <v>33842</v>
      </c>
      <c r="F1464" s="27" t="str">
        <f t="shared" si="66"/>
        <v>6079</v>
      </c>
      <c r="G1464" s="27" t="str">
        <f t="shared" si="67"/>
        <v>Male</v>
      </c>
      <c r="H1464" s="27" t="str">
        <f t="shared" si="68"/>
        <v>mandatemm</v>
      </c>
    </row>
    <row r="1465" spans="1:8" x14ac:dyDescent="0.3">
      <c r="A1465" s="49" t="s">
        <v>9704</v>
      </c>
      <c r="B1465" s="27" t="s">
        <v>9703</v>
      </c>
      <c r="C1465" s="27" t="s">
        <v>9702</v>
      </c>
      <c r="D1465" s="27" t="s">
        <v>13906</v>
      </c>
      <c r="E1465" s="75">
        <v>32954</v>
      </c>
      <c r="F1465" s="27" t="str">
        <f t="shared" si="66"/>
        <v>0700</v>
      </c>
      <c r="G1465" s="27" t="str">
        <f t="shared" si="67"/>
        <v>Female</v>
      </c>
      <c r="H1465" s="27" t="str">
        <f t="shared" si="68"/>
        <v>gmail</v>
      </c>
    </row>
    <row r="1466" spans="1:8" x14ac:dyDescent="0.3">
      <c r="A1466" s="49" t="s">
        <v>9701</v>
      </c>
      <c r="B1466" s="27" t="s">
        <v>4179</v>
      </c>
      <c r="C1466" s="27" t="s">
        <v>9700</v>
      </c>
      <c r="D1466" s="27" t="s">
        <v>13907</v>
      </c>
      <c r="E1466" s="75">
        <v>30862</v>
      </c>
      <c r="F1466" s="27" t="str">
        <f t="shared" si="66"/>
        <v>0641</v>
      </c>
      <c r="G1466" s="27" t="str">
        <f t="shared" si="67"/>
        <v>Female</v>
      </c>
      <c r="H1466" s="27" t="str">
        <f t="shared" si="68"/>
        <v>external</v>
      </c>
    </row>
    <row r="1467" spans="1:8" x14ac:dyDescent="0.3">
      <c r="A1467" s="49" t="s">
        <v>9699</v>
      </c>
      <c r="B1467" s="27" t="s">
        <v>9698</v>
      </c>
      <c r="C1467" s="27" t="s">
        <v>5846</v>
      </c>
      <c r="D1467" s="27" t="s">
        <v>13908</v>
      </c>
      <c r="E1467" s="75">
        <v>29475</v>
      </c>
      <c r="F1467" s="27" t="str">
        <f t="shared" si="66"/>
        <v>0231</v>
      </c>
      <c r="G1467" s="27" t="str">
        <f t="shared" si="67"/>
        <v>Female</v>
      </c>
      <c r="H1467" s="27" t="str">
        <f t="shared" si="68"/>
        <v>tiscali</v>
      </c>
    </row>
    <row r="1468" spans="1:8" x14ac:dyDescent="0.3">
      <c r="A1468" s="49" t="s">
        <v>9697</v>
      </c>
      <c r="B1468" s="27" t="s">
        <v>4928</v>
      </c>
      <c r="C1468" s="27" t="s">
        <v>9696</v>
      </c>
      <c r="E1468" s="75">
        <v>32741</v>
      </c>
      <c r="F1468" s="27" t="str">
        <f t="shared" si="66"/>
        <v>5308</v>
      </c>
      <c r="G1468" s="27" t="str">
        <f t="shared" si="67"/>
        <v>Male</v>
      </c>
      <c r="H1468" s="27" t="e">
        <f t="shared" si="68"/>
        <v>#VALUE!</v>
      </c>
    </row>
    <row r="1469" spans="1:8" x14ac:dyDescent="0.3">
      <c r="A1469" s="49" t="s">
        <v>9695</v>
      </c>
      <c r="B1469" s="27" t="s">
        <v>9694</v>
      </c>
      <c r="C1469" s="27" t="s">
        <v>4025</v>
      </c>
      <c r="D1469" s="27" t="s">
        <v>13909</v>
      </c>
      <c r="E1469" s="75">
        <v>33289</v>
      </c>
      <c r="F1469" s="27" t="str">
        <f t="shared" si="66"/>
        <v>0604</v>
      </c>
      <c r="G1469" s="27" t="str">
        <f t="shared" si="67"/>
        <v>Female</v>
      </c>
      <c r="H1469" s="27" t="str">
        <f t="shared" si="68"/>
        <v>merten</v>
      </c>
    </row>
    <row r="1470" spans="1:8" x14ac:dyDescent="0.3">
      <c r="A1470" s="49" t="s">
        <v>9693</v>
      </c>
      <c r="B1470" s="27" t="s">
        <v>9692</v>
      </c>
      <c r="C1470" s="27" t="s">
        <v>6054</v>
      </c>
      <c r="D1470" s="27" t="s">
        <v>13910</v>
      </c>
      <c r="E1470" s="75">
        <v>29002</v>
      </c>
      <c r="F1470" s="27" t="str">
        <f t="shared" si="66"/>
        <v>5660</v>
      </c>
      <c r="G1470" s="27" t="str">
        <f t="shared" si="67"/>
        <v>Male</v>
      </c>
      <c r="H1470" s="27" t="str">
        <f t="shared" si="68"/>
        <v>mervyngers</v>
      </c>
    </row>
    <row r="1471" spans="1:8" x14ac:dyDescent="0.3">
      <c r="A1471" s="49" t="s">
        <v>9691</v>
      </c>
      <c r="B1471" s="27" t="s">
        <v>5305</v>
      </c>
      <c r="C1471" s="27" t="s">
        <v>6166</v>
      </c>
      <c r="E1471" s="75">
        <v>31198</v>
      </c>
      <c r="F1471" s="27" t="str">
        <f t="shared" si="66"/>
        <v>5383</v>
      </c>
      <c r="G1471" s="27" t="str">
        <f t="shared" si="67"/>
        <v>Male</v>
      </c>
      <c r="H1471" s="27" t="e">
        <f t="shared" si="68"/>
        <v>#VALUE!</v>
      </c>
    </row>
    <row r="1472" spans="1:8" x14ac:dyDescent="0.3">
      <c r="A1472" s="49" t="s">
        <v>9690</v>
      </c>
      <c r="B1472" s="27" t="s">
        <v>4438</v>
      </c>
      <c r="C1472" s="27" t="s">
        <v>4470</v>
      </c>
      <c r="D1472" s="27" t="s">
        <v>13911</v>
      </c>
      <c r="E1472" s="75">
        <v>30905</v>
      </c>
      <c r="F1472" s="27" t="str">
        <f t="shared" si="66"/>
        <v>0331</v>
      </c>
      <c r="G1472" s="27" t="str">
        <f t="shared" si="67"/>
        <v>Female</v>
      </c>
      <c r="H1472" s="27" t="str">
        <f t="shared" si="68"/>
        <v>metraclark</v>
      </c>
    </row>
    <row r="1473" spans="1:8" x14ac:dyDescent="0.3">
      <c r="A1473" s="49" t="s">
        <v>9689</v>
      </c>
      <c r="B1473" s="27" t="s">
        <v>9688</v>
      </c>
      <c r="C1473" s="27" t="s">
        <v>9687</v>
      </c>
      <c r="D1473" s="27" t="s">
        <v>13912</v>
      </c>
      <c r="E1473" s="75">
        <v>28818</v>
      </c>
      <c r="F1473" s="27" t="str">
        <f t="shared" si="66"/>
        <v>0330</v>
      </c>
      <c r="G1473" s="27" t="str">
        <f t="shared" si="67"/>
        <v>Female</v>
      </c>
      <c r="H1473" s="27" t="str">
        <f t="shared" si="68"/>
        <v>metroeng</v>
      </c>
    </row>
    <row r="1474" spans="1:8" x14ac:dyDescent="0.3">
      <c r="A1474" s="49" t="s">
        <v>9686</v>
      </c>
      <c r="B1474" s="27" t="s">
        <v>4081</v>
      </c>
      <c r="C1474" s="27" t="s">
        <v>4456</v>
      </c>
      <c r="D1474" s="27" t="s">
        <v>13913</v>
      </c>
      <c r="E1474" s="75">
        <v>34243</v>
      </c>
      <c r="F1474" s="27" t="str">
        <f t="shared" si="66"/>
        <v>0504</v>
      </c>
      <c r="G1474" s="27" t="str">
        <f t="shared" si="67"/>
        <v>Female</v>
      </c>
      <c r="H1474" s="27" t="str">
        <f t="shared" si="68"/>
        <v>metrosecurity</v>
      </c>
    </row>
    <row r="1475" spans="1:8" x14ac:dyDescent="0.3">
      <c r="A1475" s="49" t="s">
        <v>9685</v>
      </c>
      <c r="B1475" s="27" t="s">
        <v>9400</v>
      </c>
      <c r="C1475" s="27" t="s">
        <v>4643</v>
      </c>
      <c r="D1475" s="27" t="s">
        <v>13914</v>
      </c>
      <c r="E1475" s="75">
        <v>30093</v>
      </c>
      <c r="F1475" s="27" t="str">
        <f t="shared" si="66"/>
        <v>5636</v>
      </c>
      <c r="G1475" s="27" t="str">
        <f t="shared" si="67"/>
        <v>Male</v>
      </c>
      <c r="H1475" s="27" t="str">
        <f t="shared" si="68"/>
        <v>metrofile</v>
      </c>
    </row>
    <row r="1476" spans="1:8" x14ac:dyDescent="0.3">
      <c r="A1476" s="49" t="s">
        <v>9684</v>
      </c>
      <c r="B1476" s="27" t="s">
        <v>9683</v>
      </c>
      <c r="C1476" s="27" t="s">
        <v>5086</v>
      </c>
      <c r="E1476" s="75">
        <v>34207</v>
      </c>
      <c r="F1476" s="27" t="str">
        <f t="shared" ref="F1476:F1539" si="69">MID(A1476,7,4)</f>
        <v>5502</v>
      </c>
      <c r="G1476" s="27" t="str">
        <f t="shared" si="67"/>
        <v>Male</v>
      </c>
      <c r="H1476" s="27" t="e">
        <f t="shared" si="68"/>
        <v>#VALUE!</v>
      </c>
    </row>
    <row r="1477" spans="1:8" x14ac:dyDescent="0.3">
      <c r="A1477" s="49" t="s">
        <v>9682</v>
      </c>
      <c r="B1477" s="27" t="s">
        <v>9186</v>
      </c>
      <c r="C1477" s="27" t="s">
        <v>4049</v>
      </c>
      <c r="D1477" s="27" t="s">
        <v>13915</v>
      </c>
      <c r="E1477" s="75">
        <v>23936</v>
      </c>
      <c r="F1477" s="27" t="str">
        <f t="shared" si="69"/>
        <v>5629</v>
      </c>
      <c r="G1477" s="27" t="str">
        <f t="shared" ref="G1477:G1540" si="70">IF(F1477&gt;"4999","Male","Female")</f>
        <v>Male</v>
      </c>
      <c r="H1477" s="27" t="str">
        <f t="shared" ref="H1477:H1540" si="71">LEFT(REPLACE(D1477,1,FIND("@",D1477),""),FIND(".",REPLACE(D1477,1,FIND("@",D1477),""))-1)</f>
        <v>agnet</v>
      </c>
    </row>
    <row r="1478" spans="1:8" x14ac:dyDescent="0.3">
      <c r="A1478" s="49" t="s">
        <v>9681</v>
      </c>
      <c r="B1478" s="27" t="s">
        <v>9680</v>
      </c>
      <c r="C1478" s="27" t="s">
        <v>4961</v>
      </c>
      <c r="D1478" s="27" t="s">
        <v>13916</v>
      </c>
      <c r="E1478" s="75">
        <v>32640</v>
      </c>
      <c r="F1478" s="27" t="str">
        <f t="shared" si="69"/>
        <v>1339</v>
      </c>
      <c r="G1478" s="27" t="str">
        <f t="shared" si="70"/>
        <v>Female</v>
      </c>
      <c r="H1478" s="27" t="str">
        <f t="shared" si="71"/>
        <v>meze</v>
      </c>
    </row>
    <row r="1479" spans="1:8" x14ac:dyDescent="0.3">
      <c r="A1479" s="49" t="s">
        <v>9679</v>
      </c>
      <c r="B1479" s="27" t="s">
        <v>9678</v>
      </c>
      <c r="C1479" s="27" t="s">
        <v>5307</v>
      </c>
      <c r="D1479" s="27" t="s">
        <v>13917</v>
      </c>
      <c r="E1479" s="75">
        <v>32051</v>
      </c>
      <c r="F1479" s="27" t="str">
        <f t="shared" si="69"/>
        <v>0356</v>
      </c>
      <c r="G1479" s="27" t="str">
        <f t="shared" si="70"/>
        <v>Female</v>
      </c>
      <c r="H1479" s="27" t="e">
        <f t="shared" si="71"/>
        <v>#VALUE!</v>
      </c>
    </row>
    <row r="1480" spans="1:8" x14ac:dyDescent="0.3">
      <c r="A1480" s="49" t="s">
        <v>9677</v>
      </c>
      <c r="B1480" s="27" t="s">
        <v>4574</v>
      </c>
      <c r="C1480" s="27" t="s">
        <v>9676</v>
      </c>
      <c r="E1480" s="75">
        <v>34331</v>
      </c>
      <c r="F1480" s="27" t="str">
        <f t="shared" si="69"/>
        <v>0620</v>
      </c>
      <c r="G1480" s="27" t="str">
        <f t="shared" si="70"/>
        <v>Female</v>
      </c>
      <c r="H1480" s="27" t="e">
        <f t="shared" si="71"/>
        <v>#VALUE!</v>
      </c>
    </row>
    <row r="1481" spans="1:8" x14ac:dyDescent="0.3">
      <c r="A1481" s="49" t="s">
        <v>9675</v>
      </c>
      <c r="B1481" s="27" t="s">
        <v>9674</v>
      </c>
      <c r="C1481" s="27" t="s">
        <v>9673</v>
      </c>
      <c r="D1481" s="27" t="s">
        <v>13918</v>
      </c>
      <c r="E1481" s="75">
        <v>32327</v>
      </c>
      <c r="F1481" s="27" t="str">
        <f t="shared" si="69"/>
        <v>5128</v>
      </c>
      <c r="G1481" s="27" t="str">
        <f t="shared" si="70"/>
        <v>Male</v>
      </c>
      <c r="H1481" s="27" t="str">
        <f t="shared" si="71"/>
        <v>radissonblu</v>
      </c>
    </row>
    <row r="1482" spans="1:8" x14ac:dyDescent="0.3">
      <c r="A1482" s="49" t="s">
        <v>9672</v>
      </c>
      <c r="B1482" s="27" t="s">
        <v>9671</v>
      </c>
      <c r="C1482" s="27" t="s">
        <v>9670</v>
      </c>
      <c r="D1482" s="27" t="s">
        <v>13919</v>
      </c>
      <c r="E1482" s="75">
        <v>32463</v>
      </c>
      <c r="F1482" s="27" t="str">
        <f t="shared" si="69"/>
        <v>0243</v>
      </c>
      <c r="G1482" s="27" t="str">
        <f t="shared" si="70"/>
        <v>Female</v>
      </c>
      <c r="H1482" s="27" t="str">
        <f t="shared" si="71"/>
        <v>michaelbarker</v>
      </c>
    </row>
    <row r="1483" spans="1:8" x14ac:dyDescent="0.3">
      <c r="A1483" s="49" t="s">
        <v>9669</v>
      </c>
      <c r="B1483" s="27" t="s">
        <v>9668</v>
      </c>
      <c r="C1483" s="27" t="s">
        <v>4502</v>
      </c>
      <c r="D1483" s="27" t="s">
        <v>13920</v>
      </c>
      <c r="E1483" s="75">
        <v>34017</v>
      </c>
      <c r="F1483" s="27" t="str">
        <f t="shared" si="69"/>
        <v>5140</v>
      </c>
      <c r="G1483" s="27" t="str">
        <f t="shared" si="70"/>
        <v>Male</v>
      </c>
      <c r="H1483" s="27" t="str">
        <f t="shared" si="71"/>
        <v>michem</v>
      </c>
    </row>
    <row r="1484" spans="1:8" x14ac:dyDescent="0.3">
      <c r="A1484" s="49" t="s">
        <v>9667</v>
      </c>
      <c r="B1484" s="27" t="s">
        <v>9666</v>
      </c>
      <c r="C1484" s="27" t="s">
        <v>7017</v>
      </c>
      <c r="D1484" s="27" t="s">
        <v>13921</v>
      </c>
      <c r="E1484" s="75">
        <v>29620</v>
      </c>
      <c r="F1484" s="27" t="str">
        <f t="shared" si="69"/>
        <v>5328</v>
      </c>
      <c r="G1484" s="27" t="str">
        <f t="shared" si="70"/>
        <v>Male</v>
      </c>
      <c r="H1484" s="27" t="str">
        <f t="shared" si="71"/>
        <v>microchem</v>
      </c>
    </row>
    <row r="1485" spans="1:8" x14ac:dyDescent="0.3">
      <c r="A1485" s="49" t="s">
        <v>9665</v>
      </c>
      <c r="B1485" s="27" t="s">
        <v>9664</v>
      </c>
      <c r="C1485" s="27" t="s">
        <v>9663</v>
      </c>
      <c r="D1485" s="27" t="s">
        <v>13922</v>
      </c>
      <c r="E1485" s="75">
        <v>28933</v>
      </c>
      <c r="F1485" s="27" t="str">
        <f t="shared" si="69"/>
        <v>5494</v>
      </c>
      <c r="G1485" s="27" t="str">
        <f t="shared" si="70"/>
        <v>Male</v>
      </c>
      <c r="H1485" s="27" t="str">
        <f t="shared" si="71"/>
        <v>microneng</v>
      </c>
    </row>
    <row r="1486" spans="1:8" x14ac:dyDescent="0.3">
      <c r="A1486" s="49" t="s">
        <v>9662</v>
      </c>
      <c r="B1486" s="27" t="s">
        <v>9661</v>
      </c>
      <c r="C1486" s="27" t="s">
        <v>9660</v>
      </c>
      <c r="D1486" s="27" t="s">
        <v>13923</v>
      </c>
      <c r="E1486" s="75">
        <v>34014</v>
      </c>
      <c r="F1486" s="27" t="str">
        <f t="shared" si="69"/>
        <v>0613</v>
      </c>
      <c r="G1486" s="27" t="str">
        <f t="shared" si="70"/>
        <v>Female</v>
      </c>
      <c r="H1486" s="27" t="str">
        <f t="shared" si="71"/>
        <v>microsep</v>
      </c>
    </row>
    <row r="1487" spans="1:8" x14ac:dyDescent="0.3">
      <c r="A1487" s="49" t="s">
        <v>9659</v>
      </c>
      <c r="B1487" s="27" t="s">
        <v>9658</v>
      </c>
      <c r="C1487" s="27" t="s">
        <v>9657</v>
      </c>
      <c r="E1487" s="75">
        <v>34438</v>
      </c>
      <c r="F1487" s="27" t="str">
        <f t="shared" si="69"/>
        <v>1172</v>
      </c>
      <c r="G1487" s="27" t="str">
        <f t="shared" si="70"/>
        <v>Female</v>
      </c>
      <c r="H1487" s="27" t="e">
        <f t="shared" si="71"/>
        <v>#VALUE!</v>
      </c>
    </row>
    <row r="1488" spans="1:8" x14ac:dyDescent="0.3">
      <c r="A1488" s="49" t="s">
        <v>9656</v>
      </c>
      <c r="B1488" s="27" t="s">
        <v>9655</v>
      </c>
      <c r="C1488" s="27" t="s">
        <v>9654</v>
      </c>
      <c r="D1488" s="27" t="s">
        <v>13924</v>
      </c>
      <c r="E1488" s="75">
        <v>33898</v>
      </c>
      <c r="F1488" s="27" t="str">
        <f t="shared" si="69"/>
        <v>0164</v>
      </c>
      <c r="G1488" s="27" t="str">
        <f t="shared" si="70"/>
        <v>Female</v>
      </c>
      <c r="H1488" s="27" t="str">
        <f t="shared" si="71"/>
        <v>scwireless</v>
      </c>
    </row>
    <row r="1489" spans="1:8" x14ac:dyDescent="0.3">
      <c r="A1489" s="49" t="s">
        <v>9653</v>
      </c>
      <c r="B1489" s="27" t="s">
        <v>9652</v>
      </c>
      <c r="C1489" s="27" t="s">
        <v>6419</v>
      </c>
      <c r="D1489" s="27" t="s">
        <v>13925</v>
      </c>
      <c r="E1489" s="75">
        <v>33244</v>
      </c>
      <c r="F1489" s="27" t="str">
        <f t="shared" si="69"/>
        <v>6437</v>
      </c>
      <c r="G1489" s="27" t="str">
        <f t="shared" si="70"/>
        <v>Male</v>
      </c>
      <c r="H1489" s="27" t="str">
        <f t="shared" si="71"/>
        <v>midlandspumps</v>
      </c>
    </row>
    <row r="1490" spans="1:8" x14ac:dyDescent="0.3">
      <c r="A1490" s="49" t="s">
        <v>9651</v>
      </c>
      <c r="B1490" s="27" t="s">
        <v>9650</v>
      </c>
      <c r="C1490" s="27" t="s">
        <v>9649</v>
      </c>
      <c r="D1490" s="27" t="s">
        <v>13926</v>
      </c>
      <c r="E1490" s="75">
        <v>32036</v>
      </c>
      <c r="F1490" s="27" t="str">
        <f t="shared" si="69"/>
        <v>0767</v>
      </c>
      <c r="G1490" s="27" t="str">
        <f t="shared" si="70"/>
        <v>Female</v>
      </c>
      <c r="H1490" s="27" t="str">
        <f t="shared" si="71"/>
        <v>lantic</v>
      </c>
    </row>
    <row r="1491" spans="1:8" x14ac:dyDescent="0.3">
      <c r="A1491" s="49" t="s">
        <v>9648</v>
      </c>
      <c r="B1491" s="27" t="s">
        <v>5219</v>
      </c>
      <c r="C1491" s="27" t="s">
        <v>9647</v>
      </c>
      <c r="D1491" s="27" t="s">
        <v>13927</v>
      </c>
      <c r="E1491" s="75">
        <v>33718</v>
      </c>
      <c r="F1491" s="27" t="str">
        <f t="shared" si="69"/>
        <v>5226</v>
      </c>
      <c r="G1491" s="27" t="str">
        <f t="shared" si="70"/>
        <v>Male</v>
      </c>
      <c r="H1491" s="27" t="str">
        <f t="shared" si="71"/>
        <v>midrandtruck</v>
      </c>
    </row>
    <row r="1492" spans="1:8" x14ac:dyDescent="0.3">
      <c r="A1492" s="49" t="s">
        <v>9646</v>
      </c>
      <c r="B1492" s="27" t="s">
        <v>4206</v>
      </c>
      <c r="C1492" s="27" t="s">
        <v>9645</v>
      </c>
      <c r="D1492" s="27" t="s">
        <v>13928</v>
      </c>
      <c r="E1492" s="75">
        <v>32663</v>
      </c>
      <c r="F1492" s="27" t="str">
        <f t="shared" si="69"/>
        <v>5882</v>
      </c>
      <c r="G1492" s="27" t="str">
        <f t="shared" si="70"/>
        <v>Male</v>
      </c>
      <c r="H1492" s="27" t="str">
        <f t="shared" si="71"/>
        <v>telkomsa</v>
      </c>
    </row>
    <row r="1493" spans="1:8" x14ac:dyDescent="0.3">
      <c r="A1493" s="49" t="s">
        <v>9644</v>
      </c>
      <c r="B1493" s="27" t="s">
        <v>9643</v>
      </c>
      <c r="C1493" s="27" t="s">
        <v>4748</v>
      </c>
      <c r="E1493" s="75">
        <v>34556</v>
      </c>
      <c r="F1493" s="27" t="str">
        <f t="shared" si="69"/>
        <v>0150</v>
      </c>
      <c r="G1493" s="27" t="str">
        <f t="shared" si="70"/>
        <v>Female</v>
      </c>
      <c r="H1493" s="27" t="e">
        <f t="shared" si="71"/>
        <v>#VALUE!</v>
      </c>
    </row>
    <row r="1494" spans="1:8" x14ac:dyDescent="0.3">
      <c r="A1494" s="49" t="s">
        <v>9642</v>
      </c>
      <c r="B1494" s="27" t="s">
        <v>9641</v>
      </c>
      <c r="C1494" s="27" t="s">
        <v>9640</v>
      </c>
      <c r="D1494" s="27" t="s">
        <v>13929</v>
      </c>
      <c r="E1494" s="75">
        <v>27323</v>
      </c>
      <c r="F1494" s="27" t="str">
        <f t="shared" si="69"/>
        <v>5102</v>
      </c>
      <c r="G1494" s="27" t="str">
        <f t="shared" si="70"/>
        <v>Male</v>
      </c>
      <c r="H1494" s="27" t="str">
        <f t="shared" si="71"/>
        <v>gmail</v>
      </c>
    </row>
    <row r="1495" spans="1:8" x14ac:dyDescent="0.3">
      <c r="A1495" s="49" t="s">
        <v>9639</v>
      </c>
      <c r="B1495" s="27" t="s">
        <v>9638</v>
      </c>
      <c r="C1495" s="27" t="s">
        <v>9637</v>
      </c>
      <c r="D1495" s="27" t="s">
        <v>13930</v>
      </c>
      <c r="E1495" s="75">
        <v>30906</v>
      </c>
      <c r="F1495" s="27" t="str">
        <f t="shared" si="69"/>
        <v>0020</v>
      </c>
      <c r="G1495" s="27" t="str">
        <f t="shared" si="70"/>
        <v>Female</v>
      </c>
      <c r="H1495" s="27" t="str">
        <f t="shared" si="71"/>
        <v>millenniummeat</v>
      </c>
    </row>
    <row r="1496" spans="1:8" x14ac:dyDescent="0.3">
      <c r="A1496" s="49" t="s">
        <v>9636</v>
      </c>
      <c r="B1496" s="27" t="s">
        <v>9635</v>
      </c>
      <c r="C1496" s="27" t="s">
        <v>9634</v>
      </c>
      <c r="D1496" s="27" t="s">
        <v>13931</v>
      </c>
      <c r="E1496" s="75">
        <v>23294</v>
      </c>
      <c r="F1496" s="27" t="str">
        <f t="shared" si="69"/>
        <v>6154</v>
      </c>
      <c r="G1496" s="27" t="str">
        <f t="shared" si="70"/>
        <v>Male</v>
      </c>
      <c r="H1496" s="27" t="str">
        <f t="shared" si="71"/>
        <v>millys</v>
      </c>
    </row>
    <row r="1497" spans="1:8" x14ac:dyDescent="0.3">
      <c r="A1497" s="49" t="s">
        <v>9633</v>
      </c>
      <c r="B1497" s="27" t="s">
        <v>9632</v>
      </c>
      <c r="C1497" s="27" t="s">
        <v>9631</v>
      </c>
      <c r="D1497" s="27" t="s">
        <v>13932</v>
      </c>
      <c r="E1497" s="75">
        <v>31465</v>
      </c>
      <c r="F1497" s="27" t="str">
        <f t="shared" si="69"/>
        <v>5767</v>
      </c>
      <c r="G1497" s="27" t="str">
        <f t="shared" si="70"/>
        <v>Male</v>
      </c>
      <c r="H1497" s="27" t="str">
        <f t="shared" si="71"/>
        <v>mimicengraving</v>
      </c>
    </row>
    <row r="1498" spans="1:8" x14ac:dyDescent="0.3">
      <c r="A1498" s="49" t="s">
        <v>9630</v>
      </c>
      <c r="B1498" s="27" t="s">
        <v>4141</v>
      </c>
      <c r="C1498" s="27" t="s">
        <v>9629</v>
      </c>
      <c r="D1498" s="27" t="s">
        <v>13933</v>
      </c>
      <c r="E1498" s="75">
        <v>31391</v>
      </c>
      <c r="F1498" s="27" t="str">
        <f t="shared" si="69"/>
        <v>5226</v>
      </c>
      <c r="G1498" s="27" t="str">
        <f t="shared" si="70"/>
        <v>Male</v>
      </c>
      <c r="H1498" s="27" t="str">
        <f t="shared" si="71"/>
        <v>MINEMA</v>
      </c>
    </row>
    <row r="1499" spans="1:8" x14ac:dyDescent="0.3">
      <c r="A1499" s="49" t="s">
        <v>9628</v>
      </c>
      <c r="B1499" s="27" t="s">
        <v>4206</v>
      </c>
      <c r="C1499" s="27" t="s">
        <v>9125</v>
      </c>
      <c r="D1499" s="27" t="s">
        <v>13934</v>
      </c>
      <c r="E1499" s="75">
        <v>31422</v>
      </c>
      <c r="F1499" s="27" t="str">
        <f t="shared" si="69"/>
        <v>5325</v>
      </c>
      <c r="G1499" s="27" t="str">
        <f t="shared" si="70"/>
        <v>Male</v>
      </c>
      <c r="H1499" s="27" t="str">
        <f t="shared" si="71"/>
        <v>minitprint</v>
      </c>
    </row>
    <row r="1500" spans="1:8" x14ac:dyDescent="0.3">
      <c r="A1500" s="49" t="s">
        <v>9627</v>
      </c>
      <c r="B1500" s="27" t="s">
        <v>9626</v>
      </c>
      <c r="C1500" s="27" t="s">
        <v>9625</v>
      </c>
      <c r="D1500" s="27" t="s">
        <v>13935</v>
      </c>
      <c r="E1500" s="75">
        <v>32912</v>
      </c>
      <c r="F1500" s="27" t="str">
        <f t="shared" si="69"/>
        <v>5009</v>
      </c>
      <c r="G1500" s="27" t="str">
        <f t="shared" si="70"/>
        <v>Male</v>
      </c>
      <c r="H1500" s="27" t="str">
        <f t="shared" si="71"/>
        <v>mintpromotions</v>
      </c>
    </row>
    <row r="1501" spans="1:8" x14ac:dyDescent="0.3">
      <c r="A1501" s="49" t="s">
        <v>9624</v>
      </c>
      <c r="B1501" s="27" t="s">
        <v>5555</v>
      </c>
      <c r="C1501" s="27" t="s">
        <v>9484</v>
      </c>
      <c r="D1501" s="27" t="s">
        <v>13936</v>
      </c>
      <c r="E1501" s="75">
        <v>30136</v>
      </c>
      <c r="F1501" s="27" t="str">
        <f t="shared" si="69"/>
        <v>5287</v>
      </c>
      <c r="G1501" s="27" t="str">
        <f t="shared" si="70"/>
        <v>Male</v>
      </c>
      <c r="H1501" s="27" t="str">
        <f t="shared" si="71"/>
        <v>minutemanpress</v>
      </c>
    </row>
    <row r="1502" spans="1:8" x14ac:dyDescent="0.3">
      <c r="A1502" s="49" t="s">
        <v>9623</v>
      </c>
      <c r="B1502" s="27" t="s">
        <v>9622</v>
      </c>
      <c r="C1502" s="27" t="s">
        <v>9621</v>
      </c>
      <c r="D1502" s="27" t="s">
        <v>13937</v>
      </c>
      <c r="E1502" s="75">
        <v>31594</v>
      </c>
      <c r="F1502" s="27" t="str">
        <f t="shared" si="69"/>
        <v>6359</v>
      </c>
      <c r="G1502" s="27" t="str">
        <f t="shared" si="70"/>
        <v>Male</v>
      </c>
      <c r="H1502" s="27" t="str">
        <f t="shared" si="71"/>
        <v>mmpnel</v>
      </c>
    </row>
    <row r="1503" spans="1:8" x14ac:dyDescent="0.3">
      <c r="A1503" s="49" t="s">
        <v>9620</v>
      </c>
      <c r="B1503" s="27" t="s">
        <v>7965</v>
      </c>
      <c r="C1503" s="27" t="s">
        <v>9619</v>
      </c>
      <c r="D1503" s="27" t="s">
        <v>13938</v>
      </c>
      <c r="E1503" s="75">
        <v>30200</v>
      </c>
      <c r="F1503" s="27" t="str">
        <f t="shared" si="69"/>
        <v>5448</v>
      </c>
      <c r="G1503" s="27" t="str">
        <f t="shared" si="70"/>
        <v>Male</v>
      </c>
      <c r="H1503" s="27" t="str">
        <f t="shared" si="71"/>
        <v>mmpmontaguegardens</v>
      </c>
    </row>
    <row r="1504" spans="1:8" x14ac:dyDescent="0.3">
      <c r="A1504" s="49" t="s">
        <v>9618</v>
      </c>
      <c r="B1504" s="27" t="s">
        <v>8295</v>
      </c>
      <c r="C1504" s="27" t="s">
        <v>9617</v>
      </c>
      <c r="D1504" s="27" t="s">
        <v>13939</v>
      </c>
      <c r="E1504" s="75">
        <v>37683</v>
      </c>
      <c r="F1504" s="27" t="str">
        <f t="shared" si="69"/>
        <v>5410</v>
      </c>
      <c r="G1504" s="27" t="str">
        <f t="shared" si="70"/>
        <v>Male</v>
      </c>
      <c r="H1504" s="27" t="str">
        <f t="shared" si="71"/>
        <v>MISTERNAT</v>
      </c>
    </row>
    <row r="1505" spans="1:8" x14ac:dyDescent="0.3">
      <c r="A1505" s="49" t="s">
        <v>9616</v>
      </c>
      <c r="B1505" s="27" t="s">
        <v>9615</v>
      </c>
      <c r="C1505" s="27" t="s">
        <v>9614</v>
      </c>
      <c r="E1505" s="75">
        <v>29482</v>
      </c>
      <c r="F1505" s="27" t="str">
        <f t="shared" si="69"/>
        <v>6246</v>
      </c>
      <c r="G1505" s="27" t="str">
        <f t="shared" si="70"/>
        <v>Male</v>
      </c>
      <c r="H1505" s="27" t="e">
        <f t="shared" si="71"/>
        <v>#VALUE!</v>
      </c>
    </row>
    <row r="1506" spans="1:8" x14ac:dyDescent="0.3">
      <c r="A1506" s="49" t="s">
        <v>9613</v>
      </c>
      <c r="B1506" s="27" t="s">
        <v>9612</v>
      </c>
      <c r="C1506" s="27" t="s">
        <v>9611</v>
      </c>
      <c r="D1506" s="27" t="s">
        <v>13940</v>
      </c>
      <c r="E1506" s="75">
        <v>24012</v>
      </c>
      <c r="F1506" s="27" t="str">
        <f t="shared" si="69"/>
        <v>0045</v>
      </c>
      <c r="G1506" s="27" t="str">
        <f t="shared" si="70"/>
        <v>Female</v>
      </c>
      <c r="H1506" s="27" t="str">
        <f t="shared" si="71"/>
        <v>mistro</v>
      </c>
    </row>
    <row r="1507" spans="1:8" x14ac:dyDescent="0.3">
      <c r="A1507" s="49" t="s">
        <v>9610</v>
      </c>
      <c r="B1507" s="27" t="s">
        <v>9609</v>
      </c>
      <c r="C1507" s="27" t="s">
        <v>9608</v>
      </c>
      <c r="D1507" s="27" t="s">
        <v>13941</v>
      </c>
      <c r="E1507" s="75">
        <v>32675</v>
      </c>
      <c r="F1507" s="27" t="str">
        <f t="shared" si="69"/>
        <v>5871</v>
      </c>
      <c r="G1507" s="27" t="str">
        <f t="shared" si="70"/>
        <v>Male</v>
      </c>
      <c r="H1507" s="27" t="str">
        <f t="shared" si="71"/>
        <v>MIZOSERVE</v>
      </c>
    </row>
    <row r="1508" spans="1:8" x14ac:dyDescent="0.3">
      <c r="A1508" s="49" t="s">
        <v>9607</v>
      </c>
      <c r="B1508" s="27" t="s">
        <v>4602</v>
      </c>
      <c r="C1508" s="27" t="s">
        <v>9606</v>
      </c>
      <c r="D1508" s="27" t="s">
        <v>13942</v>
      </c>
      <c r="E1508" s="75">
        <v>33833</v>
      </c>
      <c r="F1508" s="27" t="str">
        <f t="shared" si="69"/>
        <v>5264</v>
      </c>
      <c r="G1508" s="27" t="str">
        <f t="shared" si="70"/>
        <v>Male</v>
      </c>
      <c r="H1508" s="27" t="str">
        <f t="shared" si="71"/>
        <v>mweb</v>
      </c>
    </row>
    <row r="1509" spans="1:8" x14ac:dyDescent="0.3">
      <c r="A1509" s="49" t="s">
        <v>9605</v>
      </c>
      <c r="B1509" s="27" t="s">
        <v>9331</v>
      </c>
      <c r="C1509" s="27" t="s">
        <v>4131</v>
      </c>
      <c r="D1509" s="27" t="s">
        <v>13943</v>
      </c>
      <c r="E1509" s="75">
        <v>34213</v>
      </c>
      <c r="F1509" s="27" t="str">
        <f t="shared" si="69"/>
        <v>0187</v>
      </c>
      <c r="G1509" s="27" t="str">
        <f t="shared" si="70"/>
        <v>Female</v>
      </c>
      <c r="H1509" s="27" t="str">
        <f t="shared" si="71"/>
        <v>ouewerf</v>
      </c>
    </row>
    <row r="1510" spans="1:8" x14ac:dyDescent="0.3">
      <c r="A1510" s="49" t="s">
        <v>9604</v>
      </c>
      <c r="B1510" s="27" t="s">
        <v>7375</v>
      </c>
      <c r="C1510" s="27" t="s">
        <v>9603</v>
      </c>
      <c r="D1510" s="27" t="s">
        <v>13944</v>
      </c>
      <c r="E1510" s="75">
        <v>30070</v>
      </c>
      <c r="F1510" s="27" t="str">
        <f t="shared" si="69"/>
        <v>0028</v>
      </c>
      <c r="G1510" s="27" t="str">
        <f t="shared" si="70"/>
        <v>Female</v>
      </c>
      <c r="H1510" s="27" t="str">
        <f t="shared" si="71"/>
        <v>interkom</v>
      </c>
    </row>
    <row r="1511" spans="1:8" x14ac:dyDescent="0.3">
      <c r="A1511" s="49" t="s">
        <v>9602</v>
      </c>
      <c r="B1511" s="27" t="s">
        <v>9601</v>
      </c>
      <c r="C1511" s="27" t="s">
        <v>9600</v>
      </c>
      <c r="D1511" s="27" t="s">
        <v>13945</v>
      </c>
      <c r="E1511" s="75">
        <v>31313</v>
      </c>
      <c r="F1511" s="27" t="str">
        <f t="shared" si="69"/>
        <v>0214</v>
      </c>
      <c r="G1511" s="27" t="str">
        <f t="shared" si="70"/>
        <v>Female</v>
      </c>
      <c r="H1511" s="27" t="str">
        <f t="shared" si="71"/>
        <v>mkprojects</v>
      </c>
    </row>
    <row r="1512" spans="1:8" x14ac:dyDescent="0.3">
      <c r="A1512" s="49" t="s">
        <v>9599</v>
      </c>
      <c r="B1512" s="27" t="s">
        <v>6283</v>
      </c>
      <c r="C1512" s="27" t="s">
        <v>9598</v>
      </c>
      <c r="D1512" s="27" t="s">
        <v>12763</v>
      </c>
      <c r="E1512" s="75">
        <v>33429</v>
      </c>
      <c r="F1512" s="27" t="str">
        <f t="shared" si="69"/>
        <v>0334</v>
      </c>
      <c r="G1512" s="27" t="str">
        <f t="shared" si="70"/>
        <v>Female</v>
      </c>
      <c r="H1512" s="27" t="str">
        <f t="shared" si="71"/>
        <v>mmfs</v>
      </c>
    </row>
    <row r="1513" spans="1:8" x14ac:dyDescent="0.3">
      <c r="A1513" s="49" t="s">
        <v>9597</v>
      </c>
      <c r="B1513" s="27" t="s">
        <v>6003</v>
      </c>
      <c r="C1513" s="27" t="s">
        <v>4049</v>
      </c>
      <c r="D1513" s="27" t="s">
        <v>13946</v>
      </c>
      <c r="E1513" s="75">
        <v>34133</v>
      </c>
      <c r="F1513" s="27" t="str">
        <f t="shared" si="69"/>
        <v>0196</v>
      </c>
      <c r="G1513" s="27" t="str">
        <f t="shared" si="70"/>
        <v>Female</v>
      </c>
      <c r="H1513" s="27" t="str">
        <f t="shared" si="71"/>
        <v>coetzertrust</v>
      </c>
    </row>
    <row r="1514" spans="1:8" x14ac:dyDescent="0.3">
      <c r="A1514" s="49" t="s">
        <v>9596</v>
      </c>
      <c r="B1514" s="27" t="s">
        <v>4206</v>
      </c>
      <c r="C1514" s="27" t="s">
        <v>9595</v>
      </c>
      <c r="D1514" s="27" t="s">
        <v>13947</v>
      </c>
      <c r="E1514" s="75">
        <v>33885</v>
      </c>
      <c r="F1514" s="27" t="str">
        <f t="shared" si="69"/>
        <v>0101</v>
      </c>
      <c r="G1514" s="27" t="str">
        <f t="shared" si="70"/>
        <v>Female</v>
      </c>
      <c r="H1514" s="27" t="str">
        <f t="shared" si="71"/>
        <v>securityhouse</v>
      </c>
    </row>
    <row r="1515" spans="1:8" x14ac:dyDescent="0.3">
      <c r="A1515" s="49" t="s">
        <v>9594</v>
      </c>
      <c r="B1515" s="27" t="s">
        <v>5164</v>
      </c>
      <c r="C1515" s="27" t="s">
        <v>9593</v>
      </c>
      <c r="D1515" s="27" t="s">
        <v>13948</v>
      </c>
      <c r="E1515" s="75">
        <v>32869</v>
      </c>
      <c r="F1515" s="27" t="str">
        <f t="shared" si="69"/>
        <v>0501</v>
      </c>
      <c r="G1515" s="27" t="str">
        <f t="shared" si="70"/>
        <v>Female</v>
      </c>
      <c r="H1515" s="27" t="str">
        <f t="shared" si="71"/>
        <v>worldsigns</v>
      </c>
    </row>
    <row r="1516" spans="1:8" x14ac:dyDescent="0.3">
      <c r="A1516" s="49" t="s">
        <v>9592</v>
      </c>
      <c r="B1516" s="27" t="s">
        <v>9591</v>
      </c>
      <c r="C1516" s="27" t="s">
        <v>9590</v>
      </c>
      <c r="D1516" s="27" t="s">
        <v>13949</v>
      </c>
      <c r="E1516" s="75">
        <v>30764</v>
      </c>
      <c r="F1516" s="27" t="str">
        <f t="shared" si="69"/>
        <v>0035</v>
      </c>
      <c r="G1516" s="27" t="str">
        <f t="shared" si="70"/>
        <v>Female</v>
      </c>
      <c r="H1516" s="27" t="str">
        <f t="shared" si="71"/>
        <v>gmail</v>
      </c>
    </row>
    <row r="1517" spans="1:8" x14ac:dyDescent="0.3">
      <c r="A1517" s="49" t="s">
        <v>9589</v>
      </c>
      <c r="B1517" s="27" t="s">
        <v>5036</v>
      </c>
      <c r="C1517" s="27" t="s">
        <v>6220</v>
      </c>
      <c r="D1517" s="27" t="s">
        <v>13950</v>
      </c>
      <c r="E1517" s="75">
        <v>32254</v>
      </c>
      <c r="F1517" s="27" t="str">
        <f t="shared" si="69"/>
        <v>0295</v>
      </c>
      <c r="G1517" s="27" t="str">
        <f t="shared" si="70"/>
        <v>Female</v>
      </c>
      <c r="H1517" s="27" t="str">
        <f t="shared" si="71"/>
        <v>mo-med</v>
      </c>
    </row>
    <row r="1518" spans="1:8" x14ac:dyDescent="0.3">
      <c r="A1518" s="49" t="s">
        <v>9588</v>
      </c>
      <c r="B1518" s="27" t="s">
        <v>4240</v>
      </c>
      <c r="C1518" s="27" t="s">
        <v>4794</v>
      </c>
      <c r="D1518" s="27" t="s">
        <v>13951</v>
      </c>
      <c r="E1518" s="75">
        <v>33549</v>
      </c>
      <c r="F1518" s="27" t="str">
        <f t="shared" si="69"/>
        <v>5501</v>
      </c>
      <c r="G1518" s="27" t="str">
        <f t="shared" si="70"/>
        <v>Male</v>
      </c>
      <c r="H1518" s="27" t="str">
        <f t="shared" si="71"/>
        <v>mobiclicks</v>
      </c>
    </row>
    <row r="1519" spans="1:8" x14ac:dyDescent="0.3">
      <c r="A1519" s="49" t="s">
        <v>9587</v>
      </c>
      <c r="B1519" s="27" t="s">
        <v>9586</v>
      </c>
      <c r="C1519" s="27" t="s">
        <v>4514</v>
      </c>
      <c r="D1519" s="27" t="s">
        <v>13952</v>
      </c>
      <c r="E1519" s="75">
        <v>34107</v>
      </c>
      <c r="F1519" s="27" t="str">
        <f t="shared" si="69"/>
        <v>0195</v>
      </c>
      <c r="G1519" s="27" t="str">
        <f t="shared" si="70"/>
        <v>Female</v>
      </c>
      <c r="H1519" s="27" t="str">
        <f t="shared" si="71"/>
        <v>modelgroup</v>
      </c>
    </row>
    <row r="1520" spans="1:8" x14ac:dyDescent="0.3">
      <c r="A1520" s="49" t="s">
        <v>9585</v>
      </c>
      <c r="B1520" s="27" t="s">
        <v>4173</v>
      </c>
      <c r="C1520" s="27" t="s">
        <v>9584</v>
      </c>
      <c r="D1520" s="27" t="s">
        <v>13953</v>
      </c>
      <c r="E1520" s="75">
        <v>32379</v>
      </c>
      <c r="F1520" s="27" t="str">
        <f t="shared" si="69"/>
        <v>0303</v>
      </c>
      <c r="G1520" s="27" t="str">
        <f t="shared" si="70"/>
        <v>Female</v>
      </c>
      <c r="H1520" s="27" t="str">
        <f t="shared" si="71"/>
        <v>modena</v>
      </c>
    </row>
    <row r="1521" spans="1:8" x14ac:dyDescent="0.3">
      <c r="A1521" s="49" t="s">
        <v>9583</v>
      </c>
      <c r="B1521" s="27" t="s">
        <v>9582</v>
      </c>
      <c r="C1521" s="27" t="s">
        <v>9581</v>
      </c>
      <c r="D1521" s="27" t="s">
        <v>13954</v>
      </c>
      <c r="E1521" s="75">
        <v>33146</v>
      </c>
      <c r="F1521" s="27" t="str">
        <f t="shared" si="69"/>
        <v>0356</v>
      </c>
      <c r="G1521" s="27" t="str">
        <f t="shared" si="70"/>
        <v>Female</v>
      </c>
      <c r="H1521" s="27" t="str">
        <f t="shared" si="71"/>
        <v>modernpackaging</v>
      </c>
    </row>
    <row r="1522" spans="1:8" x14ac:dyDescent="0.3">
      <c r="A1522" s="49" t="s">
        <v>9580</v>
      </c>
      <c r="B1522" s="27" t="s">
        <v>6066</v>
      </c>
      <c r="C1522" s="27" t="s">
        <v>5434</v>
      </c>
      <c r="D1522" s="27" t="s">
        <v>13955</v>
      </c>
      <c r="E1522" s="75">
        <v>33707</v>
      </c>
      <c r="F1522" s="27" t="str">
        <f t="shared" si="69"/>
        <v>0403</v>
      </c>
      <c r="G1522" s="27" t="str">
        <f t="shared" si="70"/>
        <v>Female</v>
      </c>
      <c r="H1522" s="27" t="str">
        <f t="shared" si="71"/>
        <v>iafrica</v>
      </c>
    </row>
    <row r="1523" spans="1:8" x14ac:dyDescent="0.3">
      <c r="A1523" s="49" t="s">
        <v>9579</v>
      </c>
      <c r="B1523" s="27" t="s">
        <v>4859</v>
      </c>
      <c r="C1523" s="27" t="s">
        <v>9578</v>
      </c>
      <c r="D1523" s="27" t="s">
        <v>12763</v>
      </c>
      <c r="E1523" s="75">
        <v>27677</v>
      </c>
      <c r="F1523" s="27" t="str">
        <f t="shared" si="69"/>
        <v>6368</v>
      </c>
      <c r="G1523" s="27" t="str">
        <f t="shared" si="70"/>
        <v>Male</v>
      </c>
      <c r="H1523" s="27" t="str">
        <f t="shared" si="71"/>
        <v>mmfs</v>
      </c>
    </row>
    <row r="1524" spans="1:8" x14ac:dyDescent="0.3">
      <c r="A1524" s="49" t="s">
        <v>9577</v>
      </c>
      <c r="B1524" s="27" t="s">
        <v>9576</v>
      </c>
      <c r="C1524" s="27" t="s">
        <v>9575</v>
      </c>
      <c r="D1524" s="27" t="s">
        <v>12763</v>
      </c>
      <c r="E1524" s="75">
        <v>32654</v>
      </c>
      <c r="F1524" s="27" t="str">
        <f t="shared" si="69"/>
        <v>5475</v>
      </c>
      <c r="G1524" s="27" t="str">
        <f t="shared" si="70"/>
        <v>Male</v>
      </c>
      <c r="H1524" s="27" t="str">
        <f t="shared" si="71"/>
        <v>mmfs</v>
      </c>
    </row>
    <row r="1525" spans="1:8" x14ac:dyDescent="0.3">
      <c r="A1525" s="49" t="s">
        <v>9574</v>
      </c>
      <c r="B1525" s="27" t="s">
        <v>9573</v>
      </c>
      <c r="C1525" s="27" t="s">
        <v>5604</v>
      </c>
      <c r="D1525" s="27" t="s">
        <v>13956</v>
      </c>
      <c r="E1525" s="75">
        <v>31165</v>
      </c>
      <c r="F1525" s="27" t="str">
        <f t="shared" si="69"/>
        <v>5226</v>
      </c>
      <c r="G1525" s="27" t="str">
        <f t="shared" si="70"/>
        <v>Male</v>
      </c>
      <c r="H1525" s="27" t="str">
        <f t="shared" si="71"/>
        <v>mcagents</v>
      </c>
    </row>
    <row r="1526" spans="1:8" x14ac:dyDescent="0.3">
      <c r="A1526" s="49" t="s">
        <v>9572</v>
      </c>
      <c r="B1526" s="27" t="s">
        <v>9571</v>
      </c>
      <c r="C1526" s="27" t="s">
        <v>4318</v>
      </c>
      <c r="D1526" s="27" t="s">
        <v>13957</v>
      </c>
      <c r="E1526" s="75">
        <v>27678</v>
      </c>
      <c r="F1526" s="27" t="str">
        <f t="shared" si="69"/>
        <v>0091</v>
      </c>
      <c r="G1526" s="27" t="str">
        <f t="shared" si="70"/>
        <v>Female</v>
      </c>
      <c r="H1526" s="27" t="str">
        <f t="shared" si="71"/>
        <v>HGMOLENAAR</v>
      </c>
    </row>
    <row r="1527" spans="1:8" x14ac:dyDescent="0.3">
      <c r="A1527" s="49" t="s">
        <v>9570</v>
      </c>
      <c r="B1527" s="27" t="s">
        <v>9569</v>
      </c>
      <c r="C1527" s="27" t="s">
        <v>9568</v>
      </c>
      <c r="D1527" s="27" t="s">
        <v>13958</v>
      </c>
      <c r="E1527" s="75">
        <v>31570</v>
      </c>
      <c r="F1527" s="27" t="str">
        <f t="shared" si="69"/>
        <v>0029</v>
      </c>
      <c r="G1527" s="27" t="str">
        <f t="shared" si="70"/>
        <v>Female</v>
      </c>
      <c r="H1527" s="27" t="str">
        <f t="shared" si="71"/>
        <v>compressedaireng</v>
      </c>
    </row>
    <row r="1528" spans="1:8" x14ac:dyDescent="0.3">
      <c r="A1528" s="49" t="s">
        <v>9567</v>
      </c>
      <c r="B1528" s="27" t="s">
        <v>9566</v>
      </c>
      <c r="C1528" s="27" t="s">
        <v>9565</v>
      </c>
      <c r="D1528" s="27" t="s">
        <v>12763</v>
      </c>
      <c r="E1528" s="75">
        <v>28421</v>
      </c>
      <c r="F1528" s="27" t="str">
        <f t="shared" si="69"/>
        <v>0461</v>
      </c>
      <c r="G1528" s="27" t="str">
        <f t="shared" si="70"/>
        <v>Female</v>
      </c>
      <c r="H1528" s="27" t="str">
        <f t="shared" si="71"/>
        <v>mmfs</v>
      </c>
    </row>
    <row r="1529" spans="1:8" x14ac:dyDescent="0.3">
      <c r="A1529" s="49" t="s">
        <v>9564</v>
      </c>
      <c r="B1529" s="27" t="s">
        <v>4832</v>
      </c>
      <c r="C1529" s="27" t="s">
        <v>9563</v>
      </c>
      <c r="E1529" s="75">
        <v>35086</v>
      </c>
      <c r="F1529" s="27" t="str">
        <f t="shared" si="69"/>
        <v>5889</v>
      </c>
      <c r="G1529" s="27" t="str">
        <f t="shared" si="70"/>
        <v>Male</v>
      </c>
      <c r="H1529" s="27" t="e">
        <f t="shared" si="71"/>
        <v>#VALUE!</v>
      </c>
    </row>
    <row r="1530" spans="1:8" x14ac:dyDescent="0.3">
      <c r="A1530" s="49" t="s">
        <v>9562</v>
      </c>
      <c r="B1530" s="27" t="s">
        <v>9561</v>
      </c>
      <c r="C1530" s="27" t="s">
        <v>4089</v>
      </c>
      <c r="D1530" s="27" t="s">
        <v>13959</v>
      </c>
      <c r="E1530" s="75">
        <v>34111</v>
      </c>
      <c r="F1530" s="27" t="str">
        <f t="shared" si="69"/>
        <v>0500</v>
      </c>
      <c r="G1530" s="27" t="str">
        <f t="shared" si="70"/>
        <v>Female</v>
      </c>
      <c r="H1530" s="27" t="str">
        <f t="shared" si="71"/>
        <v>moncon</v>
      </c>
    </row>
    <row r="1531" spans="1:8" x14ac:dyDescent="0.3">
      <c r="A1531" s="49" t="s">
        <v>9560</v>
      </c>
      <c r="B1531" s="27" t="s">
        <v>5305</v>
      </c>
      <c r="C1531" s="27" t="s">
        <v>9196</v>
      </c>
      <c r="D1531" s="27" t="s">
        <v>13960</v>
      </c>
      <c r="E1531" s="75">
        <v>33080</v>
      </c>
      <c r="F1531" s="27" t="str">
        <f t="shared" si="69"/>
        <v>5663</v>
      </c>
      <c r="G1531" s="27" t="str">
        <f t="shared" si="70"/>
        <v>Male</v>
      </c>
      <c r="H1531" s="27" t="str">
        <f t="shared" si="71"/>
        <v>montfoods</v>
      </c>
    </row>
    <row r="1532" spans="1:8" x14ac:dyDescent="0.3">
      <c r="A1532" s="49" t="s">
        <v>9559</v>
      </c>
      <c r="B1532" s="27" t="s">
        <v>9558</v>
      </c>
      <c r="C1532" s="27" t="s">
        <v>9557</v>
      </c>
      <c r="D1532" s="27" t="s">
        <v>13961</v>
      </c>
      <c r="E1532" s="75">
        <v>33883</v>
      </c>
      <c r="F1532" s="27" t="str">
        <f t="shared" si="69"/>
        <v>5380</v>
      </c>
      <c r="G1532" s="27" t="str">
        <f t="shared" si="70"/>
        <v>Male</v>
      </c>
      <c r="H1532" s="27" t="str">
        <f t="shared" si="71"/>
        <v>mweb</v>
      </c>
    </row>
    <row r="1533" spans="1:8" x14ac:dyDescent="0.3">
      <c r="A1533" s="49" t="s">
        <v>9556</v>
      </c>
      <c r="B1533" s="27" t="s">
        <v>5159</v>
      </c>
      <c r="C1533" s="27" t="s">
        <v>9555</v>
      </c>
      <c r="D1533" s="27" t="s">
        <v>13962</v>
      </c>
      <c r="E1533" s="75">
        <v>32922</v>
      </c>
      <c r="F1533" s="27" t="str">
        <f t="shared" si="69"/>
        <v>0700</v>
      </c>
      <c r="G1533" s="27" t="str">
        <f t="shared" si="70"/>
        <v>Female</v>
      </c>
      <c r="H1533" s="27" t="str">
        <f t="shared" si="71"/>
        <v>moolmangroup</v>
      </c>
    </row>
    <row r="1534" spans="1:8" x14ac:dyDescent="0.3">
      <c r="A1534" s="49" t="s">
        <v>9554</v>
      </c>
      <c r="B1534" s="27" t="s">
        <v>9553</v>
      </c>
      <c r="C1534" s="27" t="s">
        <v>4119</v>
      </c>
      <c r="D1534" s="27" t="s">
        <v>13963</v>
      </c>
      <c r="E1534" s="75">
        <v>32162</v>
      </c>
      <c r="F1534" s="27" t="str">
        <f t="shared" si="69"/>
        <v>6017</v>
      </c>
      <c r="G1534" s="27" t="str">
        <f t="shared" si="70"/>
        <v>Male</v>
      </c>
      <c r="H1534" s="27" t="str">
        <f t="shared" si="71"/>
        <v>moretecheng</v>
      </c>
    </row>
    <row r="1535" spans="1:8" x14ac:dyDescent="0.3">
      <c r="A1535" s="49" t="s">
        <v>9552</v>
      </c>
      <c r="B1535" s="27" t="s">
        <v>9551</v>
      </c>
      <c r="C1535" s="27" t="s">
        <v>4643</v>
      </c>
      <c r="D1535" s="27" t="s">
        <v>13964</v>
      </c>
      <c r="E1535" s="75">
        <v>35774</v>
      </c>
      <c r="F1535" s="27" t="str">
        <f t="shared" si="69"/>
        <v>5848</v>
      </c>
      <c r="G1535" s="27" t="str">
        <f t="shared" si="70"/>
        <v>Male</v>
      </c>
      <c r="H1535" s="27" t="str">
        <f t="shared" si="71"/>
        <v>MORGANBEEF</v>
      </c>
    </row>
    <row r="1536" spans="1:8" x14ac:dyDescent="0.3">
      <c r="A1536" s="49" t="s">
        <v>9550</v>
      </c>
      <c r="B1536" s="27" t="s">
        <v>4834</v>
      </c>
      <c r="C1536" s="27" t="s">
        <v>9549</v>
      </c>
      <c r="D1536" s="27" t="s">
        <v>13965</v>
      </c>
      <c r="E1536" s="75">
        <v>30169</v>
      </c>
      <c r="F1536" s="27" t="str">
        <f t="shared" si="69"/>
        <v>0205</v>
      </c>
      <c r="G1536" s="27" t="str">
        <f t="shared" si="70"/>
        <v>Female</v>
      </c>
      <c r="H1536" s="27" t="str">
        <f t="shared" si="71"/>
        <v>harvestapp</v>
      </c>
    </row>
    <row r="1537" spans="1:8" x14ac:dyDescent="0.3">
      <c r="A1537" s="49" t="s">
        <v>9548</v>
      </c>
      <c r="B1537" s="27" t="s">
        <v>9547</v>
      </c>
      <c r="C1537" s="27" t="s">
        <v>5551</v>
      </c>
      <c r="D1537" s="27" t="s">
        <v>13966</v>
      </c>
      <c r="E1537" s="75">
        <v>30165</v>
      </c>
      <c r="F1537" s="27" t="str">
        <f t="shared" si="69"/>
        <v>5654</v>
      </c>
      <c r="G1537" s="27" t="str">
        <f t="shared" si="70"/>
        <v>Male</v>
      </c>
      <c r="H1537" s="27" t="str">
        <f t="shared" si="71"/>
        <v>moropa</v>
      </c>
    </row>
    <row r="1538" spans="1:8" x14ac:dyDescent="0.3">
      <c r="A1538" s="49" t="s">
        <v>9546</v>
      </c>
      <c r="B1538" s="27" t="s">
        <v>4675</v>
      </c>
      <c r="C1538" s="27" t="s">
        <v>4637</v>
      </c>
      <c r="D1538" s="27" t="s">
        <v>13967</v>
      </c>
      <c r="E1538" s="75">
        <v>32893</v>
      </c>
      <c r="F1538" s="27" t="str">
        <f t="shared" si="69"/>
        <v>0391</v>
      </c>
      <c r="G1538" s="27" t="str">
        <f t="shared" si="70"/>
        <v>Female</v>
      </c>
      <c r="H1538" s="27" t="str">
        <f t="shared" si="71"/>
        <v>9bar</v>
      </c>
    </row>
    <row r="1539" spans="1:8" x14ac:dyDescent="0.3">
      <c r="A1539" s="49" t="s">
        <v>9545</v>
      </c>
      <c r="B1539" s="27" t="s">
        <v>4090</v>
      </c>
      <c r="C1539" s="27" t="s">
        <v>9544</v>
      </c>
      <c r="D1539" s="27" t="s">
        <v>13968</v>
      </c>
      <c r="E1539" s="75">
        <v>35876</v>
      </c>
      <c r="F1539" s="27" t="str">
        <f t="shared" si="69"/>
        <v>5397</v>
      </c>
      <c r="G1539" s="27" t="str">
        <f t="shared" si="70"/>
        <v>Male</v>
      </c>
      <c r="H1539" s="27" t="str">
        <f t="shared" si="71"/>
        <v>morris</v>
      </c>
    </row>
    <row r="1540" spans="1:8" x14ac:dyDescent="0.3">
      <c r="A1540" s="49" t="s">
        <v>9543</v>
      </c>
      <c r="B1540" s="27" t="s">
        <v>5981</v>
      </c>
      <c r="C1540" s="27" t="s">
        <v>9542</v>
      </c>
      <c r="E1540" s="75">
        <v>33472</v>
      </c>
      <c r="F1540" s="27" t="str">
        <f t="shared" ref="F1540:F1603" si="72">MID(A1540,7,4)</f>
        <v>0060</v>
      </c>
      <c r="G1540" s="27" t="str">
        <f t="shared" si="70"/>
        <v>Female</v>
      </c>
      <c r="H1540" s="27" t="e">
        <f t="shared" si="71"/>
        <v>#VALUE!</v>
      </c>
    </row>
    <row r="1541" spans="1:8" x14ac:dyDescent="0.3">
      <c r="A1541" s="49" t="s">
        <v>9541</v>
      </c>
      <c r="B1541" s="27" t="s">
        <v>7164</v>
      </c>
      <c r="C1541" s="27" t="s">
        <v>9540</v>
      </c>
      <c r="D1541" s="27" t="s">
        <v>13969</v>
      </c>
      <c r="E1541" s="75">
        <v>30788</v>
      </c>
      <c r="F1541" s="27" t="str">
        <f t="shared" si="72"/>
        <v>0191</v>
      </c>
      <c r="G1541" s="27" t="str">
        <f t="shared" ref="G1541:G1604" si="73">IF(F1541&gt;"4999","Male","Female")</f>
        <v>Female</v>
      </c>
      <c r="H1541" s="27" t="str">
        <f t="shared" ref="H1541:H1604" si="74">LEFT(REPLACE(D1541,1,FIND("@",D1541),""),FIND(".",REPLACE(D1541,1,FIND("@",D1541),""))-1)</f>
        <v>dineplan</v>
      </c>
    </row>
    <row r="1542" spans="1:8" x14ac:dyDescent="0.3">
      <c r="A1542" s="49" t="s">
        <v>9539</v>
      </c>
      <c r="B1542" s="27" t="s">
        <v>9538</v>
      </c>
      <c r="C1542" s="27" t="s">
        <v>9537</v>
      </c>
      <c r="D1542" s="27" t="s">
        <v>13970</v>
      </c>
      <c r="E1542" s="75">
        <v>27221</v>
      </c>
      <c r="F1542" s="27" t="str">
        <f t="shared" si="72"/>
        <v>0135</v>
      </c>
      <c r="G1542" s="27" t="str">
        <f t="shared" si="73"/>
        <v>Female</v>
      </c>
      <c r="H1542" s="27" t="str">
        <f t="shared" si="74"/>
        <v>dineplan</v>
      </c>
    </row>
    <row r="1543" spans="1:8" x14ac:dyDescent="0.3">
      <c r="A1543" s="49" t="s">
        <v>9536</v>
      </c>
      <c r="B1543" s="27" t="s">
        <v>9535</v>
      </c>
      <c r="C1543" s="27" t="s">
        <v>9534</v>
      </c>
      <c r="D1543" s="27" t="s">
        <v>13971</v>
      </c>
      <c r="E1543" s="75">
        <v>34606</v>
      </c>
      <c r="F1543" s="27" t="str">
        <f t="shared" si="72"/>
        <v>0032</v>
      </c>
      <c r="G1543" s="27" t="str">
        <f t="shared" si="73"/>
        <v>Female</v>
      </c>
      <c r="H1543" s="27" t="str">
        <f t="shared" si="74"/>
        <v>motozonesa</v>
      </c>
    </row>
    <row r="1544" spans="1:8" x14ac:dyDescent="0.3">
      <c r="A1544" s="49" t="s">
        <v>9533</v>
      </c>
      <c r="B1544" s="27" t="s">
        <v>8970</v>
      </c>
      <c r="C1544" s="27" t="s">
        <v>9532</v>
      </c>
      <c r="D1544" s="27" t="s">
        <v>13077</v>
      </c>
      <c r="E1544" s="75">
        <v>33414</v>
      </c>
      <c r="F1544" s="27" t="str">
        <f t="shared" si="72"/>
        <v>0377</v>
      </c>
      <c r="G1544" s="27" t="str">
        <f t="shared" si="73"/>
        <v>Female</v>
      </c>
      <c r="H1544" s="27" t="str">
        <f t="shared" si="74"/>
        <v>pro-safe</v>
      </c>
    </row>
    <row r="1545" spans="1:8" x14ac:dyDescent="0.3">
      <c r="A1545" s="49" t="s">
        <v>9531</v>
      </c>
      <c r="B1545" s="27" t="s">
        <v>8403</v>
      </c>
      <c r="C1545" s="27" t="s">
        <v>9530</v>
      </c>
      <c r="D1545" s="27" t="s">
        <v>13972</v>
      </c>
      <c r="E1545" s="75">
        <v>33214</v>
      </c>
      <c r="F1545" s="27" t="str">
        <f t="shared" si="72"/>
        <v>0473</v>
      </c>
      <c r="G1545" s="27" t="str">
        <f t="shared" si="73"/>
        <v>Female</v>
      </c>
      <c r="H1545" s="27" t="str">
        <f t="shared" si="74"/>
        <v>mountainvmanor</v>
      </c>
    </row>
    <row r="1546" spans="1:8" x14ac:dyDescent="0.3">
      <c r="A1546" s="49" t="s">
        <v>9529</v>
      </c>
      <c r="B1546" s="27" t="s">
        <v>5705</v>
      </c>
      <c r="C1546" s="27" t="s">
        <v>9528</v>
      </c>
      <c r="D1546" s="27" t="s">
        <v>13973</v>
      </c>
      <c r="E1546" s="75">
        <v>34416</v>
      </c>
      <c r="F1546" s="27" t="str">
        <f t="shared" si="72"/>
        <v>0161</v>
      </c>
      <c r="G1546" s="27" t="str">
        <f t="shared" si="73"/>
        <v>Female</v>
      </c>
      <c r="H1546" s="27" t="str">
        <f t="shared" si="74"/>
        <v>mighty</v>
      </c>
    </row>
    <row r="1547" spans="1:8" x14ac:dyDescent="0.3">
      <c r="A1547" s="49" t="s">
        <v>9527</v>
      </c>
      <c r="B1547" s="27" t="s">
        <v>9526</v>
      </c>
      <c r="C1547" s="27" t="s">
        <v>9525</v>
      </c>
      <c r="D1547" s="27" t="s">
        <v>13974</v>
      </c>
      <c r="E1547" s="75">
        <v>31546</v>
      </c>
      <c r="F1547" s="27" t="str">
        <f t="shared" si="72"/>
        <v>1028</v>
      </c>
      <c r="G1547" s="27" t="str">
        <f t="shared" si="73"/>
        <v>Female</v>
      </c>
      <c r="H1547" s="27" t="str">
        <f t="shared" si="74"/>
        <v>MOVETECH</v>
      </c>
    </row>
    <row r="1548" spans="1:8" x14ac:dyDescent="0.3">
      <c r="A1548" s="49" t="s">
        <v>9524</v>
      </c>
      <c r="B1548" s="27" t="s">
        <v>9523</v>
      </c>
      <c r="C1548" s="27" t="s">
        <v>9522</v>
      </c>
      <c r="D1548" s="27" t="s">
        <v>13975</v>
      </c>
      <c r="E1548" s="75">
        <v>33978</v>
      </c>
      <c r="F1548" s="27" t="str">
        <f t="shared" si="72"/>
        <v>1007</v>
      </c>
      <c r="G1548" s="27" t="str">
        <f t="shared" si="73"/>
        <v>Female</v>
      </c>
      <c r="H1548" s="27" t="str">
        <f t="shared" si="74"/>
        <v>movingtactics</v>
      </c>
    </row>
    <row r="1549" spans="1:8" x14ac:dyDescent="0.3">
      <c r="A1549" s="49" t="s">
        <v>9521</v>
      </c>
      <c r="B1549" s="27" t="s">
        <v>5246</v>
      </c>
      <c r="C1549" s="27" t="s">
        <v>9520</v>
      </c>
      <c r="D1549" s="27" t="s">
        <v>13976</v>
      </c>
      <c r="E1549" s="75">
        <v>34910</v>
      </c>
      <c r="F1549" s="27" t="str">
        <f t="shared" si="72"/>
        <v>0011</v>
      </c>
      <c r="G1549" s="27" t="str">
        <f t="shared" si="73"/>
        <v>Female</v>
      </c>
      <c r="H1549" s="27" t="str">
        <f t="shared" si="74"/>
        <v>mowanaproperties</v>
      </c>
    </row>
    <row r="1550" spans="1:8" x14ac:dyDescent="0.3">
      <c r="A1550" s="49" t="s">
        <v>9519</v>
      </c>
      <c r="B1550" s="27" t="s">
        <v>9518</v>
      </c>
      <c r="C1550" s="27" t="s">
        <v>9517</v>
      </c>
      <c r="D1550" s="27" t="s">
        <v>13977</v>
      </c>
      <c r="E1550" s="75">
        <v>34399</v>
      </c>
      <c r="F1550" s="27" t="str">
        <f t="shared" si="72"/>
        <v>0514</v>
      </c>
      <c r="G1550" s="27" t="str">
        <f t="shared" si="73"/>
        <v>Female</v>
      </c>
      <c r="H1550" s="27" t="str">
        <f t="shared" si="74"/>
        <v>mpcsa</v>
      </c>
    </row>
    <row r="1551" spans="1:8" x14ac:dyDescent="0.3">
      <c r="A1551" s="49" t="s">
        <v>9516</v>
      </c>
      <c r="B1551" s="27" t="s">
        <v>4182</v>
      </c>
      <c r="C1551" s="27" t="s">
        <v>6762</v>
      </c>
      <c r="E1551" s="75">
        <v>33462</v>
      </c>
      <c r="F1551" s="27" t="str">
        <f t="shared" si="72"/>
        <v>0187</v>
      </c>
      <c r="G1551" s="27" t="str">
        <f t="shared" si="73"/>
        <v>Female</v>
      </c>
      <c r="H1551" s="27" t="e">
        <f t="shared" si="74"/>
        <v>#VALUE!</v>
      </c>
    </row>
    <row r="1552" spans="1:8" x14ac:dyDescent="0.3">
      <c r="A1552" s="49" t="s">
        <v>9515</v>
      </c>
      <c r="B1552" s="27" t="s">
        <v>7697</v>
      </c>
      <c r="C1552" s="27" t="s">
        <v>4800</v>
      </c>
      <c r="D1552" s="27" t="s">
        <v>13978</v>
      </c>
      <c r="E1552" s="75">
        <v>33015</v>
      </c>
      <c r="F1552" s="27" t="str">
        <f t="shared" si="72"/>
        <v>1237</v>
      </c>
      <c r="G1552" s="27" t="str">
        <f t="shared" si="73"/>
        <v>Female</v>
      </c>
      <c r="H1552" s="27" t="str">
        <f t="shared" si="74"/>
        <v>mpc</v>
      </c>
    </row>
    <row r="1553" spans="1:8" x14ac:dyDescent="0.3">
      <c r="A1553" s="49" t="s">
        <v>9514</v>
      </c>
      <c r="B1553" s="27" t="s">
        <v>6905</v>
      </c>
      <c r="C1553" s="27" t="s">
        <v>9513</v>
      </c>
      <c r="D1553" s="27" t="s">
        <v>13734</v>
      </c>
      <c r="E1553" s="75">
        <v>33613</v>
      </c>
      <c r="F1553" s="27" t="str">
        <f t="shared" si="72"/>
        <v>5488</v>
      </c>
      <c r="G1553" s="27" t="str">
        <f t="shared" si="73"/>
        <v>Male</v>
      </c>
      <c r="H1553" s="27" t="e">
        <f t="shared" si="74"/>
        <v>#VALUE!</v>
      </c>
    </row>
    <row r="1554" spans="1:8" x14ac:dyDescent="0.3">
      <c r="A1554" s="49" t="s">
        <v>9512</v>
      </c>
      <c r="B1554" s="27" t="s">
        <v>9511</v>
      </c>
      <c r="C1554" s="27" t="s">
        <v>9510</v>
      </c>
      <c r="D1554" s="27" t="s">
        <v>13979</v>
      </c>
      <c r="E1554" s="75">
        <v>35351</v>
      </c>
      <c r="F1554" s="27" t="str">
        <f t="shared" si="72"/>
        <v>0586</v>
      </c>
      <c r="G1554" s="27" t="str">
        <f t="shared" si="73"/>
        <v>Female</v>
      </c>
      <c r="H1554" s="27" t="str">
        <f t="shared" si="74"/>
        <v>mweb</v>
      </c>
    </row>
    <row r="1555" spans="1:8" x14ac:dyDescent="0.3">
      <c r="A1555" s="49" t="s">
        <v>9509</v>
      </c>
      <c r="B1555" s="27" t="s">
        <v>9508</v>
      </c>
      <c r="C1555" s="27" t="s">
        <v>6220</v>
      </c>
      <c r="D1555" s="27" t="s">
        <v>13980</v>
      </c>
      <c r="E1555" s="75">
        <v>33563</v>
      </c>
      <c r="F1555" s="27" t="str">
        <f t="shared" si="72"/>
        <v>0332</v>
      </c>
      <c r="G1555" s="27" t="str">
        <f t="shared" si="73"/>
        <v>Female</v>
      </c>
      <c r="H1555" s="27" t="str">
        <f t="shared" si="74"/>
        <v>mrd</v>
      </c>
    </row>
    <row r="1556" spans="1:8" x14ac:dyDescent="0.3">
      <c r="A1556" s="49" t="s">
        <v>9507</v>
      </c>
      <c r="B1556" s="27" t="s">
        <v>7778</v>
      </c>
      <c r="C1556" s="27" t="s">
        <v>4061</v>
      </c>
      <c r="D1556" s="27" t="s">
        <v>13981</v>
      </c>
      <c r="E1556" s="75">
        <v>34747</v>
      </c>
      <c r="F1556" s="27" t="str">
        <f t="shared" si="72"/>
        <v>0087</v>
      </c>
      <c r="G1556" s="27" t="str">
        <f t="shared" si="73"/>
        <v>Female</v>
      </c>
      <c r="H1556" s="27" t="str">
        <f t="shared" si="74"/>
        <v>gmail</v>
      </c>
    </row>
    <row r="1557" spans="1:8" x14ac:dyDescent="0.3">
      <c r="A1557" s="49" t="s">
        <v>9506</v>
      </c>
      <c r="B1557" s="27" t="s">
        <v>9505</v>
      </c>
      <c r="C1557" s="27" t="s">
        <v>9504</v>
      </c>
      <c r="D1557" s="27" t="s">
        <v>13982</v>
      </c>
      <c r="E1557" s="75">
        <v>31021</v>
      </c>
      <c r="F1557" s="27" t="str">
        <f t="shared" si="72"/>
        <v>0087</v>
      </c>
      <c r="G1557" s="27" t="str">
        <f t="shared" si="73"/>
        <v>Female</v>
      </c>
      <c r="H1557" s="27" t="str">
        <f t="shared" si="74"/>
        <v>mrplastic</v>
      </c>
    </row>
    <row r="1558" spans="1:8" x14ac:dyDescent="0.3">
      <c r="A1558" s="49" t="s">
        <v>9503</v>
      </c>
      <c r="B1558" s="27" t="s">
        <v>6816</v>
      </c>
      <c r="C1558" s="27" t="s">
        <v>9502</v>
      </c>
      <c r="E1558" s="75">
        <v>33013</v>
      </c>
      <c r="F1558" s="27" t="str">
        <f t="shared" si="72"/>
        <v>1156</v>
      </c>
      <c r="G1558" s="27" t="str">
        <f t="shared" si="73"/>
        <v>Female</v>
      </c>
      <c r="H1558" s="27" t="e">
        <f t="shared" si="74"/>
        <v>#VALUE!</v>
      </c>
    </row>
    <row r="1559" spans="1:8" x14ac:dyDescent="0.3">
      <c r="A1559" s="49" t="s">
        <v>9501</v>
      </c>
      <c r="B1559" s="27" t="s">
        <v>4801</v>
      </c>
      <c r="C1559" s="27" t="s">
        <v>4233</v>
      </c>
      <c r="E1559" s="75">
        <v>35740</v>
      </c>
      <c r="F1559" s="27" t="str">
        <f t="shared" si="72"/>
        <v>0308</v>
      </c>
      <c r="G1559" s="27" t="str">
        <f t="shared" si="73"/>
        <v>Female</v>
      </c>
      <c r="H1559" s="27" t="e">
        <f t="shared" si="74"/>
        <v>#VALUE!</v>
      </c>
    </row>
    <row r="1560" spans="1:8" x14ac:dyDescent="0.3">
      <c r="A1560" s="49" t="s">
        <v>9500</v>
      </c>
      <c r="B1560" s="27" t="s">
        <v>6010</v>
      </c>
      <c r="C1560" s="27" t="s">
        <v>4788</v>
      </c>
      <c r="D1560" s="27" t="s">
        <v>13983</v>
      </c>
      <c r="E1560" s="75">
        <v>33596</v>
      </c>
      <c r="F1560" s="27" t="str">
        <f t="shared" si="72"/>
        <v>5119</v>
      </c>
      <c r="G1560" s="27" t="str">
        <f t="shared" si="73"/>
        <v>Male</v>
      </c>
      <c r="H1560" s="27" t="str">
        <f t="shared" si="74"/>
        <v>mrsteam</v>
      </c>
    </row>
    <row r="1561" spans="1:8" x14ac:dyDescent="0.3">
      <c r="A1561" s="49" t="s">
        <v>9499</v>
      </c>
      <c r="B1561" s="27" t="s">
        <v>9498</v>
      </c>
      <c r="C1561" s="27" t="s">
        <v>9497</v>
      </c>
      <c r="D1561" s="27" t="s">
        <v>13984</v>
      </c>
      <c r="E1561" s="75">
        <v>34138</v>
      </c>
      <c r="F1561" s="27" t="str">
        <f t="shared" si="72"/>
        <v>0313</v>
      </c>
      <c r="G1561" s="27" t="str">
        <f t="shared" si="73"/>
        <v>Female</v>
      </c>
      <c r="H1561" s="27" t="str">
        <f t="shared" si="74"/>
        <v>gmail</v>
      </c>
    </row>
    <row r="1562" spans="1:8" x14ac:dyDescent="0.3">
      <c r="A1562" s="49" t="s">
        <v>9496</v>
      </c>
      <c r="B1562" s="27" t="s">
        <v>4895</v>
      </c>
      <c r="C1562" s="27" t="s">
        <v>4514</v>
      </c>
      <c r="D1562" s="27" t="s">
        <v>13985</v>
      </c>
      <c r="E1562" s="75">
        <v>32933</v>
      </c>
      <c r="F1562" s="27" t="str">
        <f t="shared" si="72"/>
        <v>0424</v>
      </c>
      <c r="G1562" s="27" t="str">
        <f t="shared" si="73"/>
        <v>Female</v>
      </c>
      <c r="H1562" s="27" t="str">
        <f t="shared" si="74"/>
        <v>mscagencies</v>
      </c>
    </row>
    <row r="1563" spans="1:8" x14ac:dyDescent="0.3">
      <c r="A1563" s="49" t="s">
        <v>9495</v>
      </c>
      <c r="B1563" s="27" t="s">
        <v>5148</v>
      </c>
      <c r="C1563" s="27" t="s">
        <v>9494</v>
      </c>
      <c r="D1563" s="27" t="s">
        <v>13986</v>
      </c>
      <c r="E1563" s="75">
        <v>33102</v>
      </c>
      <c r="F1563" s="27" t="str">
        <f t="shared" si="72"/>
        <v>5208</v>
      </c>
      <c r="G1563" s="27" t="str">
        <f t="shared" si="73"/>
        <v>Male</v>
      </c>
      <c r="H1563" s="27" t="str">
        <f t="shared" si="74"/>
        <v>msdngroup</v>
      </c>
    </row>
    <row r="1564" spans="1:8" x14ac:dyDescent="0.3">
      <c r="A1564" s="49" t="s">
        <v>9493</v>
      </c>
      <c r="B1564" s="27" t="s">
        <v>5282</v>
      </c>
      <c r="C1564" s="27" t="s">
        <v>7777</v>
      </c>
      <c r="E1564" s="75">
        <v>33015</v>
      </c>
      <c r="F1564" s="27" t="str">
        <f t="shared" si="72"/>
        <v>0290</v>
      </c>
      <c r="G1564" s="27" t="str">
        <f t="shared" si="73"/>
        <v>Female</v>
      </c>
      <c r="H1564" s="27" t="e">
        <f t="shared" si="74"/>
        <v>#VALUE!</v>
      </c>
    </row>
    <row r="1565" spans="1:8" x14ac:dyDescent="0.3">
      <c r="A1565" s="49" t="s">
        <v>9492</v>
      </c>
      <c r="B1565" s="27" t="s">
        <v>9491</v>
      </c>
      <c r="C1565" s="27" t="s">
        <v>9490</v>
      </c>
      <c r="D1565" s="27" t="s">
        <v>13987</v>
      </c>
      <c r="E1565" s="75">
        <v>33173</v>
      </c>
      <c r="F1565" s="27" t="str">
        <f t="shared" si="72"/>
        <v>5193</v>
      </c>
      <c r="G1565" s="27" t="str">
        <f t="shared" si="73"/>
        <v>Male</v>
      </c>
      <c r="H1565" s="27" t="str">
        <f t="shared" si="74"/>
        <v>billiongroup</v>
      </c>
    </row>
    <row r="1566" spans="1:8" x14ac:dyDescent="0.3">
      <c r="A1566" s="49" t="s">
        <v>9489</v>
      </c>
      <c r="B1566" s="27" t="s">
        <v>9488</v>
      </c>
      <c r="C1566" s="27" t="s">
        <v>9487</v>
      </c>
      <c r="D1566" s="27" t="s">
        <v>13988</v>
      </c>
      <c r="E1566" s="75">
        <v>32916</v>
      </c>
      <c r="F1566" s="27" t="str">
        <f t="shared" si="72"/>
        <v>0620</v>
      </c>
      <c r="G1566" s="27" t="str">
        <f t="shared" si="73"/>
        <v>Female</v>
      </c>
      <c r="H1566" s="27" t="str">
        <f t="shared" si="74"/>
        <v>vimnmix</v>
      </c>
    </row>
    <row r="1567" spans="1:8" x14ac:dyDescent="0.3">
      <c r="A1567" s="49" t="s">
        <v>9486</v>
      </c>
      <c r="B1567" s="27" t="s">
        <v>9485</v>
      </c>
      <c r="C1567" s="27" t="s">
        <v>9415</v>
      </c>
      <c r="D1567" s="27" t="s">
        <v>13989</v>
      </c>
      <c r="E1567" s="75">
        <v>33095</v>
      </c>
      <c r="F1567" s="27" t="str">
        <f t="shared" si="72"/>
        <v>0407</v>
      </c>
      <c r="G1567" s="27" t="str">
        <f t="shared" si="73"/>
        <v>Female</v>
      </c>
      <c r="H1567" s="27" t="str">
        <f t="shared" si="74"/>
        <v>mudstudio</v>
      </c>
    </row>
    <row r="1568" spans="1:8" x14ac:dyDescent="0.3">
      <c r="A1568" s="49" t="s">
        <v>9483</v>
      </c>
      <c r="B1568" s="27" t="s">
        <v>5159</v>
      </c>
      <c r="C1568" s="27" t="s">
        <v>9482</v>
      </c>
      <c r="D1568" s="27" t="s">
        <v>13990</v>
      </c>
      <c r="E1568" s="75">
        <v>34269</v>
      </c>
      <c r="F1568" s="27" t="str">
        <f t="shared" si="72"/>
        <v>0162</v>
      </c>
      <c r="G1568" s="27" t="str">
        <f t="shared" si="73"/>
        <v>Female</v>
      </c>
      <c r="H1568" s="27" t="str">
        <f t="shared" si="74"/>
        <v>themugg</v>
      </c>
    </row>
    <row r="1569" spans="1:8" x14ac:dyDescent="0.3">
      <c r="A1569" s="49" t="s">
        <v>9481</v>
      </c>
      <c r="B1569" s="27" t="s">
        <v>4307</v>
      </c>
      <c r="C1569" s="27" t="s">
        <v>6750</v>
      </c>
      <c r="E1569" s="75">
        <v>32192</v>
      </c>
      <c r="F1569" s="27" t="str">
        <f t="shared" si="72"/>
        <v>1023</v>
      </c>
      <c r="G1569" s="27" t="str">
        <f t="shared" si="73"/>
        <v>Female</v>
      </c>
      <c r="H1569" s="27" t="e">
        <f t="shared" si="74"/>
        <v>#VALUE!</v>
      </c>
    </row>
    <row r="1570" spans="1:8" x14ac:dyDescent="0.3">
      <c r="A1570" s="49" t="s">
        <v>9480</v>
      </c>
      <c r="B1570" s="27" t="s">
        <v>4348</v>
      </c>
      <c r="C1570" s="27" t="s">
        <v>7586</v>
      </c>
      <c r="E1570" s="75">
        <v>30380</v>
      </c>
      <c r="F1570" s="27" t="str">
        <f t="shared" si="72"/>
        <v>0686</v>
      </c>
      <c r="G1570" s="27" t="str">
        <f t="shared" si="73"/>
        <v>Female</v>
      </c>
      <c r="H1570" s="27" t="e">
        <f t="shared" si="74"/>
        <v>#VALUE!</v>
      </c>
    </row>
    <row r="1571" spans="1:8" x14ac:dyDescent="0.3">
      <c r="A1571" s="49" t="s">
        <v>9479</v>
      </c>
      <c r="B1571" s="27" t="s">
        <v>4848</v>
      </c>
      <c r="C1571" s="27" t="s">
        <v>7718</v>
      </c>
      <c r="D1571" s="27" t="s">
        <v>13991</v>
      </c>
      <c r="E1571" s="75">
        <v>30735</v>
      </c>
      <c r="F1571" s="27" t="str">
        <f t="shared" si="72"/>
        <v>0629</v>
      </c>
      <c r="G1571" s="27" t="str">
        <f t="shared" si="73"/>
        <v>Female</v>
      </c>
      <c r="H1571" s="27" t="str">
        <f t="shared" si="74"/>
        <v>multilite</v>
      </c>
    </row>
    <row r="1572" spans="1:8" x14ac:dyDescent="0.3">
      <c r="A1572" s="49" t="s">
        <v>9478</v>
      </c>
      <c r="B1572" s="27" t="s">
        <v>4723</v>
      </c>
      <c r="C1572" s="27" t="s">
        <v>4643</v>
      </c>
      <c r="D1572" s="27" t="s">
        <v>13992</v>
      </c>
      <c r="E1572" s="75">
        <v>33651</v>
      </c>
      <c r="F1572" s="27" t="str">
        <f t="shared" si="72"/>
        <v>0328</v>
      </c>
      <c r="G1572" s="27" t="str">
        <f t="shared" si="73"/>
        <v>Female</v>
      </c>
      <c r="H1572" s="27" t="str">
        <f t="shared" si="74"/>
        <v>multisol</v>
      </c>
    </row>
    <row r="1573" spans="1:8" x14ac:dyDescent="0.3">
      <c r="A1573" s="49" t="s">
        <v>9477</v>
      </c>
      <c r="B1573" s="27" t="s">
        <v>4623</v>
      </c>
      <c r="C1573" s="27" t="s">
        <v>9476</v>
      </c>
      <c r="D1573" s="27" t="s">
        <v>13993</v>
      </c>
      <c r="E1573" s="75">
        <v>31532</v>
      </c>
      <c r="F1573" s="27" t="str">
        <f t="shared" si="72"/>
        <v>0460</v>
      </c>
      <c r="G1573" s="27" t="str">
        <f t="shared" si="73"/>
        <v>Female</v>
      </c>
      <c r="H1573" s="27" t="str">
        <f t="shared" si="74"/>
        <v>gmail</v>
      </c>
    </row>
    <row r="1574" spans="1:8" x14ac:dyDescent="0.3">
      <c r="A1574" s="49" t="s">
        <v>9475</v>
      </c>
      <c r="B1574" s="27" t="s">
        <v>4765</v>
      </c>
      <c r="C1574" s="27" t="s">
        <v>4800</v>
      </c>
      <c r="D1574" s="27" t="s">
        <v>13994</v>
      </c>
      <c r="E1574" s="75">
        <v>33957</v>
      </c>
      <c r="F1574" s="27" t="str">
        <f t="shared" si="72"/>
        <v>5213</v>
      </c>
      <c r="G1574" s="27" t="str">
        <f t="shared" si="73"/>
        <v>Male</v>
      </c>
      <c r="H1574" s="27" t="str">
        <f t="shared" si="74"/>
        <v>multithene</v>
      </c>
    </row>
    <row r="1575" spans="1:8" x14ac:dyDescent="0.3">
      <c r="A1575" s="49" t="s">
        <v>9474</v>
      </c>
      <c r="B1575" s="27" t="s">
        <v>9473</v>
      </c>
      <c r="C1575" s="27" t="s">
        <v>9472</v>
      </c>
      <c r="D1575" s="27" t="s">
        <v>13995</v>
      </c>
      <c r="E1575" s="75">
        <v>33931</v>
      </c>
      <c r="F1575" s="27" t="str">
        <f t="shared" si="72"/>
        <v>0060</v>
      </c>
      <c r="G1575" s="27" t="str">
        <f t="shared" si="73"/>
        <v>Female</v>
      </c>
      <c r="H1575" s="27" t="str">
        <f t="shared" si="74"/>
        <v>gmail</v>
      </c>
    </row>
    <row r="1576" spans="1:8" x14ac:dyDescent="0.3">
      <c r="A1576" s="49" t="s">
        <v>9471</v>
      </c>
      <c r="B1576" s="27" t="s">
        <v>4090</v>
      </c>
      <c r="C1576" s="27" t="s">
        <v>5320</v>
      </c>
      <c r="D1576" s="27" t="s">
        <v>13996</v>
      </c>
      <c r="E1576" s="75">
        <v>33566</v>
      </c>
      <c r="F1576" s="27" t="str">
        <f t="shared" si="72"/>
        <v>5190</v>
      </c>
      <c r="G1576" s="27" t="str">
        <f t="shared" si="73"/>
        <v>Male</v>
      </c>
      <c r="H1576" s="27" t="str">
        <f t="shared" si="74"/>
        <v>gmail</v>
      </c>
    </row>
    <row r="1577" spans="1:8" x14ac:dyDescent="0.3">
      <c r="A1577" s="49" t="s">
        <v>9470</v>
      </c>
      <c r="B1577" s="27" t="s">
        <v>5806</v>
      </c>
      <c r="C1577" s="27" t="s">
        <v>7660</v>
      </c>
      <c r="D1577" s="27" t="s">
        <v>13997</v>
      </c>
      <c r="E1577" s="75">
        <v>33149</v>
      </c>
      <c r="F1577" s="27" t="str">
        <f t="shared" si="72"/>
        <v>0612</v>
      </c>
      <c r="G1577" s="27" t="str">
        <f t="shared" si="73"/>
        <v>Female</v>
      </c>
      <c r="H1577" s="27" t="str">
        <f t="shared" si="74"/>
        <v>telkomsa</v>
      </c>
    </row>
    <row r="1578" spans="1:8" x14ac:dyDescent="0.3">
      <c r="A1578" s="49" t="s">
        <v>9469</v>
      </c>
      <c r="B1578" s="27" t="s">
        <v>5896</v>
      </c>
      <c r="C1578" s="27" t="s">
        <v>5434</v>
      </c>
      <c r="D1578" s="27" t="s">
        <v>13998</v>
      </c>
      <c r="E1578" s="75">
        <v>32734</v>
      </c>
      <c r="F1578" s="27" t="str">
        <f t="shared" si="72"/>
        <v>0377</v>
      </c>
      <c r="G1578" s="27" t="str">
        <f t="shared" si="73"/>
        <v>Female</v>
      </c>
      <c r="H1578" s="27" t="str">
        <f t="shared" si="74"/>
        <v>munkaprojects</v>
      </c>
    </row>
    <row r="1579" spans="1:8" x14ac:dyDescent="0.3">
      <c r="A1579" s="49" t="s">
        <v>9468</v>
      </c>
      <c r="B1579" s="27" t="s">
        <v>5219</v>
      </c>
      <c r="C1579" s="27" t="s">
        <v>9467</v>
      </c>
      <c r="D1579" s="27" t="s">
        <v>13999</v>
      </c>
      <c r="E1579" s="75">
        <v>33167</v>
      </c>
      <c r="F1579" s="27" t="str">
        <f t="shared" si="72"/>
        <v>0188</v>
      </c>
      <c r="G1579" s="27" t="str">
        <f t="shared" si="73"/>
        <v>Female</v>
      </c>
      <c r="H1579" s="27" t="str">
        <f t="shared" si="74"/>
        <v>musicnow</v>
      </c>
    </row>
    <row r="1580" spans="1:8" x14ac:dyDescent="0.3">
      <c r="A1580" s="49" t="s">
        <v>9466</v>
      </c>
      <c r="B1580" s="27" t="s">
        <v>4916</v>
      </c>
      <c r="C1580" s="27" t="s">
        <v>9465</v>
      </c>
      <c r="D1580" s="27" t="s">
        <v>14000</v>
      </c>
      <c r="E1580" s="75">
        <v>33414</v>
      </c>
      <c r="F1580" s="27" t="str">
        <f t="shared" si="72"/>
        <v>0675</v>
      </c>
      <c r="G1580" s="27" t="str">
        <f t="shared" si="73"/>
        <v>Female</v>
      </c>
      <c r="H1580" s="27" t="str">
        <f t="shared" si="74"/>
        <v>mustek</v>
      </c>
    </row>
    <row r="1581" spans="1:8" x14ac:dyDescent="0.3">
      <c r="A1581" s="49" t="s">
        <v>9464</v>
      </c>
      <c r="B1581" s="27" t="s">
        <v>4734</v>
      </c>
      <c r="C1581" s="27" t="s">
        <v>9463</v>
      </c>
      <c r="D1581" s="27" t="s">
        <v>14001</v>
      </c>
      <c r="E1581" s="75">
        <v>33732</v>
      </c>
      <c r="F1581" s="27" t="str">
        <f t="shared" si="72"/>
        <v>0276</v>
      </c>
      <c r="G1581" s="27" t="str">
        <f t="shared" si="73"/>
        <v>Female</v>
      </c>
      <c r="H1581" s="27" t="str">
        <f t="shared" si="74"/>
        <v>foxp2</v>
      </c>
    </row>
    <row r="1582" spans="1:8" x14ac:dyDescent="0.3">
      <c r="A1582" s="49" t="s">
        <v>9462</v>
      </c>
      <c r="B1582" s="27" t="s">
        <v>9461</v>
      </c>
      <c r="C1582" s="27" t="s">
        <v>4037</v>
      </c>
      <c r="E1582" s="75">
        <v>31176</v>
      </c>
      <c r="F1582" s="27" t="str">
        <f t="shared" si="72"/>
        <v>5238</v>
      </c>
      <c r="G1582" s="27" t="str">
        <f t="shared" si="73"/>
        <v>Male</v>
      </c>
      <c r="H1582" s="27" t="e">
        <f t="shared" si="74"/>
        <v>#VALUE!</v>
      </c>
    </row>
    <row r="1583" spans="1:8" x14ac:dyDescent="0.3">
      <c r="A1583" s="49" t="s">
        <v>9460</v>
      </c>
      <c r="B1583" s="27" t="s">
        <v>9459</v>
      </c>
      <c r="C1583" s="27" t="s">
        <v>9458</v>
      </c>
      <c r="D1583" s="27" t="s">
        <v>14002</v>
      </c>
      <c r="E1583" s="75">
        <v>29575</v>
      </c>
      <c r="F1583" s="27" t="str">
        <f t="shared" si="72"/>
        <v>0950</v>
      </c>
      <c r="G1583" s="27" t="str">
        <f t="shared" si="73"/>
        <v>Female</v>
      </c>
      <c r="H1583" s="27" t="str">
        <f t="shared" si="74"/>
        <v>omni4africa</v>
      </c>
    </row>
    <row r="1584" spans="1:8" x14ac:dyDescent="0.3">
      <c r="A1584" s="49" t="s">
        <v>9457</v>
      </c>
      <c r="B1584" s="27" t="s">
        <v>9456</v>
      </c>
      <c r="C1584" s="27" t="s">
        <v>9455</v>
      </c>
      <c r="E1584" s="75">
        <v>34077</v>
      </c>
      <c r="F1584" s="27" t="str">
        <f t="shared" si="72"/>
        <v>5135</v>
      </c>
      <c r="G1584" s="27" t="str">
        <f t="shared" si="73"/>
        <v>Male</v>
      </c>
      <c r="H1584" s="27" t="e">
        <f t="shared" si="74"/>
        <v>#VALUE!</v>
      </c>
    </row>
    <row r="1585" spans="1:8" x14ac:dyDescent="0.3">
      <c r="A1585" s="49" t="s">
        <v>9454</v>
      </c>
      <c r="B1585" s="27" t="s">
        <v>9453</v>
      </c>
      <c r="C1585" s="27" t="s">
        <v>9452</v>
      </c>
      <c r="D1585" s="27" t="s">
        <v>14003</v>
      </c>
      <c r="E1585" s="75">
        <v>33783</v>
      </c>
      <c r="F1585" s="27" t="str">
        <f t="shared" si="72"/>
        <v>0530</v>
      </c>
      <c r="G1585" s="27" t="str">
        <f t="shared" si="73"/>
        <v>Female</v>
      </c>
      <c r="H1585" s="27" t="str">
        <f t="shared" si="74"/>
        <v>mvtrade</v>
      </c>
    </row>
    <row r="1586" spans="1:8" x14ac:dyDescent="0.3">
      <c r="A1586" s="49" t="s">
        <v>9451</v>
      </c>
      <c r="B1586" s="27" t="s">
        <v>9450</v>
      </c>
      <c r="C1586" s="27" t="s">
        <v>5455</v>
      </c>
      <c r="D1586" s="27" t="s">
        <v>14004</v>
      </c>
      <c r="E1586" s="75">
        <v>33895</v>
      </c>
      <c r="F1586" s="27" t="str">
        <f t="shared" si="72"/>
        <v>5709</v>
      </c>
      <c r="G1586" s="27" t="str">
        <f t="shared" si="73"/>
        <v>Male</v>
      </c>
      <c r="H1586" s="27" t="str">
        <f t="shared" si="74"/>
        <v>gmail</v>
      </c>
    </row>
    <row r="1587" spans="1:8" x14ac:dyDescent="0.3">
      <c r="A1587" s="49" t="s">
        <v>9449</v>
      </c>
      <c r="B1587" s="27" t="s">
        <v>4246</v>
      </c>
      <c r="C1587" s="27" t="s">
        <v>9448</v>
      </c>
      <c r="D1587" s="27" t="s">
        <v>14005</v>
      </c>
      <c r="E1587" s="75">
        <v>33896</v>
      </c>
      <c r="F1587" s="27" t="str">
        <f t="shared" si="72"/>
        <v>1068</v>
      </c>
      <c r="G1587" s="27" t="str">
        <f t="shared" si="73"/>
        <v>Female</v>
      </c>
      <c r="H1587" s="27" t="str">
        <f t="shared" si="74"/>
        <v>m-web</v>
      </c>
    </row>
    <row r="1588" spans="1:8" x14ac:dyDescent="0.3">
      <c r="A1588" s="49" t="s">
        <v>9447</v>
      </c>
      <c r="B1588" s="27" t="s">
        <v>9446</v>
      </c>
      <c r="C1588" s="27" t="s">
        <v>9445</v>
      </c>
      <c r="D1588" s="27" t="s">
        <v>14006</v>
      </c>
      <c r="E1588" s="75">
        <v>33300</v>
      </c>
      <c r="F1588" s="27" t="str">
        <f t="shared" si="72"/>
        <v>0371</v>
      </c>
      <c r="G1588" s="27" t="str">
        <f t="shared" si="73"/>
        <v>Female</v>
      </c>
      <c r="H1588" s="27" t="str">
        <f t="shared" si="74"/>
        <v>mygas</v>
      </c>
    </row>
    <row r="1589" spans="1:8" x14ac:dyDescent="0.3">
      <c r="A1589" s="49" t="s">
        <v>9444</v>
      </c>
      <c r="B1589" s="27" t="s">
        <v>5036</v>
      </c>
      <c r="C1589" s="27" t="s">
        <v>9443</v>
      </c>
      <c r="E1589" s="75">
        <v>32335</v>
      </c>
      <c r="F1589" s="27" t="str">
        <f t="shared" si="72"/>
        <v>6112</v>
      </c>
      <c r="G1589" s="27" t="str">
        <f t="shared" si="73"/>
        <v>Male</v>
      </c>
      <c r="H1589" s="27" t="e">
        <f t="shared" si="74"/>
        <v>#VALUE!</v>
      </c>
    </row>
    <row r="1590" spans="1:8" x14ac:dyDescent="0.3">
      <c r="A1590" s="49" t="s">
        <v>9442</v>
      </c>
      <c r="B1590" s="27" t="s">
        <v>4734</v>
      </c>
      <c r="C1590" s="27" t="s">
        <v>9441</v>
      </c>
      <c r="D1590" s="27" t="s">
        <v>14007</v>
      </c>
      <c r="E1590" s="75">
        <v>35122</v>
      </c>
      <c r="F1590" s="27" t="str">
        <f t="shared" si="72"/>
        <v>0091</v>
      </c>
      <c r="G1590" s="27" t="str">
        <f t="shared" si="73"/>
        <v>Female</v>
      </c>
      <c r="H1590" s="27" t="str">
        <f t="shared" si="74"/>
        <v>Famousbrands</v>
      </c>
    </row>
    <row r="1591" spans="1:8" x14ac:dyDescent="0.3">
      <c r="A1591" s="49" t="s">
        <v>9440</v>
      </c>
      <c r="B1591" s="27" t="s">
        <v>9439</v>
      </c>
      <c r="C1591" s="27" t="s">
        <v>9438</v>
      </c>
      <c r="E1591" s="75">
        <v>34908</v>
      </c>
      <c r="F1591" s="27" t="str">
        <f t="shared" si="72"/>
        <v>0743</v>
      </c>
      <c r="G1591" s="27" t="str">
        <f t="shared" si="73"/>
        <v>Female</v>
      </c>
      <c r="H1591" s="27" t="e">
        <f t="shared" si="74"/>
        <v>#VALUE!</v>
      </c>
    </row>
    <row r="1592" spans="1:8" x14ac:dyDescent="0.3">
      <c r="A1592" s="49" t="s">
        <v>9437</v>
      </c>
      <c r="B1592" s="27" t="s">
        <v>4237</v>
      </c>
      <c r="C1592" s="27" t="s">
        <v>4573</v>
      </c>
      <c r="D1592" s="27" t="s">
        <v>14008</v>
      </c>
      <c r="E1592" s="75">
        <v>33234</v>
      </c>
      <c r="F1592" s="27" t="str">
        <f t="shared" si="72"/>
        <v>0170</v>
      </c>
      <c r="G1592" s="27" t="str">
        <f t="shared" si="73"/>
        <v>Female</v>
      </c>
      <c r="H1592" s="27" t="str">
        <f t="shared" si="74"/>
        <v>gmail</v>
      </c>
    </row>
    <row r="1593" spans="1:8" x14ac:dyDescent="0.3">
      <c r="A1593" s="49" t="s">
        <v>9436</v>
      </c>
      <c r="B1593" s="27" t="s">
        <v>4366</v>
      </c>
      <c r="C1593" s="27" t="s">
        <v>9435</v>
      </c>
      <c r="D1593" s="27" t="s">
        <v>14009</v>
      </c>
      <c r="E1593" s="75">
        <v>33137</v>
      </c>
      <c r="F1593" s="27" t="str">
        <f t="shared" si="72"/>
        <v>0266</v>
      </c>
      <c r="G1593" s="27" t="str">
        <f t="shared" si="73"/>
        <v>Female</v>
      </c>
      <c r="H1593" s="27" t="str">
        <f t="shared" si="74"/>
        <v>riverporttraining</v>
      </c>
    </row>
    <row r="1594" spans="1:8" x14ac:dyDescent="0.3">
      <c r="A1594" s="49" t="s">
        <v>9434</v>
      </c>
      <c r="B1594" s="27" t="s">
        <v>5176</v>
      </c>
      <c r="C1594" s="27" t="s">
        <v>9433</v>
      </c>
      <c r="D1594" s="27" t="s">
        <v>14010</v>
      </c>
      <c r="E1594" s="75">
        <v>31613</v>
      </c>
      <c r="F1594" s="27" t="str">
        <f t="shared" si="72"/>
        <v>0420</v>
      </c>
      <c r="G1594" s="27" t="str">
        <f t="shared" si="73"/>
        <v>Female</v>
      </c>
      <c r="H1594" s="27" t="str">
        <f t="shared" si="74"/>
        <v>N1</v>
      </c>
    </row>
    <row r="1595" spans="1:8" x14ac:dyDescent="0.3">
      <c r="A1595" s="49" t="s">
        <v>9432</v>
      </c>
      <c r="B1595" s="27" t="s">
        <v>4655</v>
      </c>
      <c r="C1595" s="27" t="s">
        <v>5527</v>
      </c>
      <c r="E1595" s="75">
        <v>33599</v>
      </c>
      <c r="F1595" s="27" t="str">
        <f t="shared" si="72"/>
        <v>0728</v>
      </c>
      <c r="G1595" s="27" t="str">
        <f t="shared" si="73"/>
        <v>Female</v>
      </c>
      <c r="H1595" s="27" t="e">
        <f t="shared" si="74"/>
        <v>#VALUE!</v>
      </c>
    </row>
    <row r="1596" spans="1:8" x14ac:dyDescent="0.3">
      <c r="A1596" s="49" t="s">
        <v>9431</v>
      </c>
      <c r="B1596" s="27" t="s">
        <v>9430</v>
      </c>
      <c r="C1596" s="27" t="s">
        <v>7163</v>
      </c>
      <c r="D1596" s="27" t="s">
        <v>14011</v>
      </c>
      <c r="E1596" s="75">
        <v>33255</v>
      </c>
      <c r="F1596" s="27" t="str">
        <f t="shared" si="72"/>
        <v>0392</v>
      </c>
      <c r="G1596" s="27" t="str">
        <f t="shared" si="73"/>
        <v>Female</v>
      </c>
      <c r="H1596" s="27" t="str">
        <f t="shared" si="74"/>
        <v>za</v>
      </c>
    </row>
    <row r="1597" spans="1:8" x14ac:dyDescent="0.3">
      <c r="A1597" s="49" t="s">
        <v>9429</v>
      </c>
      <c r="B1597" s="27" t="s">
        <v>9428</v>
      </c>
      <c r="C1597" s="27" t="s">
        <v>9427</v>
      </c>
      <c r="D1597" s="27" t="s">
        <v>12786</v>
      </c>
      <c r="E1597" s="75">
        <v>31572</v>
      </c>
      <c r="F1597" s="27" t="str">
        <f t="shared" si="72"/>
        <v>0548</v>
      </c>
      <c r="G1597" s="27" t="str">
        <f t="shared" si="73"/>
        <v>Female</v>
      </c>
      <c r="H1597" s="27" t="str">
        <f t="shared" si="74"/>
        <v>za</v>
      </c>
    </row>
    <row r="1598" spans="1:8" x14ac:dyDescent="0.3">
      <c r="A1598" s="49" t="s">
        <v>9426</v>
      </c>
      <c r="B1598" s="27" t="s">
        <v>9425</v>
      </c>
      <c r="C1598" s="27" t="s">
        <v>9424</v>
      </c>
      <c r="E1598" s="75">
        <v>33980</v>
      </c>
      <c r="F1598" s="27" t="str">
        <f t="shared" si="72"/>
        <v>0045</v>
      </c>
      <c r="G1598" s="27" t="str">
        <f t="shared" si="73"/>
        <v>Female</v>
      </c>
      <c r="H1598" s="27" t="e">
        <f t="shared" si="74"/>
        <v>#VALUE!</v>
      </c>
    </row>
    <row r="1599" spans="1:8" x14ac:dyDescent="0.3">
      <c r="A1599" s="49" t="s">
        <v>9423</v>
      </c>
      <c r="B1599" s="27" t="s">
        <v>4477</v>
      </c>
      <c r="C1599" s="27" t="s">
        <v>4172</v>
      </c>
      <c r="D1599" s="27" t="s">
        <v>14012</v>
      </c>
      <c r="E1599" s="75">
        <v>33830</v>
      </c>
      <c r="F1599" s="27" t="str">
        <f t="shared" si="72"/>
        <v>0760</v>
      </c>
      <c r="G1599" s="27" t="str">
        <f t="shared" si="73"/>
        <v>Female</v>
      </c>
      <c r="H1599" s="27" t="str">
        <f t="shared" si="74"/>
        <v>vodamail</v>
      </c>
    </row>
    <row r="1600" spans="1:8" x14ac:dyDescent="0.3">
      <c r="A1600" s="49" t="s">
        <v>9422</v>
      </c>
      <c r="B1600" s="27" t="s">
        <v>9421</v>
      </c>
      <c r="C1600" s="27" t="s">
        <v>4104</v>
      </c>
      <c r="D1600" s="27" t="s">
        <v>14013</v>
      </c>
      <c r="E1600" s="75">
        <v>34640</v>
      </c>
      <c r="F1600" s="27" t="str">
        <f t="shared" si="72"/>
        <v>0905</v>
      </c>
      <c r="G1600" s="27" t="str">
        <f t="shared" si="73"/>
        <v>Female</v>
      </c>
      <c r="H1600" s="27" t="str">
        <f t="shared" si="74"/>
        <v>GIBAGORGE</v>
      </c>
    </row>
    <row r="1601" spans="1:8" x14ac:dyDescent="0.3">
      <c r="A1601" s="49" t="s">
        <v>9420</v>
      </c>
      <c r="B1601" s="27" t="s">
        <v>6068</v>
      </c>
      <c r="C1601" s="27" t="s">
        <v>5349</v>
      </c>
      <c r="E1601" s="75">
        <v>35405</v>
      </c>
      <c r="F1601" s="27" t="str">
        <f t="shared" si="72"/>
        <v>1048</v>
      </c>
      <c r="G1601" s="27" t="str">
        <f t="shared" si="73"/>
        <v>Female</v>
      </c>
      <c r="H1601" s="27" t="e">
        <f t="shared" si="74"/>
        <v>#VALUE!</v>
      </c>
    </row>
    <row r="1602" spans="1:8" x14ac:dyDescent="0.3">
      <c r="A1602" s="49" t="s">
        <v>9419</v>
      </c>
      <c r="B1602" s="27" t="s">
        <v>6068</v>
      </c>
      <c r="C1602" s="27" t="s">
        <v>5368</v>
      </c>
      <c r="D1602" s="27" t="s">
        <v>14014</v>
      </c>
      <c r="E1602" s="75">
        <v>33701</v>
      </c>
      <c r="F1602" s="27" t="str">
        <f t="shared" si="72"/>
        <v>0347</v>
      </c>
      <c r="G1602" s="27" t="str">
        <f t="shared" si="73"/>
        <v>Female</v>
      </c>
      <c r="H1602" s="27" t="str">
        <f t="shared" si="74"/>
        <v>tehbrandcollective</v>
      </c>
    </row>
    <row r="1603" spans="1:8" x14ac:dyDescent="0.3">
      <c r="A1603" s="49" t="s">
        <v>9418</v>
      </c>
      <c r="B1603" s="27" t="s">
        <v>4182</v>
      </c>
      <c r="C1603" s="27" t="s">
        <v>9417</v>
      </c>
      <c r="D1603" s="27" t="s">
        <v>14015</v>
      </c>
      <c r="E1603" s="75">
        <v>33080</v>
      </c>
      <c r="F1603" s="27" t="str">
        <f t="shared" si="72"/>
        <v>0751</v>
      </c>
      <c r="G1603" s="27" t="str">
        <f t="shared" si="73"/>
        <v>Female</v>
      </c>
      <c r="H1603" s="27" t="str">
        <f t="shared" si="74"/>
        <v>tiscal</v>
      </c>
    </row>
    <row r="1604" spans="1:8" x14ac:dyDescent="0.3">
      <c r="A1604" s="49" t="s">
        <v>9416</v>
      </c>
      <c r="B1604" s="27" t="s">
        <v>4182</v>
      </c>
      <c r="C1604" s="27" t="s">
        <v>9415</v>
      </c>
      <c r="D1604" s="27" t="s">
        <v>14016</v>
      </c>
      <c r="E1604" s="75">
        <v>32296</v>
      </c>
      <c r="F1604" s="27" t="str">
        <f t="shared" ref="F1604:F1667" si="75">MID(A1604,7,4)</f>
        <v>1034</v>
      </c>
      <c r="G1604" s="27" t="str">
        <f t="shared" si="73"/>
        <v>Female</v>
      </c>
      <c r="H1604" s="27" t="str">
        <f t="shared" si="74"/>
        <v>mweb</v>
      </c>
    </row>
    <row r="1605" spans="1:8" x14ac:dyDescent="0.3">
      <c r="A1605" s="49" t="s">
        <v>9414</v>
      </c>
      <c r="B1605" s="27" t="s">
        <v>8641</v>
      </c>
      <c r="C1605" s="27" t="s">
        <v>4172</v>
      </c>
      <c r="E1605" s="75">
        <v>33041</v>
      </c>
      <c r="F1605" s="27" t="str">
        <f t="shared" si="75"/>
        <v>0345</v>
      </c>
      <c r="G1605" s="27" t="str">
        <f t="shared" ref="G1605:G1668" si="76">IF(F1605&gt;"4999","Male","Female")</f>
        <v>Female</v>
      </c>
      <c r="H1605" s="27" t="e">
        <f t="shared" ref="H1605:H1668" si="77">LEFT(REPLACE(D1605,1,FIND("@",D1605),""),FIND(".",REPLACE(D1605,1,FIND("@",D1605),""))-1)</f>
        <v>#VALUE!</v>
      </c>
    </row>
    <row r="1606" spans="1:8" x14ac:dyDescent="0.3">
      <c r="A1606" s="49" t="s">
        <v>9413</v>
      </c>
      <c r="B1606" s="27" t="s">
        <v>4953</v>
      </c>
      <c r="C1606" s="27" t="s">
        <v>4248</v>
      </c>
      <c r="D1606" s="27" t="s">
        <v>14017</v>
      </c>
      <c r="E1606" s="75">
        <v>33568</v>
      </c>
      <c r="F1606" s="27" t="str">
        <f t="shared" si="75"/>
        <v>0319</v>
      </c>
      <c r="G1606" s="27" t="str">
        <f t="shared" si="76"/>
        <v>Female</v>
      </c>
      <c r="H1606" s="27" t="str">
        <f t="shared" si="77"/>
        <v>nla</v>
      </c>
    </row>
    <row r="1607" spans="1:8" x14ac:dyDescent="0.3">
      <c r="A1607" s="49" t="s">
        <v>9412</v>
      </c>
      <c r="B1607" s="27" t="s">
        <v>4357</v>
      </c>
      <c r="C1607" s="27" t="s">
        <v>9411</v>
      </c>
      <c r="D1607" s="27" t="s">
        <v>14018</v>
      </c>
      <c r="E1607" s="75">
        <v>33484</v>
      </c>
      <c r="F1607" s="27" t="str">
        <f t="shared" si="75"/>
        <v>0364</v>
      </c>
      <c r="G1607" s="27" t="str">
        <f t="shared" si="76"/>
        <v>Female</v>
      </c>
      <c r="H1607" s="27" t="str">
        <f t="shared" si="77"/>
        <v>chubb</v>
      </c>
    </row>
    <row r="1608" spans="1:8" x14ac:dyDescent="0.3">
      <c r="A1608" s="49" t="s">
        <v>9410</v>
      </c>
      <c r="B1608" s="27" t="s">
        <v>5543</v>
      </c>
      <c r="C1608" s="27" t="s">
        <v>9409</v>
      </c>
      <c r="D1608" s="27" t="s">
        <v>14019</v>
      </c>
      <c r="E1608" s="75">
        <v>34077</v>
      </c>
      <c r="F1608" s="27" t="str">
        <f t="shared" si="75"/>
        <v>0181</v>
      </c>
      <c r="G1608" s="27" t="str">
        <f t="shared" si="76"/>
        <v>Female</v>
      </c>
      <c r="H1608" s="27" t="str">
        <f t="shared" si="77"/>
        <v>microsep</v>
      </c>
    </row>
    <row r="1609" spans="1:8" x14ac:dyDescent="0.3">
      <c r="A1609" s="49" t="s">
        <v>9408</v>
      </c>
      <c r="B1609" s="27" t="s">
        <v>9407</v>
      </c>
      <c r="C1609" s="27" t="s">
        <v>6220</v>
      </c>
      <c r="D1609" s="27" t="s">
        <v>14020</v>
      </c>
      <c r="E1609" s="75">
        <v>34263</v>
      </c>
      <c r="F1609" s="27" t="str">
        <f t="shared" si="75"/>
        <v>1077</v>
      </c>
      <c r="G1609" s="27" t="str">
        <f t="shared" si="76"/>
        <v>Female</v>
      </c>
      <c r="H1609" s="27" t="str">
        <f t="shared" si="77"/>
        <v>natwest</v>
      </c>
    </row>
    <row r="1610" spans="1:8" x14ac:dyDescent="0.3">
      <c r="A1610" s="49" t="s">
        <v>9406</v>
      </c>
      <c r="B1610" s="27" t="s">
        <v>4646</v>
      </c>
      <c r="C1610" s="27" t="s">
        <v>9405</v>
      </c>
      <c r="E1610" s="75">
        <v>34623</v>
      </c>
      <c r="F1610" s="27" t="str">
        <f t="shared" si="75"/>
        <v>0158</v>
      </c>
      <c r="G1610" s="27" t="str">
        <f t="shared" si="76"/>
        <v>Female</v>
      </c>
      <c r="H1610" s="27" t="e">
        <f t="shared" si="77"/>
        <v>#VALUE!</v>
      </c>
    </row>
    <row r="1611" spans="1:8" x14ac:dyDescent="0.3">
      <c r="A1611" s="49" t="s">
        <v>9404</v>
      </c>
      <c r="B1611" s="27" t="s">
        <v>5470</v>
      </c>
      <c r="C1611" s="27" t="s">
        <v>7554</v>
      </c>
      <c r="D1611" s="27" t="s">
        <v>14021</v>
      </c>
      <c r="E1611" s="75">
        <v>33439</v>
      </c>
      <c r="F1611" s="27" t="str">
        <f t="shared" si="75"/>
        <v>0280</v>
      </c>
      <c r="G1611" s="27" t="str">
        <f t="shared" si="76"/>
        <v>Female</v>
      </c>
      <c r="H1611" s="27" t="str">
        <f t="shared" si="77"/>
        <v>isait</v>
      </c>
    </row>
    <row r="1612" spans="1:8" x14ac:dyDescent="0.3">
      <c r="A1612" s="49" t="s">
        <v>9403</v>
      </c>
      <c r="B1612" s="27" t="s">
        <v>9402</v>
      </c>
      <c r="C1612" s="27" t="s">
        <v>4248</v>
      </c>
      <c r="D1612" s="27" t="s">
        <v>14022</v>
      </c>
      <c r="E1612" s="75">
        <v>33580</v>
      </c>
      <c r="F1612" s="27" t="str">
        <f t="shared" si="75"/>
        <v>0190</v>
      </c>
      <c r="G1612" s="27" t="str">
        <f t="shared" si="76"/>
        <v>Female</v>
      </c>
      <c r="H1612" s="27" t="str">
        <f t="shared" si="77"/>
        <v>nebulair</v>
      </c>
    </row>
    <row r="1613" spans="1:8" x14ac:dyDescent="0.3">
      <c r="A1613" s="49" t="s">
        <v>9401</v>
      </c>
      <c r="B1613" s="27" t="s">
        <v>9400</v>
      </c>
      <c r="C1613" s="27" t="s">
        <v>9399</v>
      </c>
      <c r="D1613" s="27" t="s">
        <v>14023</v>
      </c>
      <c r="E1613" s="75">
        <v>31301</v>
      </c>
      <c r="F1613" s="27" t="str">
        <f t="shared" si="75"/>
        <v>5641</v>
      </c>
      <c r="G1613" s="27" t="str">
        <f t="shared" si="76"/>
        <v>Male</v>
      </c>
      <c r="H1613" s="27" t="str">
        <f t="shared" si="77"/>
        <v>afgri</v>
      </c>
    </row>
    <row r="1614" spans="1:8" x14ac:dyDescent="0.3">
      <c r="A1614" s="49" t="s">
        <v>9398</v>
      </c>
      <c r="B1614" s="27" t="s">
        <v>9397</v>
      </c>
      <c r="C1614" s="27" t="s">
        <v>8371</v>
      </c>
      <c r="E1614" s="75">
        <v>32726</v>
      </c>
      <c r="F1614" s="27" t="str">
        <f t="shared" si="75"/>
        <v>5818</v>
      </c>
      <c r="G1614" s="27" t="str">
        <f t="shared" si="76"/>
        <v>Male</v>
      </c>
      <c r="H1614" s="27" t="e">
        <f t="shared" si="77"/>
        <v>#VALUE!</v>
      </c>
    </row>
    <row r="1615" spans="1:8" x14ac:dyDescent="0.3">
      <c r="A1615" s="49" t="s">
        <v>9396</v>
      </c>
      <c r="B1615" s="27" t="s">
        <v>9395</v>
      </c>
      <c r="C1615" s="27" t="s">
        <v>9394</v>
      </c>
      <c r="D1615" s="27" t="s">
        <v>14024</v>
      </c>
      <c r="E1615" s="75">
        <v>33406</v>
      </c>
      <c r="F1615" s="27" t="str">
        <f t="shared" si="75"/>
        <v>0984</v>
      </c>
      <c r="G1615" s="27" t="str">
        <f t="shared" si="76"/>
        <v>Female</v>
      </c>
      <c r="H1615" s="27" t="str">
        <f t="shared" si="77"/>
        <v>NEDBANK</v>
      </c>
    </row>
    <row r="1616" spans="1:8" x14ac:dyDescent="0.3">
      <c r="A1616" s="49" t="s">
        <v>9393</v>
      </c>
      <c r="B1616" s="27" t="s">
        <v>9392</v>
      </c>
      <c r="C1616" s="27" t="s">
        <v>4622</v>
      </c>
      <c r="D1616" s="27" t="s">
        <v>12788</v>
      </c>
      <c r="E1616" s="75">
        <v>34559</v>
      </c>
      <c r="F1616" s="27" t="str">
        <f t="shared" si="75"/>
        <v>0379</v>
      </c>
      <c r="G1616" s="27" t="str">
        <f t="shared" si="76"/>
        <v>Female</v>
      </c>
      <c r="H1616" s="27" t="str">
        <f t="shared" si="77"/>
        <v>vodamail</v>
      </c>
    </row>
    <row r="1617" spans="1:8" x14ac:dyDescent="0.3">
      <c r="A1617" s="49" t="s">
        <v>9391</v>
      </c>
      <c r="B1617" s="27" t="s">
        <v>5170</v>
      </c>
      <c r="C1617" s="27" t="s">
        <v>5049</v>
      </c>
      <c r="D1617" s="27" t="s">
        <v>14025</v>
      </c>
      <c r="E1617" s="75">
        <v>32792</v>
      </c>
      <c r="F1617" s="27" t="str">
        <f t="shared" si="75"/>
        <v>5573</v>
      </c>
      <c r="G1617" s="27" t="str">
        <f t="shared" si="76"/>
        <v>Male</v>
      </c>
      <c r="H1617" s="27" t="str">
        <f t="shared" si="77"/>
        <v>NEFERTITIDESIGNS</v>
      </c>
    </row>
    <row r="1618" spans="1:8" x14ac:dyDescent="0.3">
      <c r="A1618" s="49" t="s">
        <v>9390</v>
      </c>
      <c r="B1618" s="27" t="s">
        <v>9389</v>
      </c>
      <c r="C1618" s="27" t="s">
        <v>9388</v>
      </c>
      <c r="D1618" s="27" t="s">
        <v>14026</v>
      </c>
      <c r="E1618" s="75">
        <v>32901</v>
      </c>
      <c r="F1618" s="27" t="str">
        <f t="shared" si="75"/>
        <v>5089</v>
      </c>
      <c r="G1618" s="27" t="str">
        <f t="shared" si="76"/>
        <v>Male</v>
      </c>
      <c r="H1618" s="27" t="str">
        <f t="shared" si="77"/>
        <v>NEJAHMOGUL</v>
      </c>
    </row>
    <row r="1619" spans="1:8" x14ac:dyDescent="0.3">
      <c r="A1619" s="49" t="s">
        <v>9387</v>
      </c>
      <c r="B1619" s="27" t="s">
        <v>9386</v>
      </c>
      <c r="C1619" s="27" t="s">
        <v>9385</v>
      </c>
      <c r="D1619" s="27" t="s">
        <v>14027</v>
      </c>
      <c r="E1619" s="75">
        <v>34051</v>
      </c>
      <c r="F1619" s="27" t="str">
        <f t="shared" si="75"/>
        <v>0459</v>
      </c>
      <c r="G1619" s="27" t="str">
        <f t="shared" si="76"/>
        <v>Female</v>
      </c>
      <c r="H1619" s="27" t="str">
        <f t="shared" si="77"/>
        <v>nmbbusinesschamber</v>
      </c>
    </row>
    <row r="1620" spans="1:8" x14ac:dyDescent="0.3">
      <c r="A1620" s="49" t="s">
        <v>9384</v>
      </c>
      <c r="B1620" s="27" t="s">
        <v>9383</v>
      </c>
      <c r="C1620" s="27" t="s">
        <v>9382</v>
      </c>
      <c r="D1620" s="27" t="s">
        <v>14028</v>
      </c>
      <c r="E1620" s="75">
        <v>34452</v>
      </c>
      <c r="F1620" s="27" t="str">
        <f t="shared" si="75"/>
        <v>0412</v>
      </c>
      <c r="G1620" s="27" t="str">
        <f t="shared" si="76"/>
        <v>Female</v>
      </c>
      <c r="H1620" s="27" t="str">
        <f t="shared" si="77"/>
        <v>mandelametro</v>
      </c>
    </row>
    <row r="1621" spans="1:8" x14ac:dyDescent="0.3">
      <c r="A1621" s="49" t="s">
        <v>9381</v>
      </c>
      <c r="B1621" s="27" t="s">
        <v>4801</v>
      </c>
      <c r="C1621" s="27" t="s">
        <v>4080</v>
      </c>
      <c r="D1621" s="27" t="s">
        <v>14029</v>
      </c>
      <c r="E1621" s="75">
        <v>33305</v>
      </c>
      <c r="F1621" s="27" t="str">
        <f t="shared" si="75"/>
        <v>0179</v>
      </c>
      <c r="G1621" s="27" t="str">
        <f t="shared" si="76"/>
        <v>Female</v>
      </c>
      <c r="H1621" s="27" t="str">
        <f t="shared" si="77"/>
        <v>smartstone</v>
      </c>
    </row>
    <row r="1622" spans="1:8" x14ac:dyDescent="0.3">
      <c r="A1622" s="49" t="s">
        <v>9380</v>
      </c>
      <c r="B1622" s="27" t="s">
        <v>4173</v>
      </c>
      <c r="C1622" s="27" t="s">
        <v>9379</v>
      </c>
      <c r="D1622" s="27" t="s">
        <v>14030</v>
      </c>
      <c r="E1622" s="75">
        <v>32341</v>
      </c>
      <c r="F1622" s="27" t="str">
        <f t="shared" si="75"/>
        <v>0593</v>
      </c>
      <c r="G1622" s="27" t="str">
        <f t="shared" si="76"/>
        <v>Female</v>
      </c>
      <c r="H1622" s="27" t="str">
        <f t="shared" si="77"/>
        <v>flowermarket</v>
      </c>
    </row>
    <row r="1623" spans="1:8" x14ac:dyDescent="0.3">
      <c r="A1623" s="49" t="s">
        <v>9378</v>
      </c>
      <c r="B1623" s="27" t="s">
        <v>6286</v>
      </c>
      <c r="C1623" s="27" t="s">
        <v>8289</v>
      </c>
      <c r="D1623" s="27" t="s">
        <v>14031</v>
      </c>
      <c r="E1623" s="75">
        <v>34548</v>
      </c>
      <c r="F1623" s="27" t="str">
        <f t="shared" si="75"/>
        <v>0086</v>
      </c>
      <c r="G1623" s="27" t="str">
        <f t="shared" si="76"/>
        <v>Female</v>
      </c>
      <c r="H1623" s="27" t="str">
        <f t="shared" si="77"/>
        <v>neogroup</v>
      </c>
    </row>
    <row r="1624" spans="1:8" x14ac:dyDescent="0.3">
      <c r="A1624" s="49" t="s">
        <v>9377</v>
      </c>
      <c r="B1624" s="27" t="s">
        <v>4983</v>
      </c>
      <c r="C1624" s="27" t="s">
        <v>9376</v>
      </c>
      <c r="D1624" s="27" t="s">
        <v>14032</v>
      </c>
      <c r="E1624" s="75">
        <v>32196</v>
      </c>
      <c r="F1624" s="27" t="str">
        <f t="shared" si="75"/>
        <v>6246</v>
      </c>
      <c r="G1624" s="27" t="str">
        <f t="shared" si="76"/>
        <v>Male</v>
      </c>
      <c r="H1624" s="27" t="str">
        <f t="shared" si="77"/>
        <v>neodora</v>
      </c>
    </row>
    <row r="1625" spans="1:8" x14ac:dyDescent="0.3">
      <c r="A1625" s="49" t="s">
        <v>9375</v>
      </c>
      <c r="B1625" s="27" t="s">
        <v>9374</v>
      </c>
      <c r="C1625" s="27" t="s">
        <v>5514</v>
      </c>
      <c r="D1625" s="27" t="s">
        <v>14033</v>
      </c>
      <c r="E1625" s="75">
        <v>33740</v>
      </c>
      <c r="F1625" s="27" t="str">
        <f t="shared" si="75"/>
        <v>0451</v>
      </c>
      <c r="G1625" s="27" t="str">
        <f t="shared" si="76"/>
        <v>Female</v>
      </c>
      <c r="H1625" s="27" t="str">
        <f t="shared" si="77"/>
        <v>telkomsa</v>
      </c>
    </row>
    <row r="1626" spans="1:8" x14ac:dyDescent="0.3">
      <c r="A1626" s="49" t="s">
        <v>9373</v>
      </c>
      <c r="B1626" s="27" t="s">
        <v>4895</v>
      </c>
      <c r="C1626" s="27" t="s">
        <v>4514</v>
      </c>
      <c r="E1626" s="75">
        <v>33618</v>
      </c>
      <c r="F1626" s="27" t="str">
        <f t="shared" si="75"/>
        <v>0215</v>
      </c>
      <c r="G1626" s="27" t="str">
        <f t="shared" si="76"/>
        <v>Female</v>
      </c>
      <c r="H1626" s="27" t="e">
        <f t="shared" si="77"/>
        <v>#VALUE!</v>
      </c>
    </row>
    <row r="1627" spans="1:8" x14ac:dyDescent="0.3">
      <c r="A1627" s="49" t="s">
        <v>9372</v>
      </c>
      <c r="B1627" s="27" t="s">
        <v>4170</v>
      </c>
      <c r="C1627" s="27" t="s">
        <v>8518</v>
      </c>
      <c r="D1627" s="27" t="s">
        <v>14034</v>
      </c>
      <c r="E1627" s="75">
        <v>34061</v>
      </c>
      <c r="F1627" s="27" t="str">
        <f t="shared" si="75"/>
        <v>5203</v>
      </c>
      <c r="G1627" s="27" t="str">
        <f t="shared" si="76"/>
        <v>Male</v>
      </c>
      <c r="H1627" s="27" t="str">
        <f t="shared" si="77"/>
        <v>netflorist</v>
      </c>
    </row>
    <row r="1628" spans="1:8" x14ac:dyDescent="0.3">
      <c r="A1628" s="49" t="s">
        <v>9371</v>
      </c>
      <c r="B1628" s="27" t="s">
        <v>4179</v>
      </c>
      <c r="C1628" s="27" t="s">
        <v>9370</v>
      </c>
      <c r="D1628" s="27" t="s">
        <v>14035</v>
      </c>
      <c r="E1628" s="75">
        <v>34297</v>
      </c>
      <c r="F1628" s="27" t="str">
        <f t="shared" si="75"/>
        <v>0351</v>
      </c>
      <c r="G1628" s="27" t="str">
        <f t="shared" si="76"/>
        <v>Female</v>
      </c>
      <c r="H1628" s="27" t="str">
        <f t="shared" si="77"/>
        <v>netconfig</v>
      </c>
    </row>
    <row r="1629" spans="1:8" x14ac:dyDescent="0.3">
      <c r="A1629" s="49" t="s">
        <v>9369</v>
      </c>
      <c r="B1629" s="27" t="s">
        <v>9368</v>
      </c>
      <c r="C1629" s="27" t="s">
        <v>5359</v>
      </c>
      <c r="D1629" s="27" t="s">
        <v>14036</v>
      </c>
      <c r="E1629" s="75">
        <v>32924</v>
      </c>
      <c r="F1629" s="27" t="str">
        <f t="shared" si="75"/>
        <v>0076</v>
      </c>
      <c r="G1629" s="27" t="str">
        <f t="shared" si="76"/>
        <v>Female</v>
      </c>
      <c r="H1629" s="27" t="str">
        <f t="shared" si="77"/>
        <v>netzsch</v>
      </c>
    </row>
    <row r="1630" spans="1:8" x14ac:dyDescent="0.3">
      <c r="A1630" s="49" t="s">
        <v>9367</v>
      </c>
      <c r="B1630" s="27" t="s">
        <v>6739</v>
      </c>
      <c r="C1630" s="27" t="s">
        <v>9366</v>
      </c>
      <c r="D1630" s="27" t="s">
        <v>14037</v>
      </c>
      <c r="E1630" s="75">
        <v>33902</v>
      </c>
      <c r="F1630" s="27" t="str">
        <f t="shared" si="75"/>
        <v>0288</v>
      </c>
      <c r="G1630" s="27" t="str">
        <f t="shared" si="76"/>
        <v>Female</v>
      </c>
      <c r="H1630" s="27" t="str">
        <f t="shared" si="77"/>
        <v>neweratraining</v>
      </c>
    </row>
    <row r="1631" spans="1:8" x14ac:dyDescent="0.3">
      <c r="A1631" s="49" t="s">
        <v>9365</v>
      </c>
      <c r="B1631" s="27" t="s">
        <v>5198</v>
      </c>
      <c r="C1631" s="27" t="s">
        <v>5704</v>
      </c>
      <c r="D1631" s="27" t="s">
        <v>14038</v>
      </c>
      <c r="E1631" s="75">
        <v>34409</v>
      </c>
      <c r="F1631" s="27" t="str">
        <f t="shared" si="75"/>
        <v>0202</v>
      </c>
      <c r="G1631" s="27" t="str">
        <f t="shared" si="76"/>
        <v>Female</v>
      </c>
      <c r="H1631" s="27" t="str">
        <f t="shared" si="77"/>
        <v>golden-era</v>
      </c>
    </row>
    <row r="1632" spans="1:8" x14ac:dyDescent="0.3">
      <c r="A1632" s="49" t="s">
        <v>9364</v>
      </c>
      <c r="B1632" s="27" t="s">
        <v>4602</v>
      </c>
      <c r="C1632" s="27" t="s">
        <v>9363</v>
      </c>
      <c r="D1632" s="27" t="s">
        <v>14039</v>
      </c>
      <c r="E1632" s="75">
        <v>32102</v>
      </c>
      <c r="F1632" s="27" t="str">
        <f t="shared" si="75"/>
        <v>5816</v>
      </c>
      <c r="G1632" s="27" t="str">
        <f t="shared" si="76"/>
        <v>Male</v>
      </c>
      <c r="H1632" s="27" t="str">
        <f t="shared" si="77"/>
        <v>newerastationers</v>
      </c>
    </row>
    <row r="1633" spans="1:8" x14ac:dyDescent="0.3">
      <c r="A1633" s="49" t="s">
        <v>9362</v>
      </c>
      <c r="B1633" s="27" t="s">
        <v>4571</v>
      </c>
      <c r="C1633" s="27" t="s">
        <v>9361</v>
      </c>
      <c r="D1633" s="27" t="s">
        <v>14040</v>
      </c>
      <c r="E1633" s="75">
        <v>34604</v>
      </c>
      <c r="F1633" s="27" t="str">
        <f t="shared" si="75"/>
        <v>1013</v>
      </c>
      <c r="G1633" s="27" t="str">
        <f t="shared" si="76"/>
        <v>Female</v>
      </c>
      <c r="H1633" s="27" t="str">
        <f t="shared" si="77"/>
        <v>gmail</v>
      </c>
    </row>
    <row r="1634" spans="1:8" x14ac:dyDescent="0.3">
      <c r="A1634" s="49" t="s">
        <v>9360</v>
      </c>
      <c r="B1634" s="27" t="s">
        <v>9359</v>
      </c>
      <c r="C1634" s="27" t="s">
        <v>9358</v>
      </c>
      <c r="D1634" s="27" t="s">
        <v>14041</v>
      </c>
      <c r="E1634" s="75">
        <v>34701</v>
      </c>
      <c r="F1634" s="27" t="str">
        <f t="shared" si="75"/>
        <v>1053</v>
      </c>
      <c r="G1634" s="27" t="str">
        <f t="shared" si="76"/>
        <v>Female</v>
      </c>
      <c r="H1634" s="27" t="str">
        <f t="shared" si="77"/>
        <v>newmediapub</v>
      </c>
    </row>
    <row r="1635" spans="1:8" x14ac:dyDescent="0.3">
      <c r="A1635" s="49" t="s">
        <v>9357</v>
      </c>
      <c r="B1635" s="27" t="s">
        <v>5537</v>
      </c>
      <c r="C1635" s="27" t="s">
        <v>9356</v>
      </c>
      <c r="D1635" s="27" t="s">
        <v>14042</v>
      </c>
      <c r="E1635" s="75">
        <v>31921</v>
      </c>
      <c r="F1635" s="27" t="str">
        <f t="shared" si="75"/>
        <v>0179</v>
      </c>
      <c r="G1635" s="27" t="str">
        <f t="shared" si="76"/>
        <v>Female</v>
      </c>
      <c r="H1635" s="27" t="str">
        <f t="shared" si="77"/>
        <v>wunders</v>
      </c>
    </row>
    <row r="1636" spans="1:8" x14ac:dyDescent="0.3">
      <c r="A1636" s="49" t="s">
        <v>9355</v>
      </c>
      <c r="B1636" s="27" t="s">
        <v>4044</v>
      </c>
      <c r="C1636" s="27" t="s">
        <v>4966</v>
      </c>
      <c r="E1636" s="75">
        <v>29974</v>
      </c>
      <c r="F1636" s="27" t="str">
        <f t="shared" si="75"/>
        <v>0258</v>
      </c>
      <c r="G1636" s="27" t="str">
        <f t="shared" si="76"/>
        <v>Female</v>
      </c>
      <c r="H1636" s="27" t="e">
        <f t="shared" si="77"/>
        <v>#VALUE!</v>
      </c>
    </row>
    <row r="1637" spans="1:8" x14ac:dyDescent="0.3">
      <c r="A1637" s="49" t="s">
        <v>9354</v>
      </c>
      <c r="B1637" s="27" t="s">
        <v>9353</v>
      </c>
      <c r="C1637" s="27" t="s">
        <v>9352</v>
      </c>
      <c r="D1637" s="27" t="s">
        <v>14043</v>
      </c>
      <c r="E1637" s="75">
        <v>32866</v>
      </c>
      <c r="F1637" s="27" t="str">
        <f t="shared" si="75"/>
        <v>0867</v>
      </c>
      <c r="G1637" s="27" t="str">
        <f t="shared" si="76"/>
        <v>Female</v>
      </c>
      <c r="H1637" s="27" t="str">
        <f t="shared" si="77"/>
        <v>iafrica</v>
      </c>
    </row>
    <row r="1638" spans="1:8" x14ac:dyDescent="0.3">
      <c r="A1638" s="49" t="s">
        <v>9351</v>
      </c>
      <c r="B1638" s="27" t="s">
        <v>7565</v>
      </c>
      <c r="C1638" s="27" t="s">
        <v>8231</v>
      </c>
      <c r="E1638" s="75">
        <v>34156</v>
      </c>
      <c r="F1638" s="27" t="str">
        <f t="shared" si="75"/>
        <v>6448</v>
      </c>
      <c r="G1638" s="27" t="str">
        <f t="shared" si="76"/>
        <v>Male</v>
      </c>
      <c r="H1638" s="27" t="e">
        <f t="shared" si="77"/>
        <v>#VALUE!</v>
      </c>
    </row>
    <row r="1639" spans="1:8" x14ac:dyDescent="0.3">
      <c r="A1639" s="49" t="s">
        <v>9350</v>
      </c>
      <c r="B1639" s="27" t="s">
        <v>4322</v>
      </c>
      <c r="C1639" s="27" t="s">
        <v>4025</v>
      </c>
      <c r="D1639" s="27" t="s">
        <v>14044</v>
      </c>
      <c r="E1639" s="75">
        <v>30834</v>
      </c>
      <c r="F1639" s="27" t="str">
        <f t="shared" si="75"/>
        <v>0763</v>
      </c>
      <c r="G1639" s="27" t="str">
        <f t="shared" si="76"/>
        <v>Female</v>
      </c>
      <c r="H1639" s="27" t="str">
        <f t="shared" si="77"/>
        <v>eetrite</v>
      </c>
    </row>
    <row r="1640" spans="1:8" x14ac:dyDescent="0.3">
      <c r="A1640" s="49" t="s">
        <v>9349</v>
      </c>
      <c r="B1640" s="27" t="s">
        <v>4234</v>
      </c>
      <c r="C1640" s="27" t="s">
        <v>9348</v>
      </c>
      <c r="D1640" s="27" t="s">
        <v>14045</v>
      </c>
      <c r="E1640" s="75">
        <v>34894</v>
      </c>
      <c r="F1640" s="27" t="str">
        <f t="shared" si="75"/>
        <v>5392</v>
      </c>
      <c r="G1640" s="27" t="str">
        <f t="shared" si="76"/>
        <v>Male</v>
      </c>
      <c r="H1640" s="27" t="str">
        <f t="shared" si="77"/>
        <v>newsclip</v>
      </c>
    </row>
    <row r="1641" spans="1:8" x14ac:dyDescent="0.3">
      <c r="A1641" s="49" t="s">
        <v>9347</v>
      </c>
      <c r="B1641" s="27" t="s">
        <v>4585</v>
      </c>
      <c r="C1641" s="27" t="s">
        <v>9346</v>
      </c>
      <c r="D1641" s="27" t="s">
        <v>14046</v>
      </c>
      <c r="E1641" s="75">
        <v>34002</v>
      </c>
      <c r="F1641" s="27" t="str">
        <f t="shared" si="75"/>
        <v>5361</v>
      </c>
      <c r="G1641" s="27" t="str">
        <f t="shared" si="76"/>
        <v>Male</v>
      </c>
      <c r="H1641" s="27" t="str">
        <f t="shared" si="77"/>
        <v>nrgeneration</v>
      </c>
    </row>
    <row r="1642" spans="1:8" x14ac:dyDescent="0.3">
      <c r="A1642" s="49" t="s">
        <v>9345</v>
      </c>
      <c r="B1642" s="27" t="s">
        <v>9344</v>
      </c>
      <c r="C1642" s="27" t="s">
        <v>9343</v>
      </c>
      <c r="D1642" s="27" t="s">
        <v>14047</v>
      </c>
      <c r="E1642" s="75">
        <v>34687</v>
      </c>
      <c r="F1642" s="27" t="str">
        <f t="shared" si="75"/>
        <v>0747</v>
      </c>
      <c r="G1642" s="27" t="str">
        <f t="shared" si="76"/>
        <v>Female</v>
      </c>
      <c r="H1642" s="27" t="str">
        <f t="shared" si="77"/>
        <v>nexusgroup</v>
      </c>
    </row>
    <row r="1643" spans="1:8" x14ac:dyDescent="0.3">
      <c r="A1643" s="49" t="s">
        <v>9342</v>
      </c>
      <c r="B1643" s="27" t="s">
        <v>5664</v>
      </c>
      <c r="C1643" s="27" t="s">
        <v>9341</v>
      </c>
      <c r="D1643" s="27" t="s">
        <v>14048</v>
      </c>
      <c r="E1643" s="75">
        <v>34951</v>
      </c>
      <c r="F1643" s="27" t="str">
        <f t="shared" si="75"/>
        <v>0285</v>
      </c>
      <c r="G1643" s="27" t="str">
        <f t="shared" si="76"/>
        <v>Female</v>
      </c>
      <c r="H1643" s="27" t="str">
        <f t="shared" si="77"/>
        <v>gmail</v>
      </c>
    </row>
    <row r="1644" spans="1:8" x14ac:dyDescent="0.3">
      <c r="A1644" s="49" t="s">
        <v>9340</v>
      </c>
      <c r="B1644" s="27" t="s">
        <v>5418</v>
      </c>
      <c r="C1644" s="27" t="s">
        <v>9339</v>
      </c>
      <c r="D1644" s="27" t="s">
        <v>14049</v>
      </c>
      <c r="E1644" s="75">
        <v>33140</v>
      </c>
      <c r="F1644" s="27" t="str">
        <f t="shared" si="75"/>
        <v>0951</v>
      </c>
      <c r="G1644" s="27" t="str">
        <f t="shared" si="76"/>
        <v>Female</v>
      </c>
      <c r="H1644" s="27" t="str">
        <f t="shared" si="77"/>
        <v>mweb</v>
      </c>
    </row>
    <row r="1645" spans="1:8" x14ac:dyDescent="0.3">
      <c r="A1645" s="49" t="s">
        <v>9338</v>
      </c>
      <c r="B1645" s="27" t="s">
        <v>6777</v>
      </c>
      <c r="C1645" s="27" t="s">
        <v>4764</v>
      </c>
      <c r="D1645" s="27" t="s">
        <v>14050</v>
      </c>
      <c r="E1645" s="75">
        <v>35140</v>
      </c>
      <c r="F1645" s="27" t="str">
        <f t="shared" si="75"/>
        <v>5771</v>
      </c>
      <c r="G1645" s="27" t="str">
        <f t="shared" si="76"/>
        <v>Male</v>
      </c>
      <c r="H1645" s="27" t="str">
        <f t="shared" si="77"/>
        <v>CHARLESGREIG</v>
      </c>
    </row>
    <row r="1646" spans="1:8" x14ac:dyDescent="0.3">
      <c r="A1646" s="49" t="s">
        <v>9337</v>
      </c>
      <c r="B1646" s="27" t="s">
        <v>4675</v>
      </c>
      <c r="C1646" s="27" t="s">
        <v>9336</v>
      </c>
      <c r="D1646" s="27" t="s">
        <v>14051</v>
      </c>
      <c r="E1646" s="75">
        <v>34266</v>
      </c>
      <c r="F1646" s="27" t="str">
        <f t="shared" si="75"/>
        <v>0724</v>
      </c>
      <c r="G1646" s="27" t="str">
        <f t="shared" si="76"/>
        <v>Female</v>
      </c>
      <c r="H1646" s="27" t="str">
        <f t="shared" si="77"/>
        <v>wol</v>
      </c>
    </row>
    <row r="1647" spans="1:8" x14ac:dyDescent="0.3">
      <c r="A1647" s="49" t="s">
        <v>9335</v>
      </c>
      <c r="B1647" s="27" t="s">
        <v>5640</v>
      </c>
      <c r="C1647" s="27" t="s">
        <v>5245</v>
      </c>
      <c r="E1647" s="75">
        <v>33563</v>
      </c>
      <c r="F1647" s="27" t="str">
        <f t="shared" si="75"/>
        <v>5287</v>
      </c>
      <c r="G1647" s="27" t="str">
        <f t="shared" si="76"/>
        <v>Male</v>
      </c>
      <c r="H1647" s="27" t="e">
        <f t="shared" si="77"/>
        <v>#VALUE!</v>
      </c>
    </row>
    <row r="1648" spans="1:8" x14ac:dyDescent="0.3">
      <c r="A1648" s="49" t="s">
        <v>9334</v>
      </c>
      <c r="B1648" s="27" t="s">
        <v>4978</v>
      </c>
      <c r="C1648" s="27" t="s">
        <v>9333</v>
      </c>
      <c r="D1648" s="27" t="s">
        <v>14052</v>
      </c>
      <c r="E1648" s="75">
        <v>31896</v>
      </c>
      <c r="F1648" s="27" t="str">
        <f t="shared" si="75"/>
        <v>0868</v>
      </c>
      <c r="G1648" s="27" t="str">
        <f t="shared" si="76"/>
        <v>Female</v>
      </c>
      <c r="H1648" s="27" t="str">
        <f t="shared" si="77"/>
        <v>nicolsmacaroons</v>
      </c>
    </row>
    <row r="1649" spans="1:8" x14ac:dyDescent="0.3">
      <c r="A1649" s="49" t="s">
        <v>9332</v>
      </c>
      <c r="B1649" s="27" t="s">
        <v>9331</v>
      </c>
      <c r="C1649" s="27" t="s">
        <v>9330</v>
      </c>
      <c r="D1649" s="27" t="s">
        <v>14053</v>
      </c>
      <c r="E1649" s="75">
        <v>32255</v>
      </c>
      <c r="F1649" s="27" t="str">
        <f t="shared" si="75"/>
        <v>0763</v>
      </c>
      <c r="G1649" s="27" t="str">
        <f t="shared" si="76"/>
        <v>Female</v>
      </c>
      <c r="H1649" s="27" t="str">
        <f t="shared" si="77"/>
        <v>altumlife</v>
      </c>
    </row>
    <row r="1650" spans="1:8" x14ac:dyDescent="0.3">
      <c r="A1650" s="49" t="s">
        <v>9329</v>
      </c>
      <c r="B1650" s="27" t="s">
        <v>9328</v>
      </c>
      <c r="C1650" s="27" t="s">
        <v>6747</v>
      </c>
      <c r="D1650" s="27" t="s">
        <v>14054</v>
      </c>
      <c r="E1650" s="75">
        <v>32870</v>
      </c>
      <c r="F1650" s="27" t="str">
        <f t="shared" si="75"/>
        <v>5357</v>
      </c>
      <c r="G1650" s="27" t="str">
        <f t="shared" si="76"/>
        <v>Male</v>
      </c>
      <c r="H1650" s="27" t="str">
        <f t="shared" si="77"/>
        <v>nikitron</v>
      </c>
    </row>
    <row r="1651" spans="1:8" x14ac:dyDescent="0.3">
      <c r="A1651" s="49" t="s">
        <v>9327</v>
      </c>
      <c r="B1651" s="27" t="s">
        <v>4848</v>
      </c>
      <c r="C1651" s="27" t="s">
        <v>9326</v>
      </c>
      <c r="D1651" s="27" t="s">
        <v>14055</v>
      </c>
      <c r="E1651" s="75">
        <v>33474</v>
      </c>
      <c r="F1651" s="27" t="str">
        <f t="shared" si="75"/>
        <v>0467</v>
      </c>
      <c r="G1651" s="27" t="str">
        <f t="shared" si="76"/>
        <v>Female</v>
      </c>
      <c r="H1651" s="27" t="str">
        <f t="shared" si="77"/>
        <v>nimtec</v>
      </c>
    </row>
    <row r="1652" spans="1:8" x14ac:dyDescent="0.3">
      <c r="A1652" s="49" t="s">
        <v>9325</v>
      </c>
      <c r="B1652" s="27" t="s">
        <v>9324</v>
      </c>
      <c r="C1652" s="27" t="s">
        <v>8135</v>
      </c>
      <c r="D1652" s="27" t="s">
        <v>14056</v>
      </c>
      <c r="E1652" s="75">
        <v>34393</v>
      </c>
      <c r="F1652" s="27" t="str">
        <f t="shared" si="75"/>
        <v>0179</v>
      </c>
      <c r="G1652" s="27" t="str">
        <f t="shared" si="76"/>
        <v>Female</v>
      </c>
      <c r="H1652" s="27" t="str">
        <f t="shared" si="77"/>
        <v>nioro</v>
      </c>
    </row>
    <row r="1653" spans="1:8" x14ac:dyDescent="0.3">
      <c r="A1653" s="49" t="s">
        <v>9323</v>
      </c>
      <c r="B1653" s="27" t="s">
        <v>8232</v>
      </c>
      <c r="C1653" s="27" t="s">
        <v>9322</v>
      </c>
      <c r="D1653" s="27" t="s">
        <v>14057</v>
      </c>
      <c r="E1653" s="75">
        <v>33042</v>
      </c>
      <c r="F1653" s="27" t="str">
        <f t="shared" si="75"/>
        <v>5199</v>
      </c>
      <c r="G1653" s="27" t="str">
        <f t="shared" si="76"/>
        <v>Male</v>
      </c>
      <c r="H1653" s="27" t="str">
        <f t="shared" si="77"/>
        <v>vodamail</v>
      </c>
    </row>
    <row r="1654" spans="1:8" x14ac:dyDescent="0.3">
      <c r="A1654" s="49" t="s">
        <v>9321</v>
      </c>
      <c r="B1654" s="27" t="s">
        <v>4804</v>
      </c>
      <c r="C1654" s="27" t="s">
        <v>5704</v>
      </c>
      <c r="D1654" s="27" t="s">
        <v>14058</v>
      </c>
      <c r="E1654" s="75">
        <v>33704</v>
      </c>
      <c r="F1654" s="27" t="str">
        <f t="shared" si="75"/>
        <v>0264</v>
      </c>
      <c r="G1654" s="27" t="str">
        <f t="shared" si="76"/>
        <v>Female</v>
      </c>
      <c r="H1654" s="27" t="str">
        <f t="shared" si="77"/>
        <v>nkulusec</v>
      </c>
    </row>
    <row r="1655" spans="1:8" x14ac:dyDescent="0.3">
      <c r="A1655" s="49" t="s">
        <v>9320</v>
      </c>
      <c r="B1655" s="27" t="s">
        <v>4348</v>
      </c>
      <c r="C1655" s="27" t="s">
        <v>9319</v>
      </c>
      <c r="D1655" s="27" t="s">
        <v>14059</v>
      </c>
      <c r="E1655" s="75">
        <v>34915</v>
      </c>
      <c r="F1655" s="27" t="str">
        <f t="shared" si="75"/>
        <v>0714</v>
      </c>
      <c r="G1655" s="27" t="str">
        <f t="shared" si="76"/>
        <v>Female</v>
      </c>
      <c r="H1655" s="27" t="str">
        <f t="shared" si="77"/>
        <v>nodoubtpi</v>
      </c>
    </row>
    <row r="1656" spans="1:8" x14ac:dyDescent="0.3">
      <c r="A1656" s="49" t="s">
        <v>9318</v>
      </c>
      <c r="B1656" s="27" t="s">
        <v>4297</v>
      </c>
      <c r="C1656" s="27" t="s">
        <v>9317</v>
      </c>
      <c r="D1656" s="27" t="s">
        <v>14060</v>
      </c>
      <c r="E1656" s="75">
        <v>34235</v>
      </c>
      <c r="F1656" s="27" t="str">
        <f t="shared" si="75"/>
        <v>0933</v>
      </c>
      <c r="G1656" s="27" t="str">
        <f t="shared" si="76"/>
        <v>Female</v>
      </c>
      <c r="H1656" s="27" t="str">
        <f t="shared" si="77"/>
        <v>nordson</v>
      </c>
    </row>
    <row r="1657" spans="1:8" x14ac:dyDescent="0.3">
      <c r="A1657" s="49" t="s">
        <v>9316</v>
      </c>
      <c r="B1657" s="27" t="s">
        <v>9315</v>
      </c>
      <c r="C1657" s="27" t="s">
        <v>9314</v>
      </c>
      <c r="D1657" s="27" t="s">
        <v>14061</v>
      </c>
      <c r="E1657" s="75">
        <v>32017</v>
      </c>
      <c r="F1657" s="27" t="str">
        <f t="shared" si="75"/>
        <v>0985</v>
      </c>
      <c r="G1657" s="27" t="str">
        <f t="shared" si="76"/>
        <v>Female</v>
      </c>
      <c r="H1657" s="27" t="str">
        <f t="shared" si="77"/>
        <v>ngf</v>
      </c>
    </row>
    <row r="1658" spans="1:8" x14ac:dyDescent="0.3">
      <c r="A1658" s="49" t="s">
        <v>9313</v>
      </c>
      <c r="B1658" s="27" t="s">
        <v>9026</v>
      </c>
      <c r="C1658" s="27" t="s">
        <v>9312</v>
      </c>
      <c r="E1658" s="75">
        <v>32989</v>
      </c>
      <c r="F1658" s="27" t="str">
        <f t="shared" si="75"/>
        <v>0318</v>
      </c>
      <c r="G1658" s="27" t="str">
        <f t="shared" si="76"/>
        <v>Female</v>
      </c>
      <c r="H1658" s="27" t="e">
        <f t="shared" si="77"/>
        <v>#VALUE!</v>
      </c>
    </row>
    <row r="1659" spans="1:8" x14ac:dyDescent="0.3">
      <c r="A1659" s="49" t="s">
        <v>9311</v>
      </c>
      <c r="B1659" s="27" t="s">
        <v>5418</v>
      </c>
      <c r="C1659" s="27" t="s">
        <v>9310</v>
      </c>
      <c r="D1659" s="27" t="s">
        <v>14062</v>
      </c>
      <c r="E1659" s="75">
        <v>34144</v>
      </c>
      <c r="F1659" s="27" t="str">
        <f t="shared" si="75"/>
        <v>0836</v>
      </c>
      <c r="G1659" s="27" t="str">
        <f t="shared" si="76"/>
        <v>Female</v>
      </c>
      <c r="H1659" s="27" t="str">
        <f t="shared" si="77"/>
        <v>lifeandstyle</v>
      </c>
    </row>
    <row r="1660" spans="1:8" x14ac:dyDescent="0.3">
      <c r="A1660" s="49" t="s">
        <v>9309</v>
      </c>
      <c r="B1660" s="27" t="s">
        <v>9308</v>
      </c>
      <c r="C1660" s="27" t="s">
        <v>9307</v>
      </c>
      <c r="D1660" s="27" t="s">
        <v>14063</v>
      </c>
      <c r="E1660" s="75">
        <v>34715</v>
      </c>
      <c r="F1660" s="27" t="str">
        <f t="shared" si="75"/>
        <v>0584</v>
      </c>
      <c r="G1660" s="27" t="str">
        <f t="shared" si="76"/>
        <v>Female</v>
      </c>
      <c r="H1660" s="27" t="str">
        <f t="shared" si="77"/>
        <v>northernbolt</v>
      </c>
    </row>
    <row r="1661" spans="1:8" x14ac:dyDescent="0.3">
      <c r="A1661" s="49" t="s">
        <v>9306</v>
      </c>
      <c r="B1661" s="27" t="s">
        <v>9305</v>
      </c>
      <c r="C1661" s="27" t="s">
        <v>6408</v>
      </c>
      <c r="D1661" s="27" t="s">
        <v>14064</v>
      </c>
      <c r="E1661" s="75">
        <v>33239</v>
      </c>
      <c r="F1661" s="27" t="str">
        <f t="shared" si="75"/>
        <v>0139</v>
      </c>
      <c r="G1661" s="27" t="str">
        <f t="shared" si="76"/>
        <v>Female</v>
      </c>
      <c r="H1661" s="27" t="str">
        <f t="shared" si="77"/>
        <v>northernlogistics</v>
      </c>
    </row>
    <row r="1662" spans="1:8" x14ac:dyDescent="0.3">
      <c r="A1662" s="49" t="s">
        <v>9304</v>
      </c>
      <c r="B1662" s="27" t="s">
        <v>4885</v>
      </c>
      <c r="C1662" s="27" t="s">
        <v>6060</v>
      </c>
      <c r="D1662" s="27" t="s">
        <v>14065</v>
      </c>
      <c r="E1662" s="75">
        <v>32832</v>
      </c>
      <c r="F1662" s="27" t="str">
        <f t="shared" si="75"/>
        <v>0567</v>
      </c>
      <c r="G1662" s="27" t="str">
        <f t="shared" si="76"/>
        <v>Female</v>
      </c>
      <c r="H1662" s="27" t="str">
        <f t="shared" si="77"/>
        <v>polka</v>
      </c>
    </row>
    <row r="1663" spans="1:8" x14ac:dyDescent="0.3">
      <c r="A1663" s="49" t="s">
        <v>9303</v>
      </c>
      <c r="B1663" s="27" t="s">
        <v>9302</v>
      </c>
      <c r="C1663" s="27" t="s">
        <v>4788</v>
      </c>
      <c r="D1663" s="27" t="s">
        <v>14066</v>
      </c>
      <c r="E1663" s="75">
        <v>27336</v>
      </c>
      <c r="F1663" s="27" t="str">
        <f t="shared" si="75"/>
        <v>0026</v>
      </c>
      <c r="G1663" s="27" t="str">
        <f t="shared" si="76"/>
        <v>Female</v>
      </c>
      <c r="H1663" s="27" t="str">
        <f t="shared" si="77"/>
        <v>northplan</v>
      </c>
    </row>
    <row r="1664" spans="1:8" x14ac:dyDescent="0.3">
      <c r="A1664" s="49" t="s">
        <v>9301</v>
      </c>
      <c r="B1664" s="27" t="s">
        <v>9300</v>
      </c>
      <c r="C1664" s="27" t="s">
        <v>9299</v>
      </c>
      <c r="D1664" s="27" t="s">
        <v>14067</v>
      </c>
      <c r="E1664" s="75">
        <v>29423</v>
      </c>
      <c r="F1664" s="27" t="str">
        <f t="shared" si="75"/>
        <v>5165</v>
      </c>
      <c r="G1664" s="27" t="str">
        <f t="shared" si="76"/>
        <v>Male</v>
      </c>
      <c r="H1664" s="27" t="str">
        <f t="shared" si="77"/>
        <v>supergrp</v>
      </c>
    </row>
    <row r="1665" spans="1:8" x14ac:dyDescent="0.3">
      <c r="A1665" s="49" t="s">
        <v>9298</v>
      </c>
      <c r="B1665" s="27" t="s">
        <v>9297</v>
      </c>
      <c r="C1665" s="27" t="s">
        <v>9296</v>
      </c>
      <c r="D1665" s="27" t="s">
        <v>14068</v>
      </c>
      <c r="E1665" s="75">
        <v>30042</v>
      </c>
      <c r="F1665" s="27" t="str">
        <f t="shared" si="75"/>
        <v>5077</v>
      </c>
      <c r="G1665" s="27" t="str">
        <f t="shared" si="76"/>
        <v>Male</v>
      </c>
      <c r="H1665" s="27" t="str">
        <f t="shared" si="77"/>
        <v>sportoncourt</v>
      </c>
    </row>
    <row r="1666" spans="1:8" x14ac:dyDescent="0.3">
      <c r="A1666" s="49" t="s">
        <v>9295</v>
      </c>
      <c r="B1666" s="27" t="s">
        <v>9294</v>
      </c>
      <c r="C1666" s="27" t="s">
        <v>9293</v>
      </c>
      <c r="D1666" s="27" t="s">
        <v>14069</v>
      </c>
      <c r="E1666" s="75">
        <v>30444</v>
      </c>
      <c r="F1666" s="27" t="str">
        <f t="shared" si="75"/>
        <v>5749</v>
      </c>
      <c r="G1666" s="27" t="str">
        <f t="shared" si="76"/>
        <v>Male</v>
      </c>
      <c r="H1666" s="27" t="str">
        <f t="shared" si="77"/>
        <v>nosa</v>
      </c>
    </row>
    <row r="1667" spans="1:8" x14ac:dyDescent="0.3">
      <c r="A1667" s="49" t="s">
        <v>9292</v>
      </c>
      <c r="B1667" s="27" t="s">
        <v>9291</v>
      </c>
      <c r="C1667" s="27" t="s">
        <v>4172</v>
      </c>
      <c r="D1667" s="27" t="s">
        <v>14070</v>
      </c>
      <c r="E1667" s="75">
        <v>25769</v>
      </c>
      <c r="F1667" s="27" t="str">
        <f t="shared" si="75"/>
        <v>1127</v>
      </c>
      <c r="G1667" s="27" t="str">
        <f t="shared" si="76"/>
        <v>Female</v>
      </c>
      <c r="H1667" s="27" t="str">
        <f t="shared" si="77"/>
        <v>nosa</v>
      </c>
    </row>
    <row r="1668" spans="1:8" x14ac:dyDescent="0.3">
      <c r="A1668" s="49" t="s">
        <v>9290</v>
      </c>
      <c r="B1668" s="27" t="s">
        <v>9289</v>
      </c>
      <c r="C1668" s="27" t="s">
        <v>9288</v>
      </c>
      <c r="D1668" s="27" t="s">
        <v>14071</v>
      </c>
      <c r="E1668" s="75">
        <v>26813</v>
      </c>
      <c r="F1668" s="27" t="str">
        <f t="shared" ref="F1668:F1731" si="78">MID(A1668,7,4)</f>
        <v>0201</v>
      </c>
      <c r="G1668" s="27" t="str">
        <f t="shared" si="76"/>
        <v>Female</v>
      </c>
      <c r="H1668" s="27" t="str">
        <f t="shared" si="77"/>
        <v>MICROMEGA</v>
      </c>
    </row>
    <row r="1669" spans="1:8" x14ac:dyDescent="0.3">
      <c r="A1669" s="49" t="s">
        <v>9287</v>
      </c>
      <c r="B1669" s="27" t="s">
        <v>5357</v>
      </c>
      <c r="C1669" s="27" t="s">
        <v>9286</v>
      </c>
      <c r="D1669" s="27" t="s">
        <v>14072</v>
      </c>
      <c r="E1669" s="75">
        <v>31018</v>
      </c>
      <c r="F1669" s="27" t="str">
        <f t="shared" si="78"/>
        <v>0017</v>
      </c>
      <c r="G1669" s="27" t="str">
        <f t="shared" ref="G1669:G1732" si="79">IF(F1669&gt;"4999","Male","Female")</f>
        <v>Female</v>
      </c>
      <c r="H1669" s="27" t="str">
        <f t="shared" ref="H1669:H1732" si="80">LEFT(REPLACE(D1669,1,FIND("@",D1669),""),FIND(".",REPLACE(D1669,1,FIND("@",D1669),""))-1)</f>
        <v>1701</v>
      </c>
    </row>
    <row r="1670" spans="1:8" x14ac:dyDescent="0.3">
      <c r="A1670" s="49" t="s">
        <v>9285</v>
      </c>
      <c r="B1670" s="27" t="s">
        <v>5228</v>
      </c>
      <c r="C1670" s="27" t="s">
        <v>9284</v>
      </c>
      <c r="D1670" s="27" t="s">
        <v>14073</v>
      </c>
      <c r="E1670" s="75">
        <v>31250</v>
      </c>
      <c r="F1670" s="27" t="str">
        <f t="shared" si="78"/>
        <v>5087</v>
      </c>
      <c r="G1670" s="27" t="str">
        <f t="shared" si="79"/>
        <v>Male</v>
      </c>
      <c r="H1670" s="27" t="str">
        <f t="shared" si="80"/>
        <v>NOVA</v>
      </c>
    </row>
    <row r="1671" spans="1:8" x14ac:dyDescent="0.3">
      <c r="A1671" s="49" t="s">
        <v>9283</v>
      </c>
      <c r="B1671" s="27" t="s">
        <v>9282</v>
      </c>
      <c r="C1671" s="27" t="s">
        <v>4125</v>
      </c>
      <c r="D1671" s="27" t="s">
        <v>14074</v>
      </c>
      <c r="E1671" s="75">
        <v>31500</v>
      </c>
      <c r="F1671" s="27" t="str">
        <f t="shared" si="78"/>
        <v>6009</v>
      </c>
      <c r="G1671" s="27" t="str">
        <f t="shared" si="79"/>
        <v>Male</v>
      </c>
      <c r="H1671" s="27" t="str">
        <f t="shared" si="80"/>
        <v>novoenergy</v>
      </c>
    </row>
    <row r="1672" spans="1:8" x14ac:dyDescent="0.3">
      <c r="A1672" s="49" t="s">
        <v>9281</v>
      </c>
      <c r="B1672" s="27" t="s">
        <v>9280</v>
      </c>
      <c r="C1672" s="27" t="s">
        <v>4952</v>
      </c>
      <c r="D1672" s="27" t="s">
        <v>14075</v>
      </c>
      <c r="E1672" s="75">
        <v>28427</v>
      </c>
      <c r="F1672" s="27" t="str">
        <f t="shared" si="78"/>
        <v>5311</v>
      </c>
      <c r="G1672" s="27" t="str">
        <f t="shared" si="79"/>
        <v>Male</v>
      </c>
      <c r="H1672" s="27" t="str">
        <f t="shared" si="80"/>
        <v>telkomsa</v>
      </c>
    </row>
    <row r="1673" spans="1:8" x14ac:dyDescent="0.3">
      <c r="A1673" s="49" t="s">
        <v>9279</v>
      </c>
      <c r="B1673" s="27" t="s">
        <v>9278</v>
      </c>
      <c r="C1673" s="27" t="s">
        <v>5346</v>
      </c>
      <c r="D1673" s="27" t="s">
        <v>12763</v>
      </c>
      <c r="E1673" s="75">
        <v>32352</v>
      </c>
      <c r="F1673" s="27" t="str">
        <f t="shared" si="78"/>
        <v>0085</v>
      </c>
      <c r="G1673" s="27" t="str">
        <f t="shared" si="79"/>
        <v>Female</v>
      </c>
      <c r="H1673" s="27" t="str">
        <f t="shared" si="80"/>
        <v>mmfs</v>
      </c>
    </row>
    <row r="1674" spans="1:8" x14ac:dyDescent="0.3">
      <c r="A1674" s="49" t="s">
        <v>9277</v>
      </c>
      <c r="B1674" s="27" t="s">
        <v>9276</v>
      </c>
      <c r="C1674" s="27" t="s">
        <v>9275</v>
      </c>
      <c r="D1674" s="27" t="s">
        <v>14076</v>
      </c>
      <c r="E1674" s="75">
        <v>30658</v>
      </c>
      <c r="F1674" s="27" t="str">
        <f t="shared" si="78"/>
        <v>5164</v>
      </c>
      <c r="G1674" s="27" t="str">
        <f t="shared" si="79"/>
        <v>Male</v>
      </c>
      <c r="H1674" s="27" t="str">
        <f t="shared" si="80"/>
        <v>nudge</v>
      </c>
    </row>
    <row r="1675" spans="1:8" x14ac:dyDescent="0.3">
      <c r="A1675" s="49" t="s">
        <v>9274</v>
      </c>
      <c r="B1675" s="27" t="s">
        <v>9273</v>
      </c>
      <c r="C1675" s="27" t="s">
        <v>9272</v>
      </c>
      <c r="E1675" s="75">
        <v>34225</v>
      </c>
      <c r="F1675" s="27" t="str">
        <f t="shared" si="78"/>
        <v>5715</v>
      </c>
      <c r="G1675" s="27" t="str">
        <f t="shared" si="79"/>
        <v>Male</v>
      </c>
      <c r="H1675" s="27" t="e">
        <f t="shared" si="80"/>
        <v>#VALUE!</v>
      </c>
    </row>
    <row r="1676" spans="1:8" x14ac:dyDescent="0.3">
      <c r="A1676" s="49" t="s">
        <v>9271</v>
      </c>
      <c r="B1676" s="27" t="s">
        <v>9270</v>
      </c>
      <c r="C1676" s="27" t="s">
        <v>9269</v>
      </c>
      <c r="D1676" s="27" t="s">
        <v>14077</v>
      </c>
      <c r="E1676" s="75">
        <v>33176</v>
      </c>
      <c r="F1676" s="27" t="str">
        <f t="shared" si="78"/>
        <v>5920</v>
      </c>
      <c r="G1676" s="27" t="str">
        <f t="shared" si="79"/>
        <v>Male</v>
      </c>
      <c r="H1676" s="27" t="str">
        <f t="shared" si="80"/>
        <v>gmail</v>
      </c>
    </row>
    <row r="1677" spans="1:8" x14ac:dyDescent="0.3">
      <c r="A1677" s="49" t="s">
        <v>9268</v>
      </c>
      <c r="B1677" s="27" t="s">
        <v>9267</v>
      </c>
      <c r="C1677" s="27" t="s">
        <v>6901</v>
      </c>
      <c r="D1677" s="27" t="s">
        <v>14078</v>
      </c>
      <c r="E1677" s="75">
        <v>33651</v>
      </c>
      <c r="F1677" s="27" t="str">
        <f t="shared" si="78"/>
        <v>5505</v>
      </c>
      <c r="G1677" s="27" t="str">
        <f t="shared" si="79"/>
        <v>Male</v>
      </c>
      <c r="H1677" s="27" t="str">
        <f t="shared" si="80"/>
        <v>famousbrands</v>
      </c>
    </row>
    <row r="1678" spans="1:8" x14ac:dyDescent="0.3">
      <c r="A1678" s="49" t="s">
        <v>9266</v>
      </c>
      <c r="B1678" s="27" t="s">
        <v>5061</v>
      </c>
      <c r="C1678" s="27" t="s">
        <v>9265</v>
      </c>
      <c r="D1678" s="27" t="s">
        <v>12763</v>
      </c>
      <c r="E1678" s="75">
        <v>25904</v>
      </c>
      <c r="F1678" s="27" t="str">
        <f t="shared" si="78"/>
        <v>5203</v>
      </c>
      <c r="G1678" s="27" t="str">
        <f t="shared" si="79"/>
        <v>Male</v>
      </c>
      <c r="H1678" s="27" t="str">
        <f t="shared" si="80"/>
        <v>mmfs</v>
      </c>
    </row>
    <row r="1679" spans="1:8" x14ac:dyDescent="0.3">
      <c r="A1679" s="49" t="s">
        <v>9264</v>
      </c>
      <c r="B1679" s="27" t="s">
        <v>6777</v>
      </c>
      <c r="C1679" s="27" t="s">
        <v>4049</v>
      </c>
      <c r="D1679" s="27" t="s">
        <v>14079</v>
      </c>
      <c r="E1679" s="75">
        <v>32490</v>
      </c>
      <c r="F1679" s="27" t="str">
        <f t="shared" si="78"/>
        <v>5810</v>
      </c>
      <c r="G1679" s="27" t="str">
        <f t="shared" si="79"/>
        <v>Male</v>
      </c>
      <c r="H1679" s="27" t="str">
        <f t="shared" si="80"/>
        <v>nyama-spitbraai</v>
      </c>
    </row>
    <row r="1680" spans="1:8" x14ac:dyDescent="0.3">
      <c r="A1680" s="49" t="s">
        <v>9263</v>
      </c>
      <c r="B1680" s="27" t="s">
        <v>4170</v>
      </c>
      <c r="C1680" s="27" t="s">
        <v>4170</v>
      </c>
      <c r="E1680" s="75">
        <v>27871</v>
      </c>
      <c r="F1680" s="27" t="str">
        <f t="shared" si="78"/>
        <v>5933</v>
      </c>
      <c r="G1680" s="27" t="str">
        <f t="shared" si="79"/>
        <v>Male</v>
      </c>
      <c r="H1680" s="27" t="e">
        <f t="shared" si="80"/>
        <v>#VALUE!</v>
      </c>
    </row>
    <row r="1681" spans="1:8" x14ac:dyDescent="0.3">
      <c r="A1681" s="49" t="s">
        <v>9262</v>
      </c>
      <c r="B1681" s="27" t="s">
        <v>9261</v>
      </c>
      <c r="C1681" s="27" t="s">
        <v>9260</v>
      </c>
      <c r="D1681" s="27" t="s">
        <v>14080</v>
      </c>
      <c r="E1681" s="75">
        <v>30314</v>
      </c>
      <c r="F1681" s="27" t="str">
        <f t="shared" si="78"/>
        <v>5959</v>
      </c>
      <c r="G1681" s="27" t="str">
        <f t="shared" si="79"/>
        <v>Male</v>
      </c>
      <c r="H1681" s="27" t="str">
        <f t="shared" si="80"/>
        <v>oberthur</v>
      </c>
    </row>
    <row r="1682" spans="1:8" x14ac:dyDescent="0.3">
      <c r="A1682" s="49" t="s">
        <v>9259</v>
      </c>
      <c r="B1682" s="27" t="s">
        <v>4388</v>
      </c>
      <c r="C1682" s="27" t="s">
        <v>9258</v>
      </c>
      <c r="D1682" s="27" t="s">
        <v>14081</v>
      </c>
      <c r="E1682" s="75">
        <v>31405</v>
      </c>
      <c r="F1682" s="27" t="str">
        <f t="shared" si="78"/>
        <v>5899</v>
      </c>
      <c r="G1682" s="27" t="str">
        <f t="shared" si="79"/>
        <v>Male</v>
      </c>
      <c r="H1682" s="27" t="str">
        <f t="shared" si="80"/>
        <v>momentum</v>
      </c>
    </row>
    <row r="1683" spans="1:8" x14ac:dyDescent="0.3">
      <c r="A1683" s="49" t="s">
        <v>9257</v>
      </c>
      <c r="B1683" s="27" t="s">
        <v>9256</v>
      </c>
      <c r="C1683" s="27" t="s">
        <v>7520</v>
      </c>
      <c r="D1683" s="27" t="s">
        <v>14082</v>
      </c>
      <c r="E1683" s="75">
        <v>33847</v>
      </c>
      <c r="F1683" s="27" t="str">
        <f t="shared" si="78"/>
        <v>5433</v>
      </c>
      <c r="G1683" s="27" t="str">
        <f t="shared" si="79"/>
        <v>Male</v>
      </c>
      <c r="H1683" s="27" t="str">
        <f t="shared" si="80"/>
        <v>ocdmarketing</v>
      </c>
    </row>
    <row r="1684" spans="1:8" x14ac:dyDescent="0.3">
      <c r="A1684" s="49" t="s">
        <v>9255</v>
      </c>
      <c r="B1684" s="27" t="s">
        <v>8191</v>
      </c>
      <c r="C1684" s="27" t="s">
        <v>9254</v>
      </c>
      <c r="D1684" s="27" t="s">
        <v>14083</v>
      </c>
      <c r="E1684" s="75">
        <v>35783</v>
      </c>
      <c r="F1684" s="27" t="str">
        <f t="shared" si="78"/>
        <v>5555</v>
      </c>
      <c r="G1684" s="27" t="str">
        <f t="shared" si="79"/>
        <v>Male</v>
      </c>
      <c r="H1684" s="27" t="str">
        <f t="shared" si="80"/>
        <v>oceansigns</v>
      </c>
    </row>
    <row r="1685" spans="1:8" x14ac:dyDescent="0.3">
      <c r="A1685" s="49" t="s">
        <v>9253</v>
      </c>
      <c r="B1685" s="27" t="s">
        <v>9252</v>
      </c>
      <c r="C1685" s="27" t="s">
        <v>5403</v>
      </c>
      <c r="D1685" s="27" t="s">
        <v>14084</v>
      </c>
      <c r="E1685" s="75">
        <v>29641</v>
      </c>
      <c r="F1685" s="27" t="str">
        <f t="shared" si="78"/>
        <v>5077</v>
      </c>
      <c r="G1685" s="27" t="str">
        <f t="shared" si="79"/>
        <v>Male</v>
      </c>
      <c r="H1685" s="27" t="str">
        <f t="shared" si="80"/>
        <v>oceansbesttrading</v>
      </c>
    </row>
    <row r="1686" spans="1:8" x14ac:dyDescent="0.3">
      <c r="A1686" s="49" t="s">
        <v>9251</v>
      </c>
      <c r="B1686" s="27" t="s">
        <v>4268</v>
      </c>
      <c r="C1686" s="27" t="s">
        <v>9250</v>
      </c>
      <c r="D1686" s="27" t="s">
        <v>13726</v>
      </c>
      <c r="E1686" s="75">
        <v>31455</v>
      </c>
      <c r="F1686" s="27" t="str">
        <f t="shared" si="78"/>
        <v>6353</v>
      </c>
      <c r="G1686" s="27" t="str">
        <f t="shared" si="79"/>
        <v>Male</v>
      </c>
      <c r="H1686" s="27" t="str">
        <f t="shared" si="80"/>
        <v>koldserve</v>
      </c>
    </row>
    <row r="1687" spans="1:8" x14ac:dyDescent="0.3">
      <c r="A1687" s="49" t="s">
        <v>9249</v>
      </c>
      <c r="B1687" s="27" t="s">
        <v>4602</v>
      </c>
      <c r="C1687" s="27" t="s">
        <v>9248</v>
      </c>
      <c r="D1687" s="27" t="s">
        <v>14085</v>
      </c>
      <c r="E1687" s="75">
        <v>30493</v>
      </c>
      <c r="F1687" s="27" t="str">
        <f t="shared" si="78"/>
        <v>5726</v>
      </c>
      <c r="G1687" s="27" t="str">
        <f t="shared" si="79"/>
        <v>Male</v>
      </c>
      <c r="H1687" s="27" t="str">
        <f t="shared" si="80"/>
        <v>theoddnumber</v>
      </c>
    </row>
    <row r="1688" spans="1:8" x14ac:dyDescent="0.3">
      <c r="A1688" s="49" t="s">
        <v>9247</v>
      </c>
      <c r="B1688" s="27" t="s">
        <v>4577</v>
      </c>
      <c r="C1688" s="27" t="s">
        <v>7680</v>
      </c>
      <c r="D1688" s="27" t="s">
        <v>14086</v>
      </c>
      <c r="E1688" s="75">
        <v>33042</v>
      </c>
      <c r="F1688" s="27" t="str">
        <f t="shared" si="78"/>
        <v>0206</v>
      </c>
      <c r="G1688" s="27" t="str">
        <f t="shared" si="79"/>
        <v>Female</v>
      </c>
      <c r="H1688" s="27" t="str">
        <f t="shared" si="80"/>
        <v>gmail</v>
      </c>
    </row>
    <row r="1689" spans="1:8" x14ac:dyDescent="0.3">
      <c r="A1689" s="49" t="s">
        <v>9246</v>
      </c>
      <c r="B1689" s="27" t="s">
        <v>4536</v>
      </c>
      <c r="C1689" s="27" t="s">
        <v>9245</v>
      </c>
      <c r="D1689" s="27" t="s">
        <v>14087</v>
      </c>
      <c r="E1689" s="75">
        <v>32231</v>
      </c>
      <c r="F1689" s="27" t="str">
        <f t="shared" si="78"/>
        <v>5184</v>
      </c>
      <c r="G1689" s="27" t="str">
        <f t="shared" si="79"/>
        <v>Male</v>
      </c>
      <c r="H1689" s="27" t="e">
        <f t="shared" si="80"/>
        <v>#VALUE!</v>
      </c>
    </row>
    <row r="1690" spans="1:8" x14ac:dyDescent="0.3">
      <c r="A1690" s="49" t="s">
        <v>9244</v>
      </c>
      <c r="B1690" s="27" t="s">
        <v>5950</v>
      </c>
      <c r="C1690" s="27" t="s">
        <v>9243</v>
      </c>
      <c r="E1690" s="75">
        <v>31933</v>
      </c>
      <c r="F1690" s="27" t="str">
        <f t="shared" si="78"/>
        <v>0016</v>
      </c>
      <c r="G1690" s="27" t="str">
        <f t="shared" si="79"/>
        <v>Female</v>
      </c>
      <c r="H1690" s="27" t="e">
        <f t="shared" si="80"/>
        <v>#VALUE!</v>
      </c>
    </row>
    <row r="1691" spans="1:8" x14ac:dyDescent="0.3">
      <c r="A1691" s="49" t="s">
        <v>9242</v>
      </c>
      <c r="B1691" s="27" t="s">
        <v>7772</v>
      </c>
      <c r="C1691" s="27" t="s">
        <v>9241</v>
      </c>
      <c r="D1691" s="27" t="s">
        <v>14088</v>
      </c>
      <c r="E1691" s="75">
        <v>31524</v>
      </c>
      <c r="F1691" s="27" t="str">
        <f t="shared" si="78"/>
        <v>0711</v>
      </c>
      <c r="G1691" s="27" t="str">
        <f t="shared" si="79"/>
        <v>Female</v>
      </c>
      <c r="H1691" s="27" t="str">
        <f t="shared" si="80"/>
        <v>omce</v>
      </c>
    </row>
    <row r="1692" spans="1:8" x14ac:dyDescent="0.3">
      <c r="A1692" s="49" t="s">
        <v>9240</v>
      </c>
      <c r="B1692" s="27" t="s">
        <v>9239</v>
      </c>
      <c r="C1692" s="27" t="s">
        <v>4222</v>
      </c>
      <c r="D1692" s="27" t="s">
        <v>14089</v>
      </c>
      <c r="E1692" s="75">
        <v>34258</v>
      </c>
      <c r="F1692" s="27" t="str">
        <f t="shared" si="78"/>
        <v>0095</v>
      </c>
      <c r="G1692" s="27" t="str">
        <f t="shared" si="79"/>
        <v>Female</v>
      </c>
      <c r="H1692" s="27" t="str">
        <f t="shared" si="80"/>
        <v>omegadigital</v>
      </c>
    </row>
    <row r="1693" spans="1:8" x14ac:dyDescent="0.3">
      <c r="A1693" s="49" t="s">
        <v>9238</v>
      </c>
      <c r="B1693" s="27" t="s">
        <v>6003</v>
      </c>
      <c r="C1693" s="27" t="s">
        <v>9237</v>
      </c>
      <c r="D1693" s="27" t="s">
        <v>14089</v>
      </c>
      <c r="E1693" s="75">
        <v>34167</v>
      </c>
      <c r="F1693" s="27" t="str">
        <f t="shared" si="78"/>
        <v>0544</v>
      </c>
      <c r="G1693" s="27" t="str">
        <f t="shared" si="79"/>
        <v>Female</v>
      </c>
      <c r="H1693" s="27" t="str">
        <f t="shared" si="80"/>
        <v>omegadigital</v>
      </c>
    </row>
    <row r="1694" spans="1:8" x14ac:dyDescent="0.3">
      <c r="A1694" s="49" t="s">
        <v>9236</v>
      </c>
      <c r="B1694" s="27" t="s">
        <v>5192</v>
      </c>
      <c r="C1694" s="27" t="s">
        <v>9235</v>
      </c>
      <c r="D1694" s="27" t="s">
        <v>14090</v>
      </c>
      <c r="E1694" s="75">
        <v>33935</v>
      </c>
      <c r="F1694" s="27" t="str">
        <f t="shared" si="78"/>
        <v>0085</v>
      </c>
      <c r="G1694" s="27" t="str">
        <f t="shared" si="79"/>
        <v>Female</v>
      </c>
      <c r="H1694" s="27" t="str">
        <f t="shared" si="80"/>
        <v>omegaselection</v>
      </c>
    </row>
    <row r="1695" spans="1:8" x14ac:dyDescent="0.3">
      <c r="A1695" s="49" t="s">
        <v>9234</v>
      </c>
      <c r="B1695" s="27" t="s">
        <v>8392</v>
      </c>
      <c r="C1695" s="27" t="s">
        <v>6762</v>
      </c>
      <c r="D1695" s="27" t="s">
        <v>14091</v>
      </c>
      <c r="E1695" s="75">
        <v>32866</v>
      </c>
      <c r="F1695" s="27" t="str">
        <f t="shared" si="78"/>
        <v>0405</v>
      </c>
      <c r="G1695" s="27" t="str">
        <f t="shared" si="79"/>
        <v>Female</v>
      </c>
      <c r="H1695" s="27" t="str">
        <f t="shared" si="80"/>
        <v>totalriver</v>
      </c>
    </row>
    <row r="1696" spans="1:8" x14ac:dyDescent="0.3">
      <c r="A1696" s="49" t="s">
        <v>9233</v>
      </c>
      <c r="B1696" s="27" t="s">
        <v>4571</v>
      </c>
      <c r="C1696" s="27" t="s">
        <v>5320</v>
      </c>
      <c r="D1696" s="27" t="s">
        <v>14092</v>
      </c>
      <c r="E1696" s="75">
        <v>31785</v>
      </c>
      <c r="F1696" s="27" t="str">
        <f t="shared" si="78"/>
        <v>1181</v>
      </c>
      <c r="G1696" s="27" t="str">
        <f t="shared" si="79"/>
        <v>Female</v>
      </c>
      <c r="H1696" s="27" t="str">
        <f t="shared" si="80"/>
        <v>omniblend</v>
      </c>
    </row>
    <row r="1697" spans="1:8" x14ac:dyDescent="0.3">
      <c r="A1697" s="49" t="s">
        <v>9232</v>
      </c>
      <c r="B1697" s="27" t="s">
        <v>9231</v>
      </c>
      <c r="C1697" s="27" t="s">
        <v>9230</v>
      </c>
      <c r="D1697" s="27" t="s">
        <v>14093</v>
      </c>
      <c r="E1697" s="75">
        <v>30058</v>
      </c>
      <c r="F1697" s="27" t="str">
        <f t="shared" si="78"/>
        <v>0218</v>
      </c>
      <c r="G1697" s="27" t="str">
        <f t="shared" si="79"/>
        <v>Female</v>
      </c>
      <c r="H1697" s="27" t="str">
        <f t="shared" si="80"/>
        <v>TELKOMSAAAAA</v>
      </c>
    </row>
    <row r="1698" spans="1:8" x14ac:dyDescent="0.3">
      <c r="A1698" s="49" t="s">
        <v>9229</v>
      </c>
      <c r="B1698" s="27" t="s">
        <v>4635</v>
      </c>
      <c r="C1698" s="27" t="s">
        <v>9228</v>
      </c>
      <c r="D1698" s="27" t="s">
        <v>14094</v>
      </c>
      <c r="E1698" s="75">
        <v>33224</v>
      </c>
      <c r="F1698" s="27" t="str">
        <f t="shared" si="78"/>
        <v>1009</v>
      </c>
      <c r="G1698" s="27" t="str">
        <f t="shared" si="79"/>
        <v>Female</v>
      </c>
      <c r="H1698" s="27" t="str">
        <f t="shared" si="80"/>
        <v>oncallgroup</v>
      </c>
    </row>
    <row r="1699" spans="1:8" x14ac:dyDescent="0.3">
      <c r="A1699" s="49" t="s">
        <v>9227</v>
      </c>
      <c r="B1699" s="27" t="s">
        <v>4777</v>
      </c>
      <c r="C1699" s="27" t="s">
        <v>7277</v>
      </c>
      <c r="D1699" s="27" t="s">
        <v>14095</v>
      </c>
      <c r="E1699" s="75">
        <v>33939</v>
      </c>
      <c r="F1699" s="27" t="str">
        <f t="shared" si="78"/>
        <v>5127</v>
      </c>
      <c r="G1699" s="27" t="str">
        <f t="shared" si="79"/>
        <v>Male</v>
      </c>
      <c r="H1699" s="27" t="str">
        <f t="shared" si="80"/>
        <v>ondemandonline</v>
      </c>
    </row>
    <row r="1700" spans="1:8" x14ac:dyDescent="0.3">
      <c r="A1700" s="49" t="s">
        <v>9226</v>
      </c>
      <c r="B1700" s="27" t="s">
        <v>4925</v>
      </c>
      <c r="C1700" s="27" t="s">
        <v>9225</v>
      </c>
      <c r="D1700" s="27" t="s">
        <v>14096</v>
      </c>
      <c r="E1700" s="75">
        <v>34979</v>
      </c>
      <c r="F1700" s="27" t="str">
        <f t="shared" si="78"/>
        <v>1426</v>
      </c>
      <c r="G1700" s="27" t="str">
        <f t="shared" si="79"/>
        <v>Female</v>
      </c>
      <c r="H1700" s="27" t="str">
        <f t="shared" si="80"/>
        <v>onthedot</v>
      </c>
    </row>
    <row r="1701" spans="1:8" x14ac:dyDescent="0.3">
      <c r="A1701" s="49" t="s">
        <v>9224</v>
      </c>
      <c r="B1701" s="27" t="s">
        <v>5025</v>
      </c>
      <c r="C1701" s="27" t="s">
        <v>9223</v>
      </c>
      <c r="D1701" s="27" t="s">
        <v>14097</v>
      </c>
      <c r="E1701" s="75">
        <v>33830</v>
      </c>
      <c r="F1701" s="27" t="str">
        <f t="shared" si="78"/>
        <v>5401</v>
      </c>
      <c r="G1701" s="27" t="str">
        <f t="shared" si="79"/>
        <v>Male</v>
      </c>
      <c r="H1701" s="27" t="str">
        <f t="shared" si="80"/>
        <v>onedigitalmedia</v>
      </c>
    </row>
    <row r="1702" spans="1:8" x14ac:dyDescent="0.3">
      <c r="A1702" s="49" t="s">
        <v>9222</v>
      </c>
      <c r="B1702" s="27" t="s">
        <v>7242</v>
      </c>
      <c r="C1702" s="27" t="s">
        <v>6796</v>
      </c>
      <c r="D1702" s="27" t="s">
        <v>14098</v>
      </c>
      <c r="E1702" s="75">
        <v>34471</v>
      </c>
      <c r="F1702" s="27" t="str">
        <f t="shared" si="78"/>
        <v>5481</v>
      </c>
      <c r="G1702" s="27" t="str">
        <f t="shared" si="79"/>
        <v>Male</v>
      </c>
      <c r="H1702" s="27" t="str">
        <f t="shared" si="80"/>
        <v>houseofjuice</v>
      </c>
    </row>
    <row r="1703" spans="1:8" x14ac:dyDescent="0.3">
      <c r="A1703" s="49" t="s">
        <v>9221</v>
      </c>
      <c r="B1703" s="27" t="s">
        <v>5050</v>
      </c>
      <c r="C1703" s="27" t="s">
        <v>9220</v>
      </c>
      <c r="D1703" s="27" t="s">
        <v>14099</v>
      </c>
      <c r="E1703" s="75">
        <v>32757</v>
      </c>
      <c r="F1703" s="27" t="str">
        <f t="shared" si="78"/>
        <v>0382</v>
      </c>
      <c r="G1703" s="27" t="str">
        <f t="shared" si="79"/>
        <v>Female</v>
      </c>
      <c r="H1703" s="27" t="str">
        <f t="shared" si="80"/>
        <v>telkomsa</v>
      </c>
    </row>
    <row r="1704" spans="1:8" x14ac:dyDescent="0.3">
      <c r="A1704" s="49" t="s">
        <v>9219</v>
      </c>
      <c r="B1704" s="27" t="s">
        <v>9218</v>
      </c>
      <c r="C1704" s="27" t="s">
        <v>4242</v>
      </c>
      <c r="D1704" s="27" t="s">
        <v>14100</v>
      </c>
      <c r="E1704" s="75">
        <v>24900</v>
      </c>
      <c r="F1704" s="27" t="str">
        <f t="shared" si="78"/>
        <v>5100</v>
      </c>
      <c r="G1704" s="27" t="str">
        <f t="shared" si="79"/>
        <v>Male</v>
      </c>
      <c r="H1704" s="27" t="str">
        <f t="shared" si="80"/>
        <v>onelicensing</v>
      </c>
    </row>
    <row r="1705" spans="1:8" x14ac:dyDescent="0.3">
      <c r="A1705" s="49" t="s">
        <v>9217</v>
      </c>
      <c r="B1705" s="27" t="s">
        <v>9216</v>
      </c>
      <c r="C1705" s="27" t="s">
        <v>8545</v>
      </c>
      <c r="D1705" s="27" t="s">
        <v>14101</v>
      </c>
      <c r="E1705" s="75">
        <v>29185</v>
      </c>
      <c r="F1705" s="27" t="str">
        <f t="shared" si="78"/>
        <v>0243</v>
      </c>
      <c r="G1705" s="27" t="str">
        <f t="shared" si="79"/>
        <v>Female</v>
      </c>
      <c r="H1705" s="27" t="str">
        <f t="shared" si="80"/>
        <v>webmail</v>
      </c>
    </row>
    <row r="1706" spans="1:8" x14ac:dyDescent="0.3">
      <c r="A1706" s="49" t="s">
        <v>9215</v>
      </c>
      <c r="B1706" s="27" t="s">
        <v>9214</v>
      </c>
      <c r="C1706" s="27" t="s">
        <v>9213</v>
      </c>
      <c r="D1706" s="27" t="s">
        <v>14102</v>
      </c>
      <c r="E1706" s="75">
        <v>31928</v>
      </c>
      <c r="F1706" s="27" t="str">
        <f t="shared" si="78"/>
        <v>0169</v>
      </c>
      <c r="G1706" s="27" t="str">
        <f t="shared" si="79"/>
        <v>Female</v>
      </c>
      <c r="H1706" s="27" t="str">
        <f t="shared" si="80"/>
        <v>onsekhaya</v>
      </c>
    </row>
    <row r="1707" spans="1:8" x14ac:dyDescent="0.3">
      <c r="A1707" s="49" t="s">
        <v>9212</v>
      </c>
      <c r="B1707" s="27" t="s">
        <v>9211</v>
      </c>
      <c r="C1707" s="27" t="s">
        <v>9210</v>
      </c>
      <c r="D1707" s="27" t="s">
        <v>14103</v>
      </c>
      <c r="E1707" s="75">
        <v>29278</v>
      </c>
      <c r="F1707" s="27" t="str">
        <f t="shared" si="78"/>
        <v>5187</v>
      </c>
      <c r="G1707" s="27" t="str">
        <f t="shared" si="79"/>
        <v>Male</v>
      </c>
      <c r="H1707" s="27" t="str">
        <f t="shared" si="80"/>
        <v>gmail</v>
      </c>
    </row>
    <row r="1708" spans="1:8" x14ac:dyDescent="0.3">
      <c r="A1708" s="49" t="s">
        <v>9209</v>
      </c>
      <c r="B1708" s="27" t="s">
        <v>9208</v>
      </c>
      <c r="C1708" s="27" t="s">
        <v>7002</v>
      </c>
      <c r="D1708" s="27" t="s">
        <v>14104</v>
      </c>
      <c r="E1708" s="75">
        <v>27905</v>
      </c>
      <c r="F1708" s="27" t="str">
        <f t="shared" si="78"/>
        <v>0005</v>
      </c>
      <c r="G1708" s="27" t="str">
        <f t="shared" si="79"/>
        <v>Female</v>
      </c>
      <c r="H1708" s="27" t="str">
        <f t="shared" si="80"/>
        <v>OLG</v>
      </c>
    </row>
    <row r="1709" spans="1:8" x14ac:dyDescent="0.3">
      <c r="A1709" s="49" t="s">
        <v>9207</v>
      </c>
      <c r="B1709" s="27" t="s">
        <v>5537</v>
      </c>
      <c r="C1709" s="27" t="s">
        <v>9206</v>
      </c>
      <c r="D1709" s="27" t="s">
        <v>14105</v>
      </c>
      <c r="E1709" s="75">
        <v>33371</v>
      </c>
      <c r="F1709" s="27" t="str">
        <f t="shared" si="78"/>
        <v>0082</v>
      </c>
      <c r="G1709" s="27" t="str">
        <f t="shared" si="79"/>
        <v>Female</v>
      </c>
      <c r="H1709" s="27" t="str">
        <f t="shared" si="80"/>
        <v>opsi</v>
      </c>
    </row>
    <row r="1710" spans="1:8" x14ac:dyDescent="0.3">
      <c r="A1710" s="49" t="s">
        <v>9205</v>
      </c>
      <c r="B1710" s="27" t="s">
        <v>4388</v>
      </c>
      <c r="C1710" s="27" t="s">
        <v>7277</v>
      </c>
      <c r="D1710" s="27" t="s">
        <v>14106</v>
      </c>
      <c r="E1710" s="75">
        <v>30511</v>
      </c>
      <c r="F1710" s="27" t="str">
        <f t="shared" si="78"/>
        <v>5352</v>
      </c>
      <c r="G1710" s="27" t="str">
        <f t="shared" si="79"/>
        <v>Male</v>
      </c>
      <c r="H1710" s="27" t="str">
        <f t="shared" si="80"/>
        <v>OPTIMASOLUTIONS</v>
      </c>
    </row>
    <row r="1711" spans="1:8" x14ac:dyDescent="0.3">
      <c r="A1711" s="49" t="s">
        <v>9204</v>
      </c>
      <c r="B1711" s="27" t="s">
        <v>5592</v>
      </c>
      <c r="C1711" s="27" t="s">
        <v>5086</v>
      </c>
      <c r="D1711" s="27" t="s">
        <v>14107</v>
      </c>
      <c r="E1711" s="75">
        <v>30264</v>
      </c>
      <c r="F1711" s="27" t="str">
        <f t="shared" si="78"/>
        <v>0343</v>
      </c>
      <c r="G1711" s="27" t="str">
        <f t="shared" si="79"/>
        <v>Female</v>
      </c>
      <c r="H1711" s="27" t="str">
        <f t="shared" si="80"/>
        <v>opt-x</v>
      </c>
    </row>
    <row r="1712" spans="1:8" x14ac:dyDescent="0.3">
      <c r="A1712" s="49" t="s">
        <v>9203</v>
      </c>
      <c r="B1712" s="27" t="s">
        <v>9202</v>
      </c>
      <c r="C1712" s="27" t="s">
        <v>9201</v>
      </c>
      <c r="D1712" s="27" t="s">
        <v>14108</v>
      </c>
      <c r="E1712" s="75">
        <v>28468</v>
      </c>
      <c r="F1712" s="27" t="str">
        <f t="shared" si="78"/>
        <v>5222</v>
      </c>
      <c r="G1712" s="27" t="str">
        <f t="shared" si="79"/>
        <v>Male</v>
      </c>
      <c r="H1712" s="27" t="str">
        <f t="shared" si="80"/>
        <v>global</v>
      </c>
    </row>
    <row r="1713" spans="1:8" x14ac:dyDescent="0.3">
      <c r="A1713" s="49" t="s">
        <v>9200</v>
      </c>
      <c r="B1713" s="27" t="s">
        <v>4888</v>
      </c>
      <c r="C1713" s="27" t="s">
        <v>9199</v>
      </c>
      <c r="D1713" s="27" t="s">
        <v>14109</v>
      </c>
      <c r="E1713" s="75">
        <v>31488</v>
      </c>
      <c r="F1713" s="27" t="str">
        <f t="shared" si="78"/>
        <v>5824</v>
      </c>
      <c r="G1713" s="27" t="str">
        <f t="shared" si="79"/>
        <v>Male</v>
      </c>
      <c r="H1713" s="27" t="str">
        <f t="shared" si="80"/>
        <v>oricoles</v>
      </c>
    </row>
    <row r="1714" spans="1:8" x14ac:dyDescent="0.3">
      <c r="A1714" s="49" t="s">
        <v>9198</v>
      </c>
      <c r="B1714" s="27" t="s">
        <v>9197</v>
      </c>
      <c r="C1714" s="27" t="s">
        <v>9196</v>
      </c>
      <c r="D1714" s="27" t="s">
        <v>14110</v>
      </c>
      <c r="E1714" s="75">
        <v>33131</v>
      </c>
      <c r="F1714" s="27" t="str">
        <f t="shared" si="78"/>
        <v>0873</v>
      </c>
      <c r="G1714" s="27" t="str">
        <f t="shared" si="79"/>
        <v>Female</v>
      </c>
      <c r="H1714" s="27" t="str">
        <f t="shared" si="80"/>
        <v>orizengroup</v>
      </c>
    </row>
    <row r="1715" spans="1:8" x14ac:dyDescent="0.3">
      <c r="A1715" s="49" t="s">
        <v>9195</v>
      </c>
      <c r="B1715" s="27" t="s">
        <v>5125</v>
      </c>
      <c r="C1715" s="27" t="s">
        <v>4788</v>
      </c>
      <c r="D1715" s="27" t="s">
        <v>14111</v>
      </c>
      <c r="E1715" s="75">
        <v>28292</v>
      </c>
      <c r="F1715" s="27" t="str">
        <f t="shared" si="78"/>
        <v>5004</v>
      </c>
      <c r="G1715" s="27" t="str">
        <f t="shared" si="79"/>
        <v>Male</v>
      </c>
      <c r="H1715" s="27" t="str">
        <f t="shared" si="80"/>
        <v>orliguard</v>
      </c>
    </row>
    <row r="1716" spans="1:8" x14ac:dyDescent="0.3">
      <c r="A1716" s="49" t="s">
        <v>9194</v>
      </c>
      <c r="B1716" s="27" t="s">
        <v>9193</v>
      </c>
      <c r="C1716" s="27" t="s">
        <v>9192</v>
      </c>
      <c r="D1716" s="27" t="s">
        <v>14112</v>
      </c>
      <c r="E1716" s="75">
        <v>32603</v>
      </c>
      <c r="F1716" s="27" t="str">
        <f t="shared" si="78"/>
        <v>5581</v>
      </c>
      <c r="G1716" s="27" t="str">
        <f t="shared" si="79"/>
        <v>Male</v>
      </c>
      <c r="H1716" s="27" t="str">
        <f t="shared" si="80"/>
        <v>ornicogroup</v>
      </c>
    </row>
    <row r="1717" spans="1:8" x14ac:dyDescent="0.3">
      <c r="A1717" s="49" t="s">
        <v>9191</v>
      </c>
      <c r="B1717" s="27" t="s">
        <v>8545</v>
      </c>
      <c r="C1717" s="27" t="s">
        <v>9190</v>
      </c>
      <c r="D1717" s="27" t="e">
        <v>#N/A</v>
      </c>
      <c r="E1717" s="75">
        <v>29261</v>
      </c>
      <c r="F1717" s="27" t="str">
        <f t="shared" si="78"/>
        <v>5470</v>
      </c>
      <c r="G1717" s="27" t="str">
        <f t="shared" si="79"/>
        <v>Male</v>
      </c>
      <c r="H1717" s="27" t="e">
        <f t="shared" si="80"/>
        <v>#N/A</v>
      </c>
    </row>
    <row r="1718" spans="1:8" x14ac:dyDescent="0.3">
      <c r="A1718" s="49" t="s">
        <v>9189</v>
      </c>
      <c r="B1718" s="27" t="s">
        <v>6411</v>
      </c>
      <c r="C1718" s="27" t="s">
        <v>9188</v>
      </c>
      <c r="D1718" s="27" t="s">
        <v>14113</v>
      </c>
      <c r="E1718" s="75">
        <v>32829</v>
      </c>
      <c r="F1718" s="27" t="str">
        <f t="shared" si="78"/>
        <v>5030</v>
      </c>
      <c r="G1718" s="27" t="str">
        <f t="shared" si="79"/>
        <v>Male</v>
      </c>
      <c r="H1718" s="27" t="str">
        <f t="shared" si="80"/>
        <v>oryxgroup</v>
      </c>
    </row>
    <row r="1719" spans="1:8" x14ac:dyDescent="0.3">
      <c r="A1719" s="49" t="s">
        <v>9187</v>
      </c>
      <c r="B1719" s="27" t="s">
        <v>9186</v>
      </c>
      <c r="C1719" s="27" t="s">
        <v>7075</v>
      </c>
      <c r="D1719" s="27" t="s">
        <v>14114</v>
      </c>
      <c r="E1719" s="75">
        <v>30163</v>
      </c>
      <c r="F1719" s="27" t="str">
        <f t="shared" si="78"/>
        <v>5670</v>
      </c>
      <c r="G1719" s="27" t="str">
        <f t="shared" si="79"/>
        <v>Male</v>
      </c>
      <c r="H1719" s="27" t="str">
        <f t="shared" si="80"/>
        <v>oshprop</v>
      </c>
    </row>
    <row r="1720" spans="1:8" x14ac:dyDescent="0.3">
      <c r="A1720" s="49" t="s">
        <v>9185</v>
      </c>
      <c r="B1720" s="27" t="s">
        <v>5509</v>
      </c>
      <c r="C1720" s="27" t="s">
        <v>5041</v>
      </c>
      <c r="D1720" s="27" t="s">
        <v>14115</v>
      </c>
      <c r="E1720" s="75">
        <v>30665</v>
      </c>
      <c r="F1720" s="27" t="str">
        <f t="shared" si="78"/>
        <v>5222</v>
      </c>
      <c r="G1720" s="27" t="str">
        <f t="shared" si="79"/>
        <v>Male</v>
      </c>
      <c r="H1720" s="27" t="str">
        <f t="shared" si="80"/>
        <v>oti-africa</v>
      </c>
    </row>
    <row r="1721" spans="1:8" x14ac:dyDescent="0.3">
      <c r="A1721" s="49" t="s">
        <v>9184</v>
      </c>
      <c r="B1721" s="27" t="s">
        <v>9183</v>
      </c>
      <c r="C1721" s="27" t="s">
        <v>8511</v>
      </c>
      <c r="D1721" s="27" t="s">
        <v>14116</v>
      </c>
      <c r="E1721" s="75">
        <v>26199</v>
      </c>
      <c r="F1721" s="27" t="str">
        <f t="shared" si="78"/>
        <v>5173</v>
      </c>
      <c r="G1721" s="27" t="str">
        <f t="shared" si="79"/>
        <v>Male</v>
      </c>
      <c r="H1721" s="27" t="str">
        <f t="shared" si="80"/>
        <v>outforce</v>
      </c>
    </row>
    <row r="1722" spans="1:8" x14ac:dyDescent="0.3">
      <c r="A1722" s="49" t="s">
        <v>9182</v>
      </c>
      <c r="B1722" s="27" t="s">
        <v>9181</v>
      </c>
      <c r="C1722" s="27" t="s">
        <v>9180</v>
      </c>
      <c r="D1722" s="27" t="s">
        <v>14117</v>
      </c>
      <c r="E1722" s="75">
        <v>34321</v>
      </c>
      <c r="F1722" s="27" t="str">
        <f t="shared" si="78"/>
        <v>1245</v>
      </c>
      <c r="G1722" s="27" t="str">
        <f t="shared" si="79"/>
        <v>Female</v>
      </c>
      <c r="H1722" s="27" t="str">
        <f t="shared" si="80"/>
        <v>overmeergh</v>
      </c>
    </row>
    <row r="1723" spans="1:8" x14ac:dyDescent="0.3">
      <c r="A1723" s="49" t="s">
        <v>9179</v>
      </c>
      <c r="B1723" s="27" t="s">
        <v>4366</v>
      </c>
      <c r="C1723" s="27" t="s">
        <v>9178</v>
      </c>
      <c r="D1723" s="27" t="s">
        <v>14118</v>
      </c>
      <c r="E1723" s="75">
        <v>30892</v>
      </c>
      <c r="F1723" s="27" t="str">
        <f t="shared" si="78"/>
        <v>5573</v>
      </c>
      <c r="G1723" s="27" t="str">
        <f t="shared" si="79"/>
        <v>Male</v>
      </c>
      <c r="H1723" s="27" t="str">
        <f t="shared" si="80"/>
        <v>shisas</v>
      </c>
    </row>
    <row r="1724" spans="1:8" x14ac:dyDescent="0.3">
      <c r="A1724" s="49" t="s">
        <v>9177</v>
      </c>
      <c r="B1724" s="27" t="s">
        <v>9176</v>
      </c>
      <c r="C1724" s="27" t="s">
        <v>9175</v>
      </c>
      <c r="D1724" s="27" t="s">
        <v>14119</v>
      </c>
      <c r="E1724" s="75">
        <v>35301</v>
      </c>
      <c r="F1724" s="27" t="str">
        <f t="shared" si="78"/>
        <v>5064</v>
      </c>
      <c r="G1724" s="27" t="str">
        <f t="shared" si="79"/>
        <v>Male</v>
      </c>
      <c r="H1724" s="27" t="str">
        <f t="shared" si="80"/>
        <v>oxbowsa</v>
      </c>
    </row>
    <row r="1725" spans="1:8" x14ac:dyDescent="0.3">
      <c r="A1725" s="49" t="s">
        <v>9174</v>
      </c>
      <c r="B1725" s="27" t="s">
        <v>6533</v>
      </c>
      <c r="C1725" s="27" t="s">
        <v>6828</v>
      </c>
      <c r="D1725" s="27" t="s">
        <v>14120</v>
      </c>
      <c r="E1725" s="75">
        <v>30043</v>
      </c>
      <c r="F1725" s="27" t="str">
        <f t="shared" si="78"/>
        <v>5058</v>
      </c>
      <c r="G1725" s="27" t="str">
        <f t="shared" si="79"/>
        <v>Male</v>
      </c>
      <c r="H1725" s="27" t="str">
        <f t="shared" si="80"/>
        <v>telkomsa</v>
      </c>
    </row>
    <row r="1726" spans="1:8" x14ac:dyDescent="0.3">
      <c r="A1726" s="49" t="s">
        <v>9173</v>
      </c>
      <c r="B1726" s="27" t="s">
        <v>8807</v>
      </c>
      <c r="C1726" s="27" t="s">
        <v>9172</v>
      </c>
      <c r="E1726" s="75">
        <v>23478</v>
      </c>
      <c r="F1726" s="27" t="str">
        <f t="shared" si="78"/>
        <v>5004</v>
      </c>
      <c r="G1726" s="27" t="str">
        <f t="shared" si="79"/>
        <v>Male</v>
      </c>
      <c r="H1726" s="27" t="e">
        <f t="shared" si="80"/>
        <v>#VALUE!</v>
      </c>
    </row>
    <row r="1727" spans="1:8" x14ac:dyDescent="0.3">
      <c r="A1727" s="49" t="s">
        <v>9171</v>
      </c>
      <c r="B1727" s="27" t="s">
        <v>9170</v>
      </c>
      <c r="C1727" s="27" t="s">
        <v>9169</v>
      </c>
      <c r="D1727" s="27" t="s">
        <v>13215</v>
      </c>
      <c r="E1727" s="75">
        <v>28740</v>
      </c>
      <c r="F1727" s="27" t="str">
        <f t="shared" si="78"/>
        <v>5127</v>
      </c>
      <c r="G1727" s="27" t="str">
        <f t="shared" si="79"/>
        <v>Male</v>
      </c>
      <c r="H1727" s="27" t="str">
        <f t="shared" si="80"/>
        <v>fireservice</v>
      </c>
    </row>
    <row r="1728" spans="1:8" x14ac:dyDescent="0.3">
      <c r="A1728" s="49" t="s">
        <v>9168</v>
      </c>
      <c r="B1728" s="27" t="s">
        <v>9167</v>
      </c>
      <c r="C1728" s="27" t="s">
        <v>9166</v>
      </c>
      <c r="D1728" s="27" t="s">
        <v>14121</v>
      </c>
      <c r="E1728" s="75">
        <v>22858</v>
      </c>
      <c r="F1728" s="27" t="str">
        <f t="shared" si="78"/>
        <v>0017</v>
      </c>
      <c r="G1728" s="27" t="str">
        <f t="shared" si="79"/>
        <v>Female</v>
      </c>
      <c r="H1728" s="27" t="e">
        <f t="shared" si="80"/>
        <v>#VALUE!</v>
      </c>
    </row>
    <row r="1729" spans="1:8" x14ac:dyDescent="0.3">
      <c r="A1729" s="49" t="s">
        <v>9165</v>
      </c>
      <c r="B1729" s="27" t="s">
        <v>9164</v>
      </c>
      <c r="C1729" s="27" t="s">
        <v>7225</v>
      </c>
      <c r="E1729" s="75">
        <v>33237</v>
      </c>
      <c r="F1729" s="27" t="str">
        <f t="shared" si="78"/>
        <v>5358</v>
      </c>
      <c r="G1729" s="27" t="str">
        <f t="shared" si="79"/>
        <v>Male</v>
      </c>
      <c r="H1729" s="27" t="e">
        <f t="shared" si="80"/>
        <v>#VALUE!</v>
      </c>
    </row>
    <row r="1730" spans="1:8" x14ac:dyDescent="0.3">
      <c r="A1730" s="49" t="s">
        <v>9163</v>
      </c>
      <c r="B1730" s="27" t="s">
        <v>9162</v>
      </c>
      <c r="C1730" s="27" t="s">
        <v>9161</v>
      </c>
      <c r="E1730" s="75">
        <v>29053</v>
      </c>
      <c r="F1730" s="27" t="str">
        <f t="shared" si="78"/>
        <v>5742</v>
      </c>
      <c r="G1730" s="27" t="str">
        <f t="shared" si="79"/>
        <v>Male</v>
      </c>
      <c r="H1730" s="27" t="e">
        <f t="shared" si="80"/>
        <v>#VALUE!</v>
      </c>
    </row>
    <row r="1731" spans="1:8" x14ac:dyDescent="0.3">
      <c r="A1731" s="49" t="s">
        <v>9160</v>
      </c>
      <c r="B1731" s="27" t="s">
        <v>4765</v>
      </c>
      <c r="C1731" s="27" t="s">
        <v>4687</v>
      </c>
      <c r="D1731" s="27" t="s">
        <v>14122</v>
      </c>
      <c r="E1731" s="75">
        <v>35454</v>
      </c>
      <c r="F1731" s="27" t="str">
        <f t="shared" si="78"/>
        <v>5742</v>
      </c>
      <c r="G1731" s="27" t="str">
        <f t="shared" si="79"/>
        <v>Male</v>
      </c>
      <c r="H1731" s="27" t="str">
        <f t="shared" si="80"/>
        <v>msnglnk</v>
      </c>
    </row>
    <row r="1732" spans="1:8" x14ac:dyDescent="0.3">
      <c r="A1732" s="49" t="s">
        <v>9159</v>
      </c>
      <c r="B1732" s="27" t="s">
        <v>9158</v>
      </c>
      <c r="C1732" s="27" t="s">
        <v>9157</v>
      </c>
      <c r="E1732" s="75">
        <v>33201</v>
      </c>
      <c r="F1732" s="27" t="str">
        <f t="shared" ref="F1732:F1795" si="81">MID(A1732,7,4)</f>
        <v>5275</v>
      </c>
      <c r="G1732" s="27" t="str">
        <f t="shared" si="79"/>
        <v>Male</v>
      </c>
      <c r="H1732" s="27" t="e">
        <f t="shared" si="80"/>
        <v>#VALUE!</v>
      </c>
    </row>
    <row r="1733" spans="1:8" x14ac:dyDescent="0.3">
      <c r="A1733" s="49" t="s">
        <v>9156</v>
      </c>
      <c r="B1733" s="27" t="s">
        <v>4269</v>
      </c>
      <c r="C1733" s="27" t="s">
        <v>9155</v>
      </c>
      <c r="D1733" s="27" t="s">
        <v>14123</v>
      </c>
      <c r="E1733" s="75">
        <v>33070</v>
      </c>
      <c r="F1733" s="27" t="str">
        <f t="shared" si="81"/>
        <v>0507</v>
      </c>
      <c r="G1733" s="27" t="str">
        <f t="shared" ref="G1733:G1796" si="82">IF(F1733&gt;"4999","Male","Female")</f>
        <v>Female</v>
      </c>
      <c r="H1733" s="27" t="str">
        <f t="shared" ref="H1733:H1796" si="83">LEFT(REPLACE(D1733,1,FIND("@",D1733),""),FIND(".",REPLACE(D1733,1,FIND("@",D1733),""))-1)</f>
        <v>palateandco</v>
      </c>
    </row>
    <row r="1734" spans="1:8" x14ac:dyDescent="0.3">
      <c r="A1734" s="49" t="s">
        <v>9154</v>
      </c>
      <c r="B1734" s="27" t="s">
        <v>5592</v>
      </c>
      <c r="C1734" s="27" t="s">
        <v>9153</v>
      </c>
      <c r="D1734" s="27" t="s">
        <v>14124</v>
      </c>
      <c r="E1734" s="75">
        <v>33101</v>
      </c>
      <c r="F1734" s="27" t="str">
        <f t="shared" si="81"/>
        <v>0473</v>
      </c>
      <c r="G1734" s="27" t="str">
        <f t="shared" si="82"/>
        <v>Female</v>
      </c>
      <c r="H1734" s="27" t="str">
        <f t="shared" si="83"/>
        <v>palfingerafrica</v>
      </c>
    </row>
    <row r="1735" spans="1:8" x14ac:dyDescent="0.3">
      <c r="A1735" s="49" t="s">
        <v>9152</v>
      </c>
      <c r="B1735" s="27" t="s">
        <v>8306</v>
      </c>
      <c r="C1735" s="27" t="s">
        <v>7861</v>
      </c>
      <c r="D1735" s="27" t="s">
        <v>14125</v>
      </c>
      <c r="E1735" s="75">
        <v>31339</v>
      </c>
      <c r="F1735" s="27" t="str">
        <f t="shared" si="81"/>
        <v>0533</v>
      </c>
      <c r="G1735" s="27" t="str">
        <f t="shared" si="82"/>
        <v>Female</v>
      </c>
      <c r="H1735" s="27" t="str">
        <f t="shared" si="83"/>
        <v>telkomsa</v>
      </c>
    </row>
    <row r="1736" spans="1:8" x14ac:dyDescent="0.3">
      <c r="A1736" s="49" t="s">
        <v>9151</v>
      </c>
      <c r="B1736" s="27" t="s">
        <v>7909</v>
      </c>
      <c r="C1736" s="27" t="s">
        <v>9150</v>
      </c>
      <c r="D1736" s="27" t="s">
        <v>14126</v>
      </c>
      <c r="E1736" s="75">
        <v>34562</v>
      </c>
      <c r="F1736" s="27" t="str">
        <f t="shared" si="81"/>
        <v>0748</v>
      </c>
      <c r="G1736" s="27" t="str">
        <f t="shared" si="82"/>
        <v>Female</v>
      </c>
      <c r="H1736" s="27" t="str">
        <f t="shared" si="83"/>
        <v>palletised</v>
      </c>
    </row>
    <row r="1737" spans="1:8" x14ac:dyDescent="0.3">
      <c r="A1737" s="49" t="s">
        <v>9149</v>
      </c>
      <c r="B1737" s="27" t="s">
        <v>9148</v>
      </c>
      <c r="C1737" s="27" t="s">
        <v>9147</v>
      </c>
      <c r="D1737" s="27" t="s">
        <v>14127</v>
      </c>
      <c r="E1737" s="75">
        <v>33926</v>
      </c>
      <c r="F1737" s="27" t="str">
        <f t="shared" si="81"/>
        <v>0138</v>
      </c>
      <c r="G1737" s="27" t="str">
        <f t="shared" si="82"/>
        <v>Female</v>
      </c>
      <c r="H1737" s="27" t="str">
        <f t="shared" si="83"/>
        <v>idsinternet</v>
      </c>
    </row>
    <row r="1738" spans="1:8" x14ac:dyDescent="0.3">
      <c r="A1738" s="49" t="s">
        <v>9146</v>
      </c>
      <c r="B1738" s="27" t="s">
        <v>4307</v>
      </c>
      <c r="C1738" s="27" t="s">
        <v>9145</v>
      </c>
      <c r="D1738" s="27" t="s">
        <v>14128</v>
      </c>
      <c r="E1738" s="75">
        <v>31903</v>
      </c>
      <c r="F1738" s="27" t="str">
        <f t="shared" si="81"/>
        <v>0333</v>
      </c>
      <c r="G1738" s="27" t="str">
        <f t="shared" si="82"/>
        <v>Female</v>
      </c>
      <c r="H1738" s="27" t="str">
        <f t="shared" si="83"/>
        <v>palmo</v>
      </c>
    </row>
    <row r="1739" spans="1:8" x14ac:dyDescent="0.3">
      <c r="A1739" s="49" t="s">
        <v>9144</v>
      </c>
      <c r="B1739" s="27" t="s">
        <v>6864</v>
      </c>
      <c r="C1739" s="27" t="s">
        <v>9143</v>
      </c>
      <c r="D1739" s="27" t="s">
        <v>14129</v>
      </c>
      <c r="E1739" s="75">
        <v>33138</v>
      </c>
      <c r="F1739" s="27" t="str">
        <f t="shared" si="81"/>
        <v>0429</v>
      </c>
      <c r="G1739" s="27" t="str">
        <f t="shared" si="82"/>
        <v>Female</v>
      </c>
      <c r="H1739" s="27" t="str">
        <f t="shared" si="83"/>
        <v>palogix</v>
      </c>
    </row>
    <row r="1740" spans="1:8" x14ac:dyDescent="0.3">
      <c r="A1740" s="49" t="s">
        <v>9142</v>
      </c>
      <c r="B1740" s="27" t="s">
        <v>5682</v>
      </c>
      <c r="C1740" s="27" t="s">
        <v>9141</v>
      </c>
      <c r="E1740" s="75">
        <v>34803</v>
      </c>
      <c r="F1740" s="27" t="str">
        <f t="shared" si="81"/>
        <v>0454</v>
      </c>
      <c r="G1740" s="27" t="str">
        <f t="shared" si="82"/>
        <v>Female</v>
      </c>
      <c r="H1740" s="27" t="e">
        <f t="shared" si="83"/>
        <v>#VALUE!</v>
      </c>
    </row>
    <row r="1741" spans="1:8" x14ac:dyDescent="0.3">
      <c r="A1741" s="49" t="s">
        <v>9140</v>
      </c>
      <c r="B1741" s="27" t="s">
        <v>8403</v>
      </c>
      <c r="C1741" s="27" t="s">
        <v>9139</v>
      </c>
      <c r="D1741" s="27" t="s">
        <v>14130</v>
      </c>
      <c r="E1741" s="75">
        <v>31789</v>
      </c>
      <c r="F1741" s="27" t="str">
        <f t="shared" si="81"/>
        <v>0387</v>
      </c>
      <c r="G1741" s="27" t="str">
        <f t="shared" si="82"/>
        <v>Female</v>
      </c>
      <c r="H1741" s="27" t="str">
        <f t="shared" si="83"/>
        <v>pandatravel</v>
      </c>
    </row>
    <row r="1742" spans="1:8" x14ac:dyDescent="0.3">
      <c r="A1742" s="49" t="s">
        <v>9138</v>
      </c>
      <c r="B1742" s="27" t="s">
        <v>4173</v>
      </c>
      <c r="C1742" s="27" t="s">
        <v>4514</v>
      </c>
      <c r="E1742" s="75">
        <v>34081</v>
      </c>
      <c r="F1742" s="27" t="str">
        <f t="shared" si="81"/>
        <v>0101</v>
      </c>
      <c r="G1742" s="27" t="str">
        <f t="shared" si="82"/>
        <v>Female</v>
      </c>
      <c r="H1742" s="27" t="e">
        <f t="shared" si="83"/>
        <v>#VALUE!</v>
      </c>
    </row>
    <row r="1743" spans="1:8" x14ac:dyDescent="0.3">
      <c r="A1743" s="49" t="s">
        <v>9137</v>
      </c>
      <c r="B1743" s="27" t="s">
        <v>4438</v>
      </c>
      <c r="C1743" s="27" t="s">
        <v>5155</v>
      </c>
      <c r="D1743" s="27" t="s">
        <v>14131</v>
      </c>
      <c r="E1743" s="75">
        <v>32418</v>
      </c>
      <c r="F1743" s="27" t="str">
        <f t="shared" si="81"/>
        <v>0645</v>
      </c>
      <c r="G1743" s="27" t="str">
        <f t="shared" si="82"/>
        <v>Female</v>
      </c>
      <c r="H1743" s="27" t="str">
        <f t="shared" si="83"/>
        <v>PAQUITOS</v>
      </c>
    </row>
    <row r="1744" spans="1:8" x14ac:dyDescent="0.3">
      <c r="A1744" s="49" t="s">
        <v>9136</v>
      </c>
      <c r="B1744" s="27" t="s">
        <v>4885</v>
      </c>
      <c r="C1744" s="27" t="s">
        <v>5086</v>
      </c>
      <c r="D1744" s="27" t="s">
        <v>14132</v>
      </c>
      <c r="E1744" s="75">
        <v>32123</v>
      </c>
      <c r="F1744" s="27" t="str">
        <f t="shared" si="81"/>
        <v>0861</v>
      </c>
      <c r="G1744" s="27" t="str">
        <f t="shared" si="82"/>
        <v>Female</v>
      </c>
      <c r="H1744" s="27" t="str">
        <f t="shared" si="83"/>
        <v>westgate</v>
      </c>
    </row>
    <row r="1745" spans="1:8" x14ac:dyDescent="0.3">
      <c r="A1745" s="49" t="s">
        <v>9135</v>
      </c>
      <c r="B1745" s="27" t="s">
        <v>9134</v>
      </c>
      <c r="C1745" s="27" t="s">
        <v>4248</v>
      </c>
      <c r="D1745" s="27" t="s">
        <v>14133</v>
      </c>
      <c r="E1745" s="75">
        <v>33127</v>
      </c>
      <c r="F1745" s="27" t="str">
        <f t="shared" si="81"/>
        <v>5276</v>
      </c>
      <c r="G1745" s="27" t="str">
        <f t="shared" si="82"/>
        <v>Male</v>
      </c>
      <c r="H1745" s="27" t="str">
        <f t="shared" si="83"/>
        <v>4floors</v>
      </c>
    </row>
    <row r="1746" spans="1:8" x14ac:dyDescent="0.3">
      <c r="A1746" s="49" t="s">
        <v>9133</v>
      </c>
      <c r="B1746" s="27" t="s">
        <v>9132</v>
      </c>
      <c r="C1746" s="27" t="s">
        <v>5878</v>
      </c>
      <c r="E1746" s="75">
        <v>34403</v>
      </c>
      <c r="F1746" s="27" t="str">
        <f t="shared" si="81"/>
        <v>5184</v>
      </c>
      <c r="G1746" s="27" t="str">
        <f t="shared" si="82"/>
        <v>Male</v>
      </c>
      <c r="H1746" s="27" t="e">
        <f t="shared" si="83"/>
        <v>#VALUE!</v>
      </c>
    </row>
    <row r="1747" spans="1:8" x14ac:dyDescent="0.3">
      <c r="A1747" s="49" t="s">
        <v>9131</v>
      </c>
      <c r="B1747" s="27" t="s">
        <v>9130</v>
      </c>
      <c r="C1747" s="27" t="s">
        <v>9129</v>
      </c>
      <c r="D1747" s="27" t="s">
        <v>14134</v>
      </c>
      <c r="E1747" s="75">
        <v>30469</v>
      </c>
      <c r="F1747" s="27" t="str">
        <f t="shared" si="81"/>
        <v>0878</v>
      </c>
      <c r="G1747" s="27" t="str">
        <f t="shared" si="82"/>
        <v>Female</v>
      </c>
      <c r="H1747" s="27" t="str">
        <f t="shared" si="83"/>
        <v>telkomsa</v>
      </c>
    </row>
    <row r="1748" spans="1:8" x14ac:dyDescent="0.3">
      <c r="A1748" s="49" t="s">
        <v>9128</v>
      </c>
      <c r="B1748" s="27" t="s">
        <v>5176</v>
      </c>
      <c r="C1748" s="27" t="s">
        <v>9127</v>
      </c>
      <c r="D1748" s="27" t="s">
        <v>14135</v>
      </c>
      <c r="E1748" s="75">
        <v>32311</v>
      </c>
      <c r="F1748" s="27" t="str">
        <f t="shared" si="81"/>
        <v>0559</v>
      </c>
      <c r="G1748" s="27" t="str">
        <f t="shared" si="82"/>
        <v>Female</v>
      </c>
      <c r="H1748" s="27" t="str">
        <f t="shared" si="83"/>
        <v>partysolutions</v>
      </c>
    </row>
    <row r="1749" spans="1:8" x14ac:dyDescent="0.3">
      <c r="A1749" s="49" t="s">
        <v>9126</v>
      </c>
      <c r="B1749" s="27" t="s">
        <v>6288</v>
      </c>
      <c r="C1749" s="27" t="s">
        <v>9125</v>
      </c>
      <c r="D1749" s="27" t="s">
        <v>14136</v>
      </c>
      <c r="E1749" s="75">
        <v>32586</v>
      </c>
      <c r="F1749" s="27" t="str">
        <f t="shared" si="81"/>
        <v>6073</v>
      </c>
      <c r="G1749" s="27" t="str">
        <f t="shared" si="82"/>
        <v>Male</v>
      </c>
      <c r="H1749" s="27" t="str">
        <f t="shared" si="83"/>
        <v>pathplastics</v>
      </c>
    </row>
    <row r="1750" spans="1:8" x14ac:dyDescent="0.3">
      <c r="A1750" s="49" t="s">
        <v>9124</v>
      </c>
      <c r="B1750" s="27" t="s">
        <v>4675</v>
      </c>
      <c r="C1750" s="27" t="s">
        <v>9123</v>
      </c>
      <c r="D1750" s="27" t="s">
        <v>14137</v>
      </c>
      <c r="E1750" s="75">
        <v>33341</v>
      </c>
      <c r="F1750" s="27" t="str">
        <f t="shared" si="81"/>
        <v>0628</v>
      </c>
      <c r="G1750" s="27" t="str">
        <f t="shared" si="82"/>
        <v>Female</v>
      </c>
      <c r="H1750" s="27" t="str">
        <f t="shared" si="83"/>
        <v>patontupper</v>
      </c>
    </row>
    <row r="1751" spans="1:8" x14ac:dyDescent="0.3">
      <c r="A1751" s="49" t="s">
        <v>9122</v>
      </c>
      <c r="B1751" s="27" t="s">
        <v>4388</v>
      </c>
      <c r="C1751" s="27" t="s">
        <v>9121</v>
      </c>
      <c r="D1751" s="27" t="s">
        <v>12763</v>
      </c>
      <c r="E1751" s="75">
        <v>32310</v>
      </c>
      <c r="F1751" s="27" t="str">
        <f t="shared" si="81"/>
        <v>1584</v>
      </c>
      <c r="G1751" s="27" t="str">
        <f t="shared" si="82"/>
        <v>Female</v>
      </c>
      <c r="H1751" s="27" t="str">
        <f t="shared" si="83"/>
        <v>mmfs</v>
      </c>
    </row>
    <row r="1752" spans="1:8" x14ac:dyDescent="0.3">
      <c r="A1752" s="49" t="s">
        <v>9120</v>
      </c>
      <c r="B1752" s="27" t="s">
        <v>4882</v>
      </c>
      <c r="C1752" s="27" t="s">
        <v>9119</v>
      </c>
      <c r="D1752" s="27" t="s">
        <v>13744</v>
      </c>
      <c r="E1752" s="75">
        <v>32924</v>
      </c>
      <c r="F1752" s="27" t="str">
        <f t="shared" si="81"/>
        <v>5456</v>
      </c>
      <c r="G1752" s="27" t="str">
        <f t="shared" si="82"/>
        <v>Male</v>
      </c>
      <c r="H1752" s="27" t="str">
        <f t="shared" si="83"/>
        <v>mmfs</v>
      </c>
    </row>
    <row r="1753" spans="1:8" x14ac:dyDescent="0.3">
      <c r="A1753" s="49" t="s">
        <v>9118</v>
      </c>
      <c r="B1753" s="27" t="s">
        <v>5501</v>
      </c>
      <c r="C1753" s="27" t="s">
        <v>9117</v>
      </c>
      <c r="D1753" s="27" t="s">
        <v>14138</v>
      </c>
      <c r="E1753" s="75">
        <v>31002</v>
      </c>
      <c r="F1753" s="27" t="str">
        <f t="shared" si="81"/>
        <v>5736</v>
      </c>
      <c r="G1753" s="27" t="str">
        <f t="shared" si="82"/>
        <v>Male</v>
      </c>
      <c r="H1753" s="27" t="str">
        <f t="shared" si="83"/>
        <v>pktrust</v>
      </c>
    </row>
    <row r="1754" spans="1:8" x14ac:dyDescent="0.3">
      <c r="A1754" s="49" t="s">
        <v>9116</v>
      </c>
      <c r="B1754" s="27" t="s">
        <v>7161</v>
      </c>
      <c r="C1754" s="27" t="s">
        <v>9115</v>
      </c>
      <c r="E1754" s="75">
        <v>30868</v>
      </c>
      <c r="F1754" s="27" t="str">
        <f t="shared" si="81"/>
        <v>0986</v>
      </c>
      <c r="G1754" s="27" t="str">
        <f t="shared" si="82"/>
        <v>Female</v>
      </c>
      <c r="H1754" s="27" t="e">
        <f t="shared" si="83"/>
        <v>#VALUE!</v>
      </c>
    </row>
    <row r="1755" spans="1:8" x14ac:dyDescent="0.3">
      <c r="A1755" s="49" t="s">
        <v>9114</v>
      </c>
      <c r="B1755" s="27" t="s">
        <v>9113</v>
      </c>
      <c r="C1755" s="27" t="s">
        <v>9112</v>
      </c>
      <c r="D1755" s="27" t="s">
        <v>14139</v>
      </c>
      <c r="E1755" s="75">
        <v>31962</v>
      </c>
      <c r="F1755" s="27" t="str">
        <f t="shared" si="81"/>
        <v>0388</v>
      </c>
      <c r="G1755" s="27" t="str">
        <f t="shared" si="82"/>
        <v>Female</v>
      </c>
      <c r="H1755" s="27" t="str">
        <f t="shared" si="83"/>
        <v>gmail</v>
      </c>
    </row>
    <row r="1756" spans="1:8" x14ac:dyDescent="0.3">
      <c r="A1756" s="49" t="s">
        <v>9111</v>
      </c>
      <c r="B1756" s="27" t="s">
        <v>7161</v>
      </c>
      <c r="C1756" s="27" t="s">
        <v>5460</v>
      </c>
      <c r="D1756" s="27" t="s">
        <v>14140</v>
      </c>
      <c r="E1756" s="75">
        <v>22912</v>
      </c>
      <c r="F1756" s="27" t="str">
        <f t="shared" si="81"/>
        <v>0570</v>
      </c>
      <c r="G1756" s="27" t="str">
        <f t="shared" si="82"/>
        <v>Female</v>
      </c>
      <c r="H1756" s="27" t="str">
        <f t="shared" si="83"/>
        <v>paygate</v>
      </c>
    </row>
    <row r="1757" spans="1:8" x14ac:dyDescent="0.3">
      <c r="A1757" s="49" t="s">
        <v>9110</v>
      </c>
      <c r="B1757" s="27" t="s">
        <v>9109</v>
      </c>
      <c r="C1757" s="27" t="s">
        <v>6843</v>
      </c>
      <c r="D1757" s="27" t="s">
        <v>14141</v>
      </c>
      <c r="E1757" s="75">
        <v>31886</v>
      </c>
      <c r="F1757" s="27" t="str">
        <f t="shared" si="81"/>
        <v>0069</v>
      </c>
      <c r="G1757" s="27" t="str">
        <f t="shared" si="82"/>
        <v>Female</v>
      </c>
      <c r="H1757" s="27" t="str">
        <f t="shared" si="83"/>
        <v>safetysignonline</v>
      </c>
    </row>
    <row r="1758" spans="1:8" x14ac:dyDescent="0.3">
      <c r="A1758" s="49" t="s">
        <v>9108</v>
      </c>
      <c r="B1758" s="27" t="s">
        <v>9107</v>
      </c>
      <c r="C1758" s="27" t="s">
        <v>9106</v>
      </c>
      <c r="D1758" s="27" t="s">
        <v>14142</v>
      </c>
      <c r="E1758" s="75">
        <v>32758</v>
      </c>
      <c r="F1758" s="27" t="str">
        <f t="shared" si="81"/>
        <v>5028</v>
      </c>
      <c r="G1758" s="27" t="str">
        <f t="shared" si="82"/>
        <v>Male</v>
      </c>
      <c r="H1758" s="27" t="str">
        <f t="shared" si="83"/>
        <v>tightline</v>
      </c>
    </row>
    <row r="1759" spans="1:8" x14ac:dyDescent="0.3">
      <c r="A1759" s="49" t="s">
        <v>9105</v>
      </c>
      <c r="B1759" s="27" t="s">
        <v>9104</v>
      </c>
      <c r="C1759" s="27" t="s">
        <v>9103</v>
      </c>
      <c r="E1759" s="75">
        <v>31729</v>
      </c>
      <c r="F1759" s="27" t="str">
        <f t="shared" si="81"/>
        <v>5665</v>
      </c>
      <c r="G1759" s="27" t="str">
        <f t="shared" si="82"/>
        <v>Male</v>
      </c>
      <c r="H1759" s="27" t="e">
        <f t="shared" si="83"/>
        <v>#VALUE!</v>
      </c>
    </row>
    <row r="1760" spans="1:8" x14ac:dyDescent="0.3">
      <c r="A1760" s="49" t="s">
        <v>9102</v>
      </c>
      <c r="B1760" s="27" t="s">
        <v>9101</v>
      </c>
      <c r="C1760" s="27" t="s">
        <v>7346</v>
      </c>
      <c r="D1760" s="27" t="s">
        <v>14143</v>
      </c>
      <c r="E1760" s="75">
        <v>29203</v>
      </c>
      <c r="F1760" s="27" t="str">
        <f t="shared" si="81"/>
        <v>5246</v>
      </c>
      <c r="G1760" s="27" t="str">
        <f t="shared" si="82"/>
        <v>Male</v>
      </c>
      <c r="H1760" s="27" t="str">
        <f t="shared" si="83"/>
        <v>pehydraulics</v>
      </c>
    </row>
    <row r="1761" spans="1:8" x14ac:dyDescent="0.3">
      <c r="A1761" s="49" t="s">
        <v>9100</v>
      </c>
      <c r="B1761" s="27" t="s">
        <v>9099</v>
      </c>
      <c r="C1761" s="27" t="s">
        <v>9098</v>
      </c>
      <c r="D1761" s="27" t="s">
        <v>14144</v>
      </c>
      <c r="E1761" s="75">
        <v>32769</v>
      </c>
      <c r="F1761" s="27" t="str">
        <f t="shared" si="81"/>
        <v>0488</v>
      </c>
      <c r="G1761" s="27" t="str">
        <f t="shared" si="82"/>
        <v>Female</v>
      </c>
      <c r="H1761" s="27" t="str">
        <f t="shared" si="83"/>
        <v>pecsser</v>
      </c>
    </row>
    <row r="1762" spans="1:8" x14ac:dyDescent="0.3">
      <c r="A1762" s="49" t="s">
        <v>9097</v>
      </c>
      <c r="B1762" s="27" t="s">
        <v>9096</v>
      </c>
      <c r="C1762" s="27" t="s">
        <v>9095</v>
      </c>
      <c r="D1762" s="27" t="s">
        <v>14145</v>
      </c>
      <c r="E1762" s="75">
        <v>30753</v>
      </c>
      <c r="F1762" s="27" t="str">
        <f t="shared" si="81"/>
        <v>0121</v>
      </c>
      <c r="G1762" s="27" t="str">
        <f t="shared" si="82"/>
        <v>Female</v>
      </c>
      <c r="H1762" s="27" t="str">
        <f t="shared" si="83"/>
        <v>telkomsa</v>
      </c>
    </row>
    <row r="1763" spans="1:8" x14ac:dyDescent="0.3">
      <c r="A1763" s="49" t="s">
        <v>9094</v>
      </c>
      <c r="B1763" s="27" t="s">
        <v>9093</v>
      </c>
      <c r="C1763" s="27" t="s">
        <v>9092</v>
      </c>
      <c r="D1763" s="27" t="s">
        <v>14146</v>
      </c>
      <c r="E1763" s="75">
        <v>30145</v>
      </c>
      <c r="F1763" s="27" t="str">
        <f t="shared" si="81"/>
        <v>0468</v>
      </c>
      <c r="G1763" s="27" t="str">
        <f t="shared" si="82"/>
        <v>Female</v>
      </c>
      <c r="H1763" s="27" t="str">
        <f t="shared" si="83"/>
        <v>peg</v>
      </c>
    </row>
    <row r="1764" spans="1:8" x14ac:dyDescent="0.3">
      <c r="A1764" s="49" t="s">
        <v>9091</v>
      </c>
      <c r="B1764" s="27" t="s">
        <v>4996</v>
      </c>
      <c r="C1764" s="27" t="s">
        <v>9090</v>
      </c>
      <c r="D1764" s="27" t="s">
        <v>14147</v>
      </c>
      <c r="E1764" s="75">
        <v>28318</v>
      </c>
      <c r="F1764" s="27" t="str">
        <f t="shared" si="81"/>
        <v>5329</v>
      </c>
      <c r="G1764" s="27" t="str">
        <f t="shared" si="82"/>
        <v>Male</v>
      </c>
      <c r="H1764" s="27" t="str">
        <f t="shared" si="83"/>
        <v>pelsoffice</v>
      </c>
    </row>
    <row r="1765" spans="1:8" x14ac:dyDescent="0.3">
      <c r="A1765" s="49" t="s">
        <v>9089</v>
      </c>
      <c r="B1765" s="27" t="s">
        <v>9088</v>
      </c>
      <c r="C1765" s="27" t="s">
        <v>4794</v>
      </c>
      <c r="E1765" s="75">
        <v>30089</v>
      </c>
      <c r="F1765" s="27" t="str">
        <f t="shared" si="81"/>
        <v>5586</v>
      </c>
      <c r="G1765" s="27" t="str">
        <f t="shared" si="82"/>
        <v>Male</v>
      </c>
      <c r="H1765" s="27" t="e">
        <f t="shared" si="83"/>
        <v>#VALUE!</v>
      </c>
    </row>
    <row r="1766" spans="1:8" x14ac:dyDescent="0.3">
      <c r="A1766" s="49" t="s">
        <v>9087</v>
      </c>
      <c r="B1766" s="27" t="s">
        <v>5555</v>
      </c>
      <c r="C1766" s="27" t="s">
        <v>4687</v>
      </c>
      <c r="D1766" s="27" t="s">
        <v>14148</v>
      </c>
      <c r="E1766" s="75">
        <v>34365</v>
      </c>
      <c r="F1766" s="27" t="str">
        <f t="shared" si="81"/>
        <v>5217</v>
      </c>
      <c r="G1766" s="27" t="str">
        <f t="shared" si="82"/>
        <v>Male</v>
      </c>
      <c r="H1766" s="27" t="str">
        <f t="shared" si="83"/>
        <v>psacoaching</v>
      </c>
    </row>
    <row r="1767" spans="1:8" x14ac:dyDescent="0.3">
      <c r="A1767" s="49" t="s">
        <v>9086</v>
      </c>
      <c r="B1767" s="27" t="s">
        <v>6503</v>
      </c>
      <c r="C1767" s="27" t="s">
        <v>9085</v>
      </c>
      <c r="E1767" s="75">
        <v>28825</v>
      </c>
      <c r="F1767" s="27" t="str">
        <f t="shared" si="81"/>
        <v>0426</v>
      </c>
      <c r="G1767" s="27" t="str">
        <f t="shared" si="82"/>
        <v>Female</v>
      </c>
      <c r="H1767" s="27" t="e">
        <f t="shared" si="83"/>
        <v>#VALUE!</v>
      </c>
    </row>
    <row r="1768" spans="1:8" x14ac:dyDescent="0.3">
      <c r="A1768" s="49" t="s">
        <v>9084</v>
      </c>
      <c r="B1768" s="27" t="s">
        <v>4723</v>
      </c>
      <c r="C1768" s="27" t="s">
        <v>4733</v>
      </c>
      <c r="D1768" s="27" t="s">
        <v>14149</v>
      </c>
      <c r="E1768" s="75">
        <v>31649</v>
      </c>
      <c r="F1768" s="27" t="str">
        <f t="shared" si="81"/>
        <v>0808</v>
      </c>
      <c r="G1768" s="27" t="str">
        <f t="shared" si="82"/>
        <v>Female</v>
      </c>
      <c r="H1768" s="27" t="str">
        <f t="shared" si="83"/>
        <v>synergyaccounting</v>
      </c>
    </row>
    <row r="1769" spans="1:8" x14ac:dyDescent="0.3">
      <c r="A1769" s="49" t="s">
        <v>9083</v>
      </c>
      <c r="B1769" s="27" t="s">
        <v>9082</v>
      </c>
      <c r="C1769" s="27" t="s">
        <v>9081</v>
      </c>
      <c r="D1769" s="27" t="s">
        <v>13077</v>
      </c>
      <c r="E1769" s="75">
        <v>28493</v>
      </c>
      <c r="F1769" s="27" t="str">
        <f t="shared" si="81"/>
        <v>5132</v>
      </c>
      <c r="G1769" s="27" t="str">
        <f t="shared" si="82"/>
        <v>Male</v>
      </c>
      <c r="H1769" s="27" t="str">
        <f t="shared" si="83"/>
        <v>pro-safe</v>
      </c>
    </row>
    <row r="1770" spans="1:8" x14ac:dyDescent="0.3">
      <c r="A1770" s="49" t="s">
        <v>9080</v>
      </c>
      <c r="B1770" s="27" t="s">
        <v>6083</v>
      </c>
      <c r="C1770" s="27" t="s">
        <v>4952</v>
      </c>
      <c r="D1770" s="27" t="s">
        <v>14150</v>
      </c>
      <c r="E1770" s="75">
        <v>33380</v>
      </c>
      <c r="F1770" s="27" t="str">
        <f t="shared" si="81"/>
        <v>0745</v>
      </c>
      <c r="G1770" s="27" t="str">
        <f t="shared" si="82"/>
        <v>Female</v>
      </c>
      <c r="H1770" s="27" t="str">
        <f t="shared" si="83"/>
        <v>alcolin</v>
      </c>
    </row>
    <row r="1771" spans="1:8" x14ac:dyDescent="0.3">
      <c r="A1771" s="49" t="s">
        <v>9079</v>
      </c>
      <c r="B1771" s="27" t="s">
        <v>9078</v>
      </c>
      <c r="C1771" s="27" t="s">
        <v>6146</v>
      </c>
      <c r="D1771" s="27" t="s">
        <v>14151</v>
      </c>
      <c r="E1771" s="75">
        <v>23063</v>
      </c>
      <c r="F1771" s="27" t="str">
        <f t="shared" si="81"/>
        <v>0440</v>
      </c>
      <c r="G1771" s="27" t="str">
        <f t="shared" si="82"/>
        <v>Female</v>
      </c>
      <c r="H1771" s="27" t="str">
        <f t="shared" si="83"/>
        <v>pesca</v>
      </c>
    </row>
    <row r="1772" spans="1:8" x14ac:dyDescent="0.3">
      <c r="A1772" s="49" t="s">
        <v>9077</v>
      </c>
      <c r="B1772" s="27" t="s">
        <v>5724</v>
      </c>
      <c r="C1772" s="27" t="s">
        <v>9076</v>
      </c>
      <c r="D1772" s="27" t="s">
        <v>14152</v>
      </c>
      <c r="E1772" s="75">
        <v>31732</v>
      </c>
      <c r="F1772" s="27" t="str">
        <f t="shared" si="81"/>
        <v>5835</v>
      </c>
      <c r="G1772" s="27" t="str">
        <f t="shared" si="82"/>
        <v>Male</v>
      </c>
      <c r="H1772" s="27" t="str">
        <f t="shared" si="83"/>
        <v>pescatech</v>
      </c>
    </row>
    <row r="1773" spans="1:8" x14ac:dyDescent="0.3">
      <c r="A1773" s="49" t="s">
        <v>9075</v>
      </c>
      <c r="B1773" s="27" t="s">
        <v>5640</v>
      </c>
      <c r="C1773" s="27" t="s">
        <v>5086</v>
      </c>
      <c r="E1773" s="75">
        <v>34072</v>
      </c>
      <c r="F1773" s="27" t="str">
        <f t="shared" si="81"/>
        <v>5479</v>
      </c>
      <c r="G1773" s="27" t="str">
        <f t="shared" si="82"/>
        <v>Male</v>
      </c>
      <c r="H1773" s="27" t="e">
        <f t="shared" si="83"/>
        <v>#VALUE!</v>
      </c>
    </row>
    <row r="1774" spans="1:8" x14ac:dyDescent="0.3">
      <c r="A1774" s="49" t="s">
        <v>9074</v>
      </c>
      <c r="B1774" s="27" t="s">
        <v>4182</v>
      </c>
      <c r="C1774" s="27" t="s">
        <v>7075</v>
      </c>
      <c r="D1774" s="27" t="s">
        <v>14153</v>
      </c>
      <c r="E1774" s="75">
        <v>33206</v>
      </c>
      <c r="F1774" s="27" t="str">
        <f t="shared" si="81"/>
        <v>0369</v>
      </c>
      <c r="G1774" s="27" t="str">
        <f t="shared" si="82"/>
        <v>Female</v>
      </c>
      <c r="H1774" s="27" t="str">
        <f t="shared" si="83"/>
        <v>pjstuart</v>
      </c>
    </row>
    <row r="1775" spans="1:8" x14ac:dyDescent="0.3">
      <c r="A1775" s="49" t="s">
        <v>9073</v>
      </c>
      <c r="B1775" s="27" t="s">
        <v>9072</v>
      </c>
      <c r="C1775" s="27" t="s">
        <v>9071</v>
      </c>
      <c r="D1775" s="27" t="s">
        <v>14154</v>
      </c>
      <c r="E1775" s="75">
        <v>31082</v>
      </c>
      <c r="F1775" s="27" t="str">
        <f t="shared" si="81"/>
        <v>5613</v>
      </c>
      <c r="G1775" s="27" t="str">
        <f t="shared" si="82"/>
        <v>Male</v>
      </c>
      <c r="H1775" s="27" t="str">
        <f t="shared" si="83"/>
        <v>nevadagroup</v>
      </c>
    </row>
    <row r="1776" spans="1:8" x14ac:dyDescent="0.3">
      <c r="A1776" s="49" t="s">
        <v>9070</v>
      </c>
      <c r="B1776" s="27" t="s">
        <v>9069</v>
      </c>
      <c r="C1776" s="27" t="s">
        <v>9068</v>
      </c>
      <c r="D1776" s="27" t="s">
        <v>14155</v>
      </c>
      <c r="E1776" s="75">
        <v>32895</v>
      </c>
      <c r="F1776" s="27" t="str">
        <f t="shared" si="81"/>
        <v>6259</v>
      </c>
      <c r="G1776" s="27" t="str">
        <f t="shared" si="82"/>
        <v>Male</v>
      </c>
      <c r="H1776" s="27" t="str">
        <f t="shared" si="83"/>
        <v>mweb</v>
      </c>
    </row>
    <row r="1777" spans="1:8" x14ac:dyDescent="0.3">
      <c r="A1777" s="49" t="s">
        <v>9067</v>
      </c>
      <c r="B1777" s="27" t="s">
        <v>4888</v>
      </c>
      <c r="C1777" s="27" t="s">
        <v>9066</v>
      </c>
      <c r="E1777" s="75">
        <v>33033</v>
      </c>
      <c r="F1777" s="27" t="str">
        <f t="shared" si="81"/>
        <v>5454</v>
      </c>
      <c r="G1777" s="27" t="str">
        <f t="shared" si="82"/>
        <v>Male</v>
      </c>
      <c r="H1777" s="27" t="e">
        <f t="shared" si="83"/>
        <v>#VALUE!</v>
      </c>
    </row>
    <row r="1778" spans="1:8" x14ac:dyDescent="0.3">
      <c r="A1778" s="49" t="s">
        <v>9065</v>
      </c>
      <c r="B1778" s="27" t="s">
        <v>9064</v>
      </c>
      <c r="C1778" s="27" t="s">
        <v>4770</v>
      </c>
      <c r="D1778" s="27" t="s">
        <v>14156</v>
      </c>
      <c r="E1778" s="75">
        <v>32959</v>
      </c>
      <c r="F1778" s="27" t="str">
        <f t="shared" si="81"/>
        <v>1099</v>
      </c>
      <c r="G1778" s="27" t="str">
        <f t="shared" si="82"/>
        <v>Female</v>
      </c>
      <c r="H1778" s="27" t="str">
        <f t="shared" si="83"/>
        <v>pfcengineering</v>
      </c>
    </row>
    <row r="1779" spans="1:8" x14ac:dyDescent="0.3">
      <c r="A1779" s="49" t="s">
        <v>9063</v>
      </c>
      <c r="B1779" s="27" t="s">
        <v>5050</v>
      </c>
      <c r="C1779" s="27" t="s">
        <v>4080</v>
      </c>
      <c r="D1779" s="27" t="s">
        <v>14157</v>
      </c>
      <c r="E1779" s="75">
        <v>32414</v>
      </c>
      <c r="F1779" s="27" t="str">
        <f t="shared" si="81"/>
        <v>5340</v>
      </c>
      <c r="G1779" s="27" t="str">
        <f t="shared" si="82"/>
        <v>Male</v>
      </c>
      <c r="H1779" s="27" t="str">
        <f t="shared" si="83"/>
        <v>phes</v>
      </c>
    </row>
    <row r="1780" spans="1:8" x14ac:dyDescent="0.3">
      <c r="A1780" s="49" t="s">
        <v>9062</v>
      </c>
      <c r="B1780" s="27" t="s">
        <v>9061</v>
      </c>
      <c r="C1780" s="27" t="s">
        <v>9060</v>
      </c>
      <c r="D1780" s="27" t="s">
        <v>14158</v>
      </c>
      <c r="E1780" s="75">
        <v>34254</v>
      </c>
      <c r="F1780" s="27" t="str">
        <f t="shared" si="81"/>
        <v>0309</v>
      </c>
      <c r="G1780" s="27" t="str">
        <f t="shared" si="82"/>
        <v>Female</v>
      </c>
      <c r="H1780" s="27" t="str">
        <f t="shared" si="83"/>
        <v>phakisahldg</v>
      </c>
    </row>
    <row r="1781" spans="1:8" x14ac:dyDescent="0.3">
      <c r="A1781" s="49" t="s">
        <v>9059</v>
      </c>
      <c r="B1781" s="27" t="s">
        <v>9058</v>
      </c>
      <c r="C1781" s="27" t="s">
        <v>9057</v>
      </c>
      <c r="D1781" s="27" t="s">
        <v>14159</v>
      </c>
      <c r="E1781" s="75">
        <v>32526</v>
      </c>
      <c r="F1781" s="27" t="str">
        <f t="shared" si="81"/>
        <v>0855</v>
      </c>
      <c r="G1781" s="27" t="str">
        <f t="shared" si="82"/>
        <v>Female</v>
      </c>
      <c r="H1781" s="27" t="str">
        <f t="shared" si="83"/>
        <v>phangelagroup</v>
      </c>
    </row>
    <row r="1782" spans="1:8" x14ac:dyDescent="0.3">
      <c r="A1782" s="49" t="s">
        <v>9056</v>
      </c>
      <c r="B1782" s="27" t="s">
        <v>4707</v>
      </c>
      <c r="C1782" s="27" t="s">
        <v>9055</v>
      </c>
      <c r="E1782" s="75">
        <v>34014</v>
      </c>
      <c r="F1782" s="27" t="str">
        <f t="shared" si="81"/>
        <v>1067</v>
      </c>
      <c r="G1782" s="27" t="str">
        <f t="shared" si="82"/>
        <v>Female</v>
      </c>
      <c r="H1782" s="27" t="e">
        <f t="shared" si="83"/>
        <v>#VALUE!</v>
      </c>
    </row>
    <row r="1783" spans="1:8" x14ac:dyDescent="0.3">
      <c r="A1783" s="49" t="s">
        <v>9054</v>
      </c>
      <c r="B1783" s="27" t="s">
        <v>9053</v>
      </c>
      <c r="C1783" s="27" t="s">
        <v>9052</v>
      </c>
      <c r="D1783" s="27" t="s">
        <v>14160</v>
      </c>
      <c r="E1783" s="75">
        <v>33761</v>
      </c>
      <c r="F1783" s="27" t="str">
        <f t="shared" si="81"/>
        <v>0431</v>
      </c>
      <c r="G1783" s="27" t="str">
        <f t="shared" si="82"/>
        <v>Female</v>
      </c>
      <c r="H1783" s="27" t="str">
        <f t="shared" si="83"/>
        <v>gmail</v>
      </c>
    </row>
    <row r="1784" spans="1:8" x14ac:dyDescent="0.3">
      <c r="A1784" s="49" t="s">
        <v>9051</v>
      </c>
      <c r="B1784" s="27" t="s">
        <v>9050</v>
      </c>
      <c r="C1784" s="27" t="s">
        <v>9049</v>
      </c>
      <c r="E1784" s="75">
        <v>32787</v>
      </c>
      <c r="F1784" s="27" t="str">
        <f t="shared" si="81"/>
        <v>6235</v>
      </c>
      <c r="G1784" s="27" t="str">
        <f t="shared" si="82"/>
        <v>Male</v>
      </c>
      <c r="H1784" s="27" t="e">
        <f t="shared" si="83"/>
        <v>#VALUE!</v>
      </c>
    </row>
    <row r="1785" spans="1:8" x14ac:dyDescent="0.3">
      <c r="A1785" s="49" t="s">
        <v>9048</v>
      </c>
      <c r="B1785" s="27" t="s">
        <v>5870</v>
      </c>
      <c r="C1785" s="27" t="s">
        <v>9047</v>
      </c>
      <c r="E1785" s="75">
        <v>32284</v>
      </c>
      <c r="F1785" s="27" t="str">
        <f t="shared" si="81"/>
        <v>5268</v>
      </c>
      <c r="G1785" s="27" t="str">
        <f t="shared" si="82"/>
        <v>Male</v>
      </c>
      <c r="H1785" s="27" t="e">
        <f t="shared" si="83"/>
        <v>#VALUE!</v>
      </c>
    </row>
    <row r="1786" spans="1:8" x14ac:dyDescent="0.3">
      <c r="A1786" s="49" t="s">
        <v>9046</v>
      </c>
      <c r="B1786" s="27" t="s">
        <v>4114</v>
      </c>
      <c r="C1786" s="27" t="s">
        <v>5441</v>
      </c>
      <c r="D1786" s="27" t="s">
        <v>14161</v>
      </c>
      <c r="E1786" s="75">
        <v>32637</v>
      </c>
      <c r="F1786" s="27" t="str">
        <f t="shared" si="81"/>
        <v>6155</v>
      </c>
      <c r="G1786" s="27" t="str">
        <f t="shared" si="82"/>
        <v>Male</v>
      </c>
      <c r="H1786" s="27" t="str">
        <f t="shared" si="83"/>
        <v>phoenixfinefoods</v>
      </c>
    </row>
    <row r="1787" spans="1:8" x14ac:dyDescent="0.3">
      <c r="A1787" s="49" t="s">
        <v>9045</v>
      </c>
      <c r="B1787" s="27" t="s">
        <v>9044</v>
      </c>
      <c r="C1787" s="27" t="s">
        <v>9043</v>
      </c>
      <c r="D1787" s="27" t="s">
        <v>14162</v>
      </c>
      <c r="E1787" s="75">
        <v>32506</v>
      </c>
      <c r="F1787" s="27" t="str">
        <f t="shared" si="81"/>
        <v>5898</v>
      </c>
      <c r="G1787" s="27" t="str">
        <f t="shared" si="82"/>
        <v>Male</v>
      </c>
      <c r="H1787" s="27" t="str">
        <f t="shared" si="83"/>
        <v>piab</v>
      </c>
    </row>
    <row r="1788" spans="1:8" x14ac:dyDescent="0.3">
      <c r="A1788" s="49" t="s">
        <v>9042</v>
      </c>
      <c r="B1788" s="27" t="s">
        <v>5783</v>
      </c>
      <c r="C1788" s="27" t="s">
        <v>5086</v>
      </c>
      <c r="D1788" s="27" t="s">
        <v>14163</v>
      </c>
      <c r="E1788" s="75">
        <v>34790</v>
      </c>
      <c r="F1788" s="27" t="str">
        <f t="shared" si="81"/>
        <v>1017</v>
      </c>
      <c r="G1788" s="27" t="str">
        <f t="shared" si="82"/>
        <v>Female</v>
      </c>
      <c r="H1788" s="27" t="str">
        <f t="shared" si="83"/>
        <v>picasso</v>
      </c>
    </row>
    <row r="1789" spans="1:8" x14ac:dyDescent="0.3">
      <c r="A1789" s="49" t="s">
        <v>9041</v>
      </c>
      <c r="B1789" s="27" t="s">
        <v>4179</v>
      </c>
      <c r="C1789" s="27" t="s">
        <v>7118</v>
      </c>
      <c r="D1789" s="27" t="s">
        <v>14164</v>
      </c>
      <c r="E1789" s="75">
        <v>34102</v>
      </c>
      <c r="F1789" s="27" t="str">
        <f t="shared" si="81"/>
        <v>0816</v>
      </c>
      <c r="G1789" s="27" t="str">
        <f t="shared" si="82"/>
        <v>Female</v>
      </c>
      <c r="H1789" s="27" t="str">
        <f t="shared" si="83"/>
        <v>pnp</v>
      </c>
    </row>
    <row r="1790" spans="1:8" x14ac:dyDescent="0.3">
      <c r="A1790" s="49" t="s">
        <v>9040</v>
      </c>
      <c r="B1790" s="27" t="s">
        <v>9039</v>
      </c>
      <c r="C1790" s="27" t="s">
        <v>7660</v>
      </c>
      <c r="D1790" s="27" t="s">
        <v>14165</v>
      </c>
      <c r="E1790" s="75">
        <v>34104</v>
      </c>
      <c r="F1790" s="27" t="str">
        <f t="shared" si="81"/>
        <v>0058</v>
      </c>
      <c r="G1790" s="27" t="str">
        <f t="shared" si="82"/>
        <v>Female</v>
      </c>
      <c r="H1790" s="27" t="str">
        <f t="shared" si="83"/>
        <v>pnp</v>
      </c>
    </row>
    <row r="1791" spans="1:8" x14ac:dyDescent="0.3">
      <c r="A1791" s="49" t="s">
        <v>9038</v>
      </c>
      <c r="B1791" s="27" t="s">
        <v>4610</v>
      </c>
      <c r="C1791" s="27" t="s">
        <v>7740</v>
      </c>
      <c r="D1791" s="27" t="s">
        <v>14166</v>
      </c>
      <c r="E1791" s="75">
        <v>34593</v>
      </c>
      <c r="F1791" s="27" t="str">
        <f t="shared" si="81"/>
        <v>0504</v>
      </c>
      <c r="G1791" s="27" t="str">
        <f t="shared" si="82"/>
        <v>Female</v>
      </c>
      <c r="H1791" s="27" t="str">
        <f t="shared" si="83"/>
        <v>busbyhouse</v>
      </c>
    </row>
    <row r="1792" spans="1:8" x14ac:dyDescent="0.3">
      <c r="A1792" s="49" t="s">
        <v>9037</v>
      </c>
      <c r="B1792" s="27" t="s">
        <v>5219</v>
      </c>
      <c r="C1792" s="27" t="s">
        <v>9036</v>
      </c>
      <c r="D1792" s="27" t="s">
        <v>14167</v>
      </c>
      <c r="E1792" s="75">
        <v>32440</v>
      </c>
      <c r="F1792" s="27" t="str">
        <f t="shared" si="81"/>
        <v>0976</v>
      </c>
      <c r="G1792" s="27" t="str">
        <f t="shared" si="82"/>
        <v>Female</v>
      </c>
      <c r="H1792" s="27" t="str">
        <f t="shared" si="83"/>
        <v>pienaarbros</v>
      </c>
    </row>
    <row r="1793" spans="1:8" x14ac:dyDescent="0.3">
      <c r="A1793" s="49" t="s">
        <v>9035</v>
      </c>
      <c r="B1793" s="27" t="s">
        <v>9034</v>
      </c>
      <c r="C1793" s="27" t="s">
        <v>9033</v>
      </c>
      <c r="D1793" s="27" t="s">
        <v>12763</v>
      </c>
      <c r="E1793" s="75">
        <v>33896</v>
      </c>
      <c r="F1793" s="27" t="str">
        <f t="shared" si="81"/>
        <v>0845</v>
      </c>
      <c r="G1793" s="27" t="str">
        <f t="shared" si="82"/>
        <v>Female</v>
      </c>
      <c r="H1793" s="27" t="str">
        <f t="shared" si="83"/>
        <v>mmfs</v>
      </c>
    </row>
    <row r="1794" spans="1:8" x14ac:dyDescent="0.3">
      <c r="A1794" s="49" t="s">
        <v>9032</v>
      </c>
      <c r="B1794" s="27" t="s">
        <v>9031</v>
      </c>
      <c r="C1794" s="27" t="s">
        <v>9030</v>
      </c>
      <c r="D1794" s="27" t="s">
        <v>14168</v>
      </c>
      <c r="E1794" s="75">
        <v>33407</v>
      </c>
      <c r="F1794" s="27" t="str">
        <f t="shared" si="81"/>
        <v>5203</v>
      </c>
      <c r="G1794" s="27" t="str">
        <f t="shared" si="82"/>
        <v>Male</v>
      </c>
      <c r="H1794" s="27" t="str">
        <f t="shared" si="83"/>
        <v>pbv</v>
      </c>
    </row>
    <row r="1795" spans="1:8" x14ac:dyDescent="0.3">
      <c r="A1795" s="49" t="s">
        <v>9029</v>
      </c>
      <c r="B1795" s="27" t="s">
        <v>7311</v>
      </c>
      <c r="C1795" s="27" t="s">
        <v>9028</v>
      </c>
      <c r="D1795" s="27" t="s">
        <v>14169</v>
      </c>
      <c r="E1795" s="75">
        <v>31583</v>
      </c>
      <c r="F1795" s="27" t="str">
        <f t="shared" si="81"/>
        <v>5399</v>
      </c>
      <c r="G1795" s="27" t="str">
        <f t="shared" si="82"/>
        <v>Male</v>
      </c>
      <c r="H1795" s="27" t="str">
        <f t="shared" si="83"/>
        <v>pietersburgclub</v>
      </c>
    </row>
    <row r="1796" spans="1:8" x14ac:dyDescent="0.3">
      <c r="A1796" s="49" t="s">
        <v>9027</v>
      </c>
      <c r="B1796" s="27" t="s">
        <v>9026</v>
      </c>
      <c r="C1796" s="27" t="s">
        <v>5947</v>
      </c>
      <c r="E1796" s="75">
        <v>34074</v>
      </c>
      <c r="F1796" s="27" t="str">
        <f t="shared" ref="F1796:F1859" si="84">MID(A1796,7,4)</f>
        <v>0312</v>
      </c>
      <c r="G1796" s="27" t="str">
        <f t="shared" si="82"/>
        <v>Female</v>
      </c>
      <c r="H1796" s="27" t="e">
        <f t="shared" si="83"/>
        <v>#VALUE!</v>
      </c>
    </row>
    <row r="1797" spans="1:8" x14ac:dyDescent="0.3">
      <c r="A1797" s="49" t="s">
        <v>9025</v>
      </c>
      <c r="B1797" s="27" t="s">
        <v>5219</v>
      </c>
      <c r="C1797" s="27" t="s">
        <v>9024</v>
      </c>
      <c r="D1797" s="27" t="s">
        <v>14170</v>
      </c>
      <c r="E1797" s="75">
        <v>30808</v>
      </c>
      <c r="F1797" s="27" t="str">
        <f t="shared" si="84"/>
        <v>0775</v>
      </c>
      <c r="G1797" s="27" t="str">
        <f t="shared" ref="G1797:G1860" si="85">IF(F1797&gt;"4999","Male","Female")</f>
        <v>Female</v>
      </c>
      <c r="H1797" s="27" t="str">
        <f t="shared" ref="H1797:H1860" si="86">LEFT(REPLACE(D1797,1,FIND("@",D1797),""),FIND(".",REPLACE(D1797,1,FIND("@",D1797),""))-1)</f>
        <v>builditptn</v>
      </c>
    </row>
    <row r="1798" spans="1:8" x14ac:dyDescent="0.3">
      <c r="A1798" s="49" t="s">
        <v>9023</v>
      </c>
      <c r="B1798" s="27" t="s">
        <v>9022</v>
      </c>
      <c r="C1798" s="27" t="s">
        <v>4242</v>
      </c>
      <c r="D1798" s="27" t="s">
        <v>14171</v>
      </c>
      <c r="E1798" s="75">
        <v>31969</v>
      </c>
      <c r="F1798" s="27" t="str">
        <f t="shared" si="84"/>
        <v>0106</v>
      </c>
      <c r="G1798" s="27" t="str">
        <f t="shared" si="85"/>
        <v>Female</v>
      </c>
      <c r="H1798" s="27" t="str">
        <f t="shared" si="86"/>
        <v>pinkdrive</v>
      </c>
    </row>
    <row r="1799" spans="1:8" x14ac:dyDescent="0.3">
      <c r="A1799" s="49" t="s">
        <v>9021</v>
      </c>
      <c r="B1799" s="27" t="s">
        <v>7778</v>
      </c>
      <c r="C1799" s="27" t="s">
        <v>6222</v>
      </c>
      <c r="E1799" s="75">
        <v>32703</v>
      </c>
      <c r="F1799" s="27" t="str">
        <f t="shared" si="84"/>
        <v>0296</v>
      </c>
      <c r="G1799" s="27" t="str">
        <f t="shared" si="85"/>
        <v>Female</v>
      </c>
      <c r="H1799" s="27" t="e">
        <f t="shared" si="86"/>
        <v>#VALUE!</v>
      </c>
    </row>
    <row r="1800" spans="1:8" x14ac:dyDescent="0.3">
      <c r="A1800" s="49" t="s">
        <v>9020</v>
      </c>
      <c r="B1800" s="27" t="s">
        <v>4438</v>
      </c>
      <c r="C1800" s="27" t="s">
        <v>4104</v>
      </c>
      <c r="D1800" s="27" t="s">
        <v>14172</v>
      </c>
      <c r="E1800" s="75">
        <v>33442</v>
      </c>
      <c r="F1800" s="27" t="str">
        <f t="shared" si="84"/>
        <v>0210</v>
      </c>
      <c r="G1800" s="27" t="str">
        <f t="shared" si="85"/>
        <v>Female</v>
      </c>
      <c r="H1800" s="27" t="str">
        <f t="shared" si="86"/>
        <v>pinnacleppe</v>
      </c>
    </row>
    <row r="1801" spans="1:8" x14ac:dyDescent="0.3">
      <c r="A1801" s="49" t="s">
        <v>9019</v>
      </c>
      <c r="B1801" s="27" t="s">
        <v>9018</v>
      </c>
      <c r="C1801" s="27" t="s">
        <v>4140</v>
      </c>
      <c r="D1801" s="27" t="s">
        <v>13595</v>
      </c>
      <c r="E1801" s="75">
        <v>33875</v>
      </c>
      <c r="F1801" s="27" t="str">
        <f t="shared" si="84"/>
        <v>5312</v>
      </c>
      <c r="G1801" s="27" t="str">
        <f t="shared" si="85"/>
        <v>Male</v>
      </c>
      <c r="H1801" s="27" t="str">
        <f t="shared" si="86"/>
        <v>intouchpos</v>
      </c>
    </row>
    <row r="1802" spans="1:8" x14ac:dyDescent="0.3">
      <c r="A1802" s="49" t="s">
        <v>9017</v>
      </c>
      <c r="B1802" s="27" t="s">
        <v>9016</v>
      </c>
      <c r="C1802" s="27" t="s">
        <v>9015</v>
      </c>
      <c r="D1802" s="27" t="s">
        <v>14173</v>
      </c>
      <c r="E1802" s="75">
        <v>33682</v>
      </c>
      <c r="F1802" s="27" t="str">
        <f t="shared" si="84"/>
        <v>0932</v>
      </c>
      <c r="G1802" s="27" t="str">
        <f t="shared" si="85"/>
        <v>Female</v>
      </c>
      <c r="H1802" s="27" t="str">
        <f t="shared" si="86"/>
        <v>pioneerplastics</v>
      </c>
    </row>
    <row r="1803" spans="1:8" x14ac:dyDescent="0.3">
      <c r="A1803" s="49" t="s">
        <v>9014</v>
      </c>
      <c r="B1803" s="27" t="s">
        <v>9013</v>
      </c>
      <c r="C1803" s="27" t="s">
        <v>9012</v>
      </c>
      <c r="D1803" s="27" t="s">
        <v>14174</v>
      </c>
      <c r="E1803" s="75">
        <v>31803</v>
      </c>
      <c r="F1803" s="27" t="str">
        <f t="shared" si="84"/>
        <v>0853</v>
      </c>
      <c r="G1803" s="27" t="str">
        <f t="shared" si="85"/>
        <v>Female</v>
      </c>
      <c r="H1803" s="27" t="str">
        <f t="shared" si="86"/>
        <v>orghanic matters</v>
      </c>
    </row>
    <row r="1804" spans="1:8" x14ac:dyDescent="0.3">
      <c r="A1804" s="49" t="s">
        <v>9011</v>
      </c>
      <c r="B1804" s="27" t="s">
        <v>4182</v>
      </c>
      <c r="C1804" s="27" t="s">
        <v>5434</v>
      </c>
      <c r="D1804" s="27" t="s">
        <v>14175</v>
      </c>
      <c r="E1804" s="75">
        <v>33114</v>
      </c>
      <c r="F1804" s="27" t="str">
        <f t="shared" si="84"/>
        <v>0399</v>
      </c>
      <c r="G1804" s="27" t="str">
        <f t="shared" si="85"/>
        <v>Female</v>
      </c>
      <c r="H1804" s="27" t="str">
        <f t="shared" si="86"/>
        <v>piperfox</v>
      </c>
    </row>
    <row r="1805" spans="1:8" x14ac:dyDescent="0.3">
      <c r="A1805" s="49" t="s">
        <v>9010</v>
      </c>
      <c r="B1805" s="27" t="s">
        <v>4607</v>
      </c>
      <c r="C1805" s="27" t="s">
        <v>9009</v>
      </c>
      <c r="D1805" s="27" t="s">
        <v>14176</v>
      </c>
      <c r="E1805" s="75">
        <v>33472</v>
      </c>
      <c r="F1805" s="27" t="str">
        <f t="shared" si="84"/>
        <v>0657</v>
      </c>
      <c r="G1805" s="27" t="str">
        <f t="shared" si="85"/>
        <v>Female</v>
      </c>
      <c r="H1805" s="27" t="str">
        <f t="shared" si="86"/>
        <v>pirtek</v>
      </c>
    </row>
    <row r="1806" spans="1:8" x14ac:dyDescent="0.3">
      <c r="A1806" s="49" t="s">
        <v>9008</v>
      </c>
      <c r="B1806" s="27" t="s">
        <v>9007</v>
      </c>
      <c r="C1806" s="27" t="s">
        <v>6632</v>
      </c>
      <c r="D1806" s="27" t="s">
        <v>14177</v>
      </c>
      <c r="E1806" s="75">
        <v>33615</v>
      </c>
      <c r="F1806" s="27" t="str">
        <f t="shared" si="84"/>
        <v>5358</v>
      </c>
      <c r="G1806" s="27" t="str">
        <f t="shared" si="85"/>
        <v>Male</v>
      </c>
      <c r="H1806" s="27" t="str">
        <f t="shared" si="86"/>
        <v>yebo</v>
      </c>
    </row>
    <row r="1807" spans="1:8" x14ac:dyDescent="0.3">
      <c r="A1807" s="49" t="s">
        <v>9006</v>
      </c>
      <c r="B1807" s="27" t="s">
        <v>4203</v>
      </c>
      <c r="C1807" s="27" t="s">
        <v>4712</v>
      </c>
      <c r="E1807" s="75">
        <v>34084</v>
      </c>
      <c r="F1807" s="27" t="str">
        <f t="shared" si="84"/>
        <v>0151</v>
      </c>
      <c r="G1807" s="27" t="str">
        <f t="shared" si="85"/>
        <v>Female</v>
      </c>
      <c r="H1807" s="27" t="e">
        <f t="shared" si="86"/>
        <v>#VALUE!</v>
      </c>
    </row>
    <row r="1808" spans="1:8" x14ac:dyDescent="0.3">
      <c r="A1808" s="49" t="s">
        <v>9005</v>
      </c>
      <c r="B1808" s="27" t="s">
        <v>9004</v>
      </c>
      <c r="C1808" s="27" t="s">
        <v>9003</v>
      </c>
      <c r="D1808" s="27" t="s">
        <v>14178</v>
      </c>
      <c r="E1808" s="75">
        <v>31376</v>
      </c>
      <c r="F1808" s="27" t="str">
        <f t="shared" si="84"/>
        <v>0579</v>
      </c>
      <c r="G1808" s="27" t="str">
        <f t="shared" si="85"/>
        <v>Female</v>
      </c>
      <c r="H1808" s="27" t="str">
        <f t="shared" si="86"/>
        <v>hotmail</v>
      </c>
    </row>
    <row r="1809" spans="1:8" x14ac:dyDescent="0.3">
      <c r="A1809" s="49" t="s">
        <v>9002</v>
      </c>
      <c r="B1809" s="27" t="s">
        <v>9001</v>
      </c>
      <c r="C1809" s="27" t="s">
        <v>5604</v>
      </c>
      <c r="D1809" s="27" t="s">
        <v>14179</v>
      </c>
      <c r="E1809" s="75">
        <v>33256</v>
      </c>
      <c r="F1809" s="27" t="str">
        <f t="shared" si="84"/>
        <v>0188</v>
      </c>
      <c r="G1809" s="27" t="str">
        <f t="shared" si="85"/>
        <v>Female</v>
      </c>
      <c r="H1809" s="27" t="str">
        <f t="shared" si="86"/>
        <v>mweb</v>
      </c>
    </row>
    <row r="1810" spans="1:8" x14ac:dyDescent="0.3">
      <c r="A1810" s="49" t="s">
        <v>9000</v>
      </c>
      <c r="B1810" s="27" t="s">
        <v>8999</v>
      </c>
      <c r="C1810" s="27" t="s">
        <v>8998</v>
      </c>
      <c r="D1810" s="27" t="s">
        <v>14180</v>
      </c>
      <c r="E1810" s="75">
        <v>32697</v>
      </c>
      <c r="F1810" s="27" t="str">
        <f t="shared" si="84"/>
        <v>0695</v>
      </c>
      <c r="G1810" s="27" t="str">
        <f t="shared" si="85"/>
        <v>Female</v>
      </c>
      <c r="H1810" s="27" t="str">
        <f t="shared" si="86"/>
        <v>plasticover</v>
      </c>
    </row>
    <row r="1811" spans="1:8" x14ac:dyDescent="0.3">
      <c r="A1811" s="49" t="s">
        <v>8997</v>
      </c>
      <c r="B1811" s="27" t="s">
        <v>4928</v>
      </c>
      <c r="C1811" s="27" t="s">
        <v>6750</v>
      </c>
      <c r="D1811" s="27" t="s">
        <v>14181</v>
      </c>
      <c r="E1811" s="75">
        <v>33004</v>
      </c>
      <c r="F1811" s="27" t="str">
        <f t="shared" si="84"/>
        <v>5780</v>
      </c>
      <c r="G1811" s="27" t="str">
        <f t="shared" si="85"/>
        <v>Male</v>
      </c>
      <c r="H1811" s="27" t="str">
        <f t="shared" si="86"/>
        <v>plasticideas</v>
      </c>
    </row>
    <row r="1812" spans="1:8" x14ac:dyDescent="0.3">
      <c r="A1812" s="49" t="s">
        <v>8996</v>
      </c>
      <c r="B1812" s="27" t="s">
        <v>4090</v>
      </c>
      <c r="C1812" s="27" t="s">
        <v>8995</v>
      </c>
      <c r="D1812" s="27" t="s">
        <v>14182</v>
      </c>
      <c r="E1812" s="75">
        <v>32647</v>
      </c>
      <c r="F1812" s="27" t="str">
        <f t="shared" si="84"/>
        <v>5327</v>
      </c>
      <c r="G1812" s="27" t="str">
        <f t="shared" si="85"/>
        <v>Male</v>
      </c>
      <c r="H1812" s="27" t="str">
        <f t="shared" si="86"/>
        <v>plasticrebuilders</v>
      </c>
    </row>
    <row r="1813" spans="1:8" x14ac:dyDescent="0.3">
      <c r="A1813" s="49" t="s">
        <v>8994</v>
      </c>
      <c r="B1813" s="27" t="s">
        <v>7130</v>
      </c>
      <c r="C1813" s="27" t="s">
        <v>8993</v>
      </c>
      <c r="D1813" s="27" t="s">
        <v>14183</v>
      </c>
      <c r="E1813" s="75">
        <v>30820</v>
      </c>
      <c r="F1813" s="27" t="str">
        <f t="shared" si="84"/>
        <v>0254</v>
      </c>
      <c r="G1813" s="27" t="str">
        <f t="shared" si="85"/>
        <v>Female</v>
      </c>
      <c r="H1813" s="27" t="str">
        <f t="shared" si="86"/>
        <v>plasticsforafrica</v>
      </c>
    </row>
    <row r="1814" spans="1:8" x14ac:dyDescent="0.3">
      <c r="A1814" s="49" t="s">
        <v>8992</v>
      </c>
      <c r="B1814" s="27" t="s">
        <v>8991</v>
      </c>
      <c r="C1814" s="27" t="s">
        <v>4836</v>
      </c>
      <c r="D1814" s="27" t="s">
        <v>14184</v>
      </c>
      <c r="E1814" s="75">
        <v>33808</v>
      </c>
      <c r="F1814" s="27" t="str">
        <f t="shared" si="84"/>
        <v>0458</v>
      </c>
      <c r="G1814" s="27" t="str">
        <f t="shared" si="85"/>
        <v>Female</v>
      </c>
      <c r="H1814" s="27" t="str">
        <f t="shared" si="86"/>
        <v>playoutdoor</v>
      </c>
    </row>
    <row r="1815" spans="1:8" x14ac:dyDescent="0.3">
      <c r="A1815" s="49" t="s">
        <v>8990</v>
      </c>
      <c r="B1815" s="27" t="s">
        <v>8989</v>
      </c>
      <c r="C1815" s="27" t="s">
        <v>8988</v>
      </c>
      <c r="E1815" s="75">
        <v>31472</v>
      </c>
      <c r="F1815" s="27" t="str">
        <f t="shared" si="84"/>
        <v>0160</v>
      </c>
      <c r="G1815" s="27" t="str">
        <f t="shared" si="85"/>
        <v>Female</v>
      </c>
      <c r="H1815" s="27" t="e">
        <f t="shared" si="86"/>
        <v>#VALUE!</v>
      </c>
    </row>
    <row r="1816" spans="1:8" x14ac:dyDescent="0.3">
      <c r="A1816" s="49" t="s">
        <v>8987</v>
      </c>
      <c r="B1816" s="27" t="s">
        <v>8986</v>
      </c>
      <c r="C1816" s="27" t="s">
        <v>8985</v>
      </c>
      <c r="E1816" s="75">
        <v>31083</v>
      </c>
      <c r="F1816" s="27" t="str">
        <f t="shared" si="84"/>
        <v>5002</v>
      </c>
      <c r="G1816" s="27" t="str">
        <f t="shared" si="85"/>
        <v>Male</v>
      </c>
      <c r="H1816" s="27" t="e">
        <f t="shared" si="86"/>
        <v>#VALUE!</v>
      </c>
    </row>
    <row r="1817" spans="1:8" x14ac:dyDescent="0.3">
      <c r="A1817" s="49" t="s">
        <v>8984</v>
      </c>
      <c r="B1817" s="27" t="s">
        <v>8983</v>
      </c>
      <c r="C1817" s="27" t="s">
        <v>8982</v>
      </c>
      <c r="D1817" s="27" t="s">
        <v>14185</v>
      </c>
      <c r="E1817" s="75">
        <v>28866</v>
      </c>
      <c r="F1817" s="27" t="str">
        <f t="shared" si="84"/>
        <v>5114</v>
      </c>
      <c r="G1817" s="27" t="str">
        <f t="shared" si="85"/>
        <v>Male</v>
      </c>
      <c r="H1817" s="27" t="str">
        <f t="shared" si="86"/>
        <v>plutuscommerce</v>
      </c>
    </row>
    <row r="1818" spans="1:8" x14ac:dyDescent="0.3">
      <c r="A1818" s="49" t="s">
        <v>8981</v>
      </c>
      <c r="B1818" s="27" t="s">
        <v>8980</v>
      </c>
      <c r="C1818" s="27" t="s">
        <v>4318</v>
      </c>
      <c r="D1818" s="27" t="s">
        <v>14186</v>
      </c>
      <c r="E1818" s="75">
        <v>33440</v>
      </c>
      <c r="F1818" s="27" t="str">
        <f t="shared" si="84"/>
        <v>0089</v>
      </c>
      <c r="G1818" s="27" t="str">
        <f t="shared" si="85"/>
        <v>Female</v>
      </c>
      <c r="H1818" s="27" t="str">
        <f t="shared" si="86"/>
        <v>pminstrumentation</v>
      </c>
    </row>
    <row r="1819" spans="1:8" x14ac:dyDescent="0.3">
      <c r="A1819" s="49" t="s">
        <v>8979</v>
      </c>
      <c r="B1819" s="27" t="s">
        <v>6935</v>
      </c>
      <c r="C1819" s="27" t="s">
        <v>8978</v>
      </c>
      <c r="D1819" s="27" t="s">
        <v>14187</v>
      </c>
      <c r="E1819" s="75">
        <v>33150</v>
      </c>
      <c r="F1819" s="27" t="str">
        <f t="shared" si="84"/>
        <v>5647</v>
      </c>
      <c r="G1819" s="27" t="str">
        <f t="shared" si="85"/>
        <v>Male</v>
      </c>
      <c r="H1819" s="27" t="str">
        <f t="shared" si="86"/>
        <v>gmail</v>
      </c>
    </row>
    <row r="1820" spans="1:8" x14ac:dyDescent="0.3">
      <c r="A1820" s="49" t="s">
        <v>8977</v>
      </c>
      <c r="B1820" s="27" t="s">
        <v>5515</v>
      </c>
      <c r="C1820" s="27" t="s">
        <v>4456</v>
      </c>
      <c r="D1820" s="27" t="s">
        <v>14188</v>
      </c>
      <c r="E1820" s="75">
        <v>31909</v>
      </c>
      <c r="F1820" s="27" t="str">
        <f t="shared" si="84"/>
        <v>0284</v>
      </c>
      <c r="G1820" s="27" t="str">
        <f t="shared" si="85"/>
        <v>Female</v>
      </c>
      <c r="H1820" s="27" t="str">
        <f t="shared" si="86"/>
        <v>pmbpetroleum</v>
      </c>
    </row>
    <row r="1821" spans="1:8" x14ac:dyDescent="0.3">
      <c r="A1821" s="49" t="s">
        <v>8976</v>
      </c>
      <c r="B1821" s="27" t="s">
        <v>4229</v>
      </c>
      <c r="C1821" s="27" t="s">
        <v>8975</v>
      </c>
      <c r="D1821" s="27" t="s">
        <v>14189</v>
      </c>
      <c r="E1821" s="75">
        <v>32041</v>
      </c>
      <c r="F1821" s="27" t="str">
        <f t="shared" si="84"/>
        <v>0615</v>
      </c>
      <c r="G1821" s="27" t="str">
        <f t="shared" si="85"/>
        <v>Female</v>
      </c>
      <c r="H1821" s="27" t="str">
        <f t="shared" si="86"/>
        <v>gmail</v>
      </c>
    </row>
    <row r="1822" spans="1:8" x14ac:dyDescent="0.3">
      <c r="A1822" s="49" t="s">
        <v>8974</v>
      </c>
      <c r="B1822" s="27" t="s">
        <v>8973</v>
      </c>
      <c r="C1822" s="27" t="s">
        <v>4828</v>
      </c>
      <c r="D1822" s="27" t="s">
        <v>14190</v>
      </c>
      <c r="E1822" s="75">
        <v>32252</v>
      </c>
      <c r="F1822" s="27" t="str">
        <f t="shared" si="84"/>
        <v>0195</v>
      </c>
      <c r="G1822" s="27" t="str">
        <f t="shared" si="85"/>
        <v>Female</v>
      </c>
      <c r="H1822" s="27" t="str">
        <f t="shared" si="86"/>
        <v>pmcwaterproofing</v>
      </c>
    </row>
    <row r="1823" spans="1:8" x14ac:dyDescent="0.3">
      <c r="A1823" s="49" t="s">
        <v>8972</v>
      </c>
      <c r="B1823" s="27" t="s">
        <v>5276</v>
      </c>
      <c r="C1823" s="27" t="s">
        <v>6719</v>
      </c>
      <c r="D1823" s="27" t="s">
        <v>14191</v>
      </c>
      <c r="E1823" s="75">
        <v>33832</v>
      </c>
      <c r="F1823" s="27" t="str">
        <f t="shared" si="84"/>
        <v>5411</v>
      </c>
      <c r="G1823" s="27" t="str">
        <f t="shared" si="85"/>
        <v>Male</v>
      </c>
      <c r="H1823" s="27" t="str">
        <f t="shared" si="86"/>
        <v>pmdpackaging</v>
      </c>
    </row>
    <row r="1824" spans="1:8" x14ac:dyDescent="0.3">
      <c r="A1824" s="49" t="s">
        <v>8971</v>
      </c>
      <c r="B1824" s="27" t="s">
        <v>8970</v>
      </c>
      <c r="C1824" s="27" t="s">
        <v>8969</v>
      </c>
      <c r="E1824" s="75">
        <v>31673</v>
      </c>
      <c r="F1824" s="27" t="str">
        <f t="shared" si="84"/>
        <v>1256</v>
      </c>
      <c r="G1824" s="27" t="str">
        <f t="shared" si="85"/>
        <v>Female</v>
      </c>
      <c r="H1824" s="27" t="e">
        <f t="shared" si="86"/>
        <v>#VALUE!</v>
      </c>
    </row>
    <row r="1825" spans="1:8" x14ac:dyDescent="0.3">
      <c r="A1825" s="49" t="s">
        <v>8968</v>
      </c>
      <c r="B1825" s="27" t="s">
        <v>4044</v>
      </c>
      <c r="C1825" s="27" t="s">
        <v>4567</v>
      </c>
      <c r="D1825" s="27" t="s">
        <v>14192</v>
      </c>
      <c r="E1825" s="75">
        <v>32450</v>
      </c>
      <c r="F1825" s="27" t="str">
        <f t="shared" si="84"/>
        <v>0384</v>
      </c>
      <c r="G1825" s="27" t="str">
        <f t="shared" si="85"/>
        <v>Female</v>
      </c>
      <c r="H1825" s="27" t="str">
        <f t="shared" si="86"/>
        <v>POLKADOTPROMO</v>
      </c>
    </row>
    <row r="1826" spans="1:8" x14ac:dyDescent="0.3">
      <c r="A1826" s="49" t="s">
        <v>8967</v>
      </c>
      <c r="B1826" s="27" t="s">
        <v>8966</v>
      </c>
      <c r="C1826" s="27" t="s">
        <v>8965</v>
      </c>
      <c r="D1826" s="27" t="s">
        <v>13055</v>
      </c>
      <c r="E1826" s="75">
        <v>33123</v>
      </c>
      <c r="F1826" s="27" t="str">
        <f t="shared" si="84"/>
        <v>0169</v>
      </c>
      <c r="G1826" s="27" t="str">
        <f t="shared" si="85"/>
        <v>Female</v>
      </c>
      <c r="H1826" s="27" t="str">
        <f t="shared" si="86"/>
        <v>polyinstitute</v>
      </c>
    </row>
    <row r="1827" spans="1:8" x14ac:dyDescent="0.3">
      <c r="A1827" s="49" t="s">
        <v>8964</v>
      </c>
      <c r="B1827" s="27" t="s">
        <v>8963</v>
      </c>
      <c r="C1827" s="27" t="s">
        <v>4172</v>
      </c>
      <c r="D1827" s="27" t="s">
        <v>14193</v>
      </c>
      <c r="E1827" s="75">
        <v>33979</v>
      </c>
      <c r="F1827" s="27" t="str">
        <f t="shared" si="84"/>
        <v>0327</v>
      </c>
      <c r="G1827" s="27" t="str">
        <f t="shared" si="85"/>
        <v>Female</v>
      </c>
      <c r="H1827" s="27" t="str">
        <f t="shared" si="86"/>
        <v>polymerengineering</v>
      </c>
    </row>
    <row r="1828" spans="1:8" x14ac:dyDescent="0.3">
      <c r="A1828" s="49" t="s">
        <v>8962</v>
      </c>
      <c r="B1828" s="27" t="s">
        <v>4832</v>
      </c>
      <c r="C1828" s="27" t="s">
        <v>7806</v>
      </c>
      <c r="E1828" s="75">
        <v>34426</v>
      </c>
      <c r="F1828" s="27" t="str">
        <f t="shared" si="84"/>
        <v>5228</v>
      </c>
      <c r="G1828" s="27" t="str">
        <f t="shared" si="85"/>
        <v>Male</v>
      </c>
      <c r="H1828" s="27" t="e">
        <f t="shared" si="86"/>
        <v>#VALUE!</v>
      </c>
    </row>
    <row r="1829" spans="1:8" x14ac:dyDescent="0.3">
      <c r="A1829" s="49" t="s">
        <v>8961</v>
      </c>
      <c r="B1829" s="27" t="s">
        <v>8960</v>
      </c>
      <c r="C1829" s="27" t="s">
        <v>8959</v>
      </c>
      <c r="D1829" s="27" t="s">
        <v>14194</v>
      </c>
      <c r="E1829" s="75">
        <v>30176</v>
      </c>
      <c r="F1829" s="27" t="str">
        <f t="shared" si="84"/>
        <v>5021</v>
      </c>
      <c r="G1829" s="27" t="str">
        <f t="shared" si="85"/>
        <v>Male</v>
      </c>
      <c r="H1829" s="27" t="str">
        <f t="shared" si="86"/>
        <v>ponties</v>
      </c>
    </row>
    <row r="1830" spans="1:8" x14ac:dyDescent="0.3">
      <c r="A1830" s="49" t="s">
        <v>8958</v>
      </c>
      <c r="B1830" s="27" t="s">
        <v>5619</v>
      </c>
      <c r="C1830" s="27" t="s">
        <v>8957</v>
      </c>
      <c r="D1830" s="27" t="s">
        <v>14195</v>
      </c>
      <c r="E1830" s="75">
        <v>25566</v>
      </c>
      <c r="F1830" s="27" t="str">
        <f t="shared" si="84"/>
        <v>5812</v>
      </c>
      <c r="G1830" s="27" t="str">
        <f t="shared" si="85"/>
        <v>Male</v>
      </c>
      <c r="H1830" s="27" t="str">
        <f t="shared" si="86"/>
        <v>lkwjhb</v>
      </c>
    </row>
    <row r="1831" spans="1:8" x14ac:dyDescent="0.3">
      <c r="A1831" s="49" t="s">
        <v>8956</v>
      </c>
      <c r="B1831" s="27" t="s">
        <v>6275</v>
      </c>
      <c r="C1831" s="27" t="s">
        <v>8955</v>
      </c>
      <c r="D1831" s="27" t="s">
        <v>14196</v>
      </c>
      <c r="E1831" s="75">
        <v>33501</v>
      </c>
      <c r="F1831" s="27" t="str">
        <f t="shared" si="84"/>
        <v>5030</v>
      </c>
      <c r="G1831" s="27" t="str">
        <f t="shared" si="85"/>
        <v>Male</v>
      </c>
      <c r="H1831" s="27" t="str">
        <f t="shared" si="86"/>
        <v>apopularbunch</v>
      </c>
    </row>
    <row r="1832" spans="1:8" x14ac:dyDescent="0.3">
      <c r="A1832" s="49" t="s">
        <v>8954</v>
      </c>
      <c r="B1832" s="27" t="s">
        <v>6391</v>
      </c>
      <c r="C1832" s="27" t="s">
        <v>8284</v>
      </c>
      <c r="D1832" s="27" t="s">
        <v>14197</v>
      </c>
      <c r="E1832" s="75">
        <v>31425</v>
      </c>
      <c r="F1832" s="27" t="str">
        <f t="shared" si="84"/>
        <v>5048</v>
      </c>
      <c r="G1832" s="27" t="str">
        <f t="shared" si="85"/>
        <v>Male</v>
      </c>
      <c r="H1832" s="27" t="str">
        <f t="shared" si="86"/>
        <v>poretech</v>
      </c>
    </row>
    <row r="1833" spans="1:8" x14ac:dyDescent="0.3">
      <c r="A1833" s="49" t="s">
        <v>8953</v>
      </c>
      <c r="B1833" s="27" t="s">
        <v>8952</v>
      </c>
      <c r="C1833" s="27" t="s">
        <v>5933</v>
      </c>
      <c r="D1833" s="27" t="s">
        <v>14198</v>
      </c>
      <c r="E1833" s="75">
        <v>32367</v>
      </c>
      <c r="F1833" s="27" t="str">
        <f t="shared" si="84"/>
        <v>5149</v>
      </c>
      <c r="G1833" s="27" t="str">
        <f t="shared" si="85"/>
        <v>Male</v>
      </c>
      <c r="H1833" s="27" t="str">
        <f t="shared" si="86"/>
        <v>xsinet</v>
      </c>
    </row>
    <row r="1834" spans="1:8" x14ac:dyDescent="0.3">
      <c r="A1834" s="49" t="s">
        <v>8951</v>
      </c>
      <c r="B1834" s="27" t="s">
        <v>8950</v>
      </c>
      <c r="C1834" s="27" t="s">
        <v>8949</v>
      </c>
      <c r="D1834" s="27" t="s">
        <v>14199</v>
      </c>
      <c r="E1834" s="75">
        <v>34534</v>
      </c>
      <c r="F1834" s="27" t="str">
        <f t="shared" si="84"/>
        <v>5543</v>
      </c>
      <c r="G1834" s="27" t="str">
        <f t="shared" si="85"/>
        <v>Male</v>
      </c>
      <c r="H1834" s="27" t="str">
        <f t="shared" si="86"/>
        <v>primolitos</v>
      </c>
    </row>
    <row r="1835" spans="1:8" x14ac:dyDescent="0.3">
      <c r="A1835" s="49" t="s">
        <v>8948</v>
      </c>
      <c r="B1835" s="27" t="s">
        <v>7456</v>
      </c>
      <c r="C1835" s="27" t="s">
        <v>8947</v>
      </c>
      <c r="D1835" s="27" t="s">
        <v>14200</v>
      </c>
      <c r="E1835" s="75">
        <v>33959</v>
      </c>
      <c r="F1835" s="27" t="str">
        <f t="shared" si="84"/>
        <v>0347</v>
      </c>
      <c r="G1835" s="27" t="str">
        <f t="shared" si="85"/>
        <v>Female</v>
      </c>
      <c r="H1835" s="27" t="str">
        <f t="shared" si="86"/>
        <v>posaidon</v>
      </c>
    </row>
    <row r="1836" spans="1:8" x14ac:dyDescent="0.3">
      <c r="A1836" s="49" t="s">
        <v>8946</v>
      </c>
      <c r="B1836" s="27" t="s">
        <v>8945</v>
      </c>
      <c r="C1836" s="27" t="s">
        <v>8944</v>
      </c>
      <c r="D1836" s="27" t="s">
        <v>14201</v>
      </c>
      <c r="E1836" s="75">
        <v>34662</v>
      </c>
      <c r="F1836" s="27" t="str">
        <f t="shared" si="84"/>
        <v>0180</v>
      </c>
      <c r="G1836" s="27" t="str">
        <f t="shared" si="85"/>
        <v>Female</v>
      </c>
      <c r="H1836" s="27" t="str">
        <f t="shared" si="86"/>
        <v>positivepp</v>
      </c>
    </row>
    <row r="1837" spans="1:8" x14ac:dyDescent="0.3">
      <c r="A1837" s="49" t="s">
        <v>8943</v>
      </c>
      <c r="B1837" s="27" t="s">
        <v>4351</v>
      </c>
      <c r="C1837" s="27" t="s">
        <v>7458</v>
      </c>
      <c r="D1837" s="27" t="s">
        <v>14202</v>
      </c>
      <c r="E1837" s="75">
        <v>32484</v>
      </c>
      <c r="F1837" s="27" t="str">
        <f t="shared" si="84"/>
        <v>0266</v>
      </c>
      <c r="G1837" s="27" t="str">
        <f t="shared" si="85"/>
        <v>Female</v>
      </c>
      <c r="H1837" s="27" t="str">
        <f t="shared" si="86"/>
        <v>postmapostma</v>
      </c>
    </row>
    <row r="1838" spans="1:8" x14ac:dyDescent="0.3">
      <c r="A1838" s="49" t="s">
        <v>8942</v>
      </c>
      <c r="B1838" s="27" t="s">
        <v>8941</v>
      </c>
      <c r="C1838" s="27" t="s">
        <v>8567</v>
      </c>
      <c r="E1838" s="75">
        <v>34930</v>
      </c>
      <c r="F1838" s="27" t="str">
        <f t="shared" si="84"/>
        <v>5133</v>
      </c>
      <c r="G1838" s="27" t="str">
        <f t="shared" si="85"/>
        <v>Male</v>
      </c>
      <c r="H1838" s="27" t="e">
        <f t="shared" si="86"/>
        <v>#VALUE!</v>
      </c>
    </row>
    <row r="1839" spans="1:8" x14ac:dyDescent="0.3">
      <c r="A1839" s="49" t="s">
        <v>8940</v>
      </c>
      <c r="B1839" s="27" t="s">
        <v>5537</v>
      </c>
      <c r="C1839" s="27" t="s">
        <v>8939</v>
      </c>
      <c r="D1839" s="27" t="s">
        <v>14203</v>
      </c>
      <c r="E1839" s="75">
        <v>33472</v>
      </c>
      <c r="F1839" s="27" t="str">
        <f t="shared" si="84"/>
        <v>0514</v>
      </c>
      <c r="G1839" s="27" t="str">
        <f t="shared" si="85"/>
        <v>Female</v>
      </c>
      <c r="H1839" s="27" t="str">
        <f t="shared" si="86"/>
        <v>pouchdynamics</v>
      </c>
    </row>
    <row r="1840" spans="1:8" x14ac:dyDescent="0.3">
      <c r="A1840" s="49" t="s">
        <v>8938</v>
      </c>
      <c r="B1840" s="27" t="s">
        <v>8937</v>
      </c>
      <c r="C1840" s="27" t="s">
        <v>5376</v>
      </c>
      <c r="D1840" s="27" t="s">
        <v>14204</v>
      </c>
      <c r="E1840" s="75">
        <v>34246</v>
      </c>
      <c r="F1840" s="27" t="str">
        <f t="shared" si="84"/>
        <v>0490</v>
      </c>
      <c r="G1840" s="27" t="str">
        <f t="shared" si="85"/>
        <v>Female</v>
      </c>
      <c r="H1840" s="27" t="str">
        <f t="shared" si="86"/>
        <v>conversationlab</v>
      </c>
    </row>
    <row r="1841" spans="1:8" x14ac:dyDescent="0.3">
      <c r="A1841" s="49" t="s">
        <v>8936</v>
      </c>
      <c r="B1841" s="27" t="s">
        <v>8935</v>
      </c>
      <c r="C1841" s="27" t="s">
        <v>8934</v>
      </c>
      <c r="D1841" s="27" t="s">
        <v>14205</v>
      </c>
      <c r="E1841" s="75">
        <v>32931</v>
      </c>
      <c r="F1841" s="27" t="str">
        <f t="shared" si="84"/>
        <v>0858</v>
      </c>
      <c r="G1841" s="27" t="str">
        <f t="shared" si="85"/>
        <v>Female</v>
      </c>
      <c r="H1841" s="27" t="str">
        <f t="shared" si="86"/>
        <v>pmt</v>
      </c>
    </row>
    <row r="1842" spans="1:8" x14ac:dyDescent="0.3">
      <c r="A1842" s="49" t="s">
        <v>8933</v>
      </c>
      <c r="B1842" s="27" t="s">
        <v>8932</v>
      </c>
      <c r="C1842" s="27" t="s">
        <v>4248</v>
      </c>
      <c r="D1842" s="27" t="s">
        <v>14206</v>
      </c>
      <c r="E1842" s="75">
        <v>33941</v>
      </c>
      <c r="F1842" s="27" t="str">
        <f t="shared" si="84"/>
        <v>0596</v>
      </c>
      <c r="G1842" s="27" t="str">
        <f t="shared" si="85"/>
        <v>Female</v>
      </c>
      <c r="H1842" s="27" t="str">
        <f t="shared" si="86"/>
        <v>powertruckhire</v>
      </c>
    </row>
    <row r="1843" spans="1:8" x14ac:dyDescent="0.3">
      <c r="A1843" s="49" t="s">
        <v>8931</v>
      </c>
      <c r="B1843" s="27" t="s">
        <v>4435</v>
      </c>
      <c r="C1843" s="27" t="s">
        <v>8930</v>
      </c>
      <c r="D1843" s="27" t="s">
        <v>14207</v>
      </c>
      <c r="E1843" s="75">
        <v>32577</v>
      </c>
      <c r="F1843" s="27" t="str">
        <f t="shared" si="84"/>
        <v>0677</v>
      </c>
      <c r="G1843" s="27" t="str">
        <f t="shared" si="85"/>
        <v>Female</v>
      </c>
      <c r="H1843" s="27" t="str">
        <f t="shared" si="86"/>
        <v>powerbrand</v>
      </c>
    </row>
    <row r="1844" spans="1:8" x14ac:dyDescent="0.3">
      <c r="A1844" s="49" t="s">
        <v>8929</v>
      </c>
      <c r="B1844" s="27" t="s">
        <v>4203</v>
      </c>
      <c r="C1844" s="27" t="s">
        <v>8928</v>
      </c>
      <c r="E1844" s="75">
        <v>33800</v>
      </c>
      <c r="F1844" s="27" t="str">
        <f t="shared" si="84"/>
        <v>6335</v>
      </c>
      <c r="G1844" s="27" t="str">
        <f t="shared" si="85"/>
        <v>Male</v>
      </c>
      <c r="H1844" s="27" t="e">
        <f t="shared" si="86"/>
        <v>#VALUE!</v>
      </c>
    </row>
    <row r="1845" spans="1:8" x14ac:dyDescent="0.3">
      <c r="A1845" s="49" t="s">
        <v>8927</v>
      </c>
      <c r="B1845" s="27" t="s">
        <v>8926</v>
      </c>
      <c r="C1845" s="27" t="s">
        <v>8925</v>
      </c>
      <c r="D1845" s="27" t="s">
        <v>14208</v>
      </c>
      <c r="E1845" s="75">
        <v>31056</v>
      </c>
      <c r="F1845" s="27" t="str">
        <f t="shared" si="84"/>
        <v>0531</v>
      </c>
      <c r="G1845" s="27" t="str">
        <f t="shared" si="85"/>
        <v>Female</v>
      </c>
      <c r="H1845" s="27" t="str">
        <f t="shared" si="86"/>
        <v>ppecb</v>
      </c>
    </row>
    <row r="1846" spans="1:8" x14ac:dyDescent="0.3">
      <c r="A1846" s="49" t="s">
        <v>8924</v>
      </c>
      <c r="B1846" s="27" t="s">
        <v>4768</v>
      </c>
      <c r="C1846" s="27" t="s">
        <v>8923</v>
      </c>
      <c r="D1846" s="27" t="s">
        <v>14209</v>
      </c>
      <c r="E1846" s="75">
        <v>32746</v>
      </c>
      <c r="F1846" s="27" t="str">
        <f t="shared" si="84"/>
        <v>0327</v>
      </c>
      <c r="G1846" s="27" t="str">
        <f t="shared" si="85"/>
        <v>Female</v>
      </c>
      <c r="H1846" s="27" t="str">
        <f t="shared" si="86"/>
        <v>PROPARTNERGROUP</v>
      </c>
    </row>
    <row r="1847" spans="1:8" x14ac:dyDescent="0.3">
      <c r="A1847" s="49" t="s">
        <v>8922</v>
      </c>
      <c r="B1847" s="27" t="s">
        <v>5181</v>
      </c>
      <c r="C1847" s="27" t="s">
        <v>4268</v>
      </c>
      <c r="D1847" s="27" t="s">
        <v>14210</v>
      </c>
      <c r="E1847" s="75">
        <v>34015</v>
      </c>
      <c r="F1847" s="27" t="str">
        <f t="shared" si="84"/>
        <v>0294</v>
      </c>
      <c r="G1847" s="27" t="str">
        <f t="shared" si="85"/>
        <v>Female</v>
      </c>
      <c r="H1847" s="27" t="str">
        <f t="shared" si="86"/>
        <v>praxis</v>
      </c>
    </row>
    <row r="1848" spans="1:8" x14ac:dyDescent="0.3">
      <c r="A1848" s="49" t="s">
        <v>8921</v>
      </c>
      <c r="B1848" s="27" t="s">
        <v>5783</v>
      </c>
      <c r="C1848" s="27" t="s">
        <v>5086</v>
      </c>
      <c r="D1848" s="27" t="s">
        <v>13077</v>
      </c>
      <c r="E1848" s="75">
        <v>33142</v>
      </c>
      <c r="F1848" s="27" t="str">
        <f t="shared" si="84"/>
        <v>1393</v>
      </c>
      <c r="G1848" s="27" t="str">
        <f t="shared" si="85"/>
        <v>Female</v>
      </c>
      <c r="H1848" s="27" t="str">
        <f t="shared" si="86"/>
        <v>pro-safe</v>
      </c>
    </row>
    <row r="1849" spans="1:8" x14ac:dyDescent="0.3">
      <c r="A1849" s="49" t="s">
        <v>8920</v>
      </c>
      <c r="B1849" s="27" t="s">
        <v>8919</v>
      </c>
      <c r="C1849" s="27" t="s">
        <v>8918</v>
      </c>
      <c r="D1849" s="27" t="s">
        <v>14211</v>
      </c>
      <c r="E1849" s="75">
        <v>32739</v>
      </c>
      <c r="F1849" s="27" t="str">
        <f t="shared" si="84"/>
        <v>0501</v>
      </c>
      <c r="G1849" s="27" t="str">
        <f t="shared" si="85"/>
        <v>Female</v>
      </c>
      <c r="H1849" s="27" t="str">
        <f t="shared" si="86"/>
        <v>EVERLYTIC</v>
      </c>
    </row>
    <row r="1850" spans="1:8" x14ac:dyDescent="0.3">
      <c r="A1850" s="49" t="s">
        <v>8917</v>
      </c>
      <c r="B1850" s="27" t="s">
        <v>6077</v>
      </c>
      <c r="C1850" s="27" t="s">
        <v>8916</v>
      </c>
      <c r="E1850" s="75">
        <v>29340</v>
      </c>
      <c r="F1850" s="27" t="str">
        <f t="shared" si="84"/>
        <v>0510</v>
      </c>
      <c r="G1850" s="27" t="str">
        <f t="shared" si="85"/>
        <v>Female</v>
      </c>
      <c r="H1850" s="27" t="e">
        <f t="shared" si="86"/>
        <v>#VALUE!</v>
      </c>
    </row>
    <row r="1851" spans="1:8" x14ac:dyDescent="0.3">
      <c r="A1851" s="49" t="s">
        <v>8915</v>
      </c>
      <c r="B1851" s="27" t="s">
        <v>5025</v>
      </c>
      <c r="C1851" s="27" t="s">
        <v>5072</v>
      </c>
      <c r="D1851" s="27" t="s">
        <v>14212</v>
      </c>
      <c r="E1851" s="75">
        <v>32137</v>
      </c>
      <c r="F1851" s="27" t="str">
        <f t="shared" si="84"/>
        <v>1051</v>
      </c>
      <c r="G1851" s="27" t="str">
        <f t="shared" si="85"/>
        <v>Female</v>
      </c>
      <c r="H1851" s="27" t="str">
        <f t="shared" si="86"/>
        <v>premierhotels</v>
      </c>
    </row>
    <row r="1852" spans="1:8" x14ac:dyDescent="0.3">
      <c r="A1852" s="49" t="s">
        <v>8914</v>
      </c>
      <c r="B1852" s="27" t="s">
        <v>4457</v>
      </c>
      <c r="C1852" s="27" t="s">
        <v>8913</v>
      </c>
      <c r="D1852" s="27" t="s">
        <v>14213</v>
      </c>
      <c r="E1852" s="75">
        <v>33642</v>
      </c>
      <c r="F1852" s="27" t="str">
        <f t="shared" si="84"/>
        <v>1207</v>
      </c>
      <c r="G1852" s="27" t="str">
        <f t="shared" si="85"/>
        <v>Female</v>
      </c>
      <c r="H1852" s="27" t="str">
        <f t="shared" si="86"/>
        <v>mweb</v>
      </c>
    </row>
    <row r="1853" spans="1:8" x14ac:dyDescent="0.3">
      <c r="A1853" s="49" t="s">
        <v>8912</v>
      </c>
      <c r="B1853" s="27" t="s">
        <v>4038</v>
      </c>
      <c r="C1853" s="27" t="s">
        <v>8911</v>
      </c>
      <c r="D1853" s="27" t="s">
        <v>14214</v>
      </c>
      <c r="E1853" s="75">
        <v>31315</v>
      </c>
      <c r="F1853" s="27" t="str">
        <f t="shared" si="84"/>
        <v>5160</v>
      </c>
      <c r="G1853" s="27" t="str">
        <f t="shared" si="85"/>
        <v>Male</v>
      </c>
      <c r="H1853" s="27" t="str">
        <f t="shared" si="86"/>
        <v>pcleanservices</v>
      </c>
    </row>
    <row r="1854" spans="1:8" x14ac:dyDescent="0.3">
      <c r="A1854" s="49" t="s">
        <v>8910</v>
      </c>
      <c r="B1854" s="27" t="s">
        <v>8031</v>
      </c>
      <c r="C1854" s="27" t="s">
        <v>8909</v>
      </c>
      <c r="D1854" s="27" t="s">
        <v>14215</v>
      </c>
      <c r="E1854" s="75">
        <v>31520</v>
      </c>
      <c r="F1854" s="27" t="str">
        <f t="shared" si="84"/>
        <v>5772</v>
      </c>
      <c r="G1854" s="27" t="str">
        <f t="shared" si="85"/>
        <v>Male</v>
      </c>
      <c r="H1854" s="27" t="str">
        <f t="shared" si="86"/>
        <v>prestige-metering</v>
      </c>
    </row>
    <row r="1855" spans="1:8" x14ac:dyDescent="0.3">
      <c r="A1855" s="49" t="s">
        <v>8908</v>
      </c>
      <c r="B1855" s="27" t="s">
        <v>8023</v>
      </c>
      <c r="C1855" s="27" t="s">
        <v>8907</v>
      </c>
      <c r="D1855" s="27" t="s">
        <v>14216</v>
      </c>
      <c r="E1855" s="75">
        <v>34146</v>
      </c>
      <c r="F1855" s="27" t="str">
        <f t="shared" si="84"/>
        <v>5819</v>
      </c>
      <c r="G1855" s="27" t="str">
        <f t="shared" si="85"/>
        <v>Male</v>
      </c>
      <c r="H1855" s="27" t="str">
        <f t="shared" si="86"/>
        <v>santa-lucia</v>
      </c>
    </row>
    <row r="1856" spans="1:8" x14ac:dyDescent="0.3">
      <c r="A1856" s="49" t="s">
        <v>8906</v>
      </c>
      <c r="B1856" s="27" t="s">
        <v>6367</v>
      </c>
      <c r="C1856" s="27" t="s">
        <v>8905</v>
      </c>
      <c r="E1856" s="75">
        <v>33901</v>
      </c>
      <c r="F1856" s="27" t="str">
        <f t="shared" si="84"/>
        <v>5103</v>
      </c>
      <c r="G1856" s="27" t="str">
        <f t="shared" si="85"/>
        <v>Male</v>
      </c>
      <c r="H1856" s="27" t="e">
        <f t="shared" si="86"/>
        <v>#VALUE!</v>
      </c>
    </row>
    <row r="1857" spans="1:8" x14ac:dyDescent="0.3">
      <c r="A1857" s="49" t="s">
        <v>8904</v>
      </c>
      <c r="B1857" s="27" t="s">
        <v>4206</v>
      </c>
      <c r="C1857" s="27" t="s">
        <v>8903</v>
      </c>
      <c r="D1857" s="27" t="s">
        <v>14217</v>
      </c>
      <c r="E1857" s="75">
        <v>34257</v>
      </c>
      <c r="F1857" s="27" t="str">
        <f t="shared" si="84"/>
        <v>5640</v>
      </c>
      <c r="G1857" s="27" t="str">
        <f t="shared" si="85"/>
        <v>Male</v>
      </c>
      <c r="H1857" s="27" t="str">
        <f t="shared" si="86"/>
        <v>primecorp</v>
      </c>
    </row>
    <row r="1858" spans="1:8" x14ac:dyDescent="0.3">
      <c r="A1858" s="49" t="s">
        <v>8902</v>
      </c>
      <c r="B1858" s="27" t="s">
        <v>8901</v>
      </c>
      <c r="C1858" s="27" t="s">
        <v>8900</v>
      </c>
      <c r="E1858" s="75">
        <v>34253</v>
      </c>
      <c r="F1858" s="27" t="str">
        <f t="shared" si="84"/>
        <v>5711</v>
      </c>
      <c r="G1858" s="27" t="str">
        <f t="shared" si="85"/>
        <v>Male</v>
      </c>
      <c r="H1858" s="27" t="e">
        <f t="shared" si="86"/>
        <v>#VALUE!</v>
      </c>
    </row>
    <row r="1859" spans="1:8" x14ac:dyDescent="0.3">
      <c r="A1859" s="49" t="s">
        <v>8899</v>
      </c>
      <c r="B1859" s="27" t="s">
        <v>8898</v>
      </c>
      <c r="C1859" s="27" t="s">
        <v>4794</v>
      </c>
      <c r="D1859" s="27" t="s">
        <v>14218</v>
      </c>
      <c r="E1859" s="75">
        <v>31329</v>
      </c>
      <c r="F1859" s="27" t="str">
        <f t="shared" si="84"/>
        <v>0530</v>
      </c>
      <c r="G1859" s="27" t="str">
        <f t="shared" si="85"/>
        <v>Female</v>
      </c>
      <c r="H1859" s="27" t="str">
        <f t="shared" si="86"/>
        <v>primeoutdoor</v>
      </c>
    </row>
    <row r="1860" spans="1:8" x14ac:dyDescent="0.3">
      <c r="A1860" s="49" t="s">
        <v>8897</v>
      </c>
      <c r="B1860" s="27" t="s">
        <v>5664</v>
      </c>
      <c r="C1860" s="27" t="s">
        <v>8896</v>
      </c>
      <c r="E1860" s="75">
        <v>32271</v>
      </c>
      <c r="F1860" s="27" t="str">
        <f t="shared" ref="F1860:F1923" si="87">MID(A1860,7,4)</f>
        <v>0752</v>
      </c>
      <c r="G1860" s="27" t="str">
        <f t="shared" si="85"/>
        <v>Female</v>
      </c>
      <c r="H1860" s="27" t="e">
        <f t="shared" si="86"/>
        <v>#VALUE!</v>
      </c>
    </row>
    <row r="1861" spans="1:8" x14ac:dyDescent="0.3">
      <c r="A1861" s="49" t="s">
        <v>8895</v>
      </c>
      <c r="B1861" s="27" t="s">
        <v>8894</v>
      </c>
      <c r="C1861" s="27" t="s">
        <v>8893</v>
      </c>
      <c r="D1861" s="27" t="s">
        <v>12860</v>
      </c>
      <c r="E1861" s="75">
        <v>33210</v>
      </c>
      <c r="F1861" s="27" t="str">
        <f t="shared" si="87"/>
        <v>1093</v>
      </c>
      <c r="G1861" s="27" t="str">
        <f t="shared" ref="G1861:G1924" si="88">IF(F1861&gt;"4999","Male","Female")</f>
        <v>Female</v>
      </c>
      <c r="H1861" s="27" t="str">
        <f t="shared" ref="H1861:H1924" si="89">LEFT(REPLACE(D1861,1,FIND("@",D1861),""),FIND(".",REPLACE(D1861,1,FIND("@",D1861),""))-1)</f>
        <v>hotmail</v>
      </c>
    </row>
    <row r="1862" spans="1:8" x14ac:dyDescent="0.3">
      <c r="A1862" s="49" t="s">
        <v>8892</v>
      </c>
      <c r="B1862" s="27" t="s">
        <v>6161</v>
      </c>
      <c r="C1862" s="27" t="s">
        <v>8891</v>
      </c>
      <c r="D1862" s="27" t="s">
        <v>14219</v>
      </c>
      <c r="E1862" s="75">
        <v>28202</v>
      </c>
      <c r="F1862" s="27" t="str">
        <f t="shared" si="87"/>
        <v>5053</v>
      </c>
      <c r="G1862" s="27" t="str">
        <f t="shared" si="88"/>
        <v>Male</v>
      </c>
      <c r="H1862" s="27" t="str">
        <f t="shared" si="89"/>
        <v>printegration</v>
      </c>
    </row>
    <row r="1863" spans="1:8" x14ac:dyDescent="0.3">
      <c r="A1863" s="49" t="s">
        <v>8890</v>
      </c>
      <c r="B1863" s="27" t="s">
        <v>8889</v>
      </c>
      <c r="C1863" s="27" t="s">
        <v>8888</v>
      </c>
      <c r="D1863" s="27" t="s">
        <v>14220</v>
      </c>
      <c r="E1863" s="75">
        <v>33338</v>
      </c>
      <c r="F1863" s="27" t="str">
        <f t="shared" si="87"/>
        <v>0101</v>
      </c>
      <c r="G1863" s="27" t="str">
        <f t="shared" si="88"/>
        <v>Female</v>
      </c>
      <c r="H1863" s="27" t="str">
        <f t="shared" si="89"/>
        <v>telkomsa</v>
      </c>
    </row>
    <row r="1864" spans="1:8" x14ac:dyDescent="0.3">
      <c r="A1864" s="49" t="s">
        <v>8886</v>
      </c>
      <c r="B1864" s="27" t="s">
        <v>5863</v>
      </c>
      <c r="C1864" s="27" t="s">
        <v>4733</v>
      </c>
      <c r="D1864" s="27" t="s">
        <v>14221</v>
      </c>
      <c r="E1864" s="75">
        <v>32367</v>
      </c>
      <c r="F1864" s="27" t="str">
        <f t="shared" si="87"/>
        <v>6205</v>
      </c>
      <c r="G1864" s="27" t="str">
        <f t="shared" si="88"/>
        <v>Male</v>
      </c>
      <c r="H1864" s="27" t="str">
        <f t="shared" si="89"/>
        <v>iafrica</v>
      </c>
    </row>
    <row r="1865" spans="1:8" x14ac:dyDescent="0.3">
      <c r="A1865" s="49" t="s">
        <v>8885</v>
      </c>
      <c r="B1865" s="27" t="s">
        <v>8884</v>
      </c>
      <c r="C1865" s="27" t="s">
        <v>8883</v>
      </c>
      <c r="D1865" s="27" t="s">
        <v>14222</v>
      </c>
      <c r="E1865" s="75">
        <v>31146</v>
      </c>
      <c r="F1865" s="27" t="str">
        <f t="shared" si="87"/>
        <v>0258</v>
      </c>
      <c r="G1865" s="27" t="str">
        <f t="shared" si="88"/>
        <v>Female</v>
      </c>
      <c r="H1865" s="27" t="str">
        <f t="shared" si="89"/>
        <v>gmail</v>
      </c>
    </row>
    <row r="1866" spans="1:8" x14ac:dyDescent="0.3">
      <c r="A1866" s="49" t="s">
        <v>8882</v>
      </c>
      <c r="B1866" s="27" t="s">
        <v>8881</v>
      </c>
      <c r="C1866" s="27" t="s">
        <v>8880</v>
      </c>
      <c r="D1866" s="27" t="s">
        <v>14223</v>
      </c>
      <c r="E1866" s="75">
        <v>29988</v>
      </c>
      <c r="F1866" s="27" t="str">
        <f t="shared" si="87"/>
        <v>0059</v>
      </c>
      <c r="G1866" s="27" t="str">
        <f t="shared" si="88"/>
        <v>Female</v>
      </c>
      <c r="H1866" s="27" t="str">
        <f t="shared" si="89"/>
        <v>mweb</v>
      </c>
    </row>
    <row r="1867" spans="1:8" x14ac:dyDescent="0.3">
      <c r="A1867" s="49" t="s">
        <v>8879</v>
      </c>
      <c r="B1867" s="27" t="s">
        <v>8878</v>
      </c>
      <c r="C1867" s="27" t="s">
        <v>8877</v>
      </c>
      <c r="E1867" s="75">
        <v>30816</v>
      </c>
      <c r="F1867" s="27" t="str">
        <f t="shared" si="87"/>
        <v>0455</v>
      </c>
      <c r="G1867" s="27" t="str">
        <f t="shared" si="88"/>
        <v>Female</v>
      </c>
      <c r="H1867" s="27" t="e">
        <f t="shared" si="89"/>
        <v>#VALUE!</v>
      </c>
    </row>
    <row r="1868" spans="1:8" x14ac:dyDescent="0.3">
      <c r="A1868" s="49" t="s">
        <v>8876</v>
      </c>
      <c r="B1868" s="27" t="s">
        <v>6370</v>
      </c>
      <c r="C1868" s="27" t="s">
        <v>8875</v>
      </c>
      <c r="D1868" s="27" t="s">
        <v>14224</v>
      </c>
      <c r="E1868" s="75">
        <v>28248</v>
      </c>
      <c r="F1868" s="27" t="str">
        <f t="shared" si="87"/>
        <v>0087</v>
      </c>
      <c r="G1868" s="27" t="str">
        <f t="shared" si="88"/>
        <v>Female</v>
      </c>
      <c r="H1868" s="27" t="str">
        <f t="shared" si="89"/>
        <v>probat</v>
      </c>
    </row>
    <row r="1869" spans="1:8" x14ac:dyDescent="0.3">
      <c r="A1869" s="49" t="s">
        <v>8874</v>
      </c>
      <c r="B1869" s="27" t="s">
        <v>6534</v>
      </c>
      <c r="C1869" s="27" t="s">
        <v>8873</v>
      </c>
      <c r="D1869" s="27" t="s">
        <v>14225</v>
      </c>
      <c r="E1869" s="75">
        <v>25271</v>
      </c>
      <c r="F1869" s="27" t="str">
        <f t="shared" si="87"/>
        <v>5067</v>
      </c>
      <c r="G1869" s="27" t="str">
        <f t="shared" si="88"/>
        <v>Male</v>
      </c>
      <c r="H1869" s="27" t="str">
        <f t="shared" si="89"/>
        <v>procoretrading</v>
      </c>
    </row>
    <row r="1870" spans="1:8" x14ac:dyDescent="0.3">
      <c r="A1870" s="49" t="s">
        <v>8872</v>
      </c>
      <c r="B1870" s="27" t="s">
        <v>7247</v>
      </c>
      <c r="C1870" s="27" t="s">
        <v>8871</v>
      </c>
      <c r="D1870" s="27" t="s">
        <v>14226</v>
      </c>
      <c r="E1870" s="75">
        <v>33143</v>
      </c>
      <c r="F1870" s="27" t="str">
        <f t="shared" si="87"/>
        <v>5275</v>
      </c>
      <c r="G1870" s="27" t="str">
        <f t="shared" si="88"/>
        <v>Male</v>
      </c>
      <c r="H1870" s="27" t="str">
        <f t="shared" si="89"/>
        <v>procrit</v>
      </c>
    </row>
    <row r="1871" spans="1:8" x14ac:dyDescent="0.3">
      <c r="A1871" s="49" t="s">
        <v>8870</v>
      </c>
      <c r="B1871" s="27" t="s">
        <v>4073</v>
      </c>
      <c r="C1871" s="27" t="s">
        <v>8869</v>
      </c>
      <c r="D1871" s="27" t="s">
        <v>14227</v>
      </c>
      <c r="E1871" s="75">
        <v>29821</v>
      </c>
      <c r="F1871" s="27" t="str">
        <f t="shared" si="87"/>
        <v>5835</v>
      </c>
      <c r="G1871" s="27" t="str">
        <f t="shared" si="88"/>
        <v>Male</v>
      </c>
      <c r="H1871" s="27" t="str">
        <f t="shared" si="89"/>
        <v>iafrica</v>
      </c>
    </row>
    <row r="1872" spans="1:8" x14ac:dyDescent="0.3">
      <c r="A1872" s="49" t="s">
        <v>8868</v>
      </c>
      <c r="B1872" s="27" t="s">
        <v>7737</v>
      </c>
      <c r="C1872" s="27" t="s">
        <v>8836</v>
      </c>
      <c r="D1872" s="27" t="s">
        <v>14228</v>
      </c>
      <c r="E1872" s="75">
        <v>30131</v>
      </c>
      <c r="F1872" s="27" t="str">
        <f t="shared" si="87"/>
        <v>0388</v>
      </c>
      <c r="G1872" s="27" t="str">
        <f t="shared" si="88"/>
        <v>Female</v>
      </c>
      <c r="H1872" s="27" t="str">
        <f t="shared" si="89"/>
        <v>profectuscapital</v>
      </c>
    </row>
    <row r="1873" spans="1:8" x14ac:dyDescent="0.3">
      <c r="A1873" s="49" t="s">
        <v>8867</v>
      </c>
      <c r="B1873" s="27" t="s">
        <v>8866</v>
      </c>
      <c r="C1873" s="27" t="s">
        <v>8865</v>
      </c>
      <c r="D1873" s="27" t="s">
        <v>14229</v>
      </c>
      <c r="E1873" s="75">
        <v>35848</v>
      </c>
      <c r="F1873" s="27" t="str">
        <f t="shared" si="87"/>
        <v>5271</v>
      </c>
      <c r="G1873" s="27" t="str">
        <f t="shared" si="88"/>
        <v>Male</v>
      </c>
      <c r="H1873" s="27" t="str">
        <f t="shared" si="89"/>
        <v>progifts</v>
      </c>
    </row>
    <row r="1874" spans="1:8" x14ac:dyDescent="0.3">
      <c r="A1874" s="49" t="s">
        <v>8864</v>
      </c>
      <c r="B1874" s="27" t="s">
        <v>4173</v>
      </c>
      <c r="C1874" s="27" t="s">
        <v>4573</v>
      </c>
      <c r="D1874" s="27" t="s">
        <v>14230</v>
      </c>
      <c r="E1874" s="75">
        <v>32235</v>
      </c>
      <c r="F1874" s="27" t="str">
        <f t="shared" si="87"/>
        <v>5954</v>
      </c>
      <c r="G1874" s="27" t="str">
        <f t="shared" si="88"/>
        <v>Male</v>
      </c>
      <c r="H1874" s="27" t="str">
        <f t="shared" si="89"/>
        <v>profrisk</v>
      </c>
    </row>
    <row r="1875" spans="1:8" x14ac:dyDescent="0.3">
      <c r="A1875" s="49" t="s">
        <v>8863</v>
      </c>
      <c r="B1875" s="27" t="s">
        <v>8862</v>
      </c>
      <c r="C1875" s="27" t="s">
        <v>8861</v>
      </c>
      <c r="E1875" s="75">
        <v>31357</v>
      </c>
      <c r="F1875" s="27" t="str">
        <f t="shared" si="87"/>
        <v>5293</v>
      </c>
      <c r="G1875" s="27" t="str">
        <f t="shared" si="88"/>
        <v>Male</v>
      </c>
      <c r="H1875" s="27" t="e">
        <f t="shared" si="89"/>
        <v>#VALUE!</v>
      </c>
    </row>
    <row r="1876" spans="1:8" x14ac:dyDescent="0.3">
      <c r="A1876" s="49" t="s">
        <v>8860</v>
      </c>
      <c r="B1876" s="27" t="s">
        <v>8859</v>
      </c>
      <c r="C1876" s="27" t="s">
        <v>8858</v>
      </c>
      <c r="E1876" s="75">
        <v>32722</v>
      </c>
      <c r="F1876" s="27" t="str">
        <f t="shared" si="87"/>
        <v>1013</v>
      </c>
      <c r="G1876" s="27" t="str">
        <f t="shared" si="88"/>
        <v>Female</v>
      </c>
      <c r="H1876" s="27" t="e">
        <f t="shared" si="89"/>
        <v>#VALUE!</v>
      </c>
    </row>
    <row r="1877" spans="1:8" x14ac:dyDescent="0.3">
      <c r="A1877" s="49" t="s">
        <v>8857</v>
      </c>
      <c r="B1877" s="27" t="s">
        <v>5240</v>
      </c>
      <c r="C1877" s="27" t="s">
        <v>8856</v>
      </c>
      <c r="D1877" s="27" t="s">
        <v>14231</v>
      </c>
      <c r="E1877" s="75">
        <v>33941</v>
      </c>
      <c r="F1877" s="27" t="str">
        <f t="shared" si="87"/>
        <v>0325</v>
      </c>
      <c r="G1877" s="27" t="str">
        <f t="shared" si="88"/>
        <v>Female</v>
      </c>
      <c r="H1877" s="27" t="str">
        <f t="shared" si="89"/>
        <v>pro-khaya</v>
      </c>
    </row>
    <row r="1878" spans="1:8" x14ac:dyDescent="0.3">
      <c r="A1878" s="49" t="s">
        <v>8855</v>
      </c>
      <c r="B1878" s="27" t="s">
        <v>5357</v>
      </c>
      <c r="C1878" s="27" t="s">
        <v>8854</v>
      </c>
      <c r="D1878" s="27" t="s">
        <v>14232</v>
      </c>
      <c r="E1878" s="75">
        <v>32367</v>
      </c>
      <c r="F1878" s="27" t="str">
        <f t="shared" si="87"/>
        <v>0302</v>
      </c>
      <c r="G1878" s="27" t="str">
        <f t="shared" si="88"/>
        <v>Female</v>
      </c>
      <c r="H1878" s="27" t="str">
        <f t="shared" si="89"/>
        <v>mweb</v>
      </c>
    </row>
    <row r="1879" spans="1:8" x14ac:dyDescent="0.3">
      <c r="A1879" s="49" t="s">
        <v>8853</v>
      </c>
      <c r="B1879" s="27" t="s">
        <v>8852</v>
      </c>
      <c r="C1879" s="27" t="s">
        <v>8851</v>
      </c>
      <c r="E1879" s="75">
        <v>33436</v>
      </c>
      <c r="F1879" s="27" t="str">
        <f t="shared" si="87"/>
        <v>1102</v>
      </c>
      <c r="G1879" s="27" t="str">
        <f t="shared" si="88"/>
        <v>Female</v>
      </c>
      <c r="H1879" s="27" t="e">
        <f t="shared" si="89"/>
        <v>#VALUE!</v>
      </c>
    </row>
    <row r="1880" spans="1:8" x14ac:dyDescent="0.3">
      <c r="A1880" s="49" t="s">
        <v>8850</v>
      </c>
      <c r="B1880" s="27" t="s">
        <v>8849</v>
      </c>
      <c r="C1880" s="27" t="s">
        <v>8848</v>
      </c>
      <c r="E1880" s="75">
        <v>33539</v>
      </c>
      <c r="F1880" s="27" t="str">
        <f t="shared" si="87"/>
        <v>0369</v>
      </c>
      <c r="G1880" s="27" t="str">
        <f t="shared" si="88"/>
        <v>Female</v>
      </c>
      <c r="H1880" s="27" t="e">
        <f t="shared" si="89"/>
        <v>#VALUE!</v>
      </c>
    </row>
    <row r="1881" spans="1:8" x14ac:dyDescent="0.3">
      <c r="A1881" s="49" t="s">
        <v>8847</v>
      </c>
      <c r="B1881" s="27" t="s">
        <v>8846</v>
      </c>
      <c r="C1881" s="27" t="s">
        <v>4373</v>
      </c>
      <c r="D1881" s="27" t="s">
        <v>14233</v>
      </c>
      <c r="E1881" s="75">
        <v>34936</v>
      </c>
      <c r="F1881" s="27" t="str">
        <f t="shared" si="87"/>
        <v>5122</v>
      </c>
      <c r="G1881" s="27" t="str">
        <f t="shared" si="88"/>
        <v>Male</v>
      </c>
      <c r="H1881" s="27" t="str">
        <f t="shared" si="89"/>
        <v>pro-safe</v>
      </c>
    </row>
    <row r="1882" spans="1:8" x14ac:dyDescent="0.3">
      <c r="A1882" s="49" t="s">
        <v>8845</v>
      </c>
      <c r="B1882" s="27" t="s">
        <v>8844</v>
      </c>
      <c r="C1882" s="27" t="s">
        <v>5403</v>
      </c>
      <c r="D1882" s="27" t="s">
        <v>14234</v>
      </c>
      <c r="E1882" s="75">
        <v>24907</v>
      </c>
      <c r="F1882" s="27" t="str">
        <f t="shared" si="87"/>
        <v>5291</v>
      </c>
      <c r="G1882" s="27" t="str">
        <f t="shared" si="88"/>
        <v>Male</v>
      </c>
      <c r="H1882" s="27" t="str">
        <f t="shared" si="89"/>
        <v>prosong</v>
      </c>
    </row>
    <row r="1883" spans="1:8" x14ac:dyDescent="0.3">
      <c r="A1883" s="49" t="s">
        <v>8843</v>
      </c>
      <c r="B1883" s="27" t="s">
        <v>4723</v>
      </c>
      <c r="C1883" s="27" t="s">
        <v>4712</v>
      </c>
      <c r="D1883" s="27" t="s">
        <v>14235</v>
      </c>
      <c r="E1883" s="75">
        <v>34261</v>
      </c>
      <c r="F1883" s="27" t="str">
        <f t="shared" si="87"/>
        <v>0764</v>
      </c>
      <c r="G1883" s="27" t="str">
        <f t="shared" si="88"/>
        <v>Female</v>
      </c>
      <c r="H1883" s="27" t="str">
        <f t="shared" si="89"/>
        <v>prosirius</v>
      </c>
    </row>
    <row r="1884" spans="1:8" x14ac:dyDescent="0.3">
      <c r="A1884" s="49" t="s">
        <v>8842</v>
      </c>
      <c r="B1884" s="27" t="s">
        <v>8841</v>
      </c>
      <c r="C1884" s="27" t="s">
        <v>8840</v>
      </c>
      <c r="E1884" s="75">
        <v>33349</v>
      </c>
      <c r="F1884" s="27" t="str">
        <f t="shared" si="87"/>
        <v>0122</v>
      </c>
      <c r="G1884" s="27" t="str">
        <f t="shared" si="88"/>
        <v>Female</v>
      </c>
      <c r="H1884" s="27" t="e">
        <f t="shared" si="89"/>
        <v>#VALUE!</v>
      </c>
    </row>
    <row r="1885" spans="1:8" x14ac:dyDescent="0.3">
      <c r="A1885" s="49" t="s">
        <v>8839</v>
      </c>
      <c r="B1885" s="27" t="s">
        <v>7146</v>
      </c>
      <c r="C1885" s="27" t="s">
        <v>5571</v>
      </c>
      <c r="D1885" s="27" t="s">
        <v>14236</v>
      </c>
      <c r="E1885" s="75">
        <v>33969</v>
      </c>
      <c r="F1885" s="27" t="str">
        <f t="shared" si="87"/>
        <v>0443</v>
      </c>
      <c r="G1885" s="27" t="str">
        <f t="shared" si="88"/>
        <v>Female</v>
      </c>
      <c r="H1885" s="27" t="str">
        <f t="shared" si="89"/>
        <v>phortambo</v>
      </c>
    </row>
    <row r="1886" spans="1:8" x14ac:dyDescent="0.3">
      <c r="A1886" s="49" t="s">
        <v>8837</v>
      </c>
      <c r="B1886" s="27" t="s">
        <v>5830</v>
      </c>
      <c r="C1886" s="27" t="s">
        <v>8836</v>
      </c>
      <c r="D1886" s="27" t="s">
        <v>14237</v>
      </c>
      <c r="E1886" s="75">
        <v>34563</v>
      </c>
      <c r="F1886" s="27" t="str">
        <f t="shared" si="87"/>
        <v>0870</v>
      </c>
      <c r="G1886" s="27" t="str">
        <f t="shared" si="88"/>
        <v>Female</v>
      </c>
      <c r="H1886" s="27" t="str">
        <f t="shared" si="89"/>
        <v>proteatyres</v>
      </c>
    </row>
    <row r="1887" spans="1:8" x14ac:dyDescent="0.3">
      <c r="A1887" s="49" t="s">
        <v>8835</v>
      </c>
      <c r="B1887" s="27" t="s">
        <v>5470</v>
      </c>
      <c r="C1887" s="27" t="s">
        <v>4131</v>
      </c>
      <c r="D1887" s="27" t="s">
        <v>14238</v>
      </c>
      <c r="E1887" s="75">
        <v>32885</v>
      </c>
      <c r="F1887" s="27" t="str">
        <f t="shared" si="87"/>
        <v>0186</v>
      </c>
      <c r="G1887" s="27" t="str">
        <f t="shared" si="88"/>
        <v>Female</v>
      </c>
      <c r="H1887" s="27" t="str">
        <f t="shared" si="89"/>
        <v>woodline</v>
      </c>
    </row>
    <row r="1888" spans="1:8" x14ac:dyDescent="0.3">
      <c r="A1888" s="49" t="s">
        <v>8834</v>
      </c>
      <c r="B1888" s="27" t="s">
        <v>4313</v>
      </c>
      <c r="C1888" s="27" t="s">
        <v>8833</v>
      </c>
      <c r="D1888" s="27" t="s">
        <v>14239</v>
      </c>
      <c r="E1888" s="75">
        <v>34225</v>
      </c>
      <c r="F1888" s="27" t="str">
        <f t="shared" si="87"/>
        <v>0304</v>
      </c>
      <c r="G1888" s="27" t="str">
        <f t="shared" si="88"/>
        <v>Female</v>
      </c>
      <c r="H1888" s="27" t="str">
        <f t="shared" si="89"/>
        <v>gmail</v>
      </c>
    </row>
    <row r="1889" spans="1:8" x14ac:dyDescent="0.3">
      <c r="A1889" s="49" t="s">
        <v>8832</v>
      </c>
      <c r="B1889" s="27" t="s">
        <v>4229</v>
      </c>
      <c r="C1889" s="27" t="s">
        <v>8831</v>
      </c>
      <c r="D1889" s="27" t="s">
        <v>14240</v>
      </c>
      <c r="E1889" s="75">
        <v>30949</v>
      </c>
      <c r="F1889" s="27" t="str">
        <f t="shared" si="87"/>
        <v>6362</v>
      </c>
      <c r="G1889" s="27" t="str">
        <f t="shared" si="88"/>
        <v>Male</v>
      </c>
      <c r="H1889" s="27" t="str">
        <f t="shared" si="89"/>
        <v>provisur</v>
      </c>
    </row>
    <row r="1890" spans="1:8" x14ac:dyDescent="0.3">
      <c r="A1890" s="49" t="s">
        <v>8830</v>
      </c>
      <c r="B1890" s="27" t="s">
        <v>4768</v>
      </c>
      <c r="C1890" s="27" t="s">
        <v>5814</v>
      </c>
      <c r="D1890" s="27" t="s">
        <v>14241</v>
      </c>
      <c r="E1890" s="75">
        <v>32978</v>
      </c>
      <c r="F1890" s="27" t="str">
        <f t="shared" si="87"/>
        <v>5495</v>
      </c>
      <c r="G1890" s="27" t="str">
        <f t="shared" si="88"/>
        <v>Male</v>
      </c>
      <c r="H1890" s="27" t="str">
        <f t="shared" si="89"/>
        <v>profrisk</v>
      </c>
    </row>
    <row r="1891" spans="1:8" x14ac:dyDescent="0.3">
      <c r="A1891" s="49" t="s">
        <v>8829</v>
      </c>
      <c r="B1891" s="27" t="s">
        <v>6841</v>
      </c>
      <c r="C1891" s="27" t="s">
        <v>8828</v>
      </c>
      <c r="D1891" s="27" t="s">
        <v>14242</v>
      </c>
      <c r="E1891" s="75">
        <v>33175</v>
      </c>
      <c r="F1891" s="27" t="str">
        <f t="shared" si="87"/>
        <v>0541</v>
      </c>
      <c r="G1891" s="27" t="str">
        <f t="shared" si="88"/>
        <v>Female</v>
      </c>
      <c r="H1891" s="27" t="str">
        <f t="shared" si="89"/>
        <v>ptrhydraulics</v>
      </c>
    </row>
    <row r="1892" spans="1:8" x14ac:dyDescent="0.3">
      <c r="A1892" s="49" t="s">
        <v>8827</v>
      </c>
      <c r="B1892" s="27" t="s">
        <v>4351</v>
      </c>
      <c r="C1892" s="27" t="s">
        <v>8826</v>
      </c>
      <c r="D1892" s="27" t="s">
        <v>14243</v>
      </c>
      <c r="E1892" s="75">
        <v>31762</v>
      </c>
      <c r="F1892" s="27" t="str">
        <f t="shared" si="87"/>
        <v>0227</v>
      </c>
      <c r="G1892" s="27" t="str">
        <f t="shared" si="88"/>
        <v>Female</v>
      </c>
      <c r="H1892" s="27" t="str">
        <f t="shared" si="89"/>
        <v>pureau</v>
      </c>
    </row>
    <row r="1893" spans="1:8" x14ac:dyDescent="0.3">
      <c r="A1893" s="49" t="s">
        <v>8825</v>
      </c>
      <c r="B1893" s="27" t="s">
        <v>5421</v>
      </c>
      <c r="C1893" s="27" t="s">
        <v>8824</v>
      </c>
      <c r="D1893" s="27" t="s">
        <v>14244</v>
      </c>
      <c r="E1893" s="75">
        <v>32387</v>
      </c>
      <c r="F1893" s="27" t="str">
        <f t="shared" si="87"/>
        <v>0686</v>
      </c>
      <c r="G1893" s="27" t="str">
        <f t="shared" si="88"/>
        <v>Female</v>
      </c>
      <c r="H1893" s="27" t="str">
        <f t="shared" si="89"/>
        <v>gmail</v>
      </c>
    </row>
    <row r="1894" spans="1:8" x14ac:dyDescent="0.3">
      <c r="A1894" s="49" t="s">
        <v>8823</v>
      </c>
      <c r="B1894" s="27" t="s">
        <v>8822</v>
      </c>
      <c r="C1894" s="27" t="s">
        <v>8821</v>
      </c>
      <c r="D1894" s="27" t="s">
        <v>14245</v>
      </c>
      <c r="E1894" s="75">
        <v>33886</v>
      </c>
      <c r="F1894" s="27" t="str">
        <f t="shared" si="87"/>
        <v>0033</v>
      </c>
      <c r="G1894" s="27" t="str">
        <f t="shared" si="88"/>
        <v>Female</v>
      </c>
      <c r="H1894" s="27" t="str">
        <f t="shared" si="89"/>
        <v>mweb</v>
      </c>
    </row>
    <row r="1895" spans="1:8" x14ac:dyDescent="0.3">
      <c r="A1895" s="49" t="s">
        <v>8820</v>
      </c>
      <c r="B1895" s="27" t="s">
        <v>7296</v>
      </c>
      <c r="C1895" s="27" t="s">
        <v>4025</v>
      </c>
      <c r="D1895" s="27" t="s">
        <v>14246</v>
      </c>
      <c r="E1895" s="75">
        <v>33523</v>
      </c>
      <c r="F1895" s="27" t="str">
        <f t="shared" si="87"/>
        <v>0717</v>
      </c>
      <c r="G1895" s="27" t="str">
        <f t="shared" si="88"/>
        <v>Female</v>
      </c>
      <c r="H1895" s="27" t="str">
        <f t="shared" si="89"/>
        <v>pyrotec</v>
      </c>
    </row>
    <row r="1896" spans="1:8" x14ac:dyDescent="0.3">
      <c r="A1896" s="49" t="s">
        <v>8819</v>
      </c>
      <c r="B1896" s="27" t="s">
        <v>8818</v>
      </c>
      <c r="C1896" s="27" t="s">
        <v>6507</v>
      </c>
      <c r="E1896" s="75">
        <v>31101</v>
      </c>
      <c r="F1896" s="27" t="str">
        <f t="shared" si="87"/>
        <v>0685</v>
      </c>
      <c r="G1896" s="27" t="str">
        <f t="shared" si="88"/>
        <v>Female</v>
      </c>
      <c r="H1896" s="27" t="e">
        <f t="shared" si="89"/>
        <v>#VALUE!</v>
      </c>
    </row>
    <row r="1897" spans="1:8" x14ac:dyDescent="0.3">
      <c r="A1897" s="49" t="s">
        <v>8816</v>
      </c>
      <c r="B1897" s="27" t="s">
        <v>4922</v>
      </c>
      <c r="C1897" s="27" t="s">
        <v>5908</v>
      </c>
      <c r="E1897" s="75">
        <v>32433</v>
      </c>
      <c r="F1897" s="27" t="str">
        <f t="shared" si="87"/>
        <v>0851</v>
      </c>
      <c r="G1897" s="27" t="str">
        <f t="shared" si="88"/>
        <v>Female</v>
      </c>
      <c r="H1897" s="27" t="e">
        <f t="shared" si="89"/>
        <v>#VALUE!</v>
      </c>
    </row>
    <row r="1898" spans="1:8" x14ac:dyDescent="0.3">
      <c r="A1898" s="49" t="s">
        <v>8815</v>
      </c>
      <c r="B1898" s="27" t="s">
        <v>6341</v>
      </c>
      <c r="C1898" s="27" t="s">
        <v>4318</v>
      </c>
      <c r="D1898" s="27" t="s">
        <v>14247</v>
      </c>
      <c r="E1898" s="75">
        <v>30128</v>
      </c>
      <c r="F1898" s="27" t="str">
        <f t="shared" si="87"/>
        <v>0021</v>
      </c>
      <c r="G1898" s="27" t="str">
        <f t="shared" si="88"/>
        <v>Female</v>
      </c>
      <c r="H1898" s="27" t="str">
        <f t="shared" si="89"/>
        <v>saiglobal</v>
      </c>
    </row>
    <row r="1899" spans="1:8" x14ac:dyDescent="0.3">
      <c r="A1899" s="49" t="s">
        <v>8814</v>
      </c>
      <c r="B1899" s="27" t="s">
        <v>5806</v>
      </c>
      <c r="C1899" s="27" t="s">
        <v>8813</v>
      </c>
      <c r="D1899" s="27" t="s">
        <v>14248</v>
      </c>
      <c r="E1899" s="75">
        <v>29261</v>
      </c>
      <c r="F1899" s="27" t="str">
        <f t="shared" si="87"/>
        <v>5451</v>
      </c>
      <c r="G1899" s="27" t="str">
        <f t="shared" si="88"/>
        <v>Male</v>
      </c>
      <c r="H1899" s="27" t="str">
        <f t="shared" si="89"/>
        <v>qrent</v>
      </c>
    </row>
    <row r="1900" spans="1:8" x14ac:dyDescent="0.3">
      <c r="A1900" s="49" t="s">
        <v>8812</v>
      </c>
      <c r="B1900" s="27" t="s">
        <v>8811</v>
      </c>
      <c r="C1900" s="27" t="s">
        <v>8810</v>
      </c>
      <c r="D1900" s="27" t="s">
        <v>14249</v>
      </c>
      <c r="E1900" s="75">
        <v>29021</v>
      </c>
      <c r="F1900" s="27" t="str">
        <f t="shared" si="87"/>
        <v>0768</v>
      </c>
      <c r="G1900" s="27" t="str">
        <f t="shared" si="88"/>
        <v>Female</v>
      </c>
      <c r="H1900" s="27" t="str">
        <f t="shared" si="89"/>
        <v>mweb</v>
      </c>
    </row>
    <row r="1901" spans="1:8" x14ac:dyDescent="0.3">
      <c r="A1901" s="49" t="s">
        <v>8809</v>
      </c>
      <c r="B1901" s="27" t="s">
        <v>8808</v>
      </c>
      <c r="C1901" s="27" t="s">
        <v>8807</v>
      </c>
      <c r="D1901" s="27" t="s">
        <v>14250</v>
      </c>
      <c r="E1901" s="75">
        <v>32613</v>
      </c>
      <c r="F1901" s="27" t="str">
        <f t="shared" si="87"/>
        <v>0144</v>
      </c>
      <c r="G1901" s="27" t="str">
        <f t="shared" si="88"/>
        <v>Female</v>
      </c>
      <c r="H1901" s="27" t="str">
        <f t="shared" si="89"/>
        <v>mweb</v>
      </c>
    </row>
    <row r="1902" spans="1:8" x14ac:dyDescent="0.3">
      <c r="A1902" s="49" t="s">
        <v>8806</v>
      </c>
      <c r="B1902" s="27" t="s">
        <v>7726</v>
      </c>
      <c r="C1902" s="27" t="s">
        <v>5307</v>
      </c>
      <c r="D1902" s="27" t="s">
        <v>14251</v>
      </c>
      <c r="E1902" s="75">
        <v>33646</v>
      </c>
      <c r="F1902" s="27" t="str">
        <f t="shared" si="87"/>
        <v>5676</v>
      </c>
      <c r="G1902" s="27" t="str">
        <f t="shared" si="88"/>
        <v>Male</v>
      </c>
      <c r="H1902" s="27" t="str">
        <f t="shared" si="89"/>
        <v>qualitechs</v>
      </c>
    </row>
    <row r="1903" spans="1:8" x14ac:dyDescent="0.3">
      <c r="A1903" s="49" t="s">
        <v>8805</v>
      </c>
      <c r="B1903" s="27" t="s">
        <v>8804</v>
      </c>
      <c r="C1903" s="27" t="s">
        <v>8803</v>
      </c>
      <c r="D1903" s="27" t="s">
        <v>14252</v>
      </c>
      <c r="E1903" s="75">
        <v>32773</v>
      </c>
      <c r="F1903" s="27" t="str">
        <f t="shared" si="87"/>
        <v>5490</v>
      </c>
      <c r="G1903" s="27" t="str">
        <f t="shared" si="88"/>
        <v>Male</v>
      </c>
      <c r="H1903" s="27" t="str">
        <f t="shared" si="89"/>
        <v>quantumbiotech</v>
      </c>
    </row>
    <row r="1904" spans="1:8" x14ac:dyDescent="0.3">
      <c r="A1904" s="49" t="s">
        <v>8802</v>
      </c>
      <c r="B1904" s="27" t="s">
        <v>8801</v>
      </c>
      <c r="C1904" s="27" t="s">
        <v>8800</v>
      </c>
      <c r="D1904" s="27" t="s">
        <v>14253</v>
      </c>
      <c r="E1904" s="75">
        <v>33763</v>
      </c>
      <c r="F1904" s="27" t="str">
        <f t="shared" si="87"/>
        <v>5591</v>
      </c>
      <c r="G1904" s="27" t="str">
        <f t="shared" si="88"/>
        <v>Male</v>
      </c>
      <c r="H1904" s="27" t="str">
        <f t="shared" si="89"/>
        <v>mweb</v>
      </c>
    </row>
    <row r="1905" spans="1:8" x14ac:dyDescent="0.3">
      <c r="A1905" s="49" t="s">
        <v>8799</v>
      </c>
      <c r="B1905" s="27" t="s">
        <v>6777</v>
      </c>
      <c r="C1905" s="27" t="s">
        <v>4025</v>
      </c>
      <c r="D1905" s="27" t="s">
        <v>14254</v>
      </c>
      <c r="E1905" s="75">
        <v>33721</v>
      </c>
      <c r="F1905" s="27" t="str">
        <f t="shared" si="87"/>
        <v>6377</v>
      </c>
      <c r="G1905" s="27" t="str">
        <f t="shared" si="88"/>
        <v>Male</v>
      </c>
      <c r="H1905" s="27" t="str">
        <f t="shared" si="89"/>
        <v>gmail</v>
      </c>
    </row>
    <row r="1906" spans="1:8" x14ac:dyDescent="0.3">
      <c r="A1906" s="49" t="s">
        <v>8798</v>
      </c>
      <c r="B1906" s="27" t="s">
        <v>8797</v>
      </c>
      <c r="C1906" s="27" t="s">
        <v>8796</v>
      </c>
      <c r="D1906" s="27" t="s">
        <v>14255</v>
      </c>
      <c r="E1906" s="75">
        <v>30097</v>
      </c>
      <c r="F1906" s="27" t="str">
        <f t="shared" si="87"/>
        <v>5309</v>
      </c>
      <c r="G1906" s="27" t="str">
        <f t="shared" si="88"/>
        <v>Male</v>
      </c>
      <c r="H1906" s="27" t="str">
        <f t="shared" si="89"/>
        <v>51</v>
      </c>
    </row>
    <row r="1907" spans="1:8" x14ac:dyDescent="0.3">
      <c r="A1907" s="49" t="s">
        <v>8795</v>
      </c>
      <c r="B1907" s="27" t="s">
        <v>8794</v>
      </c>
      <c r="C1907" s="27" t="s">
        <v>8793</v>
      </c>
      <c r="D1907" s="27" t="s">
        <v>14256</v>
      </c>
      <c r="E1907" s="75">
        <v>32977</v>
      </c>
      <c r="F1907" s="27" t="str">
        <f t="shared" si="87"/>
        <v>1007</v>
      </c>
      <c r="G1907" s="27" t="str">
        <f t="shared" si="88"/>
        <v>Female</v>
      </c>
      <c r="H1907" s="27" t="str">
        <f t="shared" si="89"/>
        <v>QUIVERTREE</v>
      </c>
    </row>
    <row r="1908" spans="1:8" x14ac:dyDescent="0.3">
      <c r="A1908" s="49" t="s">
        <v>8792</v>
      </c>
      <c r="B1908" s="27" t="s">
        <v>8791</v>
      </c>
      <c r="C1908" s="27" t="s">
        <v>8790</v>
      </c>
      <c r="D1908" s="27" t="s">
        <v>14257</v>
      </c>
      <c r="E1908" s="75">
        <v>33945</v>
      </c>
      <c r="F1908" s="27" t="str">
        <f t="shared" si="87"/>
        <v>0549</v>
      </c>
      <c r="G1908" s="27" t="str">
        <f t="shared" si="88"/>
        <v>Female</v>
      </c>
      <c r="H1908" s="27" t="str">
        <f t="shared" si="89"/>
        <v>rs-components</v>
      </c>
    </row>
    <row r="1909" spans="1:8" x14ac:dyDescent="0.3">
      <c r="A1909" s="49" t="s">
        <v>8789</v>
      </c>
      <c r="B1909" s="27" t="s">
        <v>5025</v>
      </c>
      <c r="C1909" s="27" t="s">
        <v>8788</v>
      </c>
      <c r="D1909" s="27" t="s">
        <v>14258</v>
      </c>
      <c r="E1909" s="75">
        <v>30476</v>
      </c>
      <c r="F1909" s="27" t="str">
        <f t="shared" si="87"/>
        <v>0537</v>
      </c>
      <c r="G1909" s="27" t="str">
        <f t="shared" si="88"/>
        <v>Female</v>
      </c>
      <c r="H1909" s="27" t="str">
        <f t="shared" si="89"/>
        <v>rtechtraining</v>
      </c>
    </row>
    <row r="1910" spans="1:8" x14ac:dyDescent="0.3">
      <c r="A1910" s="49" t="s">
        <v>8787</v>
      </c>
      <c r="B1910" s="27" t="s">
        <v>4554</v>
      </c>
      <c r="C1910" s="27" t="s">
        <v>8786</v>
      </c>
      <c r="D1910" s="27" t="s">
        <v>14259</v>
      </c>
      <c r="E1910" s="75">
        <v>30719</v>
      </c>
      <c r="F1910" s="27" t="str">
        <f t="shared" si="87"/>
        <v>0460</v>
      </c>
      <c r="G1910" s="27" t="str">
        <f t="shared" si="88"/>
        <v>Female</v>
      </c>
      <c r="H1910" s="27" t="str">
        <f t="shared" si="89"/>
        <v>faerchplast</v>
      </c>
    </row>
    <row r="1911" spans="1:8" x14ac:dyDescent="0.3">
      <c r="A1911" s="49" t="s">
        <v>8785</v>
      </c>
      <c r="B1911" s="27" t="s">
        <v>8784</v>
      </c>
      <c r="C1911" s="27" t="s">
        <v>5455</v>
      </c>
      <c r="D1911" s="27" t="s">
        <v>14260</v>
      </c>
      <c r="E1911" s="75">
        <v>32057</v>
      </c>
      <c r="F1911" s="27" t="str">
        <f t="shared" si="87"/>
        <v>0982</v>
      </c>
      <c r="G1911" s="27" t="str">
        <f t="shared" si="88"/>
        <v>Female</v>
      </c>
      <c r="H1911" s="27" t="str">
        <f t="shared" si="89"/>
        <v>radchem</v>
      </c>
    </row>
    <row r="1912" spans="1:8" x14ac:dyDescent="0.3">
      <c r="A1912" s="49" t="s">
        <v>8783</v>
      </c>
      <c r="B1912" s="27" t="s">
        <v>5385</v>
      </c>
      <c r="C1912" s="27" t="s">
        <v>4794</v>
      </c>
      <c r="D1912" s="27" t="s">
        <v>14261</v>
      </c>
      <c r="E1912" s="75">
        <v>33624</v>
      </c>
      <c r="F1912" s="27" t="str">
        <f t="shared" si="87"/>
        <v>5666</v>
      </c>
      <c r="G1912" s="27" t="str">
        <f t="shared" si="88"/>
        <v>Male</v>
      </c>
      <c r="H1912" s="27" t="str">
        <f t="shared" si="89"/>
        <v>radicalwaters</v>
      </c>
    </row>
    <row r="1913" spans="1:8" x14ac:dyDescent="0.3">
      <c r="A1913" s="49" t="s">
        <v>8782</v>
      </c>
      <c r="B1913" s="27" t="s">
        <v>4173</v>
      </c>
      <c r="C1913" s="27" t="s">
        <v>8781</v>
      </c>
      <c r="D1913" s="27" t="s">
        <v>14262</v>
      </c>
      <c r="E1913" s="75">
        <v>34610</v>
      </c>
      <c r="F1913" s="27" t="str">
        <f t="shared" si="87"/>
        <v>5249</v>
      </c>
      <c r="G1913" s="27" t="str">
        <f t="shared" si="88"/>
        <v>Male</v>
      </c>
      <c r="H1913" s="27" t="str">
        <f t="shared" si="89"/>
        <v>mweb</v>
      </c>
    </row>
    <row r="1914" spans="1:8" x14ac:dyDescent="0.3">
      <c r="A1914" s="49" t="s">
        <v>8780</v>
      </c>
      <c r="B1914" s="27" t="s">
        <v>6748</v>
      </c>
      <c r="C1914" s="27" t="s">
        <v>8779</v>
      </c>
      <c r="E1914" s="75">
        <v>32379</v>
      </c>
      <c r="F1914" s="27" t="str">
        <f t="shared" si="87"/>
        <v>5870</v>
      </c>
      <c r="G1914" s="27" t="str">
        <f t="shared" si="88"/>
        <v>Male</v>
      </c>
      <c r="H1914" s="27" t="e">
        <f t="shared" si="89"/>
        <v>#VALUE!</v>
      </c>
    </row>
    <row r="1915" spans="1:8" x14ac:dyDescent="0.3">
      <c r="A1915" s="49" t="s">
        <v>8778</v>
      </c>
      <c r="B1915" s="27" t="s">
        <v>5806</v>
      </c>
      <c r="C1915" s="27" t="s">
        <v>8777</v>
      </c>
      <c r="D1915" s="27" t="s">
        <v>14263</v>
      </c>
      <c r="E1915" s="75">
        <v>33963</v>
      </c>
      <c r="F1915" s="27" t="str">
        <f t="shared" si="87"/>
        <v>5285</v>
      </c>
      <c r="G1915" s="27" t="str">
        <f t="shared" si="88"/>
        <v>Male</v>
      </c>
      <c r="H1915" s="27" t="str">
        <f t="shared" si="89"/>
        <v>rakts</v>
      </c>
    </row>
    <row r="1916" spans="1:8" x14ac:dyDescent="0.3">
      <c r="A1916" s="49" t="s">
        <v>8776</v>
      </c>
      <c r="B1916" s="27" t="s">
        <v>8775</v>
      </c>
      <c r="C1916" s="27" t="s">
        <v>8011</v>
      </c>
      <c r="D1916" s="27" t="s">
        <v>14264</v>
      </c>
      <c r="E1916" s="75">
        <v>33289</v>
      </c>
      <c r="F1916" s="27" t="str">
        <f t="shared" si="87"/>
        <v>0273</v>
      </c>
      <c r="G1916" s="27" t="str">
        <f t="shared" si="88"/>
        <v>Female</v>
      </c>
      <c r="H1916" s="27" t="str">
        <f t="shared" si="89"/>
        <v>randsafety</v>
      </c>
    </row>
    <row r="1917" spans="1:8" x14ac:dyDescent="0.3">
      <c r="A1917" s="49" t="s">
        <v>8774</v>
      </c>
      <c r="B1917" s="27" t="s">
        <v>8773</v>
      </c>
      <c r="C1917" s="27" t="s">
        <v>8772</v>
      </c>
      <c r="D1917" s="27" t="s">
        <v>14265</v>
      </c>
      <c r="E1917" s="75">
        <v>24235</v>
      </c>
      <c r="F1917" s="27" t="str">
        <f t="shared" si="87"/>
        <v>0968</v>
      </c>
      <c r="G1917" s="27" t="str">
        <f t="shared" si="88"/>
        <v>Female</v>
      </c>
      <c r="H1917" s="27" t="str">
        <f t="shared" si="89"/>
        <v>mwebbiz</v>
      </c>
    </row>
    <row r="1918" spans="1:8" x14ac:dyDescent="0.3">
      <c r="A1918" s="49" t="s">
        <v>8771</v>
      </c>
      <c r="B1918" s="27" t="s">
        <v>8770</v>
      </c>
      <c r="C1918" s="27" t="s">
        <v>8769</v>
      </c>
      <c r="D1918" s="27" t="s">
        <v>14266</v>
      </c>
      <c r="E1918" s="75">
        <v>33742</v>
      </c>
      <c r="F1918" s="27" t="str">
        <f t="shared" si="87"/>
        <v>5151</v>
      </c>
      <c r="G1918" s="27" t="str">
        <f t="shared" si="88"/>
        <v>Male</v>
      </c>
      <c r="H1918" s="27" t="str">
        <f t="shared" si="89"/>
        <v>berlinbeef</v>
      </c>
    </row>
    <row r="1919" spans="1:8" x14ac:dyDescent="0.3">
      <c r="A1919" s="49" t="s">
        <v>8768</v>
      </c>
      <c r="B1919" s="27" t="s">
        <v>4597</v>
      </c>
      <c r="C1919" s="27" t="s">
        <v>8767</v>
      </c>
      <c r="D1919" s="27" t="s">
        <v>14267</v>
      </c>
      <c r="E1919" s="75">
        <v>31682</v>
      </c>
      <c r="F1919" s="27" t="str">
        <f t="shared" si="87"/>
        <v>5276</v>
      </c>
      <c r="G1919" s="27" t="str">
        <f t="shared" si="88"/>
        <v>Male</v>
      </c>
      <c r="H1919" s="27" t="str">
        <f t="shared" si="89"/>
        <v>THEFRESHPRESS</v>
      </c>
    </row>
    <row r="1920" spans="1:8" x14ac:dyDescent="0.3">
      <c r="A1920" s="49" t="s">
        <v>8766</v>
      </c>
      <c r="B1920" s="27" t="s">
        <v>5809</v>
      </c>
      <c r="C1920" s="27" t="s">
        <v>8765</v>
      </c>
      <c r="D1920" s="27" t="s">
        <v>14268</v>
      </c>
      <c r="E1920" s="75">
        <v>32852</v>
      </c>
      <c r="F1920" s="27" t="str">
        <f t="shared" si="87"/>
        <v>5015</v>
      </c>
      <c r="G1920" s="27" t="str">
        <f t="shared" si="88"/>
        <v>Male</v>
      </c>
      <c r="H1920" s="27" t="str">
        <f t="shared" si="89"/>
        <v>RAENUTRITION</v>
      </c>
    </row>
    <row r="1921" spans="1:8" x14ac:dyDescent="0.3">
      <c r="A1921" s="49" t="s">
        <v>8764</v>
      </c>
      <c r="B1921" s="27" t="s">
        <v>4397</v>
      </c>
      <c r="C1921" s="27" t="s">
        <v>8763</v>
      </c>
      <c r="D1921" s="27" t="s">
        <v>14269</v>
      </c>
      <c r="E1921" s="75">
        <v>33273</v>
      </c>
      <c r="F1921" s="27" t="str">
        <f t="shared" si="87"/>
        <v>0043</v>
      </c>
      <c r="G1921" s="27" t="str">
        <f t="shared" si="88"/>
        <v>Female</v>
      </c>
      <c r="H1921" s="27" t="str">
        <f t="shared" si="89"/>
        <v>iafrica</v>
      </c>
    </row>
    <row r="1922" spans="1:8" x14ac:dyDescent="0.3">
      <c r="A1922" s="49" t="s">
        <v>8762</v>
      </c>
      <c r="B1922" s="27" t="s">
        <v>8761</v>
      </c>
      <c r="C1922" s="27" t="s">
        <v>8760</v>
      </c>
      <c r="D1922" s="27" t="s">
        <v>14270</v>
      </c>
      <c r="E1922" s="75">
        <v>34088</v>
      </c>
      <c r="F1922" s="27" t="str">
        <f t="shared" si="87"/>
        <v>5282</v>
      </c>
      <c r="G1922" s="27" t="str">
        <f t="shared" si="88"/>
        <v>Male</v>
      </c>
      <c r="H1922" s="27" t="str">
        <f t="shared" si="89"/>
        <v>za-nps</v>
      </c>
    </row>
    <row r="1923" spans="1:8" x14ac:dyDescent="0.3">
      <c r="A1923" s="49" t="s">
        <v>8759</v>
      </c>
      <c r="B1923" s="27" t="s">
        <v>8758</v>
      </c>
      <c r="C1923" s="27" t="s">
        <v>4733</v>
      </c>
      <c r="E1923" s="75">
        <v>34219</v>
      </c>
      <c r="F1923" s="27" t="str">
        <f t="shared" si="87"/>
        <v>0319</v>
      </c>
      <c r="G1923" s="27" t="str">
        <f t="shared" si="88"/>
        <v>Female</v>
      </c>
      <c r="H1923" s="27" t="e">
        <f t="shared" si="89"/>
        <v>#VALUE!</v>
      </c>
    </row>
    <row r="1924" spans="1:8" x14ac:dyDescent="0.3">
      <c r="A1924" s="49" t="s">
        <v>8757</v>
      </c>
      <c r="B1924" s="27" t="s">
        <v>4696</v>
      </c>
      <c r="C1924" s="27" t="s">
        <v>8756</v>
      </c>
      <c r="D1924" s="27" t="s">
        <v>14271</v>
      </c>
      <c r="E1924" s="75">
        <v>33668</v>
      </c>
      <c r="F1924" s="27" t="str">
        <f t="shared" ref="F1924:F1987" si="90">MID(A1924,7,4)</f>
        <v>5695</v>
      </c>
      <c r="G1924" s="27" t="str">
        <f t="shared" si="88"/>
        <v>Male</v>
      </c>
      <c r="H1924" s="27" t="str">
        <f t="shared" si="89"/>
        <v>reachforadream</v>
      </c>
    </row>
    <row r="1925" spans="1:8" x14ac:dyDescent="0.3">
      <c r="A1925" s="49" t="s">
        <v>8755</v>
      </c>
      <c r="B1925" s="27" t="s">
        <v>8754</v>
      </c>
      <c r="C1925" s="27" t="s">
        <v>8753</v>
      </c>
      <c r="E1925" s="75">
        <v>27456</v>
      </c>
      <c r="F1925" s="27" t="str">
        <f t="shared" si="90"/>
        <v>5648</v>
      </c>
      <c r="G1925" s="27" t="str">
        <f t="shared" ref="G1925:G1988" si="91">IF(F1925&gt;"4999","Male","Female")</f>
        <v>Male</v>
      </c>
      <c r="H1925" s="27" t="e">
        <f t="shared" ref="H1925:H1988" si="92">LEFT(REPLACE(D1925,1,FIND("@",D1925),""),FIND(".",REPLACE(D1925,1,FIND("@",D1925),""))-1)</f>
        <v>#VALUE!</v>
      </c>
    </row>
    <row r="1926" spans="1:8" x14ac:dyDescent="0.3">
      <c r="A1926" s="49" t="s">
        <v>8752</v>
      </c>
      <c r="B1926" s="27" t="s">
        <v>4114</v>
      </c>
      <c r="C1926" s="27" t="s">
        <v>4488</v>
      </c>
      <c r="D1926" s="27" t="s">
        <v>14272</v>
      </c>
      <c r="E1926" s="75">
        <v>28995</v>
      </c>
      <c r="F1926" s="27" t="str">
        <f t="shared" si="90"/>
        <v>5718</v>
      </c>
      <c r="G1926" s="27" t="str">
        <f t="shared" si="91"/>
        <v>Male</v>
      </c>
      <c r="H1926" s="27" t="str">
        <f t="shared" si="92"/>
        <v>billiongroup</v>
      </c>
    </row>
    <row r="1927" spans="1:8" x14ac:dyDescent="0.3">
      <c r="A1927" s="49" t="s">
        <v>8751</v>
      </c>
      <c r="B1927" s="27" t="s">
        <v>7282</v>
      </c>
      <c r="C1927" s="27" t="s">
        <v>8750</v>
      </c>
      <c r="D1927" s="27" t="s">
        <v>14273</v>
      </c>
      <c r="E1927" s="75">
        <v>29556</v>
      </c>
      <c r="F1927" s="27" t="str">
        <f t="shared" si="90"/>
        <v>5693</v>
      </c>
      <c r="G1927" s="27" t="str">
        <f t="shared" si="91"/>
        <v>Male</v>
      </c>
      <c r="H1927" s="27" t="str">
        <f t="shared" si="92"/>
        <v>rebsons</v>
      </c>
    </row>
    <row r="1928" spans="1:8" x14ac:dyDescent="0.3">
      <c r="A1928" s="49" t="s">
        <v>8749</v>
      </c>
      <c r="B1928" s="27" t="s">
        <v>8748</v>
      </c>
      <c r="C1928" s="27" t="s">
        <v>5514</v>
      </c>
      <c r="D1928" s="27" t="s">
        <v>14274</v>
      </c>
      <c r="E1928" s="75">
        <v>33683</v>
      </c>
      <c r="F1928" s="27" t="str">
        <f t="shared" si="90"/>
        <v>0413</v>
      </c>
      <c r="G1928" s="27" t="str">
        <f t="shared" si="91"/>
        <v>Female</v>
      </c>
      <c r="H1928" s="27" t="str">
        <f t="shared" si="92"/>
        <v>redalert</v>
      </c>
    </row>
    <row r="1929" spans="1:8" x14ac:dyDescent="0.3">
      <c r="A1929" s="49" t="s">
        <v>8747</v>
      </c>
      <c r="B1929" s="27" t="s">
        <v>8746</v>
      </c>
      <c r="C1929" s="27" t="s">
        <v>8745</v>
      </c>
      <c r="D1929" s="27" t="s">
        <v>14275</v>
      </c>
      <c r="E1929" s="75">
        <v>31329</v>
      </c>
      <c r="F1929" s="27" t="str">
        <f t="shared" si="90"/>
        <v>1043</v>
      </c>
      <c r="G1929" s="27" t="str">
        <f t="shared" si="91"/>
        <v>Female</v>
      </c>
      <c r="H1929" s="27" t="str">
        <f t="shared" si="92"/>
        <v>fathershousesa</v>
      </c>
    </row>
    <row r="1930" spans="1:8" x14ac:dyDescent="0.3">
      <c r="A1930" s="49" t="s">
        <v>8744</v>
      </c>
      <c r="B1930" s="27" t="s">
        <v>4885</v>
      </c>
      <c r="C1930" s="27" t="s">
        <v>4089</v>
      </c>
      <c r="E1930" s="75">
        <v>29330</v>
      </c>
      <c r="F1930" s="27" t="str">
        <f t="shared" si="90"/>
        <v>0531</v>
      </c>
      <c r="G1930" s="27" t="str">
        <f t="shared" si="91"/>
        <v>Female</v>
      </c>
      <c r="H1930" s="27" t="e">
        <f t="shared" si="92"/>
        <v>#VALUE!</v>
      </c>
    </row>
    <row r="1931" spans="1:8" x14ac:dyDescent="0.3">
      <c r="A1931" s="49" t="s">
        <v>8743</v>
      </c>
      <c r="B1931" s="27" t="s">
        <v>8742</v>
      </c>
      <c r="C1931" s="27" t="s">
        <v>6648</v>
      </c>
      <c r="D1931" s="27" t="s">
        <v>14276</v>
      </c>
      <c r="E1931" s="75">
        <v>34041</v>
      </c>
      <c r="F1931" s="27" t="str">
        <f t="shared" si="90"/>
        <v>0939</v>
      </c>
      <c r="G1931" s="27" t="str">
        <f t="shared" si="91"/>
        <v>Female</v>
      </c>
      <c r="H1931" s="27" t="str">
        <f t="shared" si="92"/>
        <v>za</v>
      </c>
    </row>
    <row r="1932" spans="1:8" x14ac:dyDescent="0.3">
      <c r="A1932" s="49" t="s">
        <v>8741</v>
      </c>
      <c r="B1932" s="27" t="s">
        <v>4322</v>
      </c>
      <c r="C1932" s="27" t="s">
        <v>4313</v>
      </c>
      <c r="D1932" s="27" t="s">
        <v>13552</v>
      </c>
      <c r="E1932" s="75">
        <v>32610</v>
      </c>
      <c r="F1932" s="27" t="str">
        <f t="shared" si="90"/>
        <v>1006</v>
      </c>
      <c r="G1932" s="27" t="str">
        <f t="shared" si="91"/>
        <v>Female</v>
      </c>
      <c r="H1932" s="27" t="str">
        <f t="shared" si="92"/>
        <v>jshaccounting</v>
      </c>
    </row>
    <row r="1933" spans="1:8" x14ac:dyDescent="0.3">
      <c r="A1933" s="49" t="s">
        <v>8740</v>
      </c>
      <c r="B1933" s="27" t="s">
        <v>7456</v>
      </c>
      <c r="C1933" s="27" t="s">
        <v>8739</v>
      </c>
      <c r="E1933" s="75">
        <v>30026</v>
      </c>
      <c r="F1933" s="27" t="str">
        <f t="shared" si="90"/>
        <v>0777</v>
      </c>
      <c r="G1933" s="27" t="str">
        <f t="shared" si="91"/>
        <v>Female</v>
      </c>
      <c r="H1933" s="27" t="e">
        <f t="shared" si="92"/>
        <v>#VALUE!</v>
      </c>
    </row>
    <row r="1934" spans="1:8" x14ac:dyDescent="0.3">
      <c r="A1934" s="49" t="s">
        <v>8738</v>
      </c>
      <c r="B1934" s="27" t="s">
        <v>8737</v>
      </c>
      <c r="C1934" s="27" t="s">
        <v>8736</v>
      </c>
      <c r="D1934" s="27" t="s">
        <v>14277</v>
      </c>
      <c r="E1934" s="75">
        <v>33643</v>
      </c>
      <c r="F1934" s="27" t="str">
        <f t="shared" si="90"/>
        <v>0099</v>
      </c>
      <c r="G1934" s="27" t="str">
        <f t="shared" si="91"/>
        <v>Female</v>
      </c>
      <c r="H1934" s="27" t="str">
        <f t="shared" si="92"/>
        <v>redefine</v>
      </c>
    </row>
    <row r="1935" spans="1:8" x14ac:dyDescent="0.3">
      <c r="A1935" s="49" t="s">
        <v>8735</v>
      </c>
      <c r="B1935" s="27" t="s">
        <v>8734</v>
      </c>
      <c r="C1935" s="27" t="s">
        <v>8733</v>
      </c>
      <c r="D1935" s="27" t="s">
        <v>14278</v>
      </c>
      <c r="E1935" s="75">
        <v>31077</v>
      </c>
      <c r="F1935" s="27" t="str">
        <f t="shared" si="90"/>
        <v>0728</v>
      </c>
      <c r="G1935" s="27" t="str">
        <f t="shared" si="91"/>
        <v>Female</v>
      </c>
      <c r="H1935" s="27" t="str">
        <f t="shared" si="92"/>
        <v>redfern</v>
      </c>
    </row>
    <row r="1936" spans="1:8" x14ac:dyDescent="0.3">
      <c r="A1936" s="49" t="s">
        <v>8732</v>
      </c>
      <c r="B1936" s="27" t="s">
        <v>4286</v>
      </c>
      <c r="C1936" s="27" t="s">
        <v>8731</v>
      </c>
      <c r="D1936" s="27" t="s">
        <v>14279</v>
      </c>
      <c r="E1936" s="75">
        <v>33133</v>
      </c>
      <c r="F1936" s="27" t="str">
        <f t="shared" si="90"/>
        <v>5966</v>
      </c>
      <c r="G1936" s="27" t="str">
        <f t="shared" si="91"/>
        <v>Male</v>
      </c>
      <c r="H1936" s="27" t="str">
        <f t="shared" si="92"/>
        <v>gmail</v>
      </c>
    </row>
    <row r="1937" spans="1:8" x14ac:dyDescent="0.3">
      <c r="A1937" s="49" t="s">
        <v>8730</v>
      </c>
      <c r="B1937" s="27" t="s">
        <v>8729</v>
      </c>
      <c r="C1937" s="27" t="s">
        <v>8728</v>
      </c>
      <c r="D1937" s="27" t="s">
        <v>14280</v>
      </c>
      <c r="E1937" s="75">
        <v>32084</v>
      </c>
      <c r="F1937" s="27" t="str">
        <f t="shared" si="90"/>
        <v>5724</v>
      </c>
      <c r="G1937" s="27" t="str">
        <f t="shared" si="91"/>
        <v>Male</v>
      </c>
      <c r="H1937" s="27" t="str">
        <f t="shared" si="92"/>
        <v>gtlogistics</v>
      </c>
    </row>
    <row r="1938" spans="1:8" x14ac:dyDescent="0.3">
      <c r="A1938" s="49" t="s">
        <v>8727</v>
      </c>
      <c r="B1938" s="27" t="s">
        <v>5033</v>
      </c>
      <c r="C1938" s="27" t="s">
        <v>8726</v>
      </c>
      <c r="D1938" s="27" t="s">
        <v>13055</v>
      </c>
      <c r="E1938" s="75">
        <v>30381</v>
      </c>
      <c r="F1938" s="27" t="str">
        <f t="shared" si="90"/>
        <v>0773</v>
      </c>
      <c r="G1938" s="27" t="str">
        <f t="shared" si="91"/>
        <v>Female</v>
      </c>
      <c r="H1938" s="27" t="str">
        <f t="shared" si="92"/>
        <v>polyinstitute</v>
      </c>
    </row>
    <row r="1939" spans="1:8" x14ac:dyDescent="0.3">
      <c r="A1939" s="49" t="s">
        <v>8725</v>
      </c>
      <c r="B1939" s="27" t="s">
        <v>5524</v>
      </c>
      <c r="C1939" s="27" t="s">
        <v>5439</v>
      </c>
      <c r="D1939" s="27" t="s">
        <v>14281</v>
      </c>
      <c r="E1939" s="75">
        <v>29564</v>
      </c>
      <c r="F1939" s="27" t="str">
        <f t="shared" si="90"/>
        <v>5394</v>
      </c>
      <c r="G1939" s="27" t="str">
        <f t="shared" si="91"/>
        <v>Male</v>
      </c>
      <c r="H1939" s="27" t="str">
        <f t="shared" si="92"/>
        <v>refts</v>
      </c>
    </row>
    <row r="1940" spans="1:8" x14ac:dyDescent="0.3">
      <c r="A1940" s="49" t="s">
        <v>8724</v>
      </c>
      <c r="B1940" s="27" t="s">
        <v>8723</v>
      </c>
      <c r="C1940" s="27" t="s">
        <v>8722</v>
      </c>
      <c r="D1940" s="27" t="s">
        <v>14282</v>
      </c>
      <c r="E1940" s="75">
        <v>31977</v>
      </c>
      <c r="F1940" s="27" t="str">
        <f t="shared" si="90"/>
        <v>5632</v>
      </c>
      <c r="G1940" s="27" t="str">
        <f t="shared" si="91"/>
        <v>Male</v>
      </c>
      <c r="H1940" s="27" t="str">
        <f t="shared" si="92"/>
        <v>REGALMEATS</v>
      </c>
    </row>
    <row r="1941" spans="1:8" x14ac:dyDescent="0.3">
      <c r="A1941" s="49" t="s">
        <v>8721</v>
      </c>
      <c r="B1941" s="27" t="s">
        <v>8720</v>
      </c>
      <c r="C1941" s="27" t="s">
        <v>8719</v>
      </c>
      <c r="D1941" s="27" t="s">
        <v>14283</v>
      </c>
      <c r="E1941" s="75">
        <v>31544</v>
      </c>
      <c r="F1941" s="27" t="str">
        <f t="shared" si="90"/>
        <v>0048</v>
      </c>
      <c r="G1941" s="27" t="str">
        <f t="shared" si="91"/>
        <v>Female</v>
      </c>
      <c r="H1941" s="27" t="str">
        <f t="shared" si="92"/>
        <v>regus</v>
      </c>
    </row>
    <row r="1942" spans="1:8" x14ac:dyDescent="0.3">
      <c r="A1942" s="49" t="s">
        <v>8718</v>
      </c>
      <c r="B1942" s="27" t="s">
        <v>7565</v>
      </c>
      <c r="C1942" s="27" t="s">
        <v>7217</v>
      </c>
      <c r="E1942" s="75">
        <v>32820</v>
      </c>
      <c r="F1942" s="27" t="str">
        <f t="shared" si="90"/>
        <v>5879</v>
      </c>
      <c r="G1942" s="27" t="str">
        <f t="shared" si="91"/>
        <v>Male</v>
      </c>
      <c r="H1942" s="27" t="e">
        <f t="shared" si="92"/>
        <v>#VALUE!</v>
      </c>
    </row>
    <row r="1943" spans="1:8" x14ac:dyDescent="0.3">
      <c r="A1943" s="49" t="s">
        <v>8717</v>
      </c>
      <c r="B1943" s="27" t="s">
        <v>8716</v>
      </c>
      <c r="C1943" s="27" t="s">
        <v>8715</v>
      </c>
      <c r="D1943" s="27" t="s">
        <v>14284</v>
      </c>
      <c r="E1943" s="75">
        <v>34033</v>
      </c>
      <c r="F1943" s="27" t="str">
        <f t="shared" si="90"/>
        <v>1242</v>
      </c>
      <c r="G1943" s="27" t="str">
        <f t="shared" si="91"/>
        <v>Female</v>
      </c>
      <c r="H1943" s="27" t="str">
        <f t="shared" si="92"/>
        <v>rennieproperty</v>
      </c>
    </row>
    <row r="1944" spans="1:8" x14ac:dyDescent="0.3">
      <c r="A1944" s="49" t="s">
        <v>8714</v>
      </c>
      <c r="B1944" s="27" t="s">
        <v>7697</v>
      </c>
      <c r="C1944" s="27" t="s">
        <v>8713</v>
      </c>
      <c r="D1944" s="27" t="s">
        <v>14285</v>
      </c>
      <c r="E1944" s="75">
        <v>32704</v>
      </c>
      <c r="F1944" s="27" t="str">
        <f t="shared" si="90"/>
        <v>1131</v>
      </c>
      <c r="G1944" s="27" t="str">
        <f t="shared" si="91"/>
        <v>Female</v>
      </c>
      <c r="H1944" s="27" t="str">
        <f t="shared" si="92"/>
        <v>rentokil-initial</v>
      </c>
    </row>
    <row r="1945" spans="1:8" x14ac:dyDescent="0.3">
      <c r="A1945" s="49" t="s">
        <v>8712</v>
      </c>
      <c r="B1945" s="27" t="s">
        <v>5305</v>
      </c>
      <c r="C1945" s="27" t="s">
        <v>8711</v>
      </c>
      <c r="D1945" s="27" t="s">
        <v>14286</v>
      </c>
      <c r="E1945" s="75">
        <v>33629</v>
      </c>
      <c r="F1945" s="27" t="str">
        <f t="shared" si="90"/>
        <v>0192</v>
      </c>
      <c r="G1945" s="27" t="str">
        <f t="shared" si="91"/>
        <v>Female</v>
      </c>
      <c r="H1945" s="27" t="str">
        <f t="shared" si="92"/>
        <v>repcal</v>
      </c>
    </row>
    <row r="1946" spans="1:8" x14ac:dyDescent="0.3">
      <c r="A1946" s="49" t="s">
        <v>8710</v>
      </c>
      <c r="B1946" s="27" t="s">
        <v>8709</v>
      </c>
      <c r="C1946" s="27" t="s">
        <v>8708</v>
      </c>
      <c r="D1946" s="27" t="s">
        <v>14287</v>
      </c>
      <c r="E1946" s="75">
        <v>34421</v>
      </c>
      <c r="F1946" s="27" t="str">
        <f t="shared" si="90"/>
        <v>0600</v>
      </c>
      <c r="G1946" s="27" t="str">
        <f t="shared" si="91"/>
        <v>Female</v>
      </c>
      <c r="H1946" s="27" t="str">
        <f t="shared" si="92"/>
        <v>mweb</v>
      </c>
    </row>
    <row r="1947" spans="1:8" x14ac:dyDescent="0.3">
      <c r="A1947" s="49" t="s">
        <v>8707</v>
      </c>
      <c r="B1947" s="27" t="s">
        <v>8706</v>
      </c>
      <c r="C1947" s="27" t="s">
        <v>8705</v>
      </c>
      <c r="D1947" s="27" t="s">
        <v>14288</v>
      </c>
      <c r="E1947" s="75">
        <v>32739</v>
      </c>
      <c r="F1947" s="27" t="str">
        <f t="shared" si="90"/>
        <v>5277</v>
      </c>
      <c r="G1947" s="27" t="str">
        <f t="shared" si="91"/>
        <v>Male</v>
      </c>
      <c r="H1947" s="27" t="str">
        <f t="shared" si="92"/>
        <v>wininganddining</v>
      </c>
    </row>
    <row r="1948" spans="1:8" x14ac:dyDescent="0.3">
      <c r="A1948" s="49" t="s">
        <v>8704</v>
      </c>
      <c r="B1948" s="27" t="s">
        <v>7247</v>
      </c>
      <c r="C1948" s="27" t="s">
        <v>5527</v>
      </c>
      <c r="D1948" s="27" t="s">
        <v>14289</v>
      </c>
      <c r="E1948" s="75">
        <v>33758</v>
      </c>
      <c r="F1948" s="27" t="str">
        <f t="shared" si="90"/>
        <v>5095</v>
      </c>
      <c r="G1948" s="27" t="str">
        <f t="shared" si="91"/>
        <v>Male</v>
      </c>
      <c r="H1948" s="27" t="str">
        <f t="shared" si="92"/>
        <v>irenevillagemall</v>
      </c>
    </row>
    <row r="1949" spans="1:8" x14ac:dyDescent="0.3">
      <c r="A1949" s="49" t="s">
        <v>8703</v>
      </c>
      <c r="B1949" s="27" t="s">
        <v>8702</v>
      </c>
      <c r="C1949" s="27" t="s">
        <v>8701</v>
      </c>
      <c r="D1949" s="27" t="s">
        <v>14290</v>
      </c>
      <c r="E1949" s="75">
        <v>31075</v>
      </c>
      <c r="F1949" s="27" t="str">
        <f t="shared" si="90"/>
        <v>0448</v>
      </c>
      <c r="G1949" s="27" t="str">
        <f t="shared" si="91"/>
        <v>Female</v>
      </c>
      <c r="H1949" s="27" t="str">
        <f t="shared" si="92"/>
        <v>rdm-consultants</v>
      </c>
    </row>
    <row r="1950" spans="1:8" x14ac:dyDescent="0.3">
      <c r="A1950" s="49" t="s">
        <v>8700</v>
      </c>
      <c r="B1950" s="27" t="s">
        <v>4044</v>
      </c>
      <c r="C1950" s="27" t="s">
        <v>6423</v>
      </c>
      <c r="D1950" s="27" t="s">
        <v>14291</v>
      </c>
      <c r="E1950" s="75">
        <v>33333</v>
      </c>
      <c r="F1950" s="27" t="str">
        <f t="shared" si="90"/>
        <v>0518</v>
      </c>
      <c r="G1950" s="27" t="str">
        <f t="shared" si="91"/>
        <v>Female</v>
      </c>
      <c r="H1950" s="27" t="str">
        <f t="shared" si="92"/>
        <v>retauto</v>
      </c>
    </row>
    <row r="1951" spans="1:8" x14ac:dyDescent="0.3">
      <c r="A1951" s="49" t="s">
        <v>8699</v>
      </c>
      <c r="B1951" s="27" t="s">
        <v>8698</v>
      </c>
      <c r="C1951" s="27" t="s">
        <v>8697</v>
      </c>
      <c r="D1951" s="27" t="s">
        <v>14292</v>
      </c>
      <c r="E1951" s="75">
        <v>34766</v>
      </c>
      <c r="F1951" s="27" t="str">
        <f t="shared" si="90"/>
        <v>0485</v>
      </c>
      <c r="G1951" s="27" t="str">
        <f t="shared" si="91"/>
        <v>Female</v>
      </c>
      <c r="H1951" s="27" t="str">
        <f t="shared" si="92"/>
        <v>revert</v>
      </c>
    </row>
    <row r="1952" spans="1:8" x14ac:dyDescent="0.3">
      <c r="A1952" s="49" t="s">
        <v>8696</v>
      </c>
      <c r="B1952" s="27" t="s">
        <v>8695</v>
      </c>
      <c r="C1952" s="27" t="s">
        <v>8694</v>
      </c>
      <c r="D1952" s="27" t="s">
        <v>14293</v>
      </c>
      <c r="E1952" s="75">
        <v>34080</v>
      </c>
      <c r="F1952" s="27" t="str">
        <f t="shared" si="90"/>
        <v>0291</v>
      </c>
      <c r="G1952" s="27" t="str">
        <f t="shared" si="91"/>
        <v>Female</v>
      </c>
      <c r="H1952" s="27" t="str">
        <f t="shared" si="92"/>
        <v>rhineruhr</v>
      </c>
    </row>
    <row r="1953" spans="1:8" x14ac:dyDescent="0.3">
      <c r="A1953" s="49" t="s">
        <v>8693</v>
      </c>
      <c r="B1953" s="27" t="s">
        <v>8692</v>
      </c>
      <c r="C1953" s="27" t="s">
        <v>7683</v>
      </c>
      <c r="D1953" s="27" t="s">
        <v>14294</v>
      </c>
      <c r="E1953" s="75">
        <v>32731</v>
      </c>
      <c r="F1953" s="27" t="str">
        <f t="shared" si="90"/>
        <v>0338</v>
      </c>
      <c r="G1953" s="27" t="str">
        <f t="shared" si="91"/>
        <v>Female</v>
      </c>
      <c r="H1953" s="27" t="str">
        <f t="shared" si="92"/>
        <v>RFG</v>
      </c>
    </row>
    <row r="1954" spans="1:8" x14ac:dyDescent="0.3">
      <c r="A1954" s="49" t="s">
        <v>8691</v>
      </c>
      <c r="B1954" s="27" t="s">
        <v>8690</v>
      </c>
      <c r="C1954" s="27" t="s">
        <v>8689</v>
      </c>
      <c r="D1954" s="27" t="s">
        <v>14295</v>
      </c>
      <c r="E1954" s="75">
        <v>34841</v>
      </c>
      <c r="F1954" s="27" t="str">
        <f t="shared" si="90"/>
        <v>0712</v>
      </c>
      <c r="G1954" s="27" t="str">
        <f t="shared" si="91"/>
        <v>Female</v>
      </c>
      <c r="H1954" s="27" t="str">
        <f t="shared" si="92"/>
        <v>purefoods</v>
      </c>
    </row>
    <row r="1955" spans="1:8" x14ac:dyDescent="0.3">
      <c r="A1955" s="49" t="s">
        <v>8688</v>
      </c>
      <c r="B1955" s="27" t="s">
        <v>5421</v>
      </c>
      <c r="C1955" s="27" t="s">
        <v>8687</v>
      </c>
      <c r="D1955" s="27" t="s">
        <v>14296</v>
      </c>
      <c r="E1955" s="75">
        <v>33716</v>
      </c>
      <c r="F1955" s="27" t="str">
        <f t="shared" si="90"/>
        <v>0316</v>
      </c>
      <c r="G1955" s="27" t="str">
        <f t="shared" si="91"/>
        <v>Female</v>
      </c>
      <c r="H1955" s="27" t="str">
        <f t="shared" si="92"/>
        <v>gmail</v>
      </c>
    </row>
    <row r="1956" spans="1:8" x14ac:dyDescent="0.3">
      <c r="A1956" s="49" t="s">
        <v>8686</v>
      </c>
      <c r="B1956" s="27" t="s">
        <v>4286</v>
      </c>
      <c r="C1956" s="27" t="s">
        <v>5870</v>
      </c>
      <c r="D1956" s="27" t="s">
        <v>14297</v>
      </c>
      <c r="E1956" s="75">
        <v>32455</v>
      </c>
      <c r="F1956" s="27" t="str">
        <f t="shared" si="90"/>
        <v>5295</v>
      </c>
      <c r="G1956" s="27" t="str">
        <f t="shared" si="91"/>
        <v>Male</v>
      </c>
      <c r="H1956" s="27" t="str">
        <f t="shared" si="92"/>
        <v>yahoo</v>
      </c>
    </row>
    <row r="1957" spans="1:8" x14ac:dyDescent="0.3">
      <c r="A1957" s="49" t="s">
        <v>8685</v>
      </c>
      <c r="B1957" s="27" t="s">
        <v>4065</v>
      </c>
      <c r="C1957" s="27" t="s">
        <v>4407</v>
      </c>
      <c r="D1957" s="27" t="s">
        <v>14298</v>
      </c>
      <c r="E1957" s="75">
        <v>32726</v>
      </c>
      <c r="F1957" s="27" t="str">
        <f t="shared" si="90"/>
        <v>0544</v>
      </c>
      <c r="G1957" s="27" t="str">
        <f t="shared" si="91"/>
        <v>Female</v>
      </c>
      <c r="H1957" s="27" t="str">
        <f t="shared" si="92"/>
        <v>rialtofoods</v>
      </c>
    </row>
    <row r="1958" spans="1:8" x14ac:dyDescent="0.3">
      <c r="A1958" s="49" t="s">
        <v>8684</v>
      </c>
      <c r="B1958" s="27" t="s">
        <v>8683</v>
      </c>
      <c r="C1958" s="27" t="s">
        <v>8682</v>
      </c>
      <c r="D1958" s="27" t="s">
        <v>14299</v>
      </c>
      <c r="E1958" s="75">
        <v>30911</v>
      </c>
      <c r="F1958" s="27" t="str">
        <f t="shared" si="90"/>
        <v>0017</v>
      </c>
      <c r="G1958" s="27" t="str">
        <f t="shared" si="91"/>
        <v>Female</v>
      </c>
      <c r="H1958" s="27" t="str">
        <f t="shared" si="92"/>
        <v>ribrage</v>
      </c>
    </row>
    <row r="1959" spans="1:8" x14ac:dyDescent="0.3">
      <c r="A1959" s="49" t="s">
        <v>8681</v>
      </c>
      <c r="B1959" s="27" t="s">
        <v>5176</v>
      </c>
      <c r="C1959" s="27" t="s">
        <v>8680</v>
      </c>
      <c r="E1959" s="75">
        <v>33398</v>
      </c>
      <c r="F1959" s="27" t="str">
        <f t="shared" si="90"/>
        <v>1023</v>
      </c>
      <c r="G1959" s="27" t="str">
        <f t="shared" si="91"/>
        <v>Female</v>
      </c>
      <c r="H1959" s="27" t="e">
        <f t="shared" si="92"/>
        <v>#VALUE!</v>
      </c>
    </row>
    <row r="1960" spans="1:8" x14ac:dyDescent="0.3">
      <c r="A1960" s="49" t="s">
        <v>8679</v>
      </c>
      <c r="B1960" s="27" t="s">
        <v>4369</v>
      </c>
      <c r="C1960" s="27" t="s">
        <v>7556</v>
      </c>
      <c r="D1960" s="27" t="s">
        <v>14300</v>
      </c>
      <c r="E1960" s="75">
        <v>31676</v>
      </c>
      <c r="F1960" s="27" t="str">
        <f t="shared" si="90"/>
        <v>5098</v>
      </c>
      <c r="G1960" s="27" t="str">
        <f t="shared" si="91"/>
        <v>Male</v>
      </c>
      <c r="H1960" s="27" t="str">
        <f t="shared" si="92"/>
        <v>ricgroup</v>
      </c>
    </row>
    <row r="1961" spans="1:8" x14ac:dyDescent="0.3">
      <c r="A1961" s="49" t="s">
        <v>8678</v>
      </c>
      <c r="B1961" s="27" t="s">
        <v>5176</v>
      </c>
      <c r="C1961" s="27" t="s">
        <v>4125</v>
      </c>
      <c r="D1961" s="27" t="s">
        <v>14301</v>
      </c>
      <c r="E1961" s="75">
        <v>32207</v>
      </c>
      <c r="F1961" s="27" t="str">
        <f t="shared" si="90"/>
        <v>0907</v>
      </c>
      <c r="G1961" s="27" t="str">
        <f t="shared" si="91"/>
        <v>Female</v>
      </c>
      <c r="H1961" s="27" t="str">
        <f t="shared" si="92"/>
        <v>talkomsa</v>
      </c>
    </row>
    <row r="1962" spans="1:8" x14ac:dyDescent="0.3">
      <c r="A1962" s="49" t="s">
        <v>8677</v>
      </c>
      <c r="B1962" s="27" t="s">
        <v>5176</v>
      </c>
      <c r="C1962" s="27" t="s">
        <v>6949</v>
      </c>
      <c r="E1962" s="75">
        <v>34909</v>
      </c>
      <c r="F1962" s="27" t="str">
        <f t="shared" si="90"/>
        <v>0317</v>
      </c>
      <c r="G1962" s="27" t="str">
        <f t="shared" si="91"/>
        <v>Female</v>
      </c>
      <c r="H1962" s="27" t="e">
        <f t="shared" si="92"/>
        <v>#VALUE!</v>
      </c>
    </row>
    <row r="1963" spans="1:8" x14ac:dyDescent="0.3">
      <c r="A1963" s="49" t="s">
        <v>8676</v>
      </c>
      <c r="B1963" s="27" t="s">
        <v>8675</v>
      </c>
      <c r="C1963" s="27" t="s">
        <v>8674</v>
      </c>
      <c r="D1963" s="27" t="s">
        <v>14302</v>
      </c>
      <c r="E1963" s="75">
        <v>33572</v>
      </c>
      <c r="F1963" s="27" t="str">
        <f t="shared" si="90"/>
        <v>0204</v>
      </c>
      <c r="G1963" s="27" t="str">
        <f t="shared" si="91"/>
        <v>Female</v>
      </c>
      <c r="H1963" s="27" t="str">
        <f t="shared" si="92"/>
        <v>telkomsa</v>
      </c>
    </row>
    <row r="1964" spans="1:8" x14ac:dyDescent="0.3">
      <c r="A1964" s="49" t="s">
        <v>8673</v>
      </c>
      <c r="B1964" s="27" t="s">
        <v>5806</v>
      </c>
      <c r="C1964" s="27" t="s">
        <v>8578</v>
      </c>
      <c r="D1964" s="27" t="s">
        <v>14300</v>
      </c>
      <c r="E1964" s="75">
        <v>32027</v>
      </c>
      <c r="F1964" s="27" t="str">
        <f t="shared" si="90"/>
        <v>0756</v>
      </c>
      <c r="G1964" s="27" t="str">
        <f t="shared" si="91"/>
        <v>Female</v>
      </c>
      <c r="H1964" s="27" t="str">
        <f t="shared" si="92"/>
        <v>ricgroup</v>
      </c>
    </row>
    <row r="1965" spans="1:8" x14ac:dyDescent="0.3">
      <c r="A1965" s="49" t="s">
        <v>8672</v>
      </c>
      <c r="B1965" s="27" t="s">
        <v>5153</v>
      </c>
      <c r="C1965" s="27" t="s">
        <v>8671</v>
      </c>
      <c r="D1965" s="27" t="s">
        <v>14303</v>
      </c>
      <c r="E1965" s="75">
        <v>32995</v>
      </c>
      <c r="F1965" s="27" t="str">
        <f t="shared" si="90"/>
        <v>6164</v>
      </c>
      <c r="G1965" s="27" t="str">
        <f t="shared" si="91"/>
        <v>Male</v>
      </c>
      <c r="H1965" s="27" t="str">
        <f t="shared" si="92"/>
        <v>riekstowing</v>
      </c>
    </row>
    <row r="1966" spans="1:8" x14ac:dyDescent="0.3">
      <c r="A1966" s="49" t="s">
        <v>8670</v>
      </c>
      <c r="B1966" s="27" t="s">
        <v>5971</v>
      </c>
      <c r="C1966" s="27" t="s">
        <v>8226</v>
      </c>
      <c r="D1966" s="27" t="s">
        <v>14304</v>
      </c>
      <c r="E1966" s="75">
        <v>34677</v>
      </c>
      <c r="F1966" s="27" t="str">
        <f t="shared" si="90"/>
        <v>0168</v>
      </c>
      <c r="G1966" s="27" t="str">
        <f t="shared" si="91"/>
        <v>Female</v>
      </c>
      <c r="H1966" s="27" t="str">
        <f t="shared" si="92"/>
        <v>RIGHTSMART</v>
      </c>
    </row>
    <row r="1967" spans="1:8" x14ac:dyDescent="0.3">
      <c r="A1967" s="49" t="s">
        <v>8669</v>
      </c>
      <c r="B1967" s="27" t="s">
        <v>7909</v>
      </c>
      <c r="C1967" s="27" t="s">
        <v>8668</v>
      </c>
      <c r="D1967" s="27" t="s">
        <v>14305</v>
      </c>
      <c r="E1967" s="75">
        <v>33383</v>
      </c>
      <c r="F1967" s="27" t="str">
        <f t="shared" si="90"/>
        <v>0912</v>
      </c>
      <c r="G1967" s="27" t="str">
        <f t="shared" si="91"/>
        <v>Female</v>
      </c>
      <c r="H1967" s="27" t="str">
        <f t="shared" si="92"/>
        <v>rigwell</v>
      </c>
    </row>
    <row r="1968" spans="1:8" x14ac:dyDescent="0.3">
      <c r="A1968" s="49" t="s">
        <v>8667</v>
      </c>
      <c r="B1968" s="27" t="s">
        <v>6888</v>
      </c>
      <c r="C1968" s="27" t="s">
        <v>5439</v>
      </c>
      <c r="D1968" s="27" t="s">
        <v>14306</v>
      </c>
      <c r="E1968" s="75">
        <v>34235</v>
      </c>
      <c r="F1968" s="27" t="str">
        <f t="shared" si="90"/>
        <v>0218</v>
      </c>
      <c r="G1968" s="27" t="str">
        <f t="shared" si="91"/>
        <v>Female</v>
      </c>
      <c r="H1968" s="27" t="str">
        <f t="shared" si="92"/>
        <v>shellultracity</v>
      </c>
    </row>
    <row r="1969" spans="1:8" x14ac:dyDescent="0.3">
      <c r="A1969" s="49" t="s">
        <v>8666</v>
      </c>
      <c r="B1969" s="27" t="s">
        <v>4888</v>
      </c>
      <c r="C1969" s="27" t="s">
        <v>8665</v>
      </c>
      <c r="D1969" s="27" t="s">
        <v>14307</v>
      </c>
      <c r="E1969" s="75">
        <v>33209</v>
      </c>
      <c r="F1969" s="27" t="str">
        <f t="shared" si="90"/>
        <v>5313</v>
      </c>
      <c r="G1969" s="27" t="str">
        <f t="shared" si="91"/>
        <v>Male</v>
      </c>
      <c r="H1969" s="27" t="str">
        <f t="shared" si="92"/>
        <v>rippers</v>
      </c>
    </row>
    <row r="1970" spans="1:8" x14ac:dyDescent="0.3">
      <c r="A1970" s="49" t="s">
        <v>8664</v>
      </c>
      <c r="B1970" s="27" t="s">
        <v>8663</v>
      </c>
      <c r="C1970" s="27" t="s">
        <v>8662</v>
      </c>
      <c r="D1970" s="27" t="s">
        <v>14308</v>
      </c>
      <c r="E1970" s="75">
        <v>32979</v>
      </c>
      <c r="F1970" s="27" t="str">
        <f t="shared" si="90"/>
        <v>1000</v>
      </c>
      <c r="G1970" s="27" t="str">
        <f t="shared" si="91"/>
        <v>Female</v>
      </c>
      <c r="H1970" s="27" t="str">
        <f t="shared" si="92"/>
        <v>globaltraining</v>
      </c>
    </row>
    <row r="1971" spans="1:8" x14ac:dyDescent="0.3">
      <c r="A1971" s="49" t="s">
        <v>8661</v>
      </c>
      <c r="B1971" s="27" t="s">
        <v>8660</v>
      </c>
      <c r="C1971" s="27" t="s">
        <v>8659</v>
      </c>
      <c r="D1971" s="27" t="s">
        <v>14309</v>
      </c>
      <c r="E1971" s="75">
        <v>33175</v>
      </c>
      <c r="F1971" s="27" t="str">
        <f t="shared" si="90"/>
        <v>1253</v>
      </c>
      <c r="G1971" s="27" t="str">
        <f t="shared" si="91"/>
        <v>Female</v>
      </c>
      <c r="H1971" s="27" t="str">
        <f t="shared" si="92"/>
        <v>riverbendguesthouse</v>
      </c>
    </row>
    <row r="1972" spans="1:8" x14ac:dyDescent="0.3">
      <c r="A1972" s="49" t="s">
        <v>8658</v>
      </c>
      <c r="B1972" s="27" t="s">
        <v>8657</v>
      </c>
      <c r="C1972" s="27" t="s">
        <v>5349</v>
      </c>
      <c r="D1972" s="27" t="s">
        <v>14310</v>
      </c>
      <c r="E1972" s="75">
        <v>33256</v>
      </c>
      <c r="F1972" s="27" t="str">
        <f t="shared" si="90"/>
        <v>0362</v>
      </c>
      <c r="G1972" s="27" t="str">
        <f t="shared" si="91"/>
        <v>Female</v>
      </c>
      <c r="H1972" s="27" t="str">
        <f t="shared" si="92"/>
        <v>rixsteam</v>
      </c>
    </row>
    <row r="1973" spans="1:8" x14ac:dyDescent="0.3">
      <c r="A1973" s="49" t="s">
        <v>8656</v>
      </c>
      <c r="B1973" s="27" t="s">
        <v>8655</v>
      </c>
      <c r="C1973" s="27" t="s">
        <v>8654</v>
      </c>
      <c r="D1973" s="27" t="s">
        <v>14311</v>
      </c>
      <c r="E1973" s="75">
        <v>34520</v>
      </c>
      <c r="F1973" s="27" t="str">
        <f t="shared" si="90"/>
        <v>1186</v>
      </c>
      <c r="G1973" s="27" t="str">
        <f t="shared" si="91"/>
        <v>Female</v>
      </c>
      <c r="H1973" s="27" t="str">
        <f t="shared" si="92"/>
        <v>montblanc</v>
      </c>
    </row>
    <row r="1974" spans="1:8" x14ac:dyDescent="0.3">
      <c r="A1974" s="49" t="s">
        <v>8653</v>
      </c>
      <c r="B1974" s="27" t="s">
        <v>4044</v>
      </c>
      <c r="C1974" s="27" t="s">
        <v>4573</v>
      </c>
      <c r="D1974" s="27" t="s">
        <v>14312</v>
      </c>
      <c r="E1974" s="75">
        <v>32116</v>
      </c>
      <c r="F1974" s="27" t="str">
        <f t="shared" si="90"/>
        <v>0329</v>
      </c>
      <c r="G1974" s="27" t="str">
        <f t="shared" si="91"/>
        <v>Female</v>
      </c>
      <c r="H1974" s="27" t="e">
        <f t="shared" si="92"/>
        <v>#VALUE!</v>
      </c>
    </row>
    <row r="1975" spans="1:8" x14ac:dyDescent="0.3">
      <c r="A1975" s="49" t="s">
        <v>8652</v>
      </c>
      <c r="B1975" s="27" t="s">
        <v>8651</v>
      </c>
      <c r="C1975" s="27" t="s">
        <v>7992</v>
      </c>
      <c r="D1975" s="27" t="s">
        <v>14313</v>
      </c>
      <c r="E1975" s="75">
        <v>35045</v>
      </c>
      <c r="F1975" s="27" t="str">
        <f t="shared" si="90"/>
        <v>0415</v>
      </c>
      <c r="G1975" s="27" t="str">
        <f t="shared" si="91"/>
        <v>Female</v>
      </c>
      <c r="H1975" s="27" t="str">
        <f t="shared" si="92"/>
        <v>rmdmeats</v>
      </c>
    </row>
    <row r="1976" spans="1:8" x14ac:dyDescent="0.3">
      <c r="A1976" s="49" t="s">
        <v>8650</v>
      </c>
      <c r="B1976" s="27" t="s">
        <v>8649</v>
      </c>
      <c r="C1976" s="27" t="s">
        <v>8648</v>
      </c>
      <c r="D1976" s="27" t="s">
        <v>14314</v>
      </c>
      <c r="E1976" s="75">
        <v>32991</v>
      </c>
      <c r="F1976" s="27" t="str">
        <f t="shared" si="90"/>
        <v>0343</v>
      </c>
      <c r="G1976" s="27" t="str">
        <f t="shared" si="91"/>
        <v>Female</v>
      </c>
      <c r="H1976" s="27" t="str">
        <f t="shared" si="92"/>
        <v>roadswift</v>
      </c>
    </row>
    <row r="1977" spans="1:8" x14ac:dyDescent="0.3">
      <c r="A1977" s="49" t="s">
        <v>8647</v>
      </c>
      <c r="B1977" s="27" t="s">
        <v>4707</v>
      </c>
      <c r="C1977" s="27" t="s">
        <v>6076</v>
      </c>
      <c r="D1977" s="27" t="s">
        <v>13393</v>
      </c>
      <c r="E1977" s="75">
        <v>33727</v>
      </c>
      <c r="F1977" s="27" t="str">
        <f t="shared" si="90"/>
        <v>0512</v>
      </c>
      <c r="G1977" s="27" t="str">
        <f t="shared" si="91"/>
        <v>Female</v>
      </c>
      <c r="H1977" s="27" t="str">
        <f t="shared" si="92"/>
        <v>fusiondigital</v>
      </c>
    </row>
    <row r="1978" spans="1:8" x14ac:dyDescent="0.3">
      <c r="A1978" s="49" t="s">
        <v>8646</v>
      </c>
      <c r="B1978" s="27" t="s">
        <v>8645</v>
      </c>
      <c r="C1978" s="27" t="s">
        <v>8644</v>
      </c>
      <c r="D1978" s="27" t="s">
        <v>14315</v>
      </c>
      <c r="E1978" s="75">
        <v>33997</v>
      </c>
      <c r="F1978" s="27" t="str">
        <f t="shared" si="90"/>
        <v>6237</v>
      </c>
      <c r="G1978" s="27" t="str">
        <f t="shared" si="91"/>
        <v>Male</v>
      </c>
      <c r="H1978" s="27" t="str">
        <f t="shared" si="92"/>
        <v>roanengineeringptyltd</v>
      </c>
    </row>
    <row r="1979" spans="1:8" x14ac:dyDescent="0.3">
      <c r="A1979" s="49" t="s">
        <v>8643</v>
      </c>
      <c r="B1979" s="27" t="s">
        <v>5308</v>
      </c>
      <c r="C1979" s="27" t="s">
        <v>7236</v>
      </c>
      <c r="D1979" s="27" t="s">
        <v>14316</v>
      </c>
      <c r="E1979" s="75">
        <v>33011</v>
      </c>
      <c r="F1979" s="27" t="str">
        <f t="shared" si="90"/>
        <v>5431</v>
      </c>
      <c r="G1979" s="27" t="str">
        <f t="shared" si="91"/>
        <v>Male</v>
      </c>
      <c r="H1979" s="27" t="str">
        <f t="shared" si="92"/>
        <v>roberts</v>
      </c>
    </row>
    <row r="1980" spans="1:8" x14ac:dyDescent="0.3">
      <c r="A1980" s="49" t="s">
        <v>8642</v>
      </c>
      <c r="B1980" s="27" t="s">
        <v>8641</v>
      </c>
      <c r="C1980" s="27" t="s">
        <v>4952</v>
      </c>
      <c r="D1980" s="27" t="s">
        <v>14317</v>
      </c>
      <c r="E1980" s="75">
        <v>34251</v>
      </c>
      <c r="F1980" s="27" t="str">
        <f t="shared" si="90"/>
        <v>0427</v>
      </c>
      <c r="G1980" s="27" t="str">
        <f t="shared" si="91"/>
        <v>Female</v>
      </c>
      <c r="H1980" s="27" t="str">
        <f t="shared" si="92"/>
        <v>mweb</v>
      </c>
    </row>
    <row r="1981" spans="1:8" x14ac:dyDescent="0.3">
      <c r="A1981" s="49" t="s">
        <v>8640</v>
      </c>
      <c r="B1981" s="27" t="s">
        <v>7317</v>
      </c>
      <c r="C1981" s="27" t="s">
        <v>4248</v>
      </c>
      <c r="D1981" s="27" t="s">
        <v>14318</v>
      </c>
      <c r="E1981" s="75">
        <v>34126</v>
      </c>
      <c r="F1981" s="27" t="str">
        <f t="shared" si="90"/>
        <v>5183</v>
      </c>
      <c r="G1981" s="27" t="str">
        <f t="shared" si="91"/>
        <v>Male</v>
      </c>
      <c r="H1981" s="27" t="str">
        <f t="shared" si="92"/>
        <v>rock965fm</v>
      </c>
    </row>
    <row r="1982" spans="1:8" x14ac:dyDescent="0.3">
      <c r="A1982" s="49" t="s">
        <v>8639</v>
      </c>
      <c r="B1982" s="27" t="s">
        <v>8638</v>
      </c>
      <c r="C1982" s="27" t="s">
        <v>8637</v>
      </c>
      <c r="D1982" s="27" t="s">
        <v>14319</v>
      </c>
      <c r="E1982" s="75">
        <v>33398</v>
      </c>
      <c r="F1982" s="27" t="str">
        <f t="shared" si="90"/>
        <v>0774</v>
      </c>
      <c r="G1982" s="27" t="str">
        <f t="shared" si="91"/>
        <v>Female</v>
      </c>
      <c r="H1982" s="27" t="str">
        <f t="shared" si="92"/>
        <v>GMAIL</v>
      </c>
    </row>
    <row r="1983" spans="1:8" x14ac:dyDescent="0.3">
      <c r="A1983" s="49" t="s">
        <v>8636</v>
      </c>
      <c r="B1983" s="27" t="s">
        <v>8635</v>
      </c>
      <c r="C1983" s="27" t="s">
        <v>8634</v>
      </c>
      <c r="D1983" s="27" t="s">
        <v>14320</v>
      </c>
      <c r="E1983" s="75">
        <v>32327</v>
      </c>
      <c r="F1983" s="27" t="str">
        <f t="shared" si="90"/>
        <v>0435</v>
      </c>
      <c r="G1983" s="27" t="str">
        <f t="shared" si="91"/>
        <v>Female</v>
      </c>
      <c r="H1983" s="27" t="str">
        <f t="shared" si="92"/>
        <v>rocketcreative</v>
      </c>
    </row>
    <row r="1984" spans="1:8" x14ac:dyDescent="0.3">
      <c r="A1984" s="49" t="s">
        <v>8633</v>
      </c>
      <c r="B1984" s="27" t="s">
        <v>5592</v>
      </c>
      <c r="C1984" s="27" t="s">
        <v>5527</v>
      </c>
      <c r="D1984" s="27" t="s">
        <v>14321</v>
      </c>
      <c r="E1984" s="75">
        <v>33735</v>
      </c>
      <c r="F1984" s="27" t="str">
        <f t="shared" si="90"/>
        <v>0015</v>
      </c>
      <c r="G1984" s="27" t="str">
        <f t="shared" si="91"/>
        <v>Female</v>
      </c>
      <c r="H1984" s="27" t="str">
        <f t="shared" si="92"/>
        <v>letabapumps</v>
      </c>
    </row>
    <row r="1985" spans="1:8" x14ac:dyDescent="0.3">
      <c r="A1985" s="49" t="s">
        <v>8632</v>
      </c>
      <c r="B1985" s="27" t="s">
        <v>8631</v>
      </c>
      <c r="C1985" s="27" t="s">
        <v>8630</v>
      </c>
      <c r="E1985" s="75">
        <v>34791</v>
      </c>
      <c r="F1985" s="27" t="str">
        <f t="shared" si="90"/>
        <v>0257</v>
      </c>
      <c r="G1985" s="27" t="str">
        <f t="shared" si="91"/>
        <v>Female</v>
      </c>
      <c r="H1985" s="27" t="e">
        <f t="shared" si="92"/>
        <v>#VALUE!</v>
      </c>
    </row>
    <row r="1986" spans="1:8" x14ac:dyDescent="0.3">
      <c r="A1986" s="49" t="s">
        <v>8629</v>
      </c>
      <c r="B1986" s="27" t="s">
        <v>7861</v>
      </c>
      <c r="C1986" s="27" t="s">
        <v>8628</v>
      </c>
      <c r="D1986" s="27" t="s">
        <v>14322</v>
      </c>
      <c r="E1986" s="75">
        <v>34247</v>
      </c>
      <c r="F1986" s="27" t="str">
        <f t="shared" si="90"/>
        <v>1110</v>
      </c>
      <c r="G1986" s="27" t="str">
        <f t="shared" si="91"/>
        <v>Female</v>
      </c>
      <c r="H1986" s="27" t="str">
        <f t="shared" si="92"/>
        <v>rollup</v>
      </c>
    </row>
    <row r="1987" spans="1:8" x14ac:dyDescent="0.3">
      <c r="A1987" s="49" t="s">
        <v>8627</v>
      </c>
      <c r="B1987" s="27" t="s">
        <v>8626</v>
      </c>
      <c r="C1987" s="27" t="s">
        <v>8625</v>
      </c>
      <c r="D1987" s="27" t="s">
        <v>14323</v>
      </c>
      <c r="E1987" s="75">
        <v>33931</v>
      </c>
      <c r="F1987" s="27" t="str">
        <f t="shared" si="90"/>
        <v>0052</v>
      </c>
      <c r="G1987" s="27" t="str">
        <f t="shared" si="91"/>
        <v>Female</v>
      </c>
      <c r="H1987" s="27" t="str">
        <f t="shared" si="92"/>
        <v>mpact</v>
      </c>
    </row>
    <row r="1988" spans="1:8" x14ac:dyDescent="0.3">
      <c r="A1988" s="49" t="s">
        <v>8624</v>
      </c>
      <c r="B1988" s="27" t="s">
        <v>8623</v>
      </c>
      <c r="C1988" s="27" t="s">
        <v>8622</v>
      </c>
      <c r="D1988" s="27" t="s">
        <v>14324</v>
      </c>
      <c r="E1988" s="75">
        <v>33148</v>
      </c>
      <c r="F1988" s="27" t="str">
        <f t="shared" ref="F1988:F2051" si="93">MID(A1988,7,4)</f>
        <v>0473</v>
      </c>
      <c r="G1988" s="27" t="str">
        <f t="shared" si="91"/>
        <v>Female</v>
      </c>
      <c r="H1988" s="27" t="str">
        <f t="shared" si="92"/>
        <v>absamail</v>
      </c>
    </row>
    <row r="1989" spans="1:8" x14ac:dyDescent="0.3">
      <c r="A1989" s="49" t="s">
        <v>8621</v>
      </c>
      <c r="B1989" s="27" t="s">
        <v>4925</v>
      </c>
      <c r="C1989" s="27" t="s">
        <v>8620</v>
      </c>
      <c r="D1989" s="27" t="s">
        <v>14325</v>
      </c>
      <c r="E1989" s="75">
        <v>33734</v>
      </c>
      <c r="F1989" s="27" t="str">
        <f t="shared" si="93"/>
        <v>0076</v>
      </c>
      <c r="G1989" s="27" t="str">
        <f t="shared" ref="G1989:G2052" si="94">IF(F1989&gt;"4999","Male","Female")</f>
        <v>Female</v>
      </c>
      <c r="H1989" s="27" t="str">
        <f t="shared" ref="H1989:H2052" si="95">LEFT(REPLACE(D1989,1,FIND("@",D1989),""),FIND(".",REPLACE(D1989,1,FIND("@",D1989),""))-1)</f>
        <v>gmail</v>
      </c>
    </row>
    <row r="1990" spans="1:8" x14ac:dyDescent="0.3">
      <c r="A1990" s="49" t="s">
        <v>8619</v>
      </c>
      <c r="B1990" s="27" t="s">
        <v>4652</v>
      </c>
      <c r="C1990" s="27" t="s">
        <v>8618</v>
      </c>
      <c r="D1990" s="27" t="s">
        <v>14326</v>
      </c>
      <c r="E1990" s="75">
        <v>33092</v>
      </c>
      <c r="F1990" s="27" t="str">
        <f t="shared" si="93"/>
        <v>0689</v>
      </c>
      <c r="G1990" s="27" t="str">
        <f t="shared" si="94"/>
        <v>Female</v>
      </c>
      <c r="H1990" s="27" t="str">
        <f t="shared" si="95"/>
        <v>urbanforest</v>
      </c>
    </row>
    <row r="1991" spans="1:8" x14ac:dyDescent="0.3">
      <c r="A1991" s="49" t="s">
        <v>8617</v>
      </c>
      <c r="B1991" s="27" t="s">
        <v>8616</v>
      </c>
      <c r="C1991" s="27" t="s">
        <v>8615</v>
      </c>
      <c r="D1991" s="27" t="s">
        <v>14327</v>
      </c>
      <c r="E1991" s="75">
        <v>32755</v>
      </c>
      <c r="F1991" s="27" t="str">
        <f t="shared" si="93"/>
        <v>5567</v>
      </c>
      <c r="G1991" s="27" t="str">
        <f t="shared" si="94"/>
        <v>Male</v>
      </c>
      <c r="H1991" s="27" t="str">
        <f t="shared" si="95"/>
        <v>optimasolutions</v>
      </c>
    </row>
    <row r="1992" spans="1:8" x14ac:dyDescent="0.3">
      <c r="A1992" s="49" t="s">
        <v>8614</v>
      </c>
      <c r="B1992" s="27" t="s">
        <v>8613</v>
      </c>
      <c r="C1992" s="27" t="s">
        <v>4794</v>
      </c>
      <c r="D1992" s="27" t="s">
        <v>14328</v>
      </c>
      <c r="E1992" s="75">
        <v>34455</v>
      </c>
      <c r="F1992" s="27" t="str">
        <f t="shared" si="93"/>
        <v>0127</v>
      </c>
      <c r="G1992" s="27" t="str">
        <f t="shared" si="94"/>
        <v>Female</v>
      </c>
      <c r="H1992" s="27" t="str">
        <f t="shared" si="95"/>
        <v>rossi</v>
      </c>
    </row>
    <row r="1993" spans="1:8" x14ac:dyDescent="0.3">
      <c r="A1993" s="49" t="s">
        <v>8612</v>
      </c>
      <c r="B1993" s="27" t="s">
        <v>8611</v>
      </c>
      <c r="C1993" s="27" t="s">
        <v>8610</v>
      </c>
      <c r="D1993" s="27" t="s">
        <v>14329</v>
      </c>
      <c r="E1993" s="75">
        <v>33866</v>
      </c>
      <c r="F1993" s="27" t="str">
        <f t="shared" si="93"/>
        <v>0060</v>
      </c>
      <c r="G1993" s="27" t="str">
        <f t="shared" si="94"/>
        <v>Female</v>
      </c>
      <c r="H1993" s="27" t="str">
        <f t="shared" si="95"/>
        <v>rossoumeat</v>
      </c>
    </row>
    <row r="1994" spans="1:8" x14ac:dyDescent="0.3">
      <c r="A1994" s="49" t="s">
        <v>8609</v>
      </c>
      <c r="B1994" s="27" t="s">
        <v>8608</v>
      </c>
      <c r="C1994" s="27" t="s">
        <v>8607</v>
      </c>
      <c r="D1994" s="27" t="s">
        <v>14330</v>
      </c>
      <c r="E1994" s="75">
        <v>34314</v>
      </c>
      <c r="F1994" s="27" t="str">
        <f t="shared" si="93"/>
        <v>0215</v>
      </c>
      <c r="G1994" s="27" t="str">
        <f t="shared" si="94"/>
        <v>Female</v>
      </c>
      <c r="H1994" s="27" t="str">
        <f t="shared" si="95"/>
        <v>rotolabel</v>
      </c>
    </row>
    <row r="1995" spans="1:8" x14ac:dyDescent="0.3">
      <c r="A1995" s="49" t="s">
        <v>8606</v>
      </c>
      <c r="B1995" s="27" t="s">
        <v>8605</v>
      </c>
      <c r="C1995" s="27" t="s">
        <v>7594</v>
      </c>
      <c r="E1995" s="75">
        <v>31533</v>
      </c>
      <c r="F1995" s="27" t="str">
        <f t="shared" si="93"/>
        <v>5302</v>
      </c>
      <c r="G1995" s="27" t="str">
        <f t="shared" si="94"/>
        <v>Male</v>
      </c>
      <c r="H1995" s="27" t="e">
        <f t="shared" si="95"/>
        <v>#VALUE!</v>
      </c>
    </row>
    <row r="1996" spans="1:8" x14ac:dyDescent="0.3">
      <c r="A1996" s="49" t="s">
        <v>8604</v>
      </c>
      <c r="B1996" s="27" t="s">
        <v>5857</v>
      </c>
      <c r="C1996" s="27" t="s">
        <v>4280</v>
      </c>
      <c r="D1996" s="27" t="s">
        <v>14331</v>
      </c>
      <c r="E1996" s="75">
        <v>34566</v>
      </c>
      <c r="F1996" s="27" t="str">
        <f t="shared" si="93"/>
        <v>5177</v>
      </c>
      <c r="G1996" s="27" t="str">
        <f t="shared" si="94"/>
        <v>Male</v>
      </c>
      <c r="H1996" s="27" t="str">
        <f t="shared" si="95"/>
        <v>AAAUTOSOUND</v>
      </c>
    </row>
    <row r="1997" spans="1:8" x14ac:dyDescent="0.3">
      <c r="A1997" s="49" t="s">
        <v>8603</v>
      </c>
      <c r="B1997" s="27" t="s">
        <v>5664</v>
      </c>
      <c r="C1997" s="27" t="s">
        <v>8602</v>
      </c>
      <c r="D1997" s="27" t="s">
        <v>14332</v>
      </c>
      <c r="E1997" s="75">
        <v>32821</v>
      </c>
      <c r="F1997" s="27" t="str">
        <f t="shared" si="93"/>
        <v>0417</v>
      </c>
      <c r="G1997" s="27" t="str">
        <f t="shared" si="94"/>
        <v>Female</v>
      </c>
      <c r="H1997" s="27" t="str">
        <f t="shared" si="95"/>
        <v>telkomsa</v>
      </c>
    </row>
    <row r="1998" spans="1:8" x14ac:dyDescent="0.3">
      <c r="A1998" s="49" t="s">
        <v>8601</v>
      </c>
      <c r="B1998" s="27" t="s">
        <v>5176</v>
      </c>
      <c r="C1998" s="27" t="s">
        <v>4476</v>
      </c>
      <c r="D1998" s="27" t="s">
        <v>14333</v>
      </c>
      <c r="E1998" s="75">
        <v>34195</v>
      </c>
      <c r="F1998" s="27" t="str">
        <f t="shared" si="93"/>
        <v>0245</v>
      </c>
      <c r="G1998" s="27" t="str">
        <f t="shared" si="94"/>
        <v>Female</v>
      </c>
      <c r="H1998" s="27" t="str">
        <f t="shared" si="95"/>
        <v>rsah</v>
      </c>
    </row>
    <row r="1999" spans="1:8" x14ac:dyDescent="0.3">
      <c r="A1999" s="49" t="s">
        <v>8600</v>
      </c>
      <c r="B1999" s="27" t="s">
        <v>5809</v>
      </c>
      <c r="C1999" s="27" t="s">
        <v>8599</v>
      </c>
      <c r="D1999" s="27" t="s">
        <v>14334</v>
      </c>
      <c r="E1999" s="75">
        <v>31940</v>
      </c>
      <c r="F1999" s="27" t="str">
        <f t="shared" si="93"/>
        <v>5329</v>
      </c>
      <c r="G1999" s="27" t="str">
        <f t="shared" si="94"/>
        <v>Male</v>
      </c>
      <c r="H1999" s="27" t="str">
        <f t="shared" si="95"/>
        <v>jhb</v>
      </c>
    </row>
    <row r="2000" spans="1:8" x14ac:dyDescent="0.3">
      <c r="A2000" s="49" t="s">
        <v>8598</v>
      </c>
      <c r="B2000" s="27" t="s">
        <v>8597</v>
      </c>
      <c r="C2000" s="27" t="s">
        <v>8596</v>
      </c>
      <c r="D2000" s="27" t="s">
        <v>14335</v>
      </c>
      <c r="E2000" s="75">
        <v>33443</v>
      </c>
      <c r="F2000" s="27" t="str">
        <f t="shared" si="93"/>
        <v>5397</v>
      </c>
      <c r="G2000" s="27" t="str">
        <f t="shared" si="94"/>
        <v>Male</v>
      </c>
      <c r="H2000" s="27" t="str">
        <f t="shared" si="95"/>
        <v>southey</v>
      </c>
    </row>
    <row r="2001" spans="1:8" x14ac:dyDescent="0.3">
      <c r="A2001" s="49" t="s">
        <v>8595</v>
      </c>
      <c r="B2001" s="27" t="s">
        <v>8594</v>
      </c>
      <c r="C2001" s="27" t="s">
        <v>5428</v>
      </c>
      <c r="D2001" s="27" t="s">
        <v>14336</v>
      </c>
      <c r="E2001" s="75">
        <v>33007</v>
      </c>
      <c r="F2001" s="27" t="str">
        <f t="shared" si="93"/>
        <v>5698</v>
      </c>
      <c r="G2001" s="27" t="str">
        <f t="shared" si="94"/>
        <v>Male</v>
      </c>
      <c r="H2001" s="27" t="str">
        <f t="shared" si="95"/>
        <v>rushtrading</v>
      </c>
    </row>
    <row r="2002" spans="1:8" x14ac:dyDescent="0.3">
      <c r="A2002" s="49" t="s">
        <v>8593</v>
      </c>
      <c r="B2002" s="27" t="s">
        <v>8592</v>
      </c>
      <c r="C2002" s="27" t="s">
        <v>8591</v>
      </c>
      <c r="D2002" s="27" t="s">
        <v>14337</v>
      </c>
      <c r="E2002" s="75">
        <v>34106</v>
      </c>
      <c r="F2002" s="27" t="str">
        <f t="shared" si="93"/>
        <v>0975</v>
      </c>
      <c r="G2002" s="27" t="str">
        <f t="shared" si="94"/>
        <v>Female</v>
      </c>
      <c r="H2002" s="27" t="str">
        <f t="shared" si="95"/>
        <v>ruvan</v>
      </c>
    </row>
    <row r="2003" spans="1:8" x14ac:dyDescent="0.3">
      <c r="A2003" s="49" t="s">
        <v>8590</v>
      </c>
      <c r="B2003" s="27" t="s">
        <v>8589</v>
      </c>
      <c r="C2003" s="27" t="s">
        <v>8588</v>
      </c>
      <c r="D2003" s="27" t="s">
        <v>14338</v>
      </c>
      <c r="E2003" s="75">
        <v>33365</v>
      </c>
      <c r="F2003" s="27" t="str">
        <f t="shared" si="93"/>
        <v>1084</v>
      </c>
      <c r="G2003" s="27" t="str">
        <f t="shared" si="94"/>
        <v>Female</v>
      </c>
      <c r="H2003" s="27" t="str">
        <f t="shared" si="95"/>
        <v>bvchickens</v>
      </c>
    </row>
    <row r="2004" spans="1:8" x14ac:dyDescent="0.3">
      <c r="A2004" s="49" t="s">
        <v>8587</v>
      </c>
      <c r="B2004" s="27" t="s">
        <v>4249</v>
      </c>
      <c r="C2004" s="27" t="s">
        <v>8586</v>
      </c>
      <c r="D2004" s="27" t="s">
        <v>12763</v>
      </c>
      <c r="E2004" s="75">
        <v>33150</v>
      </c>
      <c r="F2004" s="27" t="str">
        <f t="shared" si="93"/>
        <v>0227</v>
      </c>
      <c r="G2004" s="27" t="str">
        <f t="shared" si="94"/>
        <v>Female</v>
      </c>
      <c r="H2004" s="27" t="str">
        <f t="shared" si="95"/>
        <v>mmfs</v>
      </c>
    </row>
    <row r="2005" spans="1:8" x14ac:dyDescent="0.3">
      <c r="A2005" s="49" t="s">
        <v>8585</v>
      </c>
      <c r="B2005" s="27" t="s">
        <v>8584</v>
      </c>
      <c r="C2005" s="27" t="s">
        <v>8583</v>
      </c>
      <c r="D2005" s="27" t="s">
        <v>14339</v>
      </c>
      <c r="E2005" s="75">
        <v>33813</v>
      </c>
      <c r="F2005" s="27" t="str">
        <f t="shared" si="93"/>
        <v>0739</v>
      </c>
      <c r="G2005" s="27" t="str">
        <f t="shared" si="94"/>
        <v>Female</v>
      </c>
      <c r="H2005" s="27" t="str">
        <f t="shared" si="95"/>
        <v>snlabels</v>
      </c>
    </row>
    <row r="2006" spans="1:8" x14ac:dyDescent="0.3">
      <c r="A2006" s="49" t="s">
        <v>8582</v>
      </c>
      <c r="B2006" s="27" t="s">
        <v>8581</v>
      </c>
      <c r="C2006" s="27" t="s">
        <v>8580</v>
      </c>
      <c r="D2006" s="27" t="s">
        <v>14340</v>
      </c>
      <c r="E2006" s="75">
        <v>33015</v>
      </c>
      <c r="F2006" s="27" t="str">
        <f t="shared" si="93"/>
        <v>0657</v>
      </c>
      <c r="G2006" s="27" t="str">
        <f t="shared" si="94"/>
        <v>Female</v>
      </c>
      <c r="H2006" s="27" t="str">
        <f t="shared" si="95"/>
        <v>queenshotel</v>
      </c>
    </row>
    <row r="2007" spans="1:8" x14ac:dyDescent="0.3">
      <c r="A2007" s="49" t="s">
        <v>8579</v>
      </c>
      <c r="B2007" s="27" t="s">
        <v>7842</v>
      </c>
      <c r="C2007" s="27" t="s">
        <v>8578</v>
      </c>
      <c r="D2007" s="27" t="s">
        <v>14341</v>
      </c>
      <c r="E2007" s="75">
        <v>35070</v>
      </c>
      <c r="F2007" s="27" t="str">
        <f t="shared" si="93"/>
        <v>0793</v>
      </c>
      <c r="G2007" s="27" t="str">
        <f t="shared" si="94"/>
        <v>Female</v>
      </c>
      <c r="H2007" s="27" t="str">
        <f t="shared" si="95"/>
        <v>sanha</v>
      </c>
    </row>
    <row r="2008" spans="1:8" x14ac:dyDescent="0.3">
      <c r="A2008" s="49" t="s">
        <v>8577</v>
      </c>
      <c r="B2008" s="27" t="s">
        <v>8576</v>
      </c>
      <c r="C2008" s="27" t="s">
        <v>5445</v>
      </c>
      <c r="D2008" s="27" t="s">
        <v>14342</v>
      </c>
      <c r="E2008" s="75">
        <v>34047</v>
      </c>
      <c r="F2008" s="27" t="str">
        <f t="shared" si="93"/>
        <v>0516</v>
      </c>
      <c r="G2008" s="27" t="str">
        <f t="shared" si="94"/>
        <v>Female</v>
      </c>
      <c r="H2008" s="27" t="str">
        <f t="shared" si="95"/>
        <v>saairbrake</v>
      </c>
    </row>
    <row r="2009" spans="1:8" x14ac:dyDescent="0.3">
      <c r="A2009" s="49" t="s">
        <v>8575</v>
      </c>
      <c r="B2009" s="27" t="s">
        <v>4675</v>
      </c>
      <c r="C2009" s="27" t="s">
        <v>8574</v>
      </c>
      <c r="D2009" s="27" t="s">
        <v>14343</v>
      </c>
      <c r="E2009" s="75">
        <v>31979</v>
      </c>
      <c r="F2009" s="27" t="str">
        <f t="shared" si="93"/>
        <v>0608</v>
      </c>
      <c r="G2009" s="27" t="str">
        <f t="shared" si="94"/>
        <v>Female</v>
      </c>
      <c r="H2009" s="27" t="str">
        <f t="shared" si="95"/>
        <v>SACB</v>
      </c>
    </row>
    <row r="2010" spans="1:8" x14ac:dyDescent="0.3">
      <c r="A2010" s="49" t="s">
        <v>8573</v>
      </c>
      <c r="B2010" s="27" t="s">
        <v>4179</v>
      </c>
      <c r="C2010" s="27" t="s">
        <v>8572</v>
      </c>
      <c r="D2010" s="27" t="s">
        <v>14344</v>
      </c>
      <c r="E2010" s="75">
        <v>33501</v>
      </c>
      <c r="F2010" s="27" t="str">
        <f t="shared" si="93"/>
        <v>6365</v>
      </c>
      <c r="G2010" s="27" t="str">
        <f t="shared" si="94"/>
        <v>Male</v>
      </c>
      <c r="H2010" s="27" t="str">
        <f t="shared" si="95"/>
        <v>sadv</v>
      </c>
    </row>
    <row r="2011" spans="1:8" x14ac:dyDescent="0.3">
      <c r="A2011" s="49" t="s">
        <v>8571</v>
      </c>
      <c r="B2011" s="27" t="s">
        <v>5418</v>
      </c>
      <c r="C2011" s="27" t="s">
        <v>8570</v>
      </c>
      <c r="D2011" s="27" t="s">
        <v>14345</v>
      </c>
      <c r="E2011" s="75">
        <v>32079</v>
      </c>
      <c r="F2011" s="27" t="str">
        <f t="shared" si="93"/>
        <v>5904</v>
      </c>
      <c r="G2011" s="27" t="str">
        <f t="shared" si="94"/>
        <v>Male</v>
      </c>
      <c r="H2011" s="27" t="str">
        <f t="shared" si="95"/>
        <v>labourservices</v>
      </c>
    </row>
    <row r="2012" spans="1:8" x14ac:dyDescent="0.3">
      <c r="A2012" s="49" t="s">
        <v>8569</v>
      </c>
      <c r="B2012" s="27" t="s">
        <v>8568</v>
      </c>
      <c r="C2012" s="27" t="s">
        <v>8567</v>
      </c>
      <c r="E2012" s="75">
        <v>32572</v>
      </c>
      <c r="F2012" s="27" t="str">
        <f t="shared" si="93"/>
        <v>0264</v>
      </c>
      <c r="G2012" s="27" t="str">
        <f t="shared" si="94"/>
        <v>Female</v>
      </c>
      <c r="H2012" s="27" t="e">
        <f t="shared" si="95"/>
        <v>#VALUE!</v>
      </c>
    </row>
    <row r="2013" spans="1:8" x14ac:dyDescent="0.3">
      <c r="A2013" s="49" t="s">
        <v>8566</v>
      </c>
      <c r="B2013" s="27" t="s">
        <v>4610</v>
      </c>
      <c r="C2013" s="27" t="s">
        <v>8565</v>
      </c>
      <c r="D2013" s="27" t="s">
        <v>14346</v>
      </c>
      <c r="E2013" s="75">
        <v>32574</v>
      </c>
      <c r="F2013" s="27" t="str">
        <f t="shared" si="93"/>
        <v>5254</v>
      </c>
      <c r="G2013" s="27" t="str">
        <f t="shared" si="94"/>
        <v>Male</v>
      </c>
      <c r="H2013" s="27" t="str">
        <f t="shared" si="95"/>
        <v>sampra</v>
      </c>
    </row>
    <row r="2014" spans="1:8" x14ac:dyDescent="0.3">
      <c r="A2014" s="49" t="s">
        <v>8564</v>
      </c>
      <c r="B2014" s="27" t="s">
        <v>5537</v>
      </c>
      <c r="C2014" s="27" t="s">
        <v>8563</v>
      </c>
      <c r="D2014" s="27" t="s">
        <v>14347</v>
      </c>
      <c r="E2014" s="75">
        <v>32678</v>
      </c>
      <c r="F2014" s="27" t="str">
        <f t="shared" si="93"/>
        <v>0431</v>
      </c>
      <c r="G2014" s="27" t="str">
        <f t="shared" si="94"/>
        <v>Female</v>
      </c>
      <c r="H2014" s="27" t="str">
        <f t="shared" si="95"/>
        <v>sapower</v>
      </c>
    </row>
    <row r="2015" spans="1:8" x14ac:dyDescent="0.3">
      <c r="A2015" s="49" t="s">
        <v>8562</v>
      </c>
      <c r="B2015" s="27" t="s">
        <v>5181</v>
      </c>
      <c r="C2015" s="27" t="s">
        <v>8561</v>
      </c>
      <c r="D2015" s="27" t="s">
        <v>14348</v>
      </c>
      <c r="E2015" s="75">
        <v>31715</v>
      </c>
      <c r="F2015" s="27" t="str">
        <f t="shared" si="93"/>
        <v>1144</v>
      </c>
      <c r="G2015" s="27" t="str">
        <f t="shared" si="94"/>
        <v>Female</v>
      </c>
      <c r="H2015" s="27" t="str">
        <f t="shared" si="95"/>
        <v>sabiocommunications</v>
      </c>
    </row>
    <row r="2016" spans="1:8" x14ac:dyDescent="0.3">
      <c r="A2016" s="49" t="s">
        <v>8560</v>
      </c>
      <c r="B2016" s="27" t="s">
        <v>4723</v>
      </c>
      <c r="C2016" s="27" t="s">
        <v>8559</v>
      </c>
      <c r="D2016" s="27" t="s">
        <v>14349</v>
      </c>
      <c r="E2016" s="75">
        <v>32557</v>
      </c>
      <c r="F2016" s="27" t="str">
        <f t="shared" si="93"/>
        <v>0797</v>
      </c>
      <c r="G2016" s="27" t="str">
        <f t="shared" si="94"/>
        <v>Female</v>
      </c>
      <c r="H2016" s="27" t="str">
        <f t="shared" si="95"/>
        <v>sabs</v>
      </c>
    </row>
    <row r="2017" spans="1:8" x14ac:dyDescent="0.3">
      <c r="A2017" s="49" t="s">
        <v>8558</v>
      </c>
      <c r="B2017" s="27" t="s">
        <v>8557</v>
      </c>
      <c r="C2017" s="27" t="s">
        <v>4741</v>
      </c>
      <c r="D2017" s="27" t="s">
        <v>14350</v>
      </c>
      <c r="E2017" s="75">
        <v>33325</v>
      </c>
      <c r="F2017" s="27" t="str">
        <f t="shared" si="93"/>
        <v>0137</v>
      </c>
      <c r="G2017" s="27" t="str">
        <f t="shared" si="94"/>
        <v>Female</v>
      </c>
      <c r="H2017" s="27" t="str">
        <f t="shared" si="95"/>
        <v>broll</v>
      </c>
    </row>
    <row r="2018" spans="1:8" x14ac:dyDescent="0.3">
      <c r="A2018" s="49" t="s">
        <v>8556</v>
      </c>
      <c r="B2018" s="27" t="s">
        <v>8555</v>
      </c>
      <c r="C2018" s="27" t="s">
        <v>4061</v>
      </c>
      <c r="E2018" s="75">
        <v>32426</v>
      </c>
      <c r="F2018" s="27" t="str">
        <f t="shared" si="93"/>
        <v>5090</v>
      </c>
      <c r="G2018" s="27" t="str">
        <f t="shared" si="94"/>
        <v>Male</v>
      </c>
      <c r="H2018" s="27" t="e">
        <f t="shared" si="95"/>
        <v>#VALUE!</v>
      </c>
    </row>
    <row r="2019" spans="1:8" x14ac:dyDescent="0.3">
      <c r="A2019" s="49" t="s">
        <v>8554</v>
      </c>
      <c r="B2019" s="27" t="s">
        <v>8553</v>
      </c>
      <c r="C2019" s="27" t="s">
        <v>4831</v>
      </c>
      <c r="D2019" s="27" t="s">
        <v>14351</v>
      </c>
      <c r="E2019" s="75">
        <v>31698</v>
      </c>
      <c r="F2019" s="27" t="str">
        <f t="shared" si="93"/>
        <v>5569</v>
      </c>
      <c r="G2019" s="27" t="str">
        <f t="shared" si="94"/>
        <v>Male</v>
      </c>
      <c r="H2019" s="27" t="str">
        <f t="shared" si="95"/>
        <v>SAFECOSAFETY</v>
      </c>
    </row>
    <row r="2020" spans="1:8" x14ac:dyDescent="0.3">
      <c r="A2020" s="49" t="s">
        <v>8552</v>
      </c>
      <c r="B2020" s="27" t="s">
        <v>8551</v>
      </c>
      <c r="C2020" s="27" t="s">
        <v>8550</v>
      </c>
      <c r="D2020" s="27" t="s">
        <v>14352</v>
      </c>
      <c r="E2020" s="75">
        <v>33034</v>
      </c>
      <c r="F2020" s="27" t="str">
        <f t="shared" si="93"/>
        <v>0799</v>
      </c>
      <c r="G2020" s="27" t="str">
        <f t="shared" si="94"/>
        <v>Female</v>
      </c>
      <c r="H2020" s="27" t="str">
        <f t="shared" si="95"/>
        <v>safepro</v>
      </c>
    </row>
    <row r="2021" spans="1:8" x14ac:dyDescent="0.3">
      <c r="A2021" s="49" t="s">
        <v>8549</v>
      </c>
      <c r="B2021" s="27" t="s">
        <v>4707</v>
      </c>
      <c r="C2021" s="27" t="s">
        <v>8548</v>
      </c>
      <c r="D2021" s="27" t="s">
        <v>14353</v>
      </c>
      <c r="E2021" s="75">
        <v>34427</v>
      </c>
      <c r="F2021" s="27" t="str">
        <f t="shared" si="93"/>
        <v>0158</v>
      </c>
      <c r="G2021" s="27" t="str">
        <f t="shared" si="94"/>
        <v>Female</v>
      </c>
      <c r="H2021" s="27" t="str">
        <f t="shared" si="95"/>
        <v>safetymate</v>
      </c>
    </row>
    <row r="2022" spans="1:8" x14ac:dyDescent="0.3">
      <c r="A2022" s="49" t="s">
        <v>8547</v>
      </c>
      <c r="B2022" s="27" t="s">
        <v>8546</v>
      </c>
      <c r="C2022" s="27" t="s">
        <v>8545</v>
      </c>
      <c r="D2022" s="27" t="s">
        <v>14354</v>
      </c>
      <c r="E2022" s="75">
        <v>33750</v>
      </c>
      <c r="F2022" s="27" t="str">
        <f t="shared" si="93"/>
        <v>0369</v>
      </c>
      <c r="G2022" s="27" t="str">
        <f t="shared" si="94"/>
        <v>Female</v>
      </c>
      <c r="H2022" s="27" t="str">
        <f t="shared" si="95"/>
        <v>safetymate</v>
      </c>
    </row>
    <row r="2023" spans="1:8" x14ac:dyDescent="0.3">
      <c r="A2023" s="49" t="s">
        <v>8544</v>
      </c>
      <c r="B2023" s="27" t="s">
        <v>8543</v>
      </c>
      <c r="C2023" s="27" t="s">
        <v>4878</v>
      </c>
      <c r="D2023" s="27" t="s">
        <v>14355</v>
      </c>
      <c r="E2023" s="75">
        <v>28711</v>
      </c>
      <c r="F2023" s="27" t="str">
        <f t="shared" si="93"/>
        <v>0777</v>
      </c>
      <c r="G2023" s="27" t="str">
        <f t="shared" si="94"/>
        <v>Female</v>
      </c>
      <c r="H2023" s="27" t="str">
        <f t="shared" si="95"/>
        <v>sageerp</v>
      </c>
    </row>
    <row r="2024" spans="1:8" x14ac:dyDescent="0.3">
      <c r="A2024" s="49" t="s">
        <v>8542</v>
      </c>
      <c r="B2024" s="27" t="s">
        <v>5087</v>
      </c>
      <c r="C2024" s="27" t="s">
        <v>4125</v>
      </c>
      <c r="D2024" s="27" t="s">
        <v>14356</v>
      </c>
      <c r="E2024" s="75">
        <v>34501</v>
      </c>
      <c r="F2024" s="27" t="str">
        <f t="shared" si="93"/>
        <v>1145</v>
      </c>
      <c r="G2024" s="27" t="str">
        <f t="shared" si="94"/>
        <v>Female</v>
      </c>
      <c r="H2024" s="27" t="str">
        <f t="shared" si="95"/>
        <v>sage</v>
      </c>
    </row>
    <row r="2025" spans="1:8" x14ac:dyDescent="0.3">
      <c r="A2025" s="49" t="s">
        <v>8541</v>
      </c>
      <c r="B2025" s="27" t="s">
        <v>5806</v>
      </c>
      <c r="C2025" s="27" t="s">
        <v>8499</v>
      </c>
      <c r="D2025" s="27" t="s">
        <v>12867</v>
      </c>
      <c r="E2025" s="75">
        <v>33331</v>
      </c>
      <c r="F2025" s="27" t="str">
        <f t="shared" si="93"/>
        <v>5566</v>
      </c>
      <c r="G2025" s="27" t="str">
        <f t="shared" si="94"/>
        <v>Male</v>
      </c>
      <c r="H2025" s="27" t="str">
        <f t="shared" si="95"/>
        <v>mythos</v>
      </c>
    </row>
    <row r="2026" spans="1:8" x14ac:dyDescent="0.3">
      <c r="A2026" s="49" t="s">
        <v>8540</v>
      </c>
      <c r="B2026" s="27" t="s">
        <v>5305</v>
      </c>
      <c r="C2026" s="27" t="s">
        <v>8539</v>
      </c>
      <c r="D2026" s="27" t="s">
        <v>14357</v>
      </c>
      <c r="E2026" s="75">
        <v>29370</v>
      </c>
      <c r="F2026" s="27" t="str">
        <f t="shared" si="93"/>
        <v>0734</v>
      </c>
      <c r="G2026" s="27" t="str">
        <f t="shared" si="94"/>
        <v>Female</v>
      </c>
      <c r="H2026" s="27" t="str">
        <f t="shared" si="95"/>
        <v>gmail</v>
      </c>
    </row>
    <row r="2027" spans="1:8" x14ac:dyDescent="0.3">
      <c r="A2027" s="49" t="s">
        <v>8538</v>
      </c>
      <c r="B2027" s="27" t="s">
        <v>8537</v>
      </c>
      <c r="C2027" s="27" t="s">
        <v>6756</v>
      </c>
      <c r="D2027" s="27" t="s">
        <v>14358</v>
      </c>
      <c r="E2027" s="75">
        <v>28622</v>
      </c>
      <c r="F2027" s="27" t="str">
        <f t="shared" si="93"/>
        <v>0382</v>
      </c>
      <c r="G2027" s="27" t="str">
        <f t="shared" si="94"/>
        <v>Female</v>
      </c>
      <c r="H2027" s="27" t="str">
        <f t="shared" si="95"/>
        <v>salute</v>
      </c>
    </row>
    <row r="2028" spans="1:8" x14ac:dyDescent="0.3">
      <c r="A2028" s="49" t="s">
        <v>8536</v>
      </c>
      <c r="B2028" s="27" t="s">
        <v>8535</v>
      </c>
      <c r="C2028" s="27" t="s">
        <v>8534</v>
      </c>
      <c r="E2028" s="75">
        <v>32836</v>
      </c>
      <c r="F2028" s="27" t="str">
        <f t="shared" si="93"/>
        <v>0240</v>
      </c>
      <c r="G2028" s="27" t="str">
        <f t="shared" si="94"/>
        <v>Female</v>
      </c>
      <c r="H2028" s="27" t="e">
        <f t="shared" si="95"/>
        <v>#VALUE!</v>
      </c>
    </row>
    <row r="2029" spans="1:8" x14ac:dyDescent="0.3">
      <c r="A2029" s="49" t="s">
        <v>8533</v>
      </c>
      <c r="B2029" s="27" t="s">
        <v>8532</v>
      </c>
      <c r="C2029" s="27" t="s">
        <v>8531</v>
      </c>
      <c r="D2029" s="27" t="s">
        <v>14359</v>
      </c>
      <c r="E2029" s="75">
        <v>28273</v>
      </c>
      <c r="F2029" s="27" t="str">
        <f t="shared" si="93"/>
        <v>0515</v>
      </c>
      <c r="G2029" s="27" t="str">
        <f t="shared" si="94"/>
        <v>Female</v>
      </c>
      <c r="H2029" s="27" t="str">
        <f t="shared" si="95"/>
        <v>sanrose</v>
      </c>
    </row>
    <row r="2030" spans="1:8" x14ac:dyDescent="0.3">
      <c r="A2030" s="49" t="s">
        <v>8530</v>
      </c>
      <c r="B2030" s="27" t="s">
        <v>4602</v>
      </c>
      <c r="C2030" s="27" t="s">
        <v>4573</v>
      </c>
      <c r="D2030" s="27" t="s">
        <v>13508</v>
      </c>
      <c r="E2030" s="75">
        <v>32704</v>
      </c>
      <c r="F2030" s="27" t="str">
        <f t="shared" si="93"/>
        <v>5351</v>
      </c>
      <c r="G2030" s="27" t="str">
        <f t="shared" si="94"/>
        <v>Male</v>
      </c>
      <c r="H2030" s="27" t="str">
        <f t="shared" si="95"/>
        <v>catrakilis</v>
      </c>
    </row>
    <row r="2031" spans="1:8" x14ac:dyDescent="0.3">
      <c r="A2031" s="49" t="s">
        <v>8529</v>
      </c>
      <c r="B2031" s="27" t="s">
        <v>6693</v>
      </c>
      <c r="C2031" s="27" t="s">
        <v>6753</v>
      </c>
      <c r="D2031" s="27" t="s">
        <v>14360</v>
      </c>
      <c r="E2031" s="75">
        <v>24492</v>
      </c>
      <c r="F2031" s="27" t="str">
        <f t="shared" si="93"/>
        <v>5106</v>
      </c>
      <c r="G2031" s="27" t="str">
        <f t="shared" si="94"/>
        <v>Male</v>
      </c>
      <c r="H2031" s="27" t="str">
        <f t="shared" si="95"/>
        <v>sapplogistics</v>
      </c>
    </row>
    <row r="2032" spans="1:8" x14ac:dyDescent="0.3">
      <c r="A2032" s="49" t="s">
        <v>8528</v>
      </c>
      <c r="B2032" s="27" t="s">
        <v>8527</v>
      </c>
      <c r="C2032" s="27" t="s">
        <v>4242</v>
      </c>
      <c r="E2032" s="75">
        <v>33205</v>
      </c>
      <c r="F2032" s="27" t="str">
        <f t="shared" si="93"/>
        <v>5182</v>
      </c>
      <c r="G2032" s="27" t="str">
        <f t="shared" si="94"/>
        <v>Male</v>
      </c>
      <c r="H2032" s="27" t="e">
        <f t="shared" si="95"/>
        <v>#VALUE!</v>
      </c>
    </row>
    <row r="2033" spans="1:8" x14ac:dyDescent="0.3">
      <c r="A2033" s="49" t="s">
        <v>8526</v>
      </c>
      <c r="B2033" s="27" t="s">
        <v>5572</v>
      </c>
      <c r="C2033" s="27" t="s">
        <v>8525</v>
      </c>
      <c r="D2033" s="27" t="s">
        <v>14361</v>
      </c>
      <c r="E2033" s="75">
        <v>32794</v>
      </c>
      <c r="F2033" s="27" t="str">
        <f t="shared" si="93"/>
        <v>1153</v>
      </c>
      <c r="G2033" s="27" t="str">
        <f t="shared" si="94"/>
        <v>Female</v>
      </c>
      <c r="H2033" s="27" t="str">
        <f t="shared" si="95"/>
        <v>vodamail</v>
      </c>
    </row>
    <row r="2034" spans="1:8" x14ac:dyDescent="0.3">
      <c r="A2034" s="49" t="s">
        <v>8524</v>
      </c>
      <c r="B2034" s="27" t="s">
        <v>4562</v>
      </c>
      <c r="C2034" s="27" t="s">
        <v>8523</v>
      </c>
      <c r="D2034" s="27" t="s">
        <v>14361</v>
      </c>
      <c r="E2034" s="75">
        <v>29857</v>
      </c>
      <c r="F2034" s="27" t="str">
        <f t="shared" si="93"/>
        <v>5015</v>
      </c>
      <c r="G2034" s="27" t="str">
        <f t="shared" si="94"/>
        <v>Male</v>
      </c>
      <c r="H2034" s="27" t="str">
        <f t="shared" si="95"/>
        <v>vodamail</v>
      </c>
    </row>
    <row r="2035" spans="1:8" x14ac:dyDescent="0.3">
      <c r="A2035" s="49" t="s">
        <v>8522</v>
      </c>
      <c r="B2035" s="27" t="s">
        <v>5219</v>
      </c>
      <c r="C2035" s="27" t="s">
        <v>8521</v>
      </c>
      <c r="D2035" s="27" t="s">
        <v>14362</v>
      </c>
      <c r="E2035" s="75">
        <v>29442</v>
      </c>
      <c r="F2035" s="27" t="str">
        <f t="shared" si="93"/>
        <v>0893</v>
      </c>
      <c r="G2035" s="27" t="str">
        <f t="shared" si="94"/>
        <v>Female</v>
      </c>
      <c r="H2035" s="27" t="str">
        <f t="shared" si="95"/>
        <v>FAMOUSBRANDS</v>
      </c>
    </row>
    <row r="2036" spans="1:8" x14ac:dyDescent="0.3">
      <c r="A2036" s="49" t="s">
        <v>8520</v>
      </c>
      <c r="B2036" s="27" t="s">
        <v>8519</v>
      </c>
      <c r="C2036" s="27" t="s">
        <v>8518</v>
      </c>
      <c r="D2036" s="27" t="s">
        <v>14363</v>
      </c>
      <c r="E2036" s="75">
        <v>26688</v>
      </c>
      <c r="F2036" s="27" t="str">
        <f t="shared" si="93"/>
        <v>5027</v>
      </c>
      <c r="G2036" s="27" t="str">
        <f t="shared" si="94"/>
        <v>Male</v>
      </c>
      <c r="H2036" s="27" t="str">
        <f t="shared" si="95"/>
        <v>sasfin</v>
      </c>
    </row>
    <row r="2037" spans="1:8" x14ac:dyDescent="0.3">
      <c r="A2037" s="49" t="s">
        <v>8517</v>
      </c>
      <c r="B2037" s="27" t="s">
        <v>5036</v>
      </c>
      <c r="C2037" s="27" t="s">
        <v>8516</v>
      </c>
      <c r="E2037" s="75">
        <v>31058</v>
      </c>
      <c r="F2037" s="27" t="str">
        <f t="shared" si="93"/>
        <v>0820</v>
      </c>
      <c r="G2037" s="27" t="str">
        <f t="shared" si="94"/>
        <v>Female</v>
      </c>
      <c r="H2037" s="27" t="e">
        <f t="shared" si="95"/>
        <v>#VALUE!</v>
      </c>
    </row>
    <row r="2038" spans="1:8" x14ac:dyDescent="0.3">
      <c r="A2038" s="49" t="s">
        <v>8515</v>
      </c>
      <c r="B2038" s="27" t="s">
        <v>8514</v>
      </c>
      <c r="C2038" s="27" t="s">
        <v>5933</v>
      </c>
      <c r="D2038" s="27" t="s">
        <v>14364</v>
      </c>
      <c r="E2038" s="75">
        <v>29360</v>
      </c>
      <c r="F2038" s="27" t="str">
        <f t="shared" si="93"/>
        <v>0167</v>
      </c>
      <c r="G2038" s="27" t="str">
        <f t="shared" si="94"/>
        <v>Female</v>
      </c>
      <c r="H2038" s="27" t="str">
        <f t="shared" si="95"/>
        <v>pioneerfoods</v>
      </c>
    </row>
    <row r="2039" spans="1:8" x14ac:dyDescent="0.3">
      <c r="A2039" s="49" t="s">
        <v>8513</v>
      </c>
      <c r="B2039" s="27" t="s">
        <v>8512</v>
      </c>
      <c r="C2039" s="27" t="s">
        <v>8511</v>
      </c>
      <c r="D2039" s="27" t="s">
        <v>14365</v>
      </c>
      <c r="E2039" s="75">
        <v>26700</v>
      </c>
      <c r="F2039" s="27" t="str">
        <f t="shared" si="93"/>
        <v>5069</v>
      </c>
      <c r="G2039" s="27" t="str">
        <f t="shared" si="94"/>
        <v>Male</v>
      </c>
      <c r="H2039" s="27" t="str">
        <f t="shared" si="95"/>
        <v>sifi</v>
      </c>
    </row>
    <row r="2040" spans="1:8" x14ac:dyDescent="0.3">
      <c r="A2040" s="49" t="s">
        <v>8510</v>
      </c>
      <c r="B2040" s="27" t="s">
        <v>6294</v>
      </c>
      <c r="C2040" s="27" t="s">
        <v>8509</v>
      </c>
      <c r="D2040" s="27" t="s">
        <v>14366</v>
      </c>
      <c r="E2040" s="75">
        <v>27211</v>
      </c>
      <c r="F2040" s="27" t="str">
        <f t="shared" si="93"/>
        <v>0162</v>
      </c>
      <c r="G2040" s="27" t="str">
        <f t="shared" si="94"/>
        <v>Female</v>
      </c>
      <c r="H2040" s="27" t="str">
        <f t="shared" si="95"/>
        <v>gmail</v>
      </c>
    </row>
    <row r="2041" spans="1:8" x14ac:dyDescent="0.3">
      <c r="A2041" s="49" t="s">
        <v>8508</v>
      </c>
      <c r="B2041" s="27" t="s">
        <v>5610</v>
      </c>
      <c r="C2041" s="27" t="s">
        <v>8507</v>
      </c>
      <c r="D2041" s="27" t="s">
        <v>14367</v>
      </c>
      <c r="E2041" s="75">
        <v>26727</v>
      </c>
      <c r="F2041" s="27" t="str">
        <f t="shared" si="93"/>
        <v>5131</v>
      </c>
      <c r="G2041" s="27" t="str">
        <f t="shared" si="94"/>
        <v>Male</v>
      </c>
      <c r="H2041" s="27" t="str">
        <f t="shared" si="95"/>
        <v>sauceadvertising</v>
      </c>
    </row>
    <row r="2042" spans="1:8" x14ac:dyDescent="0.3">
      <c r="A2042" s="49" t="s">
        <v>8506</v>
      </c>
      <c r="B2042" s="27" t="s">
        <v>8505</v>
      </c>
      <c r="C2042" s="27" t="s">
        <v>8504</v>
      </c>
      <c r="E2042" s="75">
        <v>27768</v>
      </c>
      <c r="F2042" s="27" t="str">
        <f t="shared" si="93"/>
        <v>5009</v>
      </c>
      <c r="G2042" s="27" t="str">
        <f t="shared" si="94"/>
        <v>Male</v>
      </c>
      <c r="H2042" s="27" t="e">
        <f t="shared" si="95"/>
        <v>#VALUE!</v>
      </c>
    </row>
    <row r="2043" spans="1:8" x14ac:dyDescent="0.3">
      <c r="A2043" s="49" t="s">
        <v>8503</v>
      </c>
      <c r="B2043" s="27" t="s">
        <v>8502</v>
      </c>
      <c r="C2043" s="27" t="s">
        <v>8501</v>
      </c>
      <c r="D2043" s="27" t="s">
        <v>12763</v>
      </c>
      <c r="E2043" s="75">
        <v>32951</v>
      </c>
      <c r="F2043" s="27" t="str">
        <f t="shared" si="93"/>
        <v>0487</v>
      </c>
      <c r="G2043" s="27" t="str">
        <f t="shared" si="94"/>
        <v>Female</v>
      </c>
      <c r="H2043" s="27" t="str">
        <f t="shared" si="95"/>
        <v>mmfs</v>
      </c>
    </row>
    <row r="2044" spans="1:8" x14ac:dyDescent="0.3">
      <c r="A2044" s="49" t="s">
        <v>8500</v>
      </c>
      <c r="B2044" s="27" t="s">
        <v>5025</v>
      </c>
      <c r="C2044" s="27" t="s">
        <v>8499</v>
      </c>
      <c r="D2044" s="27" t="s">
        <v>14368</v>
      </c>
      <c r="E2044" s="75">
        <v>32908</v>
      </c>
      <c r="F2044" s="27" t="str">
        <f t="shared" si="93"/>
        <v>6292</v>
      </c>
      <c r="G2044" s="27" t="str">
        <f t="shared" si="94"/>
        <v>Male</v>
      </c>
      <c r="H2044" s="27" t="str">
        <f t="shared" si="95"/>
        <v>global</v>
      </c>
    </row>
    <row r="2045" spans="1:8" x14ac:dyDescent="0.3">
      <c r="A2045" s="49" t="s">
        <v>8498</v>
      </c>
      <c r="B2045" s="27" t="s">
        <v>8497</v>
      </c>
      <c r="C2045" s="27" t="s">
        <v>8496</v>
      </c>
      <c r="D2045" s="27" t="s">
        <v>14369</v>
      </c>
      <c r="E2045" s="75">
        <v>31416</v>
      </c>
      <c r="F2045" s="27" t="str">
        <f t="shared" si="93"/>
        <v>0735</v>
      </c>
      <c r="G2045" s="27" t="str">
        <f t="shared" si="94"/>
        <v>Female</v>
      </c>
      <c r="H2045" s="27" t="str">
        <f t="shared" si="95"/>
        <v>global</v>
      </c>
    </row>
    <row r="2046" spans="1:8" x14ac:dyDescent="0.3">
      <c r="A2046" s="49" t="s">
        <v>8495</v>
      </c>
      <c r="B2046" s="27" t="s">
        <v>5025</v>
      </c>
      <c r="C2046" s="27" t="s">
        <v>5307</v>
      </c>
      <c r="D2046" s="27" t="s">
        <v>14370</v>
      </c>
      <c r="E2046" s="75">
        <v>32209</v>
      </c>
      <c r="F2046" s="27" t="str">
        <f t="shared" si="93"/>
        <v>0231</v>
      </c>
      <c r="G2046" s="27" t="str">
        <f t="shared" si="94"/>
        <v>Female</v>
      </c>
      <c r="H2046" s="27" t="str">
        <f t="shared" si="95"/>
        <v>scaletec-ct</v>
      </c>
    </row>
    <row r="2047" spans="1:8" x14ac:dyDescent="0.3">
      <c r="A2047" s="49" t="s">
        <v>8494</v>
      </c>
      <c r="B2047" s="27" t="s">
        <v>4307</v>
      </c>
      <c r="C2047" s="27" t="s">
        <v>6205</v>
      </c>
      <c r="D2047" s="27" t="s">
        <v>14371</v>
      </c>
      <c r="E2047" s="75">
        <v>35008</v>
      </c>
      <c r="F2047" s="27" t="str">
        <f t="shared" si="93"/>
        <v>0643</v>
      </c>
      <c r="G2047" s="27" t="str">
        <f t="shared" si="94"/>
        <v>Female</v>
      </c>
      <c r="H2047" s="27" t="str">
        <f t="shared" si="95"/>
        <v>imbizi</v>
      </c>
    </row>
    <row r="2048" spans="1:8" x14ac:dyDescent="0.3">
      <c r="A2048" s="49" t="s">
        <v>8493</v>
      </c>
      <c r="B2048" s="27" t="s">
        <v>4610</v>
      </c>
      <c r="C2048" s="27" t="s">
        <v>8492</v>
      </c>
      <c r="D2048" s="27" t="s">
        <v>14372</v>
      </c>
      <c r="E2048" s="75">
        <v>29020</v>
      </c>
      <c r="F2048" s="27" t="str">
        <f t="shared" si="93"/>
        <v>0284</v>
      </c>
      <c r="G2048" s="27" t="str">
        <f t="shared" si="94"/>
        <v>Female</v>
      </c>
      <c r="H2048" s="27" t="str">
        <f t="shared" si="95"/>
        <v>schmidhauser</v>
      </c>
    </row>
    <row r="2049" spans="1:8" x14ac:dyDescent="0.3">
      <c r="A2049" s="49" t="s">
        <v>8491</v>
      </c>
      <c r="B2049" s="27" t="s">
        <v>5515</v>
      </c>
      <c r="C2049" s="27" t="s">
        <v>4643</v>
      </c>
      <c r="D2049" s="27" t="s">
        <v>14373</v>
      </c>
      <c r="E2049" s="75">
        <v>28697</v>
      </c>
      <c r="F2049" s="27" t="str">
        <f t="shared" si="93"/>
        <v>0304</v>
      </c>
      <c r="G2049" s="27" t="str">
        <f t="shared" si="94"/>
        <v>Female</v>
      </c>
      <c r="H2049" s="27" t="str">
        <f t="shared" si="95"/>
        <v>scotech</v>
      </c>
    </row>
    <row r="2050" spans="1:8" x14ac:dyDescent="0.3">
      <c r="A2050" s="49" t="s">
        <v>8490</v>
      </c>
      <c r="B2050" s="27" t="s">
        <v>8489</v>
      </c>
      <c r="C2050" s="27" t="s">
        <v>8488</v>
      </c>
      <c r="D2050" s="27" t="s">
        <v>14374</v>
      </c>
      <c r="E2050" s="75">
        <v>28383</v>
      </c>
      <c r="F2050" s="27" t="str">
        <f t="shared" si="93"/>
        <v>0115</v>
      </c>
      <c r="G2050" s="27" t="str">
        <f t="shared" si="94"/>
        <v>Female</v>
      </c>
      <c r="H2050" s="27" t="str">
        <f t="shared" si="95"/>
        <v>scoopcommunications</v>
      </c>
    </row>
    <row r="2051" spans="1:8" x14ac:dyDescent="0.3">
      <c r="A2051" s="49" t="s">
        <v>8487</v>
      </c>
      <c r="B2051" s="27" t="s">
        <v>8486</v>
      </c>
      <c r="C2051" s="27" t="s">
        <v>8485</v>
      </c>
      <c r="D2051" s="27" t="s">
        <v>14375</v>
      </c>
      <c r="E2051" s="75">
        <v>32479</v>
      </c>
      <c r="F2051" s="27" t="str">
        <f t="shared" si="93"/>
        <v>0275</v>
      </c>
      <c r="G2051" s="27" t="str">
        <f t="shared" si="94"/>
        <v>Female</v>
      </c>
      <c r="H2051" s="27" t="str">
        <f t="shared" si="95"/>
        <v>scoop</v>
      </c>
    </row>
    <row r="2052" spans="1:8" x14ac:dyDescent="0.3">
      <c r="A2052" s="49" t="s">
        <v>8484</v>
      </c>
      <c r="B2052" s="27" t="s">
        <v>8483</v>
      </c>
      <c r="C2052" s="27" t="s">
        <v>4049</v>
      </c>
      <c r="D2052" s="27" t="s">
        <v>14376</v>
      </c>
      <c r="E2052" s="75">
        <v>33041</v>
      </c>
      <c r="F2052" s="27" t="str">
        <f t="shared" ref="F2052:F2115" si="96">MID(A2052,7,4)</f>
        <v>0530</v>
      </c>
      <c r="G2052" s="27" t="str">
        <f t="shared" si="94"/>
        <v>Female</v>
      </c>
      <c r="H2052" s="27" t="str">
        <f t="shared" si="95"/>
        <v>gmail</v>
      </c>
    </row>
    <row r="2053" spans="1:8" x14ac:dyDescent="0.3">
      <c r="A2053" s="49" t="s">
        <v>8482</v>
      </c>
      <c r="B2053" s="27" t="s">
        <v>8481</v>
      </c>
      <c r="C2053" s="27" t="s">
        <v>8480</v>
      </c>
      <c r="E2053" s="75">
        <v>30534</v>
      </c>
      <c r="F2053" s="27" t="str">
        <f t="shared" si="96"/>
        <v>0683</v>
      </c>
      <c r="G2053" s="27" t="str">
        <f t="shared" ref="G2053:G2116" si="97">IF(F2053&gt;"4999","Male","Female")</f>
        <v>Female</v>
      </c>
      <c r="H2053" s="27" t="e">
        <f t="shared" ref="H2053:H2116" si="98">LEFT(REPLACE(D2053,1,FIND("@",D2053),""),FIND(".",REPLACE(D2053,1,FIND("@",D2053),""))-1)</f>
        <v>#VALUE!</v>
      </c>
    </row>
    <row r="2054" spans="1:8" x14ac:dyDescent="0.3">
      <c r="A2054" s="49" t="s">
        <v>8479</v>
      </c>
      <c r="B2054" s="27" t="s">
        <v>8478</v>
      </c>
      <c r="C2054" s="27" t="s">
        <v>8477</v>
      </c>
      <c r="D2054" s="27" t="s">
        <v>14377</v>
      </c>
      <c r="E2054" s="75">
        <v>32627</v>
      </c>
      <c r="F2054" s="27" t="str">
        <f t="shared" si="96"/>
        <v>0522</v>
      </c>
      <c r="G2054" s="27" t="str">
        <f t="shared" si="97"/>
        <v>Female</v>
      </c>
      <c r="H2054" s="27" t="str">
        <f t="shared" si="98"/>
        <v>searepublic</v>
      </c>
    </row>
    <row r="2055" spans="1:8" x14ac:dyDescent="0.3">
      <c r="A2055" s="49" t="s">
        <v>8476</v>
      </c>
      <c r="B2055" s="27" t="s">
        <v>4477</v>
      </c>
      <c r="C2055" s="27" t="s">
        <v>5307</v>
      </c>
      <c r="D2055" s="27" t="s">
        <v>14377</v>
      </c>
      <c r="E2055" s="75">
        <v>31533</v>
      </c>
      <c r="F2055" s="27" t="str">
        <f t="shared" si="96"/>
        <v>5501</v>
      </c>
      <c r="G2055" s="27" t="str">
        <f t="shared" si="97"/>
        <v>Male</v>
      </c>
      <c r="H2055" s="27" t="str">
        <f t="shared" si="98"/>
        <v>searepublic</v>
      </c>
    </row>
    <row r="2056" spans="1:8" x14ac:dyDescent="0.3">
      <c r="A2056" s="49" t="s">
        <v>8474</v>
      </c>
      <c r="B2056" s="27" t="s">
        <v>4928</v>
      </c>
      <c r="C2056" s="27" t="s">
        <v>8473</v>
      </c>
      <c r="D2056" s="27" t="s">
        <v>14378</v>
      </c>
      <c r="E2056" s="75">
        <v>31111</v>
      </c>
      <c r="F2056" s="27" t="str">
        <f t="shared" si="96"/>
        <v>5501</v>
      </c>
      <c r="G2056" s="27" t="str">
        <f t="shared" si="97"/>
        <v>Male</v>
      </c>
      <c r="H2056" s="27" t="str">
        <f t="shared" si="98"/>
        <v>blaauwsgroup</v>
      </c>
    </row>
    <row r="2057" spans="1:8" x14ac:dyDescent="0.3">
      <c r="A2057" s="49" t="s">
        <v>8472</v>
      </c>
      <c r="B2057" s="27" t="s">
        <v>6010</v>
      </c>
      <c r="C2057" s="27" t="s">
        <v>8471</v>
      </c>
      <c r="D2057" s="27" t="s">
        <v>14379</v>
      </c>
      <c r="E2057" s="75">
        <v>31111</v>
      </c>
      <c r="F2057" s="27" t="str">
        <f t="shared" si="96"/>
        <v>5027</v>
      </c>
      <c r="G2057" s="27" t="str">
        <f t="shared" si="97"/>
        <v>Male</v>
      </c>
      <c r="H2057" s="27" t="str">
        <f t="shared" si="98"/>
        <v>SWCONTRACTS</v>
      </c>
    </row>
    <row r="2058" spans="1:8" x14ac:dyDescent="0.3">
      <c r="A2058" s="49" t="s">
        <v>8470</v>
      </c>
      <c r="B2058" s="27" t="s">
        <v>8469</v>
      </c>
      <c r="C2058" s="27" t="s">
        <v>8468</v>
      </c>
      <c r="E2058" s="75">
        <v>33208</v>
      </c>
      <c r="F2058" s="27" t="str">
        <f t="shared" si="96"/>
        <v>5479</v>
      </c>
      <c r="G2058" s="27" t="str">
        <f t="shared" si="97"/>
        <v>Male</v>
      </c>
      <c r="H2058" s="27" t="e">
        <f t="shared" si="98"/>
        <v>#VALUE!</v>
      </c>
    </row>
    <row r="2059" spans="1:8" x14ac:dyDescent="0.3">
      <c r="A2059" s="49" t="s">
        <v>8467</v>
      </c>
      <c r="B2059" s="27" t="s">
        <v>4962</v>
      </c>
      <c r="C2059" s="27" t="s">
        <v>8466</v>
      </c>
      <c r="D2059" s="27" t="s">
        <v>14380</v>
      </c>
      <c r="E2059" s="75">
        <v>30850</v>
      </c>
      <c r="F2059" s="27" t="str">
        <f t="shared" si="96"/>
        <v>5719</v>
      </c>
      <c r="G2059" s="27" t="str">
        <f t="shared" si="97"/>
        <v>Male</v>
      </c>
      <c r="H2059" s="27" t="str">
        <f t="shared" si="98"/>
        <v>telkomsa</v>
      </c>
    </row>
    <row r="2060" spans="1:8" x14ac:dyDescent="0.3">
      <c r="A2060" s="49" t="s">
        <v>8465</v>
      </c>
      <c r="B2060" s="27" t="s">
        <v>7949</v>
      </c>
      <c r="C2060" s="27" t="s">
        <v>8464</v>
      </c>
      <c r="D2060" s="27" t="s">
        <v>14381</v>
      </c>
      <c r="E2060" s="75">
        <v>30950</v>
      </c>
      <c r="F2060" s="27" t="str">
        <f t="shared" si="96"/>
        <v>0131</v>
      </c>
      <c r="G2060" s="27" t="str">
        <f t="shared" si="97"/>
        <v>Female</v>
      </c>
      <c r="H2060" s="27" t="str">
        <f t="shared" si="98"/>
        <v>ceeng</v>
      </c>
    </row>
    <row r="2061" spans="1:8" x14ac:dyDescent="0.3">
      <c r="A2061" s="49" t="s">
        <v>8463</v>
      </c>
      <c r="B2061" s="27" t="s">
        <v>8462</v>
      </c>
      <c r="C2061" s="27" t="s">
        <v>8461</v>
      </c>
      <c r="D2061" s="27" t="s">
        <v>14382</v>
      </c>
      <c r="E2061" s="75">
        <v>31427</v>
      </c>
      <c r="F2061" s="27" t="str">
        <f t="shared" si="96"/>
        <v>0350</v>
      </c>
      <c r="G2061" s="27" t="str">
        <f t="shared" si="97"/>
        <v>Female</v>
      </c>
      <c r="H2061" s="27" t="str">
        <f t="shared" si="98"/>
        <v>yahoo</v>
      </c>
    </row>
    <row r="2062" spans="1:8" x14ac:dyDescent="0.3">
      <c r="A2062" s="49" t="s">
        <v>8460</v>
      </c>
      <c r="B2062" s="27" t="s">
        <v>8459</v>
      </c>
      <c r="C2062" s="27" t="s">
        <v>8458</v>
      </c>
      <c r="D2062" s="27" t="s">
        <v>14383</v>
      </c>
      <c r="E2062" s="75">
        <v>30917</v>
      </c>
      <c r="F2062" s="27" t="str">
        <f t="shared" si="96"/>
        <v>6223</v>
      </c>
      <c r="G2062" s="27" t="str">
        <f t="shared" si="97"/>
        <v>Male</v>
      </c>
      <c r="H2062" s="27" t="str">
        <f t="shared" si="98"/>
        <v>caffluxe</v>
      </c>
    </row>
    <row r="2063" spans="1:8" x14ac:dyDescent="0.3">
      <c r="A2063" s="49" t="s">
        <v>8457</v>
      </c>
      <c r="B2063" s="27" t="s">
        <v>8456</v>
      </c>
      <c r="C2063" s="27" t="s">
        <v>8455</v>
      </c>
      <c r="D2063" s="27" t="s">
        <v>14384</v>
      </c>
      <c r="E2063" s="75">
        <v>32698</v>
      </c>
      <c r="F2063" s="27" t="str">
        <f t="shared" si="96"/>
        <v>1083</v>
      </c>
      <c r="G2063" s="27" t="str">
        <f t="shared" si="97"/>
        <v>Female</v>
      </c>
      <c r="H2063" s="27" t="str">
        <f t="shared" si="98"/>
        <v>gmail</v>
      </c>
    </row>
    <row r="2064" spans="1:8" x14ac:dyDescent="0.3">
      <c r="A2064" s="49" t="s">
        <v>8454</v>
      </c>
      <c r="B2064" s="27" t="s">
        <v>4707</v>
      </c>
      <c r="C2064" s="27" t="s">
        <v>4637</v>
      </c>
      <c r="D2064" s="27" t="s">
        <v>14385</v>
      </c>
      <c r="E2064" s="75">
        <v>32145</v>
      </c>
      <c r="F2064" s="27" t="str">
        <f t="shared" si="96"/>
        <v>0674</v>
      </c>
      <c r="G2064" s="27" t="str">
        <f t="shared" si="97"/>
        <v>Female</v>
      </c>
      <c r="H2064" s="27" t="str">
        <f t="shared" si="98"/>
        <v>dse-group</v>
      </c>
    </row>
    <row r="2065" spans="1:8" x14ac:dyDescent="0.3">
      <c r="A2065" s="49" t="s">
        <v>8453</v>
      </c>
      <c r="B2065" s="27" t="s">
        <v>8452</v>
      </c>
      <c r="C2065" s="27" t="s">
        <v>8451</v>
      </c>
      <c r="D2065" s="27" t="s">
        <v>14386</v>
      </c>
      <c r="E2065" s="75">
        <v>28953</v>
      </c>
      <c r="F2065" s="27" t="str">
        <f t="shared" si="96"/>
        <v>0290</v>
      </c>
      <c r="G2065" s="27" t="str">
        <f t="shared" si="97"/>
        <v>Female</v>
      </c>
      <c r="H2065" s="27" t="e">
        <f t="shared" si="98"/>
        <v>#VALUE!</v>
      </c>
    </row>
    <row r="2066" spans="1:8" x14ac:dyDescent="0.3">
      <c r="A2066" s="49" t="s">
        <v>8450</v>
      </c>
      <c r="B2066" s="27" t="s">
        <v>8449</v>
      </c>
      <c r="C2066" s="27" t="s">
        <v>8448</v>
      </c>
      <c r="D2066" s="27" t="s">
        <v>14387</v>
      </c>
      <c r="E2066" s="75">
        <v>32288</v>
      </c>
      <c r="F2066" s="27" t="str">
        <f t="shared" si="96"/>
        <v>5178</v>
      </c>
      <c r="G2066" s="27" t="str">
        <f t="shared" si="97"/>
        <v>Male</v>
      </c>
      <c r="H2066" s="27" t="str">
        <f t="shared" si="98"/>
        <v>seesa</v>
      </c>
    </row>
    <row r="2067" spans="1:8" x14ac:dyDescent="0.3">
      <c r="A2067" s="49" t="s">
        <v>8447</v>
      </c>
      <c r="B2067" s="27" t="s">
        <v>4523</v>
      </c>
      <c r="C2067" s="27" t="s">
        <v>8446</v>
      </c>
      <c r="D2067" s="27" t="s">
        <v>14388</v>
      </c>
      <c r="E2067" s="75">
        <v>31646</v>
      </c>
      <c r="F2067" s="27" t="str">
        <f t="shared" si="96"/>
        <v>5146</v>
      </c>
      <c r="G2067" s="27" t="str">
        <f t="shared" si="97"/>
        <v>Male</v>
      </c>
      <c r="H2067" s="27" t="str">
        <f t="shared" si="98"/>
        <v>selectech</v>
      </c>
    </row>
    <row r="2068" spans="1:8" x14ac:dyDescent="0.3">
      <c r="A2068" s="49" t="s">
        <v>8445</v>
      </c>
      <c r="B2068" s="27" t="s">
        <v>7863</v>
      </c>
      <c r="C2068" s="27" t="s">
        <v>8444</v>
      </c>
      <c r="D2068" s="27" t="s">
        <v>14389</v>
      </c>
      <c r="E2068" s="75">
        <v>32360</v>
      </c>
      <c r="F2068" s="27" t="str">
        <f t="shared" si="96"/>
        <v>1021</v>
      </c>
      <c r="G2068" s="27" t="str">
        <f t="shared" si="97"/>
        <v>Female</v>
      </c>
      <c r="H2068" s="27" t="str">
        <f t="shared" si="98"/>
        <v>sensor</v>
      </c>
    </row>
    <row r="2069" spans="1:8" x14ac:dyDescent="0.3">
      <c r="A2069" s="49" t="s">
        <v>8443</v>
      </c>
      <c r="B2069" s="27" t="s">
        <v>8442</v>
      </c>
      <c r="C2069" s="27" t="s">
        <v>8441</v>
      </c>
      <c r="D2069" s="27" t="s">
        <v>14390</v>
      </c>
      <c r="E2069" s="75">
        <v>30167</v>
      </c>
      <c r="F2069" s="27" t="str">
        <f t="shared" si="96"/>
        <v>5039</v>
      </c>
      <c r="G2069" s="27" t="str">
        <f t="shared" si="97"/>
        <v>Male</v>
      </c>
      <c r="H2069" s="27" t="str">
        <f t="shared" si="98"/>
        <v>telkomsa</v>
      </c>
    </row>
    <row r="2070" spans="1:8" x14ac:dyDescent="0.3">
      <c r="A2070" s="49" t="s">
        <v>8440</v>
      </c>
      <c r="B2070" s="27" t="s">
        <v>5830</v>
      </c>
      <c r="C2070" s="27" t="s">
        <v>8439</v>
      </c>
      <c r="D2070" s="27" t="s">
        <v>14391</v>
      </c>
      <c r="E2070" s="75">
        <v>31220</v>
      </c>
      <c r="F2070" s="27" t="str">
        <f t="shared" si="96"/>
        <v>0768</v>
      </c>
      <c r="G2070" s="27" t="str">
        <f t="shared" si="97"/>
        <v>Female</v>
      </c>
      <c r="H2070" s="27" t="str">
        <f t="shared" si="98"/>
        <v>serco</v>
      </c>
    </row>
    <row r="2071" spans="1:8" x14ac:dyDescent="0.3">
      <c r="A2071" s="49" t="s">
        <v>8438</v>
      </c>
      <c r="B2071" s="27" t="s">
        <v>8437</v>
      </c>
      <c r="C2071" s="27" t="s">
        <v>8436</v>
      </c>
      <c r="D2071" s="27" t="s">
        <v>14392</v>
      </c>
      <c r="E2071" s="75">
        <v>34479</v>
      </c>
      <c r="F2071" s="27" t="str">
        <f t="shared" si="96"/>
        <v>5237</v>
      </c>
      <c r="G2071" s="27" t="str">
        <f t="shared" si="97"/>
        <v>Male</v>
      </c>
      <c r="H2071" s="27" t="str">
        <f t="shared" si="98"/>
        <v>DAISY-GP</v>
      </c>
    </row>
    <row r="2072" spans="1:8" x14ac:dyDescent="0.3">
      <c r="A2072" s="49" t="s">
        <v>8435</v>
      </c>
      <c r="B2072" s="27" t="s">
        <v>8434</v>
      </c>
      <c r="C2072" s="27" t="s">
        <v>5607</v>
      </c>
      <c r="D2072" s="27" t="s">
        <v>14393</v>
      </c>
      <c r="E2072" s="75">
        <v>30709</v>
      </c>
      <c r="F2072" s="27" t="str">
        <f t="shared" si="96"/>
        <v>0165</v>
      </c>
      <c r="G2072" s="27" t="str">
        <f t="shared" si="97"/>
        <v>Female</v>
      </c>
      <c r="H2072" s="27" t="str">
        <f t="shared" si="98"/>
        <v>gmail</v>
      </c>
    </row>
    <row r="2073" spans="1:8" x14ac:dyDescent="0.3">
      <c r="A2073" s="49" t="s">
        <v>8433</v>
      </c>
      <c r="B2073" s="27" t="s">
        <v>8432</v>
      </c>
      <c r="C2073" s="27" t="s">
        <v>8431</v>
      </c>
      <c r="D2073" s="27" t="s">
        <v>14394</v>
      </c>
      <c r="E2073" s="75">
        <v>32743</v>
      </c>
      <c r="F2073" s="27" t="str">
        <f t="shared" si="96"/>
        <v>5295</v>
      </c>
      <c r="G2073" s="27" t="str">
        <f t="shared" si="97"/>
        <v>Male</v>
      </c>
      <c r="H2073" s="27" t="str">
        <f t="shared" si="98"/>
        <v>servest</v>
      </c>
    </row>
    <row r="2074" spans="1:8" x14ac:dyDescent="0.3">
      <c r="A2074" s="49" t="s">
        <v>8430</v>
      </c>
      <c r="B2074" s="27" t="s">
        <v>4252</v>
      </c>
      <c r="C2074" s="27" t="s">
        <v>8429</v>
      </c>
      <c r="D2074" s="27" t="s">
        <v>14395</v>
      </c>
      <c r="E2074" s="75">
        <v>33090</v>
      </c>
      <c r="F2074" s="27" t="str">
        <f t="shared" si="96"/>
        <v>0341</v>
      </c>
      <c r="G2074" s="27" t="str">
        <f t="shared" si="97"/>
        <v>Female</v>
      </c>
      <c r="H2074" s="27" t="str">
        <f t="shared" si="98"/>
        <v>gmail</v>
      </c>
    </row>
    <row r="2075" spans="1:8" x14ac:dyDescent="0.3">
      <c r="A2075" s="49" t="s">
        <v>8428</v>
      </c>
      <c r="B2075" s="27" t="s">
        <v>8427</v>
      </c>
      <c r="C2075" s="27" t="s">
        <v>7280</v>
      </c>
      <c r="D2075" s="27" t="s">
        <v>14396</v>
      </c>
      <c r="E2075" s="75">
        <v>33961</v>
      </c>
      <c r="F2075" s="27" t="str">
        <f t="shared" si="96"/>
        <v>0235</v>
      </c>
      <c r="G2075" s="27" t="str">
        <f t="shared" si="97"/>
        <v>Female</v>
      </c>
      <c r="H2075" s="27" t="str">
        <f t="shared" si="98"/>
        <v>servworx</v>
      </c>
    </row>
    <row r="2076" spans="1:8" x14ac:dyDescent="0.3">
      <c r="A2076" s="49" t="s">
        <v>8426</v>
      </c>
      <c r="B2076" s="27" t="s">
        <v>4506</v>
      </c>
      <c r="C2076" s="27" t="s">
        <v>8425</v>
      </c>
      <c r="D2076" s="27" t="s">
        <v>14397</v>
      </c>
      <c r="E2076" s="75">
        <v>31041</v>
      </c>
      <c r="F2076" s="27" t="str">
        <f t="shared" si="96"/>
        <v>6064</v>
      </c>
      <c r="G2076" s="27" t="str">
        <f t="shared" si="97"/>
        <v>Male</v>
      </c>
      <c r="H2076" s="27" t="str">
        <f t="shared" si="98"/>
        <v>SESPRO</v>
      </c>
    </row>
    <row r="2077" spans="1:8" x14ac:dyDescent="0.3">
      <c r="A2077" s="49" t="s">
        <v>8424</v>
      </c>
      <c r="B2077" s="27" t="s">
        <v>8423</v>
      </c>
      <c r="C2077" s="27" t="s">
        <v>5551</v>
      </c>
      <c r="D2077" s="27" t="s">
        <v>14398</v>
      </c>
      <c r="E2077" s="75">
        <v>26877</v>
      </c>
      <c r="F2077" s="27" t="str">
        <f t="shared" si="96"/>
        <v>0438</v>
      </c>
      <c r="G2077" s="27" t="str">
        <f t="shared" si="97"/>
        <v>Female</v>
      </c>
      <c r="H2077" s="27" t="str">
        <f t="shared" si="98"/>
        <v>gmail</v>
      </c>
    </row>
    <row r="2078" spans="1:8" x14ac:dyDescent="0.3">
      <c r="A2078" s="49" t="s">
        <v>8422</v>
      </c>
      <c r="B2078" s="27" t="s">
        <v>4252</v>
      </c>
      <c r="C2078" s="27" t="s">
        <v>8421</v>
      </c>
      <c r="E2078" s="75">
        <v>34581</v>
      </c>
      <c r="F2078" s="27" t="str">
        <f t="shared" si="96"/>
        <v>0491</v>
      </c>
      <c r="G2078" s="27" t="str">
        <f t="shared" si="97"/>
        <v>Female</v>
      </c>
      <c r="H2078" s="27" t="e">
        <f t="shared" si="98"/>
        <v>#VALUE!</v>
      </c>
    </row>
    <row r="2079" spans="1:8" x14ac:dyDescent="0.3">
      <c r="A2079" s="49" t="s">
        <v>8420</v>
      </c>
      <c r="B2079" s="27" t="s">
        <v>8419</v>
      </c>
      <c r="C2079" s="27" t="s">
        <v>4049</v>
      </c>
      <c r="E2079" s="75">
        <v>32873</v>
      </c>
      <c r="F2079" s="27" t="str">
        <f t="shared" si="96"/>
        <v>1029</v>
      </c>
      <c r="G2079" s="27" t="str">
        <f t="shared" si="97"/>
        <v>Female</v>
      </c>
      <c r="H2079" s="27" t="e">
        <f t="shared" si="98"/>
        <v>#VALUE!</v>
      </c>
    </row>
    <row r="2080" spans="1:8" x14ac:dyDescent="0.3">
      <c r="A2080" s="49" t="s">
        <v>8418</v>
      </c>
      <c r="B2080" s="27" t="s">
        <v>8417</v>
      </c>
      <c r="C2080" s="27" t="s">
        <v>5846</v>
      </c>
      <c r="D2080" s="27" t="s">
        <v>14399</v>
      </c>
      <c r="E2080" s="75">
        <v>33466</v>
      </c>
      <c r="F2080" s="27" t="str">
        <f t="shared" si="96"/>
        <v>0475</v>
      </c>
      <c r="G2080" s="27" t="str">
        <f t="shared" si="97"/>
        <v>Female</v>
      </c>
      <c r="H2080" s="27" t="str">
        <f t="shared" si="98"/>
        <v>sew</v>
      </c>
    </row>
    <row r="2081" spans="1:8" x14ac:dyDescent="0.3">
      <c r="A2081" s="49" t="s">
        <v>8416</v>
      </c>
      <c r="B2081" s="27" t="s">
        <v>8415</v>
      </c>
      <c r="C2081" s="27" t="s">
        <v>8414</v>
      </c>
      <c r="D2081" s="27" t="s">
        <v>14400</v>
      </c>
      <c r="E2081" s="75">
        <v>31277</v>
      </c>
      <c r="F2081" s="27" t="str">
        <f t="shared" si="96"/>
        <v>0518</v>
      </c>
      <c r="G2081" s="27" t="str">
        <f t="shared" si="97"/>
        <v>Female</v>
      </c>
      <c r="H2081" s="27" t="str">
        <f t="shared" si="98"/>
        <v>sgs</v>
      </c>
    </row>
    <row r="2082" spans="1:8" x14ac:dyDescent="0.3">
      <c r="A2082" s="49" t="s">
        <v>8413</v>
      </c>
      <c r="B2082" s="27" t="s">
        <v>5863</v>
      </c>
      <c r="C2082" s="27" t="s">
        <v>4767</v>
      </c>
      <c r="E2082" s="75">
        <v>30743</v>
      </c>
      <c r="F2082" s="27" t="str">
        <f t="shared" si="96"/>
        <v>5986</v>
      </c>
      <c r="G2082" s="27" t="str">
        <f t="shared" si="97"/>
        <v>Male</v>
      </c>
      <c r="H2082" s="27" t="e">
        <f t="shared" si="98"/>
        <v>#VALUE!</v>
      </c>
    </row>
    <row r="2083" spans="1:8" x14ac:dyDescent="0.3">
      <c r="A2083" s="49" t="s">
        <v>8412</v>
      </c>
      <c r="B2083" s="27" t="s">
        <v>8411</v>
      </c>
      <c r="C2083" s="27" t="s">
        <v>6146</v>
      </c>
      <c r="D2083" s="27" t="s">
        <v>14401</v>
      </c>
      <c r="E2083" s="75">
        <v>32117</v>
      </c>
      <c r="F2083" s="27" t="str">
        <f t="shared" si="96"/>
        <v>0503</v>
      </c>
      <c r="G2083" s="27" t="str">
        <f t="shared" si="97"/>
        <v>Female</v>
      </c>
      <c r="H2083" s="27" t="str">
        <f t="shared" si="98"/>
        <v>shade-tique</v>
      </c>
    </row>
    <row r="2084" spans="1:8" x14ac:dyDescent="0.3">
      <c r="A2084" s="49" t="s">
        <v>8410</v>
      </c>
      <c r="B2084" s="27" t="s">
        <v>8409</v>
      </c>
      <c r="C2084" s="27" t="s">
        <v>6949</v>
      </c>
      <c r="E2084" s="75">
        <v>30708</v>
      </c>
      <c r="F2084" s="27" t="str">
        <f t="shared" si="96"/>
        <v>0687</v>
      </c>
      <c r="G2084" s="27" t="str">
        <f t="shared" si="97"/>
        <v>Female</v>
      </c>
      <c r="H2084" s="27" t="e">
        <f t="shared" si="98"/>
        <v>#VALUE!</v>
      </c>
    </row>
    <row r="2085" spans="1:8" x14ac:dyDescent="0.3">
      <c r="A2085" s="49" t="s">
        <v>8408</v>
      </c>
      <c r="B2085" s="27" t="s">
        <v>8077</v>
      </c>
      <c r="C2085" s="27" t="s">
        <v>8407</v>
      </c>
      <c r="D2085" s="27" t="s">
        <v>14402</v>
      </c>
      <c r="E2085" s="75">
        <v>28757</v>
      </c>
      <c r="F2085" s="27" t="str">
        <f t="shared" si="96"/>
        <v>0459</v>
      </c>
      <c r="G2085" s="27" t="str">
        <f t="shared" si="97"/>
        <v>Female</v>
      </c>
      <c r="H2085" s="27" t="str">
        <f t="shared" si="98"/>
        <v>shakeandstrain</v>
      </c>
    </row>
    <row r="2086" spans="1:8" x14ac:dyDescent="0.3">
      <c r="A2086" s="49" t="s">
        <v>8406</v>
      </c>
      <c r="B2086" s="27" t="s">
        <v>6066</v>
      </c>
      <c r="C2086" s="27" t="s">
        <v>8245</v>
      </c>
      <c r="D2086" s="27" t="s">
        <v>14403</v>
      </c>
      <c r="E2086" s="75">
        <v>32718</v>
      </c>
      <c r="F2086" s="27" t="str">
        <f t="shared" si="96"/>
        <v>0273</v>
      </c>
      <c r="G2086" s="27" t="str">
        <f t="shared" si="97"/>
        <v>Female</v>
      </c>
      <c r="H2086" s="27" t="str">
        <f t="shared" si="98"/>
        <v>shakinahprint</v>
      </c>
    </row>
    <row r="2087" spans="1:8" x14ac:dyDescent="0.3">
      <c r="A2087" s="49" t="s">
        <v>8405</v>
      </c>
      <c r="B2087" s="27" t="s">
        <v>4457</v>
      </c>
      <c r="C2087" s="27" t="s">
        <v>4172</v>
      </c>
      <c r="D2087" s="27" t="s">
        <v>14404</v>
      </c>
      <c r="E2087" s="75">
        <v>31642</v>
      </c>
      <c r="F2087" s="27" t="str">
        <f t="shared" si="96"/>
        <v>1123</v>
      </c>
      <c r="G2087" s="27" t="str">
        <f t="shared" si="97"/>
        <v>Female</v>
      </c>
      <c r="H2087" s="27" t="str">
        <f t="shared" si="98"/>
        <v>gmail</v>
      </c>
    </row>
    <row r="2088" spans="1:8" x14ac:dyDescent="0.3">
      <c r="A2088" s="49" t="s">
        <v>8404</v>
      </c>
      <c r="B2088" s="27" t="s">
        <v>8403</v>
      </c>
      <c r="C2088" s="27" t="s">
        <v>8402</v>
      </c>
      <c r="E2088" s="75">
        <v>31672</v>
      </c>
      <c r="F2088" s="27" t="str">
        <f t="shared" si="96"/>
        <v>1067</v>
      </c>
      <c r="G2088" s="27" t="str">
        <f t="shared" si="97"/>
        <v>Female</v>
      </c>
      <c r="H2088" s="27" t="e">
        <f t="shared" si="98"/>
        <v>#VALUE!</v>
      </c>
    </row>
    <row r="2089" spans="1:8" x14ac:dyDescent="0.3">
      <c r="A2089" s="49" t="s">
        <v>8401</v>
      </c>
      <c r="B2089" s="27" t="s">
        <v>8400</v>
      </c>
      <c r="C2089" s="27" t="s">
        <v>4884</v>
      </c>
      <c r="D2089" s="27" t="s">
        <v>14405</v>
      </c>
      <c r="E2089" s="75">
        <v>31914</v>
      </c>
      <c r="F2089" s="27" t="str">
        <f t="shared" si="96"/>
        <v>0318</v>
      </c>
      <c r="G2089" s="27" t="str">
        <f t="shared" si="97"/>
        <v>Female</v>
      </c>
      <c r="H2089" s="27" t="str">
        <f t="shared" si="98"/>
        <v>fastmail</v>
      </c>
    </row>
    <row r="2090" spans="1:8" x14ac:dyDescent="0.3">
      <c r="A2090" s="49" t="s">
        <v>8399</v>
      </c>
      <c r="B2090" s="27" t="s">
        <v>8398</v>
      </c>
      <c r="C2090" s="27" t="s">
        <v>8397</v>
      </c>
      <c r="D2090" s="27" t="s">
        <v>14406</v>
      </c>
      <c r="E2090" s="75">
        <v>34064</v>
      </c>
      <c r="F2090" s="27" t="str">
        <f t="shared" si="96"/>
        <v>0292</v>
      </c>
      <c r="G2090" s="27" t="str">
        <f t="shared" si="97"/>
        <v>Female</v>
      </c>
      <c r="H2090" s="27" t="str">
        <f t="shared" si="98"/>
        <v>shazannpromotions</v>
      </c>
    </row>
    <row r="2091" spans="1:8" x14ac:dyDescent="0.3">
      <c r="A2091" s="49" t="s">
        <v>8396</v>
      </c>
      <c r="B2091" s="27" t="s">
        <v>8395</v>
      </c>
      <c r="C2091" s="27" t="s">
        <v>8394</v>
      </c>
      <c r="D2091" s="27" t="s">
        <v>14407</v>
      </c>
      <c r="E2091" s="75">
        <v>33695</v>
      </c>
      <c r="F2091" s="27" t="str">
        <f t="shared" si="96"/>
        <v>5167</v>
      </c>
      <c r="G2091" s="27" t="str">
        <f t="shared" si="97"/>
        <v>Male</v>
      </c>
      <c r="H2091" s="27" t="str">
        <f t="shared" si="98"/>
        <v>sclarkagencies</v>
      </c>
    </row>
    <row r="2092" spans="1:8" x14ac:dyDescent="0.3">
      <c r="A2092" s="49" t="s">
        <v>8393</v>
      </c>
      <c r="B2092" s="27" t="s">
        <v>8392</v>
      </c>
      <c r="C2092" s="27" t="s">
        <v>6038</v>
      </c>
      <c r="D2092" s="27" t="s">
        <v>14408</v>
      </c>
      <c r="E2092" s="75">
        <v>33970</v>
      </c>
      <c r="F2092" s="27" t="str">
        <f t="shared" si="96"/>
        <v>0317</v>
      </c>
      <c r="G2092" s="27" t="str">
        <f t="shared" si="97"/>
        <v>Female</v>
      </c>
      <c r="H2092" s="27" t="str">
        <f t="shared" si="98"/>
        <v>ksmd</v>
      </c>
    </row>
    <row r="2093" spans="1:8" x14ac:dyDescent="0.3">
      <c r="A2093" s="49" t="s">
        <v>8391</v>
      </c>
      <c r="B2093" s="27" t="s">
        <v>5453</v>
      </c>
      <c r="C2093" s="27" t="s">
        <v>6448</v>
      </c>
      <c r="D2093" s="27" t="s">
        <v>14409</v>
      </c>
      <c r="E2093" s="75">
        <v>32460</v>
      </c>
      <c r="F2093" s="27" t="str">
        <f t="shared" si="96"/>
        <v>0227</v>
      </c>
      <c r="G2093" s="27" t="str">
        <f t="shared" si="97"/>
        <v>Female</v>
      </c>
      <c r="H2093" s="27" t="str">
        <f t="shared" si="98"/>
        <v>shell</v>
      </c>
    </row>
    <row r="2094" spans="1:8" x14ac:dyDescent="0.3">
      <c r="A2094" s="49" t="s">
        <v>8390</v>
      </c>
      <c r="B2094" s="27" t="s">
        <v>4623</v>
      </c>
      <c r="C2094" s="27" t="s">
        <v>5434</v>
      </c>
      <c r="E2094" s="75">
        <v>32925</v>
      </c>
      <c r="F2094" s="27" t="str">
        <f t="shared" si="96"/>
        <v>0504</v>
      </c>
      <c r="G2094" s="27" t="str">
        <f t="shared" si="97"/>
        <v>Female</v>
      </c>
      <c r="H2094" s="27" t="e">
        <f t="shared" si="98"/>
        <v>#VALUE!</v>
      </c>
    </row>
    <row r="2095" spans="1:8" x14ac:dyDescent="0.3">
      <c r="A2095" s="49" t="s">
        <v>8389</v>
      </c>
      <c r="B2095" s="27" t="s">
        <v>8388</v>
      </c>
      <c r="C2095" s="27" t="s">
        <v>8387</v>
      </c>
      <c r="D2095" s="27" t="s">
        <v>14410</v>
      </c>
      <c r="E2095" s="75">
        <v>25660</v>
      </c>
      <c r="F2095" s="27" t="str">
        <f t="shared" si="96"/>
        <v>0074</v>
      </c>
      <c r="G2095" s="27" t="str">
        <f t="shared" si="97"/>
        <v>Female</v>
      </c>
      <c r="H2095" s="27" t="str">
        <f t="shared" si="98"/>
        <v>mthatha</v>
      </c>
    </row>
    <row r="2096" spans="1:8" x14ac:dyDescent="0.3">
      <c r="A2096" s="49" t="s">
        <v>8386</v>
      </c>
      <c r="B2096" s="27" t="s">
        <v>8385</v>
      </c>
      <c r="C2096" s="27" t="s">
        <v>4125</v>
      </c>
      <c r="D2096" s="27" t="s">
        <v>12858</v>
      </c>
      <c r="E2096" s="75">
        <v>29755</v>
      </c>
      <c r="F2096" s="27" t="str">
        <f t="shared" si="96"/>
        <v>5737</v>
      </c>
      <c r="G2096" s="27" t="str">
        <f t="shared" si="97"/>
        <v>Male</v>
      </c>
      <c r="H2096" s="27" t="str">
        <f t="shared" si="98"/>
        <v>basicshopfitters</v>
      </c>
    </row>
    <row r="2097" spans="1:8" x14ac:dyDescent="0.3">
      <c r="A2097" s="49" t="s">
        <v>8384</v>
      </c>
      <c r="B2097" s="27" t="s">
        <v>5176</v>
      </c>
      <c r="C2097" s="27" t="s">
        <v>8383</v>
      </c>
      <c r="D2097" s="27" t="s">
        <v>14411</v>
      </c>
      <c r="E2097" s="75">
        <v>31675</v>
      </c>
      <c r="F2097" s="27" t="str">
        <f t="shared" si="96"/>
        <v>1246</v>
      </c>
      <c r="G2097" s="27" t="str">
        <f t="shared" si="97"/>
        <v>Female</v>
      </c>
      <c r="H2097" s="27" t="str">
        <f t="shared" si="98"/>
        <v>shopstudio</v>
      </c>
    </row>
    <row r="2098" spans="1:8" x14ac:dyDescent="0.3">
      <c r="A2098" s="49" t="s">
        <v>8382</v>
      </c>
      <c r="B2098" s="27" t="s">
        <v>4307</v>
      </c>
      <c r="C2098" s="27" t="s">
        <v>5307</v>
      </c>
      <c r="D2098" s="27" t="s">
        <v>14412</v>
      </c>
      <c r="E2098" s="75">
        <v>32909</v>
      </c>
      <c r="F2098" s="27" t="str">
        <f t="shared" si="96"/>
        <v>0381</v>
      </c>
      <c r="G2098" s="27" t="str">
        <f t="shared" si="97"/>
        <v>Female</v>
      </c>
      <c r="H2098" s="27" t="str">
        <f t="shared" si="98"/>
        <v>shopfit</v>
      </c>
    </row>
    <row r="2099" spans="1:8" x14ac:dyDescent="0.3">
      <c r="A2099" s="49" t="s">
        <v>8381</v>
      </c>
      <c r="B2099" s="27" t="s">
        <v>6678</v>
      </c>
      <c r="C2099" s="27" t="s">
        <v>8380</v>
      </c>
      <c r="E2099" s="75">
        <v>30417</v>
      </c>
      <c r="F2099" s="27" t="str">
        <f t="shared" si="96"/>
        <v>5008</v>
      </c>
      <c r="G2099" s="27" t="str">
        <f t="shared" si="97"/>
        <v>Male</v>
      </c>
      <c r="H2099" s="27" t="e">
        <f t="shared" si="98"/>
        <v>#VALUE!</v>
      </c>
    </row>
    <row r="2100" spans="1:8" x14ac:dyDescent="0.3">
      <c r="A2100" s="49" t="s">
        <v>8379</v>
      </c>
      <c r="B2100" s="27" t="s">
        <v>4164</v>
      </c>
      <c r="C2100" s="27" t="s">
        <v>8378</v>
      </c>
      <c r="D2100" s="27" t="s">
        <v>14413</v>
      </c>
      <c r="E2100" s="75">
        <v>29546</v>
      </c>
      <c r="F2100" s="27" t="str">
        <f t="shared" si="96"/>
        <v>5016</v>
      </c>
      <c r="G2100" s="27" t="str">
        <f t="shared" si="97"/>
        <v>Male</v>
      </c>
      <c r="H2100" s="27" t="str">
        <f t="shared" si="98"/>
        <v>shoprite</v>
      </c>
    </row>
    <row r="2101" spans="1:8" x14ac:dyDescent="0.3">
      <c r="A2101" s="49" t="s">
        <v>8377</v>
      </c>
      <c r="B2101" s="27" t="s">
        <v>7734</v>
      </c>
      <c r="C2101" s="27" t="s">
        <v>8376</v>
      </c>
      <c r="E2101" s="75">
        <v>27835</v>
      </c>
      <c r="F2101" s="27" t="str">
        <f t="shared" si="96"/>
        <v>0105</v>
      </c>
      <c r="G2101" s="27" t="str">
        <f t="shared" si="97"/>
        <v>Female</v>
      </c>
      <c r="H2101" s="27" t="e">
        <f t="shared" si="98"/>
        <v>#VALUE!</v>
      </c>
    </row>
    <row r="2102" spans="1:8" x14ac:dyDescent="0.3">
      <c r="A2102" s="49" t="s">
        <v>8375</v>
      </c>
      <c r="B2102" s="27" t="s">
        <v>8374</v>
      </c>
      <c r="C2102" s="27" t="s">
        <v>5455</v>
      </c>
      <c r="E2102" s="75">
        <v>32863</v>
      </c>
      <c r="F2102" s="27" t="str">
        <f t="shared" si="96"/>
        <v>5763</v>
      </c>
      <c r="G2102" s="27" t="str">
        <f t="shared" si="97"/>
        <v>Male</v>
      </c>
      <c r="H2102" s="27" t="e">
        <f t="shared" si="98"/>
        <v>#VALUE!</v>
      </c>
    </row>
    <row r="2103" spans="1:8" x14ac:dyDescent="0.3">
      <c r="A2103" s="49" t="s">
        <v>8373</v>
      </c>
      <c r="B2103" s="27" t="s">
        <v>8372</v>
      </c>
      <c r="C2103" s="27" t="s">
        <v>8371</v>
      </c>
      <c r="D2103" s="27" t="s">
        <v>14414</v>
      </c>
      <c r="E2103" s="75">
        <v>32981</v>
      </c>
      <c r="F2103" s="27" t="str">
        <f t="shared" si="96"/>
        <v>5495</v>
      </c>
      <c r="G2103" s="27" t="str">
        <f t="shared" si="97"/>
        <v>Male</v>
      </c>
      <c r="H2103" s="27" t="str">
        <f t="shared" si="98"/>
        <v>SHUMANI-INDUSTRIAL</v>
      </c>
    </row>
    <row r="2104" spans="1:8" x14ac:dyDescent="0.3">
      <c r="A2104" s="49" t="s">
        <v>8370</v>
      </c>
      <c r="B2104" s="27" t="s">
        <v>7665</v>
      </c>
      <c r="C2104" s="27" t="s">
        <v>6444</v>
      </c>
      <c r="D2104" s="27" t="s">
        <v>14415</v>
      </c>
      <c r="E2104" s="75">
        <v>34109</v>
      </c>
      <c r="F2104" s="27" t="str">
        <f t="shared" si="96"/>
        <v>0020</v>
      </c>
      <c r="G2104" s="27" t="str">
        <f t="shared" si="97"/>
        <v>Female</v>
      </c>
      <c r="H2104" s="27" t="str">
        <f t="shared" si="98"/>
        <v>signfacets</v>
      </c>
    </row>
    <row r="2105" spans="1:8" x14ac:dyDescent="0.3">
      <c r="A2105" s="49" t="s">
        <v>8369</v>
      </c>
      <c r="B2105" s="27" t="s">
        <v>4477</v>
      </c>
      <c r="C2105" s="27" t="s">
        <v>8368</v>
      </c>
      <c r="D2105" s="27" t="s">
        <v>14416</v>
      </c>
      <c r="E2105" s="75">
        <v>32148</v>
      </c>
      <c r="F2105" s="27" t="str">
        <f t="shared" si="96"/>
        <v>6457</v>
      </c>
      <c r="G2105" s="27" t="str">
        <f t="shared" si="97"/>
        <v>Male</v>
      </c>
      <c r="H2105" s="27" t="str">
        <f t="shared" si="98"/>
        <v>signimage</v>
      </c>
    </row>
    <row r="2106" spans="1:8" x14ac:dyDescent="0.3">
      <c r="A2106" s="49" t="s">
        <v>8367</v>
      </c>
      <c r="B2106" s="27" t="s">
        <v>4090</v>
      </c>
      <c r="C2106" s="27" t="s">
        <v>8231</v>
      </c>
      <c r="D2106" s="27" t="s">
        <v>14417</v>
      </c>
      <c r="E2106" s="75">
        <v>33966</v>
      </c>
      <c r="F2106" s="27" t="str">
        <f t="shared" si="96"/>
        <v>5164</v>
      </c>
      <c r="G2106" s="27" t="str">
        <f t="shared" si="97"/>
        <v>Male</v>
      </c>
      <c r="H2106" s="27" t="str">
        <f t="shared" si="98"/>
        <v>SSDPI</v>
      </c>
    </row>
    <row r="2107" spans="1:8" x14ac:dyDescent="0.3">
      <c r="A2107" s="49" t="s">
        <v>8366</v>
      </c>
      <c r="B2107" s="27" t="s">
        <v>8365</v>
      </c>
      <c r="C2107" s="27" t="s">
        <v>8364</v>
      </c>
      <c r="D2107" s="27" t="s">
        <v>14418</v>
      </c>
      <c r="E2107" s="75">
        <v>33861</v>
      </c>
      <c r="F2107" s="27" t="str">
        <f t="shared" si="96"/>
        <v>5853</v>
      </c>
      <c r="G2107" s="27" t="str">
        <f t="shared" si="97"/>
        <v>Male</v>
      </c>
      <c r="H2107" s="27" t="str">
        <f t="shared" si="98"/>
        <v>sign-source</v>
      </c>
    </row>
    <row r="2108" spans="1:8" x14ac:dyDescent="0.3">
      <c r="A2108" s="49" t="s">
        <v>8363</v>
      </c>
      <c r="B2108" s="27" t="s">
        <v>8362</v>
      </c>
      <c r="C2108" s="27" t="s">
        <v>4938</v>
      </c>
      <c r="D2108" s="27" t="s">
        <v>14419</v>
      </c>
      <c r="E2108" s="75">
        <v>33046</v>
      </c>
      <c r="F2108" s="27" t="str">
        <f t="shared" si="96"/>
        <v>0282</v>
      </c>
      <c r="G2108" s="27" t="str">
        <f t="shared" si="97"/>
        <v>Female</v>
      </c>
      <c r="H2108" s="27" t="str">
        <f t="shared" si="98"/>
        <v>SPSTUDIO</v>
      </c>
    </row>
    <row r="2109" spans="1:8" x14ac:dyDescent="0.3">
      <c r="A2109" s="49" t="s">
        <v>8361</v>
      </c>
      <c r="B2109" s="27" t="s">
        <v>6750</v>
      </c>
      <c r="C2109" s="27" t="s">
        <v>8360</v>
      </c>
      <c r="D2109" s="27" t="s">
        <v>14420</v>
      </c>
      <c r="E2109" s="75">
        <v>32246</v>
      </c>
      <c r="F2109" s="27" t="str">
        <f t="shared" si="96"/>
        <v>0434</v>
      </c>
      <c r="G2109" s="27" t="str">
        <f t="shared" si="97"/>
        <v>Female</v>
      </c>
      <c r="H2109" s="27" t="str">
        <f t="shared" si="98"/>
        <v>signaturesigns</v>
      </c>
    </row>
    <row r="2110" spans="1:8" x14ac:dyDescent="0.3">
      <c r="A2110" s="49" t="s">
        <v>8359</v>
      </c>
      <c r="B2110" s="27" t="s">
        <v>4610</v>
      </c>
      <c r="C2110" s="27" t="s">
        <v>8358</v>
      </c>
      <c r="D2110" s="27" t="s">
        <v>14421</v>
      </c>
      <c r="E2110" s="75">
        <v>33313</v>
      </c>
      <c r="F2110" s="27" t="str">
        <f t="shared" si="96"/>
        <v>0299</v>
      </c>
      <c r="G2110" s="27" t="str">
        <f t="shared" si="97"/>
        <v>Female</v>
      </c>
      <c r="H2110" s="27" t="str">
        <f t="shared" si="98"/>
        <v>signcraft</v>
      </c>
    </row>
    <row r="2111" spans="1:8" x14ac:dyDescent="0.3">
      <c r="A2111" s="49" t="s">
        <v>8357</v>
      </c>
      <c r="B2111" s="27" t="s">
        <v>6430</v>
      </c>
      <c r="C2111" s="27" t="s">
        <v>6828</v>
      </c>
      <c r="D2111" s="27" t="s">
        <v>14422</v>
      </c>
      <c r="E2111" s="75">
        <v>32250</v>
      </c>
      <c r="F2111" s="27" t="str">
        <f t="shared" si="96"/>
        <v>0053</v>
      </c>
      <c r="G2111" s="27" t="str">
        <f t="shared" si="97"/>
        <v>Female</v>
      </c>
      <c r="H2111" s="27" t="str">
        <f t="shared" si="98"/>
        <v>produktemark</v>
      </c>
    </row>
    <row r="2112" spans="1:8" x14ac:dyDescent="0.3">
      <c r="A2112" s="49" t="s">
        <v>8356</v>
      </c>
      <c r="B2112" s="27" t="s">
        <v>4696</v>
      </c>
      <c r="C2112" s="27" t="s">
        <v>8355</v>
      </c>
      <c r="D2112" s="27" t="s">
        <v>14423</v>
      </c>
      <c r="E2112" s="75">
        <v>31111</v>
      </c>
      <c r="F2112" s="27" t="str">
        <f t="shared" si="96"/>
        <v>5371</v>
      </c>
      <c r="G2112" s="27" t="str">
        <f t="shared" si="97"/>
        <v>Male</v>
      </c>
      <c r="H2112" s="27" t="str">
        <f t="shared" si="98"/>
        <v>silkcreation</v>
      </c>
    </row>
    <row r="2113" spans="1:8" x14ac:dyDescent="0.3">
      <c r="A2113" s="49" t="s">
        <v>8354</v>
      </c>
      <c r="B2113" s="27" t="s">
        <v>8353</v>
      </c>
      <c r="C2113" s="27" t="s">
        <v>8352</v>
      </c>
      <c r="D2113" s="27" t="s">
        <v>14424</v>
      </c>
      <c r="E2113" s="75">
        <v>33332</v>
      </c>
      <c r="F2113" s="27" t="str">
        <f t="shared" si="96"/>
        <v>0325</v>
      </c>
      <c r="G2113" s="27" t="str">
        <f t="shared" si="97"/>
        <v>Female</v>
      </c>
      <c r="H2113" s="27" t="str">
        <f t="shared" si="98"/>
        <v>skuworks</v>
      </c>
    </row>
    <row r="2114" spans="1:8" x14ac:dyDescent="0.3">
      <c r="A2114" s="49" t="s">
        <v>8351</v>
      </c>
      <c r="B2114" s="27" t="s">
        <v>8350</v>
      </c>
      <c r="C2114" s="27" t="s">
        <v>8349</v>
      </c>
      <c r="D2114" s="27" t="s">
        <v>14425</v>
      </c>
      <c r="E2114" s="75">
        <v>25425</v>
      </c>
      <c r="F2114" s="27" t="str">
        <f t="shared" si="96"/>
        <v>5124</v>
      </c>
      <c r="G2114" s="27" t="str">
        <f t="shared" si="97"/>
        <v>Male</v>
      </c>
      <c r="H2114" s="27" t="str">
        <f t="shared" si="98"/>
        <v>tilespace</v>
      </c>
    </row>
    <row r="2115" spans="1:8" x14ac:dyDescent="0.3">
      <c r="A2115" s="49" t="s">
        <v>8348</v>
      </c>
      <c r="B2115" s="27" t="s">
        <v>4081</v>
      </c>
      <c r="C2115" s="27" t="s">
        <v>8347</v>
      </c>
      <c r="E2115" s="75">
        <v>31490</v>
      </c>
      <c r="F2115" s="27" t="str">
        <f t="shared" si="96"/>
        <v>0772</v>
      </c>
      <c r="G2115" s="27" t="str">
        <f t="shared" si="97"/>
        <v>Female</v>
      </c>
      <c r="H2115" s="27" t="e">
        <f t="shared" si="98"/>
        <v>#VALUE!</v>
      </c>
    </row>
    <row r="2116" spans="1:8" x14ac:dyDescent="0.3">
      <c r="A2116" s="49" t="s">
        <v>8346</v>
      </c>
      <c r="B2116" s="27" t="s">
        <v>7726</v>
      </c>
      <c r="C2116" s="27" t="s">
        <v>8345</v>
      </c>
      <c r="D2116" s="27" t="s">
        <v>14426</v>
      </c>
      <c r="E2116" s="75">
        <v>30029</v>
      </c>
      <c r="F2116" s="27" t="str">
        <f t="shared" ref="F2116:F2179" si="99">MID(A2116,7,4)</f>
        <v>5079</v>
      </c>
      <c r="G2116" s="27" t="str">
        <f t="shared" si="97"/>
        <v>Male</v>
      </c>
      <c r="H2116" s="27" t="str">
        <f t="shared" si="98"/>
        <v>SW2</v>
      </c>
    </row>
    <row r="2117" spans="1:8" x14ac:dyDescent="0.3">
      <c r="A2117" s="49" t="s">
        <v>8344</v>
      </c>
      <c r="B2117" s="27" t="s">
        <v>4388</v>
      </c>
      <c r="C2117" s="27" t="s">
        <v>8343</v>
      </c>
      <c r="D2117" s="27" t="s">
        <v>14427</v>
      </c>
      <c r="E2117" s="75">
        <v>31654</v>
      </c>
      <c r="F2117" s="27" t="str">
        <f t="shared" si="99"/>
        <v>6008</v>
      </c>
      <c r="G2117" s="27" t="str">
        <f t="shared" ref="G2117:G2180" si="100">IF(F2117&gt;"4999","Male","Female")</f>
        <v>Male</v>
      </c>
      <c r="H2117" s="27" t="str">
        <f t="shared" ref="H2117:H2180" si="101">LEFT(REPLACE(D2117,1,FIND("@",D2117),""),FIND(".",REPLACE(D2117,1,FIND("@",D2117),""))-1)</f>
        <v>orient</v>
      </c>
    </row>
    <row r="2118" spans="1:8" x14ac:dyDescent="0.3">
      <c r="A2118" s="49" t="s">
        <v>8342</v>
      </c>
      <c r="B2118" s="27" t="s">
        <v>8341</v>
      </c>
      <c r="C2118" s="27" t="s">
        <v>8340</v>
      </c>
      <c r="D2118" s="27" t="s">
        <v>14428</v>
      </c>
      <c r="E2118" s="75">
        <v>32324</v>
      </c>
      <c r="F2118" s="27" t="str">
        <f t="shared" si="99"/>
        <v>1312</v>
      </c>
      <c r="G2118" s="27" t="str">
        <f t="shared" si="100"/>
        <v>Female</v>
      </c>
      <c r="H2118" s="27" t="str">
        <f t="shared" si="101"/>
        <v>sinnamon</v>
      </c>
    </row>
    <row r="2119" spans="1:8" x14ac:dyDescent="0.3">
      <c r="A2119" s="49" t="s">
        <v>8339</v>
      </c>
      <c r="B2119" s="27" t="s">
        <v>4258</v>
      </c>
      <c r="C2119" s="27" t="s">
        <v>8338</v>
      </c>
      <c r="D2119" s="27" t="s">
        <v>14429</v>
      </c>
      <c r="E2119" s="75">
        <v>30091</v>
      </c>
      <c r="F2119" s="27" t="str">
        <f t="shared" si="99"/>
        <v>0019</v>
      </c>
      <c r="G2119" s="27" t="str">
        <f t="shared" si="100"/>
        <v>Female</v>
      </c>
      <c r="H2119" s="27" t="str">
        <f t="shared" si="101"/>
        <v>lantic</v>
      </c>
    </row>
    <row r="2120" spans="1:8" x14ac:dyDescent="0.3">
      <c r="A2120" s="49" t="s">
        <v>8337</v>
      </c>
      <c r="B2120" s="27" t="s">
        <v>8336</v>
      </c>
      <c r="C2120" s="27" t="s">
        <v>8335</v>
      </c>
      <c r="D2120" s="27" t="s">
        <v>14430</v>
      </c>
      <c r="E2120" s="75">
        <v>30405</v>
      </c>
      <c r="F2120" s="27" t="str">
        <f t="shared" si="99"/>
        <v>0110</v>
      </c>
      <c r="G2120" s="27" t="str">
        <f t="shared" si="100"/>
        <v>Female</v>
      </c>
      <c r="H2120" s="27" t="str">
        <f t="shared" si="101"/>
        <v>sintoelec</v>
      </c>
    </row>
    <row r="2121" spans="1:8" x14ac:dyDescent="0.3">
      <c r="A2121" s="49" t="s">
        <v>8334</v>
      </c>
      <c r="B2121" s="27" t="s">
        <v>6077</v>
      </c>
      <c r="C2121" s="27" t="s">
        <v>8333</v>
      </c>
      <c r="E2121" s="75">
        <v>33860</v>
      </c>
      <c r="F2121" s="27" t="str">
        <f t="shared" si="99"/>
        <v>0428</v>
      </c>
      <c r="G2121" s="27" t="str">
        <f t="shared" si="100"/>
        <v>Female</v>
      </c>
      <c r="H2121" s="27" t="e">
        <f t="shared" si="101"/>
        <v>#VALUE!</v>
      </c>
    </row>
    <row r="2122" spans="1:8" x14ac:dyDescent="0.3">
      <c r="A2122" s="49" t="s">
        <v>8332</v>
      </c>
      <c r="B2122" s="27" t="s">
        <v>8331</v>
      </c>
      <c r="C2122" s="27" t="s">
        <v>8330</v>
      </c>
      <c r="D2122" s="27" t="s">
        <v>12763</v>
      </c>
      <c r="E2122" s="75">
        <v>32920</v>
      </c>
      <c r="F2122" s="27" t="str">
        <f t="shared" si="99"/>
        <v>5589</v>
      </c>
      <c r="G2122" s="27" t="str">
        <f t="shared" si="100"/>
        <v>Male</v>
      </c>
      <c r="H2122" s="27" t="str">
        <f t="shared" si="101"/>
        <v>mmfs</v>
      </c>
    </row>
    <row r="2123" spans="1:8" x14ac:dyDescent="0.3">
      <c r="A2123" s="49" t="s">
        <v>8329</v>
      </c>
      <c r="B2123" s="27" t="s">
        <v>4269</v>
      </c>
      <c r="C2123" s="27" t="s">
        <v>5466</v>
      </c>
      <c r="D2123" s="27" t="s">
        <v>14431</v>
      </c>
      <c r="E2123" s="75">
        <v>30127</v>
      </c>
      <c r="F2123" s="27" t="str">
        <f t="shared" si="99"/>
        <v>0944</v>
      </c>
      <c r="G2123" s="27" t="str">
        <f t="shared" si="100"/>
        <v>Female</v>
      </c>
      <c r="H2123" s="27" t="str">
        <f t="shared" si="101"/>
        <v>gmail</v>
      </c>
    </row>
    <row r="2124" spans="1:8" x14ac:dyDescent="0.3">
      <c r="A2124" s="49" t="s">
        <v>8328</v>
      </c>
      <c r="B2124" s="27" t="s">
        <v>5812</v>
      </c>
      <c r="C2124" s="27" t="s">
        <v>8327</v>
      </c>
      <c r="D2124" s="27" t="s">
        <v>14432</v>
      </c>
      <c r="E2124" s="75">
        <v>28326</v>
      </c>
      <c r="F2124" s="27" t="str">
        <f t="shared" si="99"/>
        <v>0351</v>
      </c>
      <c r="G2124" s="27" t="str">
        <f t="shared" si="100"/>
        <v>Female</v>
      </c>
      <c r="H2124" s="27" t="str">
        <f t="shared" si="101"/>
        <v>sirfruit</v>
      </c>
    </row>
    <row r="2125" spans="1:8" x14ac:dyDescent="0.3">
      <c r="A2125" s="49" t="s">
        <v>8326</v>
      </c>
      <c r="B2125" s="27" t="s">
        <v>8325</v>
      </c>
      <c r="C2125" s="27" t="s">
        <v>5549</v>
      </c>
      <c r="D2125" s="27" t="s">
        <v>14433</v>
      </c>
      <c r="E2125" s="75">
        <v>34651</v>
      </c>
      <c r="F2125" s="27" t="str">
        <f t="shared" si="99"/>
        <v>0055</v>
      </c>
      <c r="G2125" s="27" t="str">
        <f t="shared" si="100"/>
        <v>Female</v>
      </c>
      <c r="H2125" s="27" t="str">
        <f t="shared" si="101"/>
        <v>sirac</v>
      </c>
    </row>
    <row r="2126" spans="1:8" x14ac:dyDescent="0.3">
      <c r="A2126" s="49" t="s">
        <v>8324</v>
      </c>
      <c r="B2126" s="27" t="s">
        <v>8323</v>
      </c>
      <c r="C2126" s="27" t="s">
        <v>8322</v>
      </c>
      <c r="D2126" s="27" t="s">
        <v>14434</v>
      </c>
      <c r="E2126" s="75">
        <v>30375</v>
      </c>
      <c r="F2126" s="27" t="str">
        <f t="shared" si="99"/>
        <v>0150</v>
      </c>
      <c r="G2126" s="27" t="str">
        <f t="shared" si="100"/>
        <v>Female</v>
      </c>
      <c r="H2126" s="27" t="str">
        <f t="shared" si="101"/>
        <v>iafrica</v>
      </c>
    </row>
    <row r="2127" spans="1:8" x14ac:dyDescent="0.3">
      <c r="A2127" s="49" t="s">
        <v>8321</v>
      </c>
      <c r="B2127" s="27" t="s">
        <v>8320</v>
      </c>
      <c r="C2127" s="27" t="s">
        <v>8319</v>
      </c>
      <c r="D2127" s="27" t="s">
        <v>14435</v>
      </c>
      <c r="E2127" s="75">
        <v>30120</v>
      </c>
      <c r="F2127" s="27" t="str">
        <f t="shared" si="99"/>
        <v>0323</v>
      </c>
      <c r="G2127" s="27" t="str">
        <f t="shared" si="100"/>
        <v>Female</v>
      </c>
      <c r="H2127" s="27" t="str">
        <f t="shared" si="101"/>
        <v>sitintrend</v>
      </c>
    </row>
    <row r="2128" spans="1:8" x14ac:dyDescent="0.3">
      <c r="A2128" s="49" t="s">
        <v>8318</v>
      </c>
      <c r="B2128" s="27" t="s">
        <v>8317</v>
      </c>
      <c r="C2128" s="27" t="s">
        <v>6762</v>
      </c>
      <c r="D2128" s="27" t="s">
        <v>14436</v>
      </c>
      <c r="E2128" s="75">
        <v>34138</v>
      </c>
      <c r="F2128" s="27" t="str">
        <f t="shared" si="99"/>
        <v>5321</v>
      </c>
      <c r="G2128" s="27" t="str">
        <f t="shared" si="100"/>
        <v>Male</v>
      </c>
      <c r="H2128" s="27" t="str">
        <f t="shared" si="101"/>
        <v>siyathanda</v>
      </c>
    </row>
    <row r="2129" spans="1:8" x14ac:dyDescent="0.3">
      <c r="A2129" s="49" t="s">
        <v>8316</v>
      </c>
      <c r="B2129" s="27" t="s">
        <v>6624</v>
      </c>
      <c r="C2129" s="27" t="s">
        <v>8315</v>
      </c>
      <c r="D2129" s="27" t="s">
        <v>14437</v>
      </c>
      <c r="E2129" s="75">
        <v>30483</v>
      </c>
      <c r="F2129" s="27" t="str">
        <f t="shared" si="99"/>
        <v>1021</v>
      </c>
      <c r="G2129" s="27" t="str">
        <f t="shared" si="100"/>
        <v>Female</v>
      </c>
      <c r="H2129" s="27" t="str">
        <f t="shared" si="101"/>
        <v>oliver</v>
      </c>
    </row>
    <row r="2130" spans="1:8" x14ac:dyDescent="0.3">
      <c r="A2130" s="49" t="s">
        <v>8314</v>
      </c>
      <c r="B2130" s="27" t="s">
        <v>4704</v>
      </c>
      <c r="C2130" s="27" t="s">
        <v>7388</v>
      </c>
      <c r="D2130" s="27" t="s">
        <v>14438</v>
      </c>
      <c r="E2130" s="75">
        <v>34091</v>
      </c>
      <c r="F2130" s="27" t="str">
        <f t="shared" si="99"/>
        <v>5311</v>
      </c>
      <c r="G2130" s="27" t="str">
        <f t="shared" si="100"/>
        <v>Male</v>
      </c>
      <c r="H2130" s="27" t="str">
        <f t="shared" si="101"/>
        <v>absa</v>
      </c>
    </row>
    <row r="2131" spans="1:8" x14ac:dyDescent="0.3">
      <c r="A2131" s="49" t="s">
        <v>8313</v>
      </c>
      <c r="B2131" s="27" t="s">
        <v>8312</v>
      </c>
      <c r="C2131" s="27" t="s">
        <v>8311</v>
      </c>
      <c r="D2131" s="27" t="s">
        <v>14439</v>
      </c>
      <c r="E2131" s="75">
        <v>30787</v>
      </c>
      <c r="F2131" s="27" t="str">
        <f t="shared" si="99"/>
        <v>0695</v>
      </c>
      <c r="G2131" s="27" t="str">
        <f t="shared" si="100"/>
        <v>Female</v>
      </c>
      <c r="H2131" s="27" t="str">
        <f t="shared" si="101"/>
        <v>skepstudio</v>
      </c>
    </row>
    <row r="2132" spans="1:8" x14ac:dyDescent="0.3">
      <c r="A2132" s="49" t="s">
        <v>8310</v>
      </c>
      <c r="B2132" s="27" t="s">
        <v>4723</v>
      </c>
      <c r="C2132" s="27" t="s">
        <v>8309</v>
      </c>
      <c r="D2132" s="27" t="s">
        <v>14440</v>
      </c>
      <c r="E2132" s="75">
        <v>34399</v>
      </c>
      <c r="F2132" s="27" t="str">
        <f t="shared" si="99"/>
        <v>1371</v>
      </c>
      <c r="G2132" s="27" t="str">
        <f t="shared" si="100"/>
        <v>Female</v>
      </c>
      <c r="H2132" s="27" t="str">
        <f t="shared" si="101"/>
        <v>skipwaste</v>
      </c>
    </row>
    <row r="2133" spans="1:8" x14ac:dyDescent="0.3">
      <c r="A2133" s="49" t="s">
        <v>8308</v>
      </c>
      <c r="B2133" s="27" t="s">
        <v>8302</v>
      </c>
      <c r="C2133" s="27" t="s">
        <v>4222</v>
      </c>
      <c r="D2133" s="27" t="s">
        <v>14441</v>
      </c>
      <c r="E2133" s="75">
        <v>32670</v>
      </c>
      <c r="F2133" s="27" t="str">
        <f t="shared" si="99"/>
        <v>5144</v>
      </c>
      <c r="G2133" s="27" t="str">
        <f t="shared" si="100"/>
        <v>Male</v>
      </c>
      <c r="H2133" s="27" t="str">
        <f t="shared" si="101"/>
        <v>secu-retail</v>
      </c>
    </row>
    <row r="2134" spans="1:8" x14ac:dyDescent="0.3">
      <c r="A2134" s="49" t="s">
        <v>8307</v>
      </c>
      <c r="B2134" s="27" t="s">
        <v>8306</v>
      </c>
      <c r="C2134" s="27" t="s">
        <v>8305</v>
      </c>
      <c r="E2134" s="75">
        <v>34210</v>
      </c>
      <c r="F2134" s="27" t="str">
        <f t="shared" si="99"/>
        <v>0413</v>
      </c>
      <c r="G2134" s="27" t="str">
        <f t="shared" si="100"/>
        <v>Female</v>
      </c>
      <c r="H2134" s="27" t="e">
        <f t="shared" si="101"/>
        <v>#VALUE!</v>
      </c>
    </row>
    <row r="2135" spans="1:8" x14ac:dyDescent="0.3">
      <c r="A2135" s="49" t="s">
        <v>8304</v>
      </c>
      <c r="B2135" s="27" t="s">
        <v>5451</v>
      </c>
      <c r="C2135" s="27" t="s">
        <v>4961</v>
      </c>
      <c r="D2135" s="27" t="s">
        <v>14442</v>
      </c>
      <c r="E2135" s="75">
        <v>35454</v>
      </c>
      <c r="F2135" s="27" t="str">
        <f t="shared" si="99"/>
        <v>5524</v>
      </c>
      <c r="G2135" s="27" t="str">
        <f t="shared" si="100"/>
        <v>Male</v>
      </c>
      <c r="H2135" s="27" t="str">
        <f t="shared" si="101"/>
        <v>skyagency</v>
      </c>
    </row>
    <row r="2136" spans="1:8" x14ac:dyDescent="0.3">
      <c r="A2136" s="49" t="s">
        <v>8303</v>
      </c>
      <c r="B2136" s="27" t="s">
        <v>8302</v>
      </c>
      <c r="C2136" s="27" t="s">
        <v>8301</v>
      </c>
      <c r="D2136" s="27" t="s">
        <v>14154</v>
      </c>
      <c r="E2136" s="75">
        <v>32316</v>
      </c>
      <c r="F2136" s="27" t="str">
        <f t="shared" si="99"/>
        <v>5217</v>
      </c>
      <c r="G2136" s="27" t="str">
        <f t="shared" si="100"/>
        <v>Male</v>
      </c>
      <c r="H2136" s="27" t="str">
        <f t="shared" si="101"/>
        <v>nevadagroup</v>
      </c>
    </row>
    <row r="2137" spans="1:8" x14ac:dyDescent="0.3">
      <c r="A2137" s="49" t="s">
        <v>8300</v>
      </c>
      <c r="B2137" s="27" t="s">
        <v>6802</v>
      </c>
      <c r="C2137" s="27" t="s">
        <v>8299</v>
      </c>
      <c r="E2137" s="75">
        <v>33241</v>
      </c>
      <c r="F2137" s="27" t="str">
        <f t="shared" si="99"/>
        <v>1386</v>
      </c>
      <c r="G2137" s="27" t="str">
        <f t="shared" si="100"/>
        <v>Female</v>
      </c>
      <c r="H2137" s="27" t="e">
        <f t="shared" si="101"/>
        <v>#VALUE!</v>
      </c>
    </row>
    <row r="2138" spans="1:8" x14ac:dyDescent="0.3">
      <c r="A2138" s="49" t="s">
        <v>8298</v>
      </c>
      <c r="B2138" s="27" t="s">
        <v>7125</v>
      </c>
      <c r="C2138" s="27" t="s">
        <v>8297</v>
      </c>
      <c r="D2138" s="27" t="s">
        <v>12763</v>
      </c>
      <c r="E2138" s="75">
        <v>30929</v>
      </c>
      <c r="F2138" s="27" t="str">
        <f t="shared" si="99"/>
        <v>5856</v>
      </c>
      <c r="G2138" s="27" t="str">
        <f t="shared" si="100"/>
        <v>Male</v>
      </c>
      <c r="H2138" s="27" t="str">
        <f t="shared" si="101"/>
        <v>mmfs</v>
      </c>
    </row>
    <row r="2139" spans="1:8" x14ac:dyDescent="0.3">
      <c r="A2139" s="49" t="s">
        <v>8296</v>
      </c>
      <c r="B2139" s="27" t="s">
        <v>8295</v>
      </c>
      <c r="C2139" s="27" t="s">
        <v>8294</v>
      </c>
      <c r="D2139" s="27" t="s">
        <v>14443</v>
      </c>
      <c r="E2139" s="75">
        <v>30172</v>
      </c>
      <c r="F2139" s="27" t="str">
        <f t="shared" si="99"/>
        <v>5043</v>
      </c>
      <c r="G2139" s="27" t="str">
        <f t="shared" si="100"/>
        <v>Male</v>
      </c>
      <c r="H2139" s="27" t="str">
        <f t="shared" si="101"/>
        <v>smartvillage</v>
      </c>
    </row>
    <row r="2140" spans="1:8" x14ac:dyDescent="0.3">
      <c r="A2140" s="49" t="s">
        <v>8293</v>
      </c>
      <c r="B2140" s="27" t="s">
        <v>8292</v>
      </c>
      <c r="C2140" s="27" t="s">
        <v>8291</v>
      </c>
      <c r="D2140" s="27" t="s">
        <v>14444</v>
      </c>
      <c r="E2140" s="75">
        <v>30873</v>
      </c>
      <c r="F2140" s="27" t="str">
        <f t="shared" si="99"/>
        <v>0110</v>
      </c>
      <c r="G2140" s="27" t="str">
        <f t="shared" si="100"/>
        <v>Female</v>
      </c>
      <c r="H2140" s="27" t="str">
        <f t="shared" si="101"/>
        <v>smcpneumatics</v>
      </c>
    </row>
    <row r="2141" spans="1:8" x14ac:dyDescent="0.3">
      <c r="A2141" s="49" t="s">
        <v>8290</v>
      </c>
      <c r="B2141" s="27" t="s">
        <v>5036</v>
      </c>
      <c r="C2141" s="27" t="s">
        <v>8289</v>
      </c>
      <c r="D2141" s="27" t="s">
        <v>14445</v>
      </c>
      <c r="E2141" s="75">
        <v>32123</v>
      </c>
      <c r="F2141" s="27" t="str">
        <f t="shared" si="99"/>
        <v>5275</v>
      </c>
      <c r="G2141" s="27" t="str">
        <f t="shared" si="100"/>
        <v>Male</v>
      </c>
      <c r="H2141" s="27" t="str">
        <f t="shared" si="101"/>
        <v>smollan</v>
      </c>
    </row>
    <row r="2142" spans="1:8" x14ac:dyDescent="0.3">
      <c r="A2142" s="49" t="s">
        <v>8288</v>
      </c>
      <c r="B2142" s="27" t="s">
        <v>5954</v>
      </c>
      <c r="C2142" s="27" t="s">
        <v>8287</v>
      </c>
      <c r="D2142" s="27" t="s">
        <v>14446</v>
      </c>
      <c r="E2142" s="75">
        <v>34631</v>
      </c>
      <c r="F2142" s="27" t="str">
        <f t="shared" si="99"/>
        <v>0471</v>
      </c>
      <c r="G2142" s="27" t="str">
        <f t="shared" si="100"/>
        <v>Female</v>
      </c>
      <c r="H2142" s="27" t="str">
        <f t="shared" si="101"/>
        <v>bulksmsportal</v>
      </c>
    </row>
    <row r="2143" spans="1:8" x14ac:dyDescent="0.3">
      <c r="A2143" s="49" t="s">
        <v>8286</v>
      </c>
      <c r="B2143" s="27" t="s">
        <v>8285</v>
      </c>
      <c r="C2143" s="27" t="s">
        <v>8284</v>
      </c>
      <c r="E2143" s="75">
        <v>32768</v>
      </c>
      <c r="F2143" s="27" t="str">
        <f t="shared" si="99"/>
        <v>0158</v>
      </c>
      <c r="G2143" s="27" t="str">
        <f t="shared" si="100"/>
        <v>Female</v>
      </c>
      <c r="H2143" s="27" t="e">
        <f t="shared" si="101"/>
        <v>#VALUE!</v>
      </c>
    </row>
    <row r="2144" spans="1:8" x14ac:dyDescent="0.3">
      <c r="A2144" s="49" t="s">
        <v>8283</v>
      </c>
      <c r="B2144" s="27" t="s">
        <v>6398</v>
      </c>
      <c r="C2144" s="27" t="s">
        <v>4538</v>
      </c>
      <c r="D2144" s="27" t="s">
        <v>14447</v>
      </c>
      <c r="E2144" s="75">
        <v>33669</v>
      </c>
      <c r="F2144" s="27" t="str">
        <f t="shared" si="99"/>
        <v>0221</v>
      </c>
      <c r="G2144" s="27" t="str">
        <f t="shared" si="100"/>
        <v>Female</v>
      </c>
      <c r="H2144" s="27" t="str">
        <f t="shared" si="101"/>
        <v>snapperdisplay</v>
      </c>
    </row>
    <row r="2145" spans="1:8" x14ac:dyDescent="0.3">
      <c r="A2145" s="49" t="s">
        <v>8282</v>
      </c>
      <c r="B2145" s="27" t="s">
        <v>8281</v>
      </c>
      <c r="C2145" s="27" t="s">
        <v>8280</v>
      </c>
      <c r="D2145" s="27" t="s">
        <v>14448</v>
      </c>
      <c r="E2145" s="75">
        <v>33304</v>
      </c>
      <c r="F2145" s="27" t="str">
        <f t="shared" si="99"/>
        <v>1120</v>
      </c>
      <c r="G2145" s="27" t="str">
        <f t="shared" si="100"/>
        <v>Female</v>
      </c>
      <c r="H2145" s="27" t="str">
        <f t="shared" si="101"/>
        <v>snomaster</v>
      </c>
    </row>
    <row r="2146" spans="1:8" x14ac:dyDescent="0.3">
      <c r="A2146" s="49" t="s">
        <v>8279</v>
      </c>
      <c r="B2146" s="27" t="s">
        <v>4655</v>
      </c>
      <c r="C2146" s="27" t="s">
        <v>5434</v>
      </c>
      <c r="D2146" s="27" t="s">
        <v>12763</v>
      </c>
      <c r="E2146" s="75">
        <v>33237</v>
      </c>
      <c r="F2146" s="27" t="str">
        <f t="shared" si="99"/>
        <v>0182</v>
      </c>
      <c r="G2146" s="27" t="str">
        <f t="shared" si="100"/>
        <v>Female</v>
      </c>
      <c r="H2146" s="27" t="str">
        <f t="shared" si="101"/>
        <v>mmfs</v>
      </c>
    </row>
    <row r="2147" spans="1:8" x14ac:dyDescent="0.3">
      <c r="A2147" s="49" t="s">
        <v>8278</v>
      </c>
      <c r="B2147" s="27" t="s">
        <v>8277</v>
      </c>
      <c r="C2147" s="27" t="s">
        <v>8276</v>
      </c>
      <c r="D2147" s="27" t="s">
        <v>14449</v>
      </c>
      <c r="E2147" s="75">
        <v>33099</v>
      </c>
      <c r="F2147" s="27" t="str">
        <f t="shared" si="99"/>
        <v>0280</v>
      </c>
      <c r="G2147" s="27" t="str">
        <f t="shared" si="100"/>
        <v>Female</v>
      </c>
      <c r="H2147" s="27" t="str">
        <f t="shared" si="101"/>
        <v>gmail</v>
      </c>
    </row>
    <row r="2148" spans="1:8" x14ac:dyDescent="0.3">
      <c r="A2148" s="49" t="s">
        <v>8275</v>
      </c>
      <c r="B2148" s="27" t="s">
        <v>8274</v>
      </c>
      <c r="C2148" s="27" t="s">
        <v>8273</v>
      </c>
      <c r="D2148" s="27" t="s">
        <v>14450</v>
      </c>
      <c r="E2148" s="75">
        <v>31831</v>
      </c>
      <c r="F2148" s="27" t="str">
        <f t="shared" si="99"/>
        <v>5903</v>
      </c>
      <c r="G2148" s="27" t="str">
        <f t="shared" si="100"/>
        <v>Male</v>
      </c>
      <c r="H2148" s="27" t="str">
        <f t="shared" si="101"/>
        <v>solarbiotech</v>
      </c>
    </row>
    <row r="2149" spans="1:8" x14ac:dyDescent="0.3">
      <c r="A2149" s="49" t="s">
        <v>8272</v>
      </c>
      <c r="B2149" s="27" t="s">
        <v>8271</v>
      </c>
      <c r="C2149" s="27" t="s">
        <v>4089</v>
      </c>
      <c r="E2149" s="75">
        <v>34389</v>
      </c>
      <c r="F2149" s="27" t="str">
        <f t="shared" si="99"/>
        <v>5171</v>
      </c>
      <c r="G2149" s="27" t="str">
        <f t="shared" si="100"/>
        <v>Male</v>
      </c>
      <c r="H2149" s="27" t="e">
        <f t="shared" si="101"/>
        <v>#VALUE!</v>
      </c>
    </row>
    <row r="2150" spans="1:8" x14ac:dyDescent="0.3">
      <c r="A2150" s="49" t="s">
        <v>8270</v>
      </c>
      <c r="B2150" s="27" t="s">
        <v>8269</v>
      </c>
      <c r="C2150" s="27" t="s">
        <v>8268</v>
      </c>
      <c r="D2150" s="27" t="s">
        <v>14451</v>
      </c>
      <c r="E2150" s="75">
        <v>33374</v>
      </c>
      <c r="F2150" s="27" t="str">
        <f t="shared" si="99"/>
        <v>5286</v>
      </c>
      <c r="G2150" s="27" t="str">
        <f t="shared" si="100"/>
        <v>Male</v>
      </c>
      <c r="H2150" s="27" t="str">
        <f t="shared" si="101"/>
        <v>solugrowth</v>
      </c>
    </row>
    <row r="2151" spans="1:8" x14ac:dyDescent="0.3">
      <c r="A2151" s="49" t="s">
        <v>8267</v>
      </c>
      <c r="B2151" s="27" t="s">
        <v>8266</v>
      </c>
      <c r="C2151" s="27" t="s">
        <v>8265</v>
      </c>
      <c r="D2151" s="27" t="s">
        <v>14452</v>
      </c>
      <c r="E2151" s="75">
        <v>30726</v>
      </c>
      <c r="F2151" s="27" t="str">
        <f t="shared" si="99"/>
        <v>1021</v>
      </c>
      <c r="G2151" s="27" t="str">
        <f t="shared" si="100"/>
        <v>Female</v>
      </c>
      <c r="H2151" s="27" t="str">
        <f t="shared" si="101"/>
        <v>solutionstation</v>
      </c>
    </row>
    <row r="2152" spans="1:8" x14ac:dyDescent="0.3">
      <c r="A2152" s="49" t="s">
        <v>8264</v>
      </c>
      <c r="B2152" s="27" t="s">
        <v>8263</v>
      </c>
      <c r="C2152" s="27" t="s">
        <v>8262</v>
      </c>
      <c r="D2152" s="27" t="s">
        <v>14453</v>
      </c>
      <c r="E2152" s="75">
        <v>34744</v>
      </c>
      <c r="F2152" s="27" t="str">
        <f t="shared" si="99"/>
        <v>5331</v>
      </c>
      <c r="G2152" s="27" t="str">
        <f t="shared" si="100"/>
        <v>Male</v>
      </c>
      <c r="H2152" s="27" t="str">
        <f t="shared" si="101"/>
        <v>SONCHIME</v>
      </c>
    </row>
    <row r="2153" spans="1:8" x14ac:dyDescent="0.3">
      <c r="A2153" s="49" t="s">
        <v>8261</v>
      </c>
      <c r="B2153" s="27" t="s">
        <v>8260</v>
      </c>
      <c r="C2153" s="27" t="s">
        <v>5376</v>
      </c>
      <c r="D2153" s="27" t="s">
        <v>14454</v>
      </c>
      <c r="E2153" s="75">
        <v>34714</v>
      </c>
      <c r="F2153" s="27" t="str">
        <f t="shared" si="99"/>
        <v>0204</v>
      </c>
      <c r="G2153" s="27" t="str">
        <f t="shared" si="100"/>
        <v>Female</v>
      </c>
      <c r="H2153" s="27" t="str">
        <f t="shared" si="101"/>
        <v>samsungvoice</v>
      </c>
    </row>
    <row r="2154" spans="1:8" x14ac:dyDescent="0.3">
      <c r="A2154" s="49" t="s">
        <v>8259</v>
      </c>
      <c r="B2154" s="27" t="s">
        <v>8258</v>
      </c>
      <c r="C2154" s="27" t="s">
        <v>8257</v>
      </c>
      <c r="D2154" s="27" t="s">
        <v>12763</v>
      </c>
      <c r="E2154" s="75">
        <v>31017</v>
      </c>
      <c r="F2154" s="27" t="str">
        <f t="shared" si="99"/>
        <v>0804</v>
      </c>
      <c r="G2154" s="27" t="str">
        <f t="shared" si="100"/>
        <v>Female</v>
      </c>
      <c r="H2154" s="27" t="str">
        <f t="shared" si="101"/>
        <v>mmfs</v>
      </c>
    </row>
    <row r="2155" spans="1:8" x14ac:dyDescent="0.3">
      <c r="A2155" s="49" t="s">
        <v>8256</v>
      </c>
      <c r="B2155" s="27" t="s">
        <v>4597</v>
      </c>
      <c r="C2155" s="27" t="s">
        <v>8255</v>
      </c>
      <c r="D2155" s="27" t="s">
        <v>14455</v>
      </c>
      <c r="E2155" s="75">
        <v>33466</v>
      </c>
      <c r="F2155" s="27" t="str">
        <f t="shared" si="99"/>
        <v>5890</v>
      </c>
      <c r="G2155" s="27" t="str">
        <f t="shared" si="100"/>
        <v>Male</v>
      </c>
      <c r="H2155" s="27" t="str">
        <f t="shared" si="101"/>
        <v>polead</v>
      </c>
    </row>
    <row r="2156" spans="1:8" x14ac:dyDescent="0.3">
      <c r="A2156" s="49" t="s">
        <v>8254</v>
      </c>
      <c r="B2156" s="27" t="s">
        <v>8253</v>
      </c>
      <c r="C2156" s="27" t="s">
        <v>8252</v>
      </c>
      <c r="D2156" s="27" t="s">
        <v>14456</v>
      </c>
      <c r="E2156" s="75">
        <v>31331</v>
      </c>
      <c r="F2156" s="27" t="str">
        <f t="shared" si="99"/>
        <v>0229</v>
      </c>
      <c r="G2156" s="27" t="str">
        <f t="shared" si="100"/>
        <v>Female</v>
      </c>
      <c r="H2156" s="27" t="str">
        <f t="shared" si="101"/>
        <v>turnersconferences</v>
      </c>
    </row>
    <row r="2157" spans="1:8" x14ac:dyDescent="0.3">
      <c r="A2157" s="49" t="s">
        <v>8251</v>
      </c>
      <c r="B2157" s="27" t="s">
        <v>4179</v>
      </c>
      <c r="C2157" s="27" t="s">
        <v>8250</v>
      </c>
      <c r="D2157" s="27" t="s">
        <v>14457</v>
      </c>
      <c r="E2157" s="75">
        <v>32333</v>
      </c>
      <c r="F2157" s="27" t="str">
        <f t="shared" si="99"/>
        <v>0439</v>
      </c>
      <c r="G2157" s="27" t="str">
        <f t="shared" si="100"/>
        <v>Female</v>
      </c>
      <c r="H2157" s="27" t="str">
        <f t="shared" si="101"/>
        <v>sacapsa</v>
      </c>
    </row>
    <row r="2158" spans="1:8" x14ac:dyDescent="0.3">
      <c r="A2158" s="49" t="s">
        <v>8249</v>
      </c>
      <c r="B2158" s="27" t="s">
        <v>4179</v>
      </c>
      <c r="C2158" s="27" t="s">
        <v>8248</v>
      </c>
      <c r="D2158" s="27" t="s">
        <v>14458</v>
      </c>
      <c r="E2158" s="75">
        <v>31220</v>
      </c>
      <c r="F2158" s="27" t="str">
        <f t="shared" si="99"/>
        <v>6155</v>
      </c>
      <c r="G2158" s="27" t="str">
        <f t="shared" si="100"/>
        <v>Male</v>
      </c>
      <c r="H2158" s="27" t="str">
        <f t="shared" si="101"/>
        <v>sacsc</v>
      </c>
    </row>
    <row r="2159" spans="1:8" x14ac:dyDescent="0.3">
      <c r="A2159" s="49" t="s">
        <v>8247</v>
      </c>
      <c r="B2159" s="27" t="s">
        <v>8246</v>
      </c>
      <c r="C2159" s="27" t="s">
        <v>8245</v>
      </c>
      <c r="D2159" s="27" t="s">
        <v>14459</v>
      </c>
      <c r="E2159" s="75">
        <v>33822</v>
      </c>
      <c r="F2159" s="27" t="str">
        <f t="shared" si="99"/>
        <v>0499</v>
      </c>
      <c r="G2159" s="27" t="str">
        <f t="shared" si="100"/>
        <v>Female</v>
      </c>
      <c r="H2159" s="27" t="str">
        <f t="shared" si="101"/>
        <v>sampra</v>
      </c>
    </row>
    <row r="2160" spans="1:8" x14ac:dyDescent="0.3">
      <c r="A2160" s="49" t="s">
        <v>8244</v>
      </c>
      <c r="B2160" s="27" t="s">
        <v>6066</v>
      </c>
      <c r="C2160" s="27" t="s">
        <v>5514</v>
      </c>
      <c r="D2160" s="27" t="s">
        <v>14460</v>
      </c>
      <c r="E2160" s="75">
        <v>34407</v>
      </c>
      <c r="F2160" s="27" t="str">
        <f t="shared" si="99"/>
        <v>0542</v>
      </c>
      <c r="G2160" s="27" t="str">
        <f t="shared" si="100"/>
        <v>Female</v>
      </c>
      <c r="H2160" s="27" t="str">
        <f t="shared" si="101"/>
        <v>sanas</v>
      </c>
    </row>
    <row r="2161" spans="1:8" x14ac:dyDescent="0.3">
      <c r="A2161" s="49" t="s">
        <v>8243</v>
      </c>
      <c r="B2161" s="27" t="s">
        <v>5515</v>
      </c>
      <c r="C2161" s="27" t="s">
        <v>8242</v>
      </c>
      <c r="E2161" s="75">
        <v>33772</v>
      </c>
      <c r="F2161" s="27" t="str">
        <f t="shared" si="99"/>
        <v>0335</v>
      </c>
      <c r="G2161" s="27" t="str">
        <f t="shared" si="100"/>
        <v>Female</v>
      </c>
      <c r="H2161" s="27" t="e">
        <f t="shared" si="101"/>
        <v>#VALUE!</v>
      </c>
    </row>
    <row r="2162" spans="1:8" x14ac:dyDescent="0.3">
      <c r="A2162" s="49" t="s">
        <v>8241</v>
      </c>
      <c r="B2162" s="27" t="s">
        <v>8240</v>
      </c>
      <c r="C2162" s="27" t="s">
        <v>8239</v>
      </c>
      <c r="D2162" s="27" t="s">
        <v>14461</v>
      </c>
      <c r="E2162" s="75">
        <v>34056</v>
      </c>
      <c r="F2162" s="27" t="str">
        <f t="shared" si="99"/>
        <v>0132</v>
      </c>
      <c r="G2162" s="27" t="str">
        <f t="shared" si="100"/>
        <v>Female</v>
      </c>
      <c r="H2162" s="27" t="str">
        <f t="shared" si="101"/>
        <v>STAYSOUTHPOINT</v>
      </c>
    </row>
    <row r="2163" spans="1:8" x14ac:dyDescent="0.3">
      <c r="A2163" s="49" t="s">
        <v>8238</v>
      </c>
      <c r="B2163" s="27" t="s">
        <v>4206</v>
      </c>
      <c r="C2163" s="27" t="s">
        <v>4061</v>
      </c>
      <c r="D2163" s="27" t="s">
        <v>14462</v>
      </c>
      <c r="E2163" s="75">
        <v>31490</v>
      </c>
      <c r="F2163" s="27" t="str">
        <f t="shared" si="99"/>
        <v>5438</v>
      </c>
      <c r="G2163" s="27" t="str">
        <f t="shared" si="100"/>
        <v>Male</v>
      </c>
      <c r="H2163" s="27" t="str">
        <f t="shared" si="101"/>
        <v>profinan</v>
      </c>
    </row>
    <row r="2164" spans="1:8" x14ac:dyDescent="0.3">
      <c r="A2164" s="49" t="s">
        <v>8237</v>
      </c>
      <c r="B2164" s="27" t="s">
        <v>8236</v>
      </c>
      <c r="C2164" s="27" t="s">
        <v>4061</v>
      </c>
      <c r="D2164" s="27" t="s">
        <v>14463</v>
      </c>
      <c r="E2164" s="75">
        <v>33979</v>
      </c>
      <c r="F2164" s="27" t="str">
        <f t="shared" si="99"/>
        <v>0640</v>
      </c>
      <c r="G2164" s="27" t="str">
        <f t="shared" si="100"/>
        <v>Female</v>
      </c>
      <c r="H2164" s="27" t="str">
        <f t="shared" si="101"/>
        <v>southernair</v>
      </c>
    </row>
    <row r="2165" spans="1:8" x14ac:dyDescent="0.3">
      <c r="A2165" s="49" t="s">
        <v>8235</v>
      </c>
      <c r="B2165" s="27" t="s">
        <v>4206</v>
      </c>
      <c r="C2165" s="27" t="s">
        <v>8234</v>
      </c>
      <c r="D2165" s="27" t="s">
        <v>14464</v>
      </c>
      <c r="E2165" s="75">
        <v>32447</v>
      </c>
      <c r="F2165" s="27" t="str">
        <f t="shared" si="99"/>
        <v>0269</v>
      </c>
      <c r="G2165" s="27" t="str">
        <f t="shared" si="100"/>
        <v>Female</v>
      </c>
      <c r="H2165" s="27" t="str">
        <f t="shared" si="101"/>
        <v>southernartceramics</v>
      </c>
    </row>
    <row r="2166" spans="1:8" x14ac:dyDescent="0.3">
      <c r="A2166" s="49" t="s">
        <v>8233</v>
      </c>
      <c r="B2166" s="27" t="s">
        <v>8232</v>
      </c>
      <c r="C2166" s="27" t="s">
        <v>8231</v>
      </c>
      <c r="E2166" s="75">
        <v>28331</v>
      </c>
      <c r="F2166" s="27" t="str">
        <f t="shared" si="99"/>
        <v>5547</v>
      </c>
      <c r="G2166" s="27" t="str">
        <f t="shared" si="100"/>
        <v>Male</v>
      </c>
      <c r="H2166" s="27" t="e">
        <f t="shared" si="101"/>
        <v>#VALUE!</v>
      </c>
    </row>
    <row r="2167" spans="1:8" x14ac:dyDescent="0.3">
      <c r="A2167" s="49" t="s">
        <v>8230</v>
      </c>
      <c r="B2167" s="27" t="s">
        <v>6197</v>
      </c>
      <c r="C2167" s="27" t="s">
        <v>8229</v>
      </c>
      <c r="D2167" s="27" t="s">
        <v>14465</v>
      </c>
      <c r="E2167" s="75">
        <v>32818</v>
      </c>
      <c r="F2167" s="27" t="str">
        <f t="shared" si="99"/>
        <v>0339</v>
      </c>
      <c r="G2167" s="27" t="str">
        <f t="shared" si="100"/>
        <v>Female</v>
      </c>
      <c r="H2167" s="27" t="str">
        <f t="shared" si="101"/>
        <v>spartantruckhire</v>
      </c>
    </row>
    <row r="2168" spans="1:8" x14ac:dyDescent="0.3">
      <c r="A2168" s="49" t="s">
        <v>8228</v>
      </c>
      <c r="B2168" s="27" t="s">
        <v>8198</v>
      </c>
      <c r="C2168" s="27" t="s">
        <v>5371</v>
      </c>
      <c r="D2168" s="27" t="s">
        <v>14466</v>
      </c>
      <c r="E2168" s="75">
        <v>31398</v>
      </c>
      <c r="F2168" s="27" t="str">
        <f t="shared" si="99"/>
        <v>5591</v>
      </c>
      <c r="G2168" s="27" t="str">
        <f t="shared" si="100"/>
        <v>Male</v>
      </c>
      <c r="H2168" s="27" t="str">
        <f t="shared" si="101"/>
        <v>spazio</v>
      </c>
    </row>
    <row r="2169" spans="1:8" x14ac:dyDescent="0.3">
      <c r="A2169" s="49" t="s">
        <v>8227</v>
      </c>
      <c r="B2169" s="27" t="s">
        <v>8226</v>
      </c>
      <c r="C2169" s="27" t="s">
        <v>5551</v>
      </c>
      <c r="D2169" s="27" t="s">
        <v>14467</v>
      </c>
      <c r="E2169" s="75">
        <v>33143</v>
      </c>
      <c r="F2169" s="27" t="str">
        <f t="shared" si="99"/>
        <v>1130</v>
      </c>
      <c r="G2169" s="27" t="str">
        <f t="shared" si="100"/>
        <v>Female</v>
      </c>
      <c r="H2169" s="27" t="str">
        <f t="shared" si="101"/>
        <v>dispense</v>
      </c>
    </row>
    <row r="2170" spans="1:8" x14ac:dyDescent="0.3">
      <c r="A2170" s="49" t="s">
        <v>8225</v>
      </c>
      <c r="B2170" s="27" t="s">
        <v>8224</v>
      </c>
      <c r="C2170" s="27" t="s">
        <v>8223</v>
      </c>
      <c r="D2170" s="27" t="s">
        <v>14468</v>
      </c>
      <c r="E2170" s="75">
        <v>32292</v>
      </c>
      <c r="F2170" s="27" t="str">
        <f t="shared" si="99"/>
        <v>5755</v>
      </c>
      <c r="G2170" s="27" t="str">
        <f t="shared" si="100"/>
        <v>Male</v>
      </c>
      <c r="H2170" s="27" t="str">
        <f t="shared" si="101"/>
        <v>interkom</v>
      </c>
    </row>
    <row r="2171" spans="1:8" x14ac:dyDescent="0.3">
      <c r="A2171" s="49" t="s">
        <v>8222</v>
      </c>
      <c r="B2171" s="27" t="s">
        <v>4765</v>
      </c>
      <c r="C2171" s="27" t="s">
        <v>5527</v>
      </c>
      <c r="D2171" s="27" t="s">
        <v>14469</v>
      </c>
      <c r="E2171" s="75">
        <v>32516</v>
      </c>
      <c r="F2171" s="27" t="str">
        <f t="shared" si="99"/>
        <v>5358</v>
      </c>
      <c r="G2171" s="27" t="str">
        <f t="shared" si="100"/>
        <v>Male</v>
      </c>
      <c r="H2171" s="27" t="str">
        <f t="shared" si="101"/>
        <v>spectank</v>
      </c>
    </row>
    <row r="2172" spans="1:8" x14ac:dyDescent="0.3">
      <c r="A2172" s="49" t="s">
        <v>8221</v>
      </c>
      <c r="B2172" s="27" t="s">
        <v>8220</v>
      </c>
      <c r="C2172" s="27" t="s">
        <v>4134</v>
      </c>
      <c r="D2172" s="27" t="s">
        <v>14470</v>
      </c>
      <c r="E2172" s="75">
        <v>32552</v>
      </c>
      <c r="F2172" s="27" t="str">
        <f t="shared" si="99"/>
        <v>0572</v>
      </c>
      <c r="G2172" s="27" t="str">
        <f t="shared" si="100"/>
        <v>Female</v>
      </c>
      <c r="H2172" s="27" t="str">
        <f t="shared" si="101"/>
        <v>speddick</v>
      </c>
    </row>
    <row r="2173" spans="1:8" x14ac:dyDescent="0.3">
      <c r="A2173" s="49" t="s">
        <v>8219</v>
      </c>
      <c r="B2173" s="27" t="s">
        <v>6359</v>
      </c>
      <c r="C2173" s="27" t="s">
        <v>6831</v>
      </c>
      <c r="D2173" s="27" t="s">
        <v>14471</v>
      </c>
      <c r="E2173" s="75">
        <v>32055</v>
      </c>
      <c r="F2173" s="27" t="str">
        <f t="shared" si="99"/>
        <v>1372</v>
      </c>
      <c r="G2173" s="27" t="str">
        <f t="shared" si="100"/>
        <v>Female</v>
      </c>
      <c r="H2173" s="27" t="str">
        <f t="shared" si="101"/>
        <v>tiscal</v>
      </c>
    </row>
    <row r="2174" spans="1:8" x14ac:dyDescent="0.3">
      <c r="A2174" s="49" t="s">
        <v>8218</v>
      </c>
      <c r="B2174" s="27" t="s">
        <v>8217</v>
      </c>
      <c r="C2174" s="27" t="s">
        <v>5577</v>
      </c>
      <c r="E2174" s="75">
        <v>30277</v>
      </c>
      <c r="F2174" s="27" t="str">
        <f t="shared" si="99"/>
        <v>0729</v>
      </c>
      <c r="G2174" s="27" t="str">
        <f t="shared" si="100"/>
        <v>Female</v>
      </c>
      <c r="H2174" s="27" t="e">
        <f t="shared" si="101"/>
        <v>#VALUE!</v>
      </c>
    </row>
    <row r="2175" spans="1:8" x14ac:dyDescent="0.3">
      <c r="A2175" s="49" t="s">
        <v>8216</v>
      </c>
      <c r="B2175" s="27" t="s">
        <v>5418</v>
      </c>
      <c r="C2175" s="27" t="s">
        <v>8215</v>
      </c>
      <c r="D2175" s="27" t="s">
        <v>14472</v>
      </c>
      <c r="E2175" s="75">
        <v>33238</v>
      </c>
      <c r="F2175" s="27" t="str">
        <f t="shared" si="99"/>
        <v>6077</v>
      </c>
      <c r="G2175" s="27" t="str">
        <f t="shared" si="100"/>
        <v>Male</v>
      </c>
      <c r="H2175" s="27" t="str">
        <f t="shared" si="101"/>
        <v>spinmet</v>
      </c>
    </row>
    <row r="2176" spans="1:8" x14ac:dyDescent="0.3">
      <c r="A2176" s="49" t="s">
        <v>8214</v>
      </c>
      <c r="B2176" s="27" t="s">
        <v>4602</v>
      </c>
      <c r="C2176" s="27" t="s">
        <v>8213</v>
      </c>
      <c r="D2176" s="27" t="s">
        <v>14473</v>
      </c>
      <c r="E2176" s="75">
        <v>34681</v>
      </c>
      <c r="F2176" s="27" t="str">
        <f t="shared" si="99"/>
        <v>5514</v>
      </c>
      <c r="G2176" s="27" t="str">
        <f t="shared" si="100"/>
        <v>Male</v>
      </c>
      <c r="H2176" s="27" t="str">
        <f t="shared" si="101"/>
        <v>spinnercom</v>
      </c>
    </row>
    <row r="2177" spans="1:8" x14ac:dyDescent="0.3">
      <c r="A2177" s="49" t="s">
        <v>8212</v>
      </c>
      <c r="B2177" s="27" t="s">
        <v>8211</v>
      </c>
      <c r="C2177" s="27" t="s">
        <v>8210</v>
      </c>
      <c r="D2177" s="27" t="s">
        <v>14474</v>
      </c>
      <c r="E2177" s="75">
        <v>29660</v>
      </c>
      <c r="F2177" s="27" t="str">
        <f t="shared" si="99"/>
        <v>0100</v>
      </c>
      <c r="G2177" s="27" t="str">
        <f t="shared" si="100"/>
        <v>Female</v>
      </c>
      <c r="H2177" s="27" t="str">
        <f t="shared" si="101"/>
        <v>spoor</v>
      </c>
    </row>
    <row r="2178" spans="1:8" x14ac:dyDescent="0.3">
      <c r="A2178" s="49" t="s">
        <v>8209</v>
      </c>
      <c r="B2178" s="27" t="s">
        <v>8208</v>
      </c>
      <c r="C2178" s="27" t="s">
        <v>8207</v>
      </c>
      <c r="D2178" s="27" t="s">
        <v>14475</v>
      </c>
      <c r="E2178" s="75">
        <v>33082</v>
      </c>
      <c r="F2178" s="27" t="str">
        <f t="shared" si="99"/>
        <v>5361</v>
      </c>
      <c r="G2178" s="27" t="str">
        <f t="shared" si="100"/>
        <v>Male</v>
      </c>
      <c r="H2178" s="27" t="str">
        <f t="shared" si="101"/>
        <v>s4u</v>
      </c>
    </row>
    <row r="2179" spans="1:8" x14ac:dyDescent="0.3">
      <c r="A2179" s="49" t="s">
        <v>8206</v>
      </c>
      <c r="B2179" s="27" t="s">
        <v>4322</v>
      </c>
      <c r="C2179" s="27" t="s">
        <v>6235</v>
      </c>
      <c r="D2179" s="27" t="s">
        <v>14476</v>
      </c>
      <c r="E2179" s="75">
        <v>31952</v>
      </c>
      <c r="F2179" s="27" t="str">
        <f t="shared" si="99"/>
        <v>0571</v>
      </c>
      <c r="G2179" s="27" t="str">
        <f t="shared" si="100"/>
        <v>Female</v>
      </c>
      <c r="H2179" s="27" t="str">
        <f t="shared" si="101"/>
        <v>spotprint</v>
      </c>
    </row>
    <row r="2180" spans="1:8" x14ac:dyDescent="0.3">
      <c r="A2180" s="49" t="s">
        <v>8205</v>
      </c>
      <c r="B2180" s="27" t="s">
        <v>8204</v>
      </c>
      <c r="C2180" s="27" t="s">
        <v>8203</v>
      </c>
      <c r="D2180" s="27" t="s">
        <v>13055</v>
      </c>
      <c r="E2180" s="75">
        <v>33379</v>
      </c>
      <c r="F2180" s="27" t="str">
        <f t="shared" ref="F2180:F2243" si="102">MID(A2180,7,4)</f>
        <v>0465</v>
      </c>
      <c r="G2180" s="27" t="str">
        <f t="shared" si="100"/>
        <v>Female</v>
      </c>
      <c r="H2180" s="27" t="str">
        <f t="shared" si="101"/>
        <v>polyinstitute</v>
      </c>
    </row>
    <row r="2181" spans="1:8" x14ac:dyDescent="0.3">
      <c r="A2181" s="49" t="s">
        <v>8202</v>
      </c>
      <c r="B2181" s="27" t="s">
        <v>8201</v>
      </c>
      <c r="C2181" s="27" t="s">
        <v>8200</v>
      </c>
      <c r="D2181" s="27" t="s">
        <v>14477</v>
      </c>
      <c r="E2181" s="75">
        <v>33584</v>
      </c>
      <c r="F2181" s="27" t="str">
        <f t="shared" si="102"/>
        <v>0103</v>
      </c>
      <c r="G2181" s="27" t="str">
        <f t="shared" ref="G2181:G2244" si="103">IF(F2181&gt;"4999","Male","Female")</f>
        <v>Female</v>
      </c>
      <c r="H2181" s="27" t="str">
        <f t="shared" ref="H2181:H2244" si="104">LEFT(REPLACE(D2181,1,FIND("@",D2181),""),FIND(".",REPLACE(D2181,1,FIND("@",D2181),""))-1)</f>
        <v>spx</v>
      </c>
    </row>
    <row r="2182" spans="1:8" x14ac:dyDescent="0.3">
      <c r="A2182" s="49" t="s">
        <v>8199</v>
      </c>
      <c r="B2182" s="27" t="s">
        <v>8198</v>
      </c>
      <c r="C2182" s="27" t="s">
        <v>8197</v>
      </c>
      <c r="D2182" s="27" t="s">
        <v>14478</v>
      </c>
      <c r="E2182" s="75">
        <v>33048</v>
      </c>
      <c r="F2182" s="27" t="str">
        <f t="shared" si="102"/>
        <v>5815</v>
      </c>
      <c r="G2182" s="27" t="str">
        <f t="shared" si="103"/>
        <v>Male</v>
      </c>
      <c r="H2182" s="27" t="str">
        <f t="shared" si="104"/>
        <v>incog</v>
      </c>
    </row>
    <row r="2183" spans="1:8" x14ac:dyDescent="0.3">
      <c r="A2183" s="49" t="s">
        <v>8196</v>
      </c>
      <c r="B2183" s="27" t="s">
        <v>8195</v>
      </c>
      <c r="C2183" s="27" t="s">
        <v>8194</v>
      </c>
      <c r="D2183" s="27" t="s">
        <v>14479</v>
      </c>
      <c r="E2183" s="75">
        <v>30109</v>
      </c>
      <c r="F2183" s="27" t="str">
        <f t="shared" si="102"/>
        <v>0933</v>
      </c>
      <c r="G2183" s="27" t="str">
        <f t="shared" si="103"/>
        <v>Female</v>
      </c>
      <c r="H2183" s="27" t="str">
        <f t="shared" si="104"/>
        <v>srhfire</v>
      </c>
    </row>
    <row r="2184" spans="1:8" x14ac:dyDescent="0.3">
      <c r="A2184" s="49" t="s">
        <v>8193</v>
      </c>
      <c r="B2184" s="27" t="s">
        <v>6068</v>
      </c>
      <c r="C2184" s="27" t="s">
        <v>4049</v>
      </c>
      <c r="D2184" s="27" t="s">
        <v>14480</v>
      </c>
      <c r="E2184" s="75">
        <v>34380</v>
      </c>
      <c r="F2184" s="27" t="str">
        <f t="shared" si="102"/>
        <v>0085</v>
      </c>
      <c r="G2184" s="27" t="str">
        <f t="shared" si="103"/>
        <v>Female</v>
      </c>
      <c r="H2184" s="27" t="str">
        <f t="shared" si="104"/>
        <v>dwnt</v>
      </c>
    </row>
    <row r="2185" spans="1:8" x14ac:dyDescent="0.3">
      <c r="A2185" s="49" t="s">
        <v>8192</v>
      </c>
      <c r="B2185" s="27" t="s">
        <v>8191</v>
      </c>
      <c r="C2185" s="27" t="s">
        <v>8190</v>
      </c>
      <c r="D2185" s="27" t="s">
        <v>14481</v>
      </c>
      <c r="E2185" s="75">
        <v>33932</v>
      </c>
      <c r="F2185" s="27" t="str">
        <f t="shared" si="102"/>
        <v>0290</v>
      </c>
      <c r="G2185" s="27" t="str">
        <f t="shared" si="103"/>
        <v>Female</v>
      </c>
      <c r="H2185" s="27" t="str">
        <f t="shared" si="104"/>
        <v>srpship</v>
      </c>
    </row>
    <row r="2186" spans="1:8" x14ac:dyDescent="0.3">
      <c r="A2186" s="49" t="s">
        <v>8189</v>
      </c>
      <c r="B2186" s="27" t="s">
        <v>8188</v>
      </c>
      <c r="C2186" s="27" t="s">
        <v>8187</v>
      </c>
      <c r="D2186" s="27" t="s">
        <v>14482</v>
      </c>
      <c r="E2186" s="75">
        <v>33216</v>
      </c>
      <c r="F2186" s="27" t="str">
        <f t="shared" si="102"/>
        <v>5474</v>
      </c>
      <c r="G2186" s="27" t="str">
        <f t="shared" si="103"/>
        <v>Male</v>
      </c>
      <c r="H2186" s="27" t="str">
        <f t="shared" si="104"/>
        <v>ssgsa</v>
      </c>
    </row>
    <row r="2187" spans="1:8" x14ac:dyDescent="0.3">
      <c r="A2187" s="49" t="s">
        <v>8186</v>
      </c>
      <c r="B2187" s="27" t="s">
        <v>5036</v>
      </c>
      <c r="C2187" s="27" t="s">
        <v>8185</v>
      </c>
      <c r="D2187" s="27" t="s">
        <v>14483</v>
      </c>
      <c r="E2187" s="75">
        <v>33048</v>
      </c>
      <c r="F2187" s="27" t="str">
        <f t="shared" si="102"/>
        <v>0447</v>
      </c>
      <c r="G2187" s="27" t="str">
        <f t="shared" si="103"/>
        <v>Female</v>
      </c>
      <c r="H2187" s="27" t="str">
        <f t="shared" si="104"/>
        <v>vervewater</v>
      </c>
    </row>
    <row r="2188" spans="1:8" x14ac:dyDescent="0.3">
      <c r="A2188" s="49" t="s">
        <v>8184</v>
      </c>
      <c r="B2188" s="27" t="s">
        <v>8183</v>
      </c>
      <c r="C2188" s="27" t="s">
        <v>8182</v>
      </c>
      <c r="D2188" s="27" t="s">
        <v>14484</v>
      </c>
      <c r="E2188" s="75">
        <v>32862</v>
      </c>
      <c r="F2188" s="27" t="str">
        <f t="shared" si="102"/>
        <v>0625</v>
      </c>
      <c r="G2188" s="27" t="str">
        <f t="shared" si="103"/>
        <v>Female</v>
      </c>
      <c r="H2188" s="27" t="str">
        <f t="shared" si="104"/>
        <v>st-andrewshotel</v>
      </c>
    </row>
    <row r="2189" spans="1:8" x14ac:dyDescent="0.3">
      <c r="A2189" s="49" t="s">
        <v>8181</v>
      </c>
      <c r="B2189" s="27" t="s">
        <v>8180</v>
      </c>
      <c r="C2189" s="27" t="s">
        <v>8179</v>
      </c>
      <c r="D2189" s="27" t="s">
        <v>14485</v>
      </c>
      <c r="E2189" s="75">
        <v>34122</v>
      </c>
      <c r="F2189" s="27" t="str">
        <f t="shared" si="102"/>
        <v>5517</v>
      </c>
      <c r="G2189" s="27" t="str">
        <f t="shared" si="103"/>
        <v>Male</v>
      </c>
      <c r="H2189" s="27" t="str">
        <f t="shared" si="104"/>
        <v>stmary</v>
      </c>
    </row>
    <row r="2190" spans="1:8" x14ac:dyDescent="0.3">
      <c r="A2190" s="49" t="s">
        <v>8178</v>
      </c>
      <c r="B2190" s="27" t="s">
        <v>8177</v>
      </c>
      <c r="C2190" s="27" t="s">
        <v>8176</v>
      </c>
      <c r="E2190" s="75">
        <v>31293</v>
      </c>
      <c r="F2190" s="27" t="str">
        <f t="shared" si="102"/>
        <v>0320</v>
      </c>
      <c r="G2190" s="27" t="str">
        <f t="shared" si="103"/>
        <v>Female</v>
      </c>
      <c r="H2190" s="27" t="e">
        <f t="shared" si="104"/>
        <v>#VALUE!</v>
      </c>
    </row>
    <row r="2191" spans="1:8" x14ac:dyDescent="0.3">
      <c r="A2191" s="49" t="s">
        <v>8175</v>
      </c>
      <c r="B2191" s="27" t="s">
        <v>7663</v>
      </c>
      <c r="C2191" s="27" t="s">
        <v>8174</v>
      </c>
      <c r="E2191" s="75">
        <v>30904</v>
      </c>
      <c r="F2191" s="27" t="str">
        <f t="shared" si="102"/>
        <v>0582</v>
      </c>
      <c r="G2191" s="27" t="str">
        <f t="shared" si="103"/>
        <v>Female</v>
      </c>
      <c r="H2191" s="27" t="e">
        <f t="shared" si="104"/>
        <v>#VALUE!</v>
      </c>
    </row>
    <row r="2192" spans="1:8" x14ac:dyDescent="0.3">
      <c r="A2192" s="49" t="s">
        <v>8173</v>
      </c>
      <c r="B2192" s="27" t="s">
        <v>8172</v>
      </c>
      <c r="C2192" s="27" t="s">
        <v>8171</v>
      </c>
      <c r="E2192" s="75">
        <v>35021</v>
      </c>
      <c r="F2192" s="27" t="str">
        <f t="shared" si="102"/>
        <v>0592</v>
      </c>
      <c r="G2192" s="27" t="str">
        <f t="shared" si="103"/>
        <v>Female</v>
      </c>
      <c r="H2192" s="27" t="e">
        <f t="shared" si="104"/>
        <v>#VALUE!</v>
      </c>
    </row>
    <row r="2193" spans="1:8" x14ac:dyDescent="0.3">
      <c r="A2193" s="49" t="s">
        <v>8170</v>
      </c>
      <c r="B2193" s="27" t="s">
        <v>8169</v>
      </c>
      <c r="C2193" s="27" t="s">
        <v>7604</v>
      </c>
      <c r="D2193" s="27" t="s">
        <v>14486</v>
      </c>
      <c r="E2193" s="75">
        <v>33173</v>
      </c>
      <c r="F2193" s="27" t="str">
        <f t="shared" si="102"/>
        <v>0879</v>
      </c>
      <c r="G2193" s="27" t="str">
        <f t="shared" si="103"/>
        <v>Female</v>
      </c>
      <c r="H2193" s="27" t="str">
        <f t="shared" si="104"/>
        <v>standardbank</v>
      </c>
    </row>
    <row r="2194" spans="1:8" x14ac:dyDescent="0.3">
      <c r="A2194" s="49" t="s">
        <v>8168</v>
      </c>
      <c r="B2194" s="27" t="s">
        <v>4182</v>
      </c>
      <c r="C2194" s="27" t="s">
        <v>8167</v>
      </c>
      <c r="D2194" s="27" t="s">
        <v>14487</v>
      </c>
      <c r="E2194" s="75">
        <v>32793</v>
      </c>
      <c r="F2194" s="27" t="str">
        <f t="shared" si="102"/>
        <v>0191</v>
      </c>
      <c r="G2194" s="27" t="str">
        <f t="shared" si="103"/>
        <v>Female</v>
      </c>
      <c r="H2194" s="27" t="str">
        <f t="shared" si="104"/>
        <v>starfx</v>
      </c>
    </row>
    <row r="2195" spans="1:8" x14ac:dyDescent="0.3">
      <c r="A2195" s="49" t="s">
        <v>8166</v>
      </c>
      <c r="B2195" s="27" t="s">
        <v>8165</v>
      </c>
      <c r="C2195" s="27" t="s">
        <v>8164</v>
      </c>
      <c r="D2195" s="27" t="s">
        <v>14488</v>
      </c>
      <c r="E2195" s="75">
        <v>31691</v>
      </c>
      <c r="F2195" s="27" t="str">
        <f t="shared" si="102"/>
        <v>1114</v>
      </c>
      <c r="G2195" s="27" t="str">
        <f t="shared" si="103"/>
        <v>Female</v>
      </c>
      <c r="H2195" s="27" t="str">
        <f t="shared" si="104"/>
        <v>steamgeneration</v>
      </c>
    </row>
    <row r="2196" spans="1:8" x14ac:dyDescent="0.3">
      <c r="A2196" s="49" t="s">
        <v>8163</v>
      </c>
      <c r="B2196" s="27" t="s">
        <v>8162</v>
      </c>
      <c r="C2196" s="27" t="s">
        <v>8161</v>
      </c>
      <c r="D2196" s="27" t="s">
        <v>12763</v>
      </c>
      <c r="E2196" s="75">
        <v>30306</v>
      </c>
      <c r="F2196" s="27" t="str">
        <f t="shared" si="102"/>
        <v>0754</v>
      </c>
      <c r="G2196" s="27" t="str">
        <f t="shared" si="103"/>
        <v>Female</v>
      </c>
      <c r="H2196" s="27" t="str">
        <f t="shared" si="104"/>
        <v>mmfs</v>
      </c>
    </row>
    <row r="2197" spans="1:8" x14ac:dyDescent="0.3">
      <c r="A2197" s="49" t="s">
        <v>8160</v>
      </c>
      <c r="B2197" s="27" t="s">
        <v>4307</v>
      </c>
      <c r="C2197" s="27" t="s">
        <v>8159</v>
      </c>
      <c r="D2197" s="27" t="s">
        <v>14489</v>
      </c>
      <c r="E2197" s="75">
        <v>31461</v>
      </c>
      <c r="F2197" s="27" t="str">
        <f t="shared" si="102"/>
        <v>0516</v>
      </c>
      <c r="G2197" s="27" t="str">
        <f t="shared" si="103"/>
        <v>Female</v>
      </c>
      <c r="H2197" s="27" t="str">
        <f t="shared" si="104"/>
        <v>mweb</v>
      </c>
    </row>
    <row r="2198" spans="1:8" x14ac:dyDescent="0.3">
      <c r="A2198" s="49" t="s">
        <v>8158</v>
      </c>
      <c r="B2198" s="27" t="s">
        <v>5379</v>
      </c>
      <c r="C2198" s="27" t="s">
        <v>4089</v>
      </c>
      <c r="D2198" s="27" t="s">
        <v>14490</v>
      </c>
      <c r="E2198" s="75">
        <v>32445</v>
      </c>
      <c r="F2198" s="27" t="str">
        <f t="shared" si="102"/>
        <v>5285</v>
      </c>
      <c r="G2198" s="27" t="str">
        <f t="shared" si="103"/>
        <v>Male</v>
      </c>
      <c r="H2198" s="27" t="str">
        <f t="shared" si="104"/>
        <v>worldonlineco</v>
      </c>
    </row>
    <row r="2199" spans="1:8" x14ac:dyDescent="0.3">
      <c r="A2199" s="49" t="s">
        <v>8157</v>
      </c>
      <c r="B2199" s="27" t="s">
        <v>4351</v>
      </c>
      <c r="C2199" s="27" t="s">
        <v>8156</v>
      </c>
      <c r="D2199" s="27" t="s">
        <v>14491</v>
      </c>
      <c r="E2199" s="75">
        <v>32443</v>
      </c>
      <c r="F2199" s="27" t="str">
        <f t="shared" si="102"/>
        <v>1101</v>
      </c>
      <c r="G2199" s="27" t="str">
        <f t="shared" si="103"/>
        <v>Female</v>
      </c>
      <c r="H2199" s="27" t="str">
        <f t="shared" si="104"/>
        <v>mweb</v>
      </c>
    </row>
    <row r="2200" spans="1:8" x14ac:dyDescent="0.3">
      <c r="A2200" s="49" t="s">
        <v>8155</v>
      </c>
      <c r="B2200" s="27" t="s">
        <v>4307</v>
      </c>
      <c r="C2200" s="27" t="s">
        <v>5434</v>
      </c>
      <c r="D2200" s="27" t="s">
        <v>14492</v>
      </c>
      <c r="E2200" s="75">
        <v>32514</v>
      </c>
      <c r="F2200" s="27" t="str">
        <f t="shared" si="102"/>
        <v>1373</v>
      </c>
      <c r="G2200" s="27" t="str">
        <f t="shared" si="103"/>
        <v>Female</v>
      </c>
      <c r="H2200" s="27" t="str">
        <f t="shared" si="104"/>
        <v>pit-stop</v>
      </c>
    </row>
    <row r="2201" spans="1:8" x14ac:dyDescent="0.3">
      <c r="A2201" s="49" t="s">
        <v>8154</v>
      </c>
      <c r="B2201" s="27" t="s">
        <v>4065</v>
      </c>
      <c r="C2201" s="27" t="s">
        <v>7075</v>
      </c>
      <c r="D2201" s="27" t="s">
        <v>14493</v>
      </c>
      <c r="E2201" s="75">
        <v>33782</v>
      </c>
      <c r="F2201" s="27" t="str">
        <f t="shared" si="102"/>
        <v>5293</v>
      </c>
      <c r="G2201" s="27" t="str">
        <f t="shared" si="103"/>
        <v>Male</v>
      </c>
      <c r="H2201" s="27" t="str">
        <f t="shared" si="104"/>
        <v>quickfoods</v>
      </c>
    </row>
    <row r="2202" spans="1:8" x14ac:dyDescent="0.3">
      <c r="A2202" s="49" t="s">
        <v>8153</v>
      </c>
      <c r="B2202" s="27" t="s">
        <v>6606</v>
      </c>
      <c r="C2202" s="27" t="s">
        <v>5086</v>
      </c>
      <c r="E2202" s="75">
        <v>34755</v>
      </c>
      <c r="F2202" s="27" t="str">
        <f t="shared" si="102"/>
        <v>0137</v>
      </c>
      <c r="G2202" s="27" t="str">
        <f t="shared" si="103"/>
        <v>Female</v>
      </c>
      <c r="H2202" s="27" t="e">
        <f t="shared" si="104"/>
        <v>#VALUE!</v>
      </c>
    </row>
    <row r="2203" spans="1:8" x14ac:dyDescent="0.3">
      <c r="A2203" s="49" t="s">
        <v>8152</v>
      </c>
      <c r="B2203" s="27" t="s">
        <v>4675</v>
      </c>
      <c r="C2203" s="27" t="s">
        <v>6354</v>
      </c>
      <c r="D2203" s="27" t="s">
        <v>14494</v>
      </c>
      <c r="E2203" s="75">
        <v>34060</v>
      </c>
      <c r="F2203" s="27" t="str">
        <f t="shared" si="102"/>
        <v>0224</v>
      </c>
      <c r="G2203" s="27" t="str">
        <f t="shared" si="103"/>
        <v>Female</v>
      </c>
      <c r="H2203" s="27" t="str">
        <f t="shared" si="104"/>
        <v>telkomsa</v>
      </c>
    </row>
    <row r="2204" spans="1:8" x14ac:dyDescent="0.3">
      <c r="A2204" s="49" t="s">
        <v>8151</v>
      </c>
      <c r="B2204" s="27" t="s">
        <v>8150</v>
      </c>
      <c r="C2204" s="27" t="s">
        <v>8149</v>
      </c>
      <c r="D2204" s="27" t="s">
        <v>14495</v>
      </c>
      <c r="E2204" s="75">
        <v>31931</v>
      </c>
      <c r="F2204" s="27" t="str">
        <f t="shared" si="102"/>
        <v>0314</v>
      </c>
      <c r="G2204" s="27" t="str">
        <f t="shared" si="103"/>
        <v>Female</v>
      </c>
      <c r="H2204" s="27" t="str">
        <f t="shared" si="104"/>
        <v>steiner</v>
      </c>
    </row>
    <row r="2205" spans="1:8" x14ac:dyDescent="0.3">
      <c r="A2205" s="49" t="s">
        <v>8148</v>
      </c>
      <c r="B2205" s="27" t="s">
        <v>4105</v>
      </c>
      <c r="C2205" s="27" t="s">
        <v>8147</v>
      </c>
      <c r="D2205" s="27" t="s">
        <v>14496</v>
      </c>
      <c r="E2205" s="75">
        <v>31891</v>
      </c>
      <c r="F2205" s="27" t="str">
        <f t="shared" si="102"/>
        <v>0427</v>
      </c>
      <c r="G2205" s="27" t="str">
        <f t="shared" si="103"/>
        <v>Female</v>
      </c>
      <c r="H2205" s="27" t="str">
        <f t="shared" si="104"/>
        <v>htatrain</v>
      </c>
    </row>
    <row r="2206" spans="1:8" x14ac:dyDescent="0.3">
      <c r="A2206" s="49" t="s">
        <v>8146</v>
      </c>
      <c r="B2206" s="27" t="s">
        <v>6161</v>
      </c>
      <c r="C2206" s="27" t="s">
        <v>8145</v>
      </c>
      <c r="D2206" s="27" t="s">
        <v>14497</v>
      </c>
      <c r="E2206" s="75">
        <v>30789</v>
      </c>
      <c r="F2206" s="27" t="str">
        <f t="shared" si="102"/>
        <v>5107</v>
      </c>
      <c r="G2206" s="27" t="str">
        <f t="shared" si="103"/>
        <v>Male</v>
      </c>
      <c r="H2206" s="27" t="str">
        <f t="shared" si="104"/>
        <v>HAS</v>
      </c>
    </row>
    <row r="2207" spans="1:8" x14ac:dyDescent="0.3">
      <c r="A2207" s="49" t="s">
        <v>8144</v>
      </c>
      <c r="B2207" s="27" t="s">
        <v>8143</v>
      </c>
      <c r="C2207" s="27" t="s">
        <v>4961</v>
      </c>
      <c r="D2207" s="27" t="s">
        <v>14498</v>
      </c>
      <c r="E2207" s="75">
        <v>32760</v>
      </c>
      <c r="F2207" s="27" t="str">
        <f t="shared" si="102"/>
        <v>0298</v>
      </c>
      <c r="G2207" s="27" t="str">
        <f t="shared" si="103"/>
        <v>Female</v>
      </c>
      <c r="H2207" s="27" t="str">
        <f t="shared" si="104"/>
        <v>netactive</v>
      </c>
    </row>
    <row r="2208" spans="1:8" x14ac:dyDescent="0.3">
      <c r="A2208" s="49" t="s">
        <v>8142</v>
      </c>
      <c r="B2208" s="27" t="s">
        <v>8141</v>
      </c>
      <c r="C2208" s="27" t="s">
        <v>8140</v>
      </c>
      <c r="D2208" s="27" t="s">
        <v>14499</v>
      </c>
      <c r="E2208" s="75">
        <v>27715</v>
      </c>
      <c r="F2208" s="27" t="str">
        <f t="shared" si="102"/>
        <v>5850</v>
      </c>
      <c r="G2208" s="27" t="str">
        <f t="shared" si="103"/>
        <v>Male</v>
      </c>
      <c r="H2208" s="27" t="str">
        <f t="shared" si="104"/>
        <v>spectank</v>
      </c>
    </row>
    <row r="2209" spans="1:8" x14ac:dyDescent="0.3">
      <c r="A2209" s="49" t="s">
        <v>8139</v>
      </c>
      <c r="B2209" s="27" t="s">
        <v>6411</v>
      </c>
      <c r="C2209" s="27" t="s">
        <v>8138</v>
      </c>
      <c r="D2209" s="27" t="s">
        <v>14500</v>
      </c>
      <c r="E2209" s="75">
        <v>30077</v>
      </c>
      <c r="F2209" s="27" t="str">
        <f t="shared" si="102"/>
        <v>5097</v>
      </c>
      <c r="G2209" s="27" t="str">
        <f t="shared" si="103"/>
        <v>Male</v>
      </c>
      <c r="H2209" s="27" t="str">
        <f t="shared" si="104"/>
        <v>gascentre</v>
      </c>
    </row>
    <row r="2210" spans="1:8" x14ac:dyDescent="0.3">
      <c r="A2210" s="49" t="s">
        <v>8137</v>
      </c>
      <c r="B2210" s="27" t="s">
        <v>8136</v>
      </c>
      <c r="C2210" s="27" t="s">
        <v>8135</v>
      </c>
      <c r="D2210" s="27" t="s">
        <v>14501</v>
      </c>
      <c r="E2210" s="75">
        <v>33478</v>
      </c>
      <c r="F2210" s="27" t="str">
        <f t="shared" si="102"/>
        <v>0392</v>
      </c>
      <c r="G2210" s="27" t="str">
        <f t="shared" si="103"/>
        <v>Female</v>
      </c>
      <c r="H2210" s="27" t="str">
        <f t="shared" si="104"/>
        <v>storageconcepts</v>
      </c>
    </row>
    <row r="2211" spans="1:8" x14ac:dyDescent="0.3">
      <c r="A2211" s="49" t="s">
        <v>8134</v>
      </c>
      <c r="B2211" s="27" t="s">
        <v>4552</v>
      </c>
      <c r="C2211" s="27" t="s">
        <v>8133</v>
      </c>
      <c r="D2211" s="27" t="s">
        <v>14502</v>
      </c>
      <c r="E2211" s="75">
        <v>28433</v>
      </c>
      <c r="F2211" s="27" t="str">
        <f t="shared" si="102"/>
        <v>5123</v>
      </c>
      <c r="G2211" s="27" t="str">
        <f t="shared" si="103"/>
        <v>Male</v>
      </c>
      <c r="H2211" s="27" t="str">
        <f t="shared" si="104"/>
        <v>storexsa</v>
      </c>
    </row>
    <row r="2212" spans="1:8" x14ac:dyDescent="0.3">
      <c r="A2212" s="49" t="s">
        <v>8132</v>
      </c>
      <c r="B2212" s="27" t="s">
        <v>7247</v>
      </c>
      <c r="C2212" s="27" t="s">
        <v>8131</v>
      </c>
      <c r="D2212" s="27" t="s">
        <v>14503</v>
      </c>
      <c r="E2212" s="75">
        <v>32239</v>
      </c>
      <c r="F2212" s="27" t="str">
        <f t="shared" si="102"/>
        <v>5182</v>
      </c>
      <c r="G2212" s="27" t="str">
        <f t="shared" si="103"/>
        <v>Male</v>
      </c>
      <c r="H2212" s="27" t="str">
        <f t="shared" si="104"/>
        <v>stouf</v>
      </c>
    </row>
    <row r="2213" spans="1:8" x14ac:dyDescent="0.3">
      <c r="A2213" s="49" t="s">
        <v>8130</v>
      </c>
      <c r="B2213" s="27" t="s">
        <v>6950</v>
      </c>
      <c r="C2213" s="27" t="s">
        <v>8129</v>
      </c>
      <c r="D2213" s="27" t="s">
        <v>14504</v>
      </c>
      <c r="E2213" s="75">
        <v>33403</v>
      </c>
      <c r="F2213" s="27" t="str">
        <f t="shared" si="102"/>
        <v>5284</v>
      </c>
      <c r="G2213" s="27" t="str">
        <f t="shared" si="103"/>
        <v>Male</v>
      </c>
      <c r="H2213" s="27" t="str">
        <f t="shared" si="104"/>
        <v>strate</v>
      </c>
    </row>
    <row r="2214" spans="1:8" x14ac:dyDescent="0.3">
      <c r="A2214" s="49" t="s">
        <v>8128</v>
      </c>
      <c r="B2214" s="27" t="s">
        <v>8127</v>
      </c>
      <c r="C2214" s="27" t="s">
        <v>4961</v>
      </c>
      <c r="D2214" s="27" t="s">
        <v>14505</v>
      </c>
      <c r="E2214" s="75">
        <v>33536</v>
      </c>
      <c r="F2214" s="27" t="str">
        <f t="shared" si="102"/>
        <v>0578</v>
      </c>
      <c r="G2214" s="27" t="str">
        <f t="shared" si="103"/>
        <v>Female</v>
      </c>
      <c r="H2214" s="27" t="str">
        <f t="shared" si="104"/>
        <v>strategix</v>
      </c>
    </row>
    <row r="2215" spans="1:8" x14ac:dyDescent="0.3">
      <c r="A2215" s="49" t="s">
        <v>8126</v>
      </c>
      <c r="B2215" s="27" t="s">
        <v>8125</v>
      </c>
      <c r="C2215" s="27" t="s">
        <v>8124</v>
      </c>
      <c r="D2215" s="27" t="s">
        <v>14506</v>
      </c>
      <c r="E2215" s="75">
        <v>25132</v>
      </c>
      <c r="F2215" s="27" t="str">
        <f t="shared" si="102"/>
        <v>0034</v>
      </c>
      <c r="G2215" s="27" t="str">
        <f t="shared" si="103"/>
        <v>Female</v>
      </c>
      <c r="H2215" s="27" t="str">
        <f t="shared" si="104"/>
        <v>tiscali</v>
      </c>
    </row>
    <row r="2216" spans="1:8" x14ac:dyDescent="0.3">
      <c r="A2216" s="49" t="s">
        <v>8123</v>
      </c>
      <c r="B2216" s="27" t="s">
        <v>8122</v>
      </c>
      <c r="C2216" s="27" t="s">
        <v>5371</v>
      </c>
      <c r="D2216" s="27" t="s">
        <v>14507</v>
      </c>
      <c r="E2216" s="75">
        <v>32748</v>
      </c>
      <c r="F2216" s="27" t="str">
        <f t="shared" si="102"/>
        <v>0346</v>
      </c>
      <c r="G2216" s="27" t="str">
        <f t="shared" si="103"/>
        <v>Female</v>
      </c>
      <c r="H2216" s="27" t="str">
        <f t="shared" si="104"/>
        <v>studiodolby</v>
      </c>
    </row>
    <row r="2217" spans="1:8" x14ac:dyDescent="0.3">
      <c r="A2217" s="49" t="s">
        <v>8121</v>
      </c>
      <c r="B2217" s="27" t="s">
        <v>6077</v>
      </c>
      <c r="C2217" s="27" t="s">
        <v>8120</v>
      </c>
      <c r="D2217" s="27" t="s">
        <v>14508</v>
      </c>
      <c r="E2217" s="75">
        <v>29249</v>
      </c>
      <c r="F2217" s="27" t="str">
        <f t="shared" si="102"/>
        <v>0070</v>
      </c>
      <c r="G2217" s="27" t="str">
        <f t="shared" si="103"/>
        <v>Female</v>
      </c>
      <c r="H2217" s="27" t="str">
        <f t="shared" si="104"/>
        <v>WORLDONLINE</v>
      </c>
    </row>
    <row r="2218" spans="1:8" x14ac:dyDescent="0.3">
      <c r="A2218" s="49" t="s">
        <v>8119</v>
      </c>
      <c r="B2218" s="27" t="s">
        <v>4983</v>
      </c>
      <c r="C2218" s="27" t="s">
        <v>4794</v>
      </c>
      <c r="D2218" s="27" t="s">
        <v>14509</v>
      </c>
      <c r="E2218" s="75">
        <v>33662</v>
      </c>
      <c r="F2218" s="27" t="str">
        <f t="shared" si="102"/>
        <v>5412</v>
      </c>
      <c r="G2218" s="27" t="str">
        <f t="shared" si="103"/>
        <v>Male</v>
      </c>
      <c r="H2218" s="27" t="str">
        <f t="shared" si="104"/>
        <v>mweb</v>
      </c>
    </row>
    <row r="2219" spans="1:8" x14ac:dyDescent="0.3">
      <c r="A2219" s="49" t="s">
        <v>8118</v>
      </c>
      <c r="B2219" s="27" t="s">
        <v>7605</v>
      </c>
      <c r="C2219" s="27" t="s">
        <v>8117</v>
      </c>
      <c r="D2219" s="27" t="s">
        <v>14510</v>
      </c>
      <c r="E2219" s="75">
        <v>36000</v>
      </c>
      <c r="F2219" s="27" t="str">
        <f t="shared" si="102"/>
        <v>6223</v>
      </c>
      <c r="G2219" s="27" t="str">
        <f t="shared" si="103"/>
        <v>Male</v>
      </c>
      <c r="H2219" s="27" t="str">
        <f t="shared" si="104"/>
        <v>sumatran</v>
      </c>
    </row>
    <row r="2220" spans="1:8" x14ac:dyDescent="0.3">
      <c r="A2220" s="49" t="s">
        <v>8116</v>
      </c>
      <c r="B2220" s="27" t="s">
        <v>5313</v>
      </c>
      <c r="C2220" s="27" t="s">
        <v>8115</v>
      </c>
      <c r="D2220" s="27" t="s">
        <v>14511</v>
      </c>
      <c r="E2220" s="75">
        <v>35974</v>
      </c>
      <c r="F2220" s="27" t="str">
        <f t="shared" si="102"/>
        <v>5250</v>
      </c>
      <c r="G2220" s="27" t="str">
        <f t="shared" si="103"/>
        <v>Male</v>
      </c>
      <c r="H2220" s="27" t="str">
        <f t="shared" si="104"/>
        <v>summersincreation</v>
      </c>
    </row>
    <row r="2221" spans="1:8" x14ac:dyDescent="0.3">
      <c r="A2221" s="49" t="s">
        <v>8114</v>
      </c>
      <c r="B2221" s="27" t="s">
        <v>8113</v>
      </c>
      <c r="C2221" s="27" t="s">
        <v>8112</v>
      </c>
      <c r="D2221" s="27" t="s">
        <v>14512</v>
      </c>
      <c r="E2221" s="75">
        <v>28706</v>
      </c>
      <c r="F2221" s="27" t="str">
        <f t="shared" si="102"/>
        <v>5783</v>
      </c>
      <c r="G2221" s="27" t="str">
        <f t="shared" si="103"/>
        <v>Male</v>
      </c>
      <c r="H2221" s="27" t="str">
        <f t="shared" si="104"/>
        <v>telkomsa</v>
      </c>
    </row>
    <row r="2222" spans="1:8" x14ac:dyDescent="0.3">
      <c r="A2222" s="49" t="s">
        <v>8111</v>
      </c>
      <c r="B2222" s="27" t="s">
        <v>8110</v>
      </c>
      <c r="C2222" s="27" t="s">
        <v>8109</v>
      </c>
      <c r="D2222" s="27" t="s">
        <v>14513</v>
      </c>
      <c r="E2222" s="75">
        <v>32500</v>
      </c>
      <c r="F2222" s="27" t="str">
        <f t="shared" si="102"/>
        <v>5326</v>
      </c>
      <c r="G2222" s="27" t="str">
        <f t="shared" si="103"/>
        <v>Male</v>
      </c>
      <c r="H2222" s="27" t="str">
        <f t="shared" si="104"/>
        <v>sunatasigns</v>
      </c>
    </row>
    <row r="2223" spans="1:8" x14ac:dyDescent="0.3">
      <c r="A2223" s="49" t="s">
        <v>8108</v>
      </c>
      <c r="B2223" s="27" t="s">
        <v>8107</v>
      </c>
      <c r="C2223" s="27" t="s">
        <v>8106</v>
      </c>
      <c r="D2223" s="27" t="s">
        <v>14514</v>
      </c>
      <c r="E2223" s="75">
        <v>34111</v>
      </c>
      <c r="F2223" s="27" t="str">
        <f t="shared" si="102"/>
        <v>5059</v>
      </c>
      <c r="G2223" s="27" t="str">
        <f t="shared" si="103"/>
        <v>Male</v>
      </c>
      <c r="H2223" s="27" t="str">
        <f t="shared" si="104"/>
        <v>tsogosun</v>
      </c>
    </row>
    <row r="2224" spans="1:8" x14ac:dyDescent="0.3">
      <c r="A2224" s="49" t="s">
        <v>8105</v>
      </c>
      <c r="B2224" s="27" t="s">
        <v>8104</v>
      </c>
      <c r="C2224" s="27" t="s">
        <v>4061</v>
      </c>
      <c r="D2224" s="27" t="s">
        <v>14515</v>
      </c>
      <c r="E2224" s="75">
        <v>33865</v>
      </c>
      <c r="F2224" s="27" t="str">
        <f t="shared" si="102"/>
        <v>5057</v>
      </c>
      <c r="G2224" s="27" t="str">
        <f t="shared" si="103"/>
        <v>Male</v>
      </c>
      <c r="H2224" s="27" t="str">
        <f t="shared" si="104"/>
        <v>tsogosun</v>
      </c>
    </row>
    <row r="2225" spans="1:8" x14ac:dyDescent="0.3">
      <c r="A2225" s="49" t="s">
        <v>8103</v>
      </c>
      <c r="B2225" s="27" t="s">
        <v>6508</v>
      </c>
      <c r="C2225" s="27" t="s">
        <v>6274</v>
      </c>
      <c r="D2225" s="27" t="s">
        <v>14516</v>
      </c>
      <c r="E2225" s="75">
        <v>26083</v>
      </c>
      <c r="F2225" s="27" t="str">
        <f t="shared" si="102"/>
        <v>5152</v>
      </c>
      <c r="G2225" s="27" t="str">
        <f t="shared" si="103"/>
        <v>Male</v>
      </c>
      <c r="H2225" s="27" t="str">
        <f t="shared" si="104"/>
        <v>bcprojects</v>
      </c>
    </row>
    <row r="2226" spans="1:8" x14ac:dyDescent="0.3">
      <c r="A2226" s="49" t="s">
        <v>8102</v>
      </c>
      <c r="B2226" s="27" t="s">
        <v>8101</v>
      </c>
      <c r="C2226" s="27" t="s">
        <v>8100</v>
      </c>
      <c r="D2226" s="27" t="s">
        <v>14517</v>
      </c>
      <c r="E2226" s="75">
        <v>30726</v>
      </c>
      <c r="F2226" s="27" t="str">
        <f t="shared" si="102"/>
        <v>6149</v>
      </c>
      <c r="G2226" s="27" t="str">
        <f t="shared" si="103"/>
        <v>Male</v>
      </c>
      <c r="H2226" s="27" t="str">
        <f t="shared" si="104"/>
        <v>sunola</v>
      </c>
    </row>
    <row r="2227" spans="1:8" x14ac:dyDescent="0.3">
      <c r="A2227" s="49" t="s">
        <v>8099</v>
      </c>
      <c r="B2227" s="27" t="s">
        <v>8098</v>
      </c>
      <c r="C2227" s="27" t="s">
        <v>5346</v>
      </c>
      <c r="E2227" s="75">
        <v>27942</v>
      </c>
      <c r="F2227" s="27" t="str">
        <f t="shared" si="102"/>
        <v>0032</v>
      </c>
      <c r="G2227" s="27" t="str">
        <f t="shared" si="103"/>
        <v>Female</v>
      </c>
      <c r="H2227" s="27" t="e">
        <f t="shared" si="104"/>
        <v>#VALUE!</v>
      </c>
    </row>
    <row r="2228" spans="1:8" x14ac:dyDescent="0.3">
      <c r="A2228" s="49" t="s">
        <v>8097</v>
      </c>
      <c r="B2228" s="27" t="s">
        <v>7665</v>
      </c>
      <c r="C2228" s="27" t="s">
        <v>8096</v>
      </c>
      <c r="E2228" s="75">
        <v>30824</v>
      </c>
      <c r="F2228" s="27" t="str">
        <f t="shared" si="102"/>
        <v>0007</v>
      </c>
      <c r="G2228" s="27" t="str">
        <f t="shared" si="103"/>
        <v>Female</v>
      </c>
      <c r="H2228" s="27" t="e">
        <f t="shared" si="104"/>
        <v>#VALUE!</v>
      </c>
    </row>
    <row r="2229" spans="1:8" x14ac:dyDescent="0.3">
      <c r="A2229" s="49" t="s">
        <v>8095</v>
      </c>
      <c r="B2229" s="27" t="s">
        <v>5509</v>
      </c>
      <c r="C2229" s="27" t="s">
        <v>8094</v>
      </c>
      <c r="D2229" s="27" t="s">
        <v>14518</v>
      </c>
      <c r="E2229" s="75">
        <v>33577</v>
      </c>
      <c r="F2229" s="27" t="str">
        <f t="shared" si="102"/>
        <v>5174</v>
      </c>
      <c r="G2229" s="27" t="str">
        <f t="shared" si="103"/>
        <v>Male</v>
      </c>
      <c r="H2229" s="27" t="str">
        <f t="shared" si="104"/>
        <v>iafrica</v>
      </c>
    </row>
    <row r="2230" spans="1:8" x14ac:dyDescent="0.3">
      <c r="A2230" s="49" t="s">
        <v>8093</v>
      </c>
      <c r="B2230" s="27" t="s">
        <v>8092</v>
      </c>
      <c r="C2230" s="27" t="s">
        <v>8091</v>
      </c>
      <c r="D2230" s="27" t="s">
        <v>14519</v>
      </c>
      <c r="E2230" s="75">
        <v>31637</v>
      </c>
      <c r="F2230" s="27" t="str">
        <f t="shared" si="102"/>
        <v>5011</v>
      </c>
      <c r="G2230" s="27" t="str">
        <f t="shared" si="103"/>
        <v>Male</v>
      </c>
      <c r="H2230" s="27" t="str">
        <f t="shared" si="104"/>
        <v>gabrielsfoods</v>
      </c>
    </row>
    <row r="2231" spans="1:8" x14ac:dyDescent="0.3">
      <c r="A2231" s="49" t="s">
        <v>8090</v>
      </c>
      <c r="B2231" s="27" t="s">
        <v>8089</v>
      </c>
      <c r="C2231" s="27" t="s">
        <v>5910</v>
      </c>
      <c r="D2231" s="27" t="s">
        <v>14520</v>
      </c>
      <c r="E2231" s="75">
        <v>30616</v>
      </c>
      <c r="F2231" s="27" t="str">
        <f t="shared" si="102"/>
        <v>5028</v>
      </c>
      <c r="G2231" s="27" t="str">
        <f t="shared" si="103"/>
        <v>Male</v>
      </c>
      <c r="H2231" s="27" t="str">
        <f t="shared" si="104"/>
        <v>iafrica</v>
      </c>
    </row>
    <row r="2232" spans="1:8" x14ac:dyDescent="0.3">
      <c r="A2232" s="49" t="s">
        <v>8088</v>
      </c>
      <c r="B2232" s="27" t="s">
        <v>8087</v>
      </c>
      <c r="C2232" s="27" t="s">
        <v>8086</v>
      </c>
      <c r="D2232" s="27" t="s">
        <v>14521</v>
      </c>
      <c r="E2232" s="75">
        <v>31353</v>
      </c>
      <c r="F2232" s="27" t="str">
        <f t="shared" si="102"/>
        <v>5691</v>
      </c>
      <c r="G2232" s="27" t="str">
        <f t="shared" si="103"/>
        <v>Male</v>
      </c>
      <c r="H2232" s="27" t="str">
        <f t="shared" si="104"/>
        <v>supergrp</v>
      </c>
    </row>
    <row r="2233" spans="1:8" x14ac:dyDescent="0.3">
      <c r="A2233" s="49" t="s">
        <v>8085</v>
      </c>
      <c r="B2233" s="27" t="s">
        <v>8084</v>
      </c>
      <c r="C2233" s="27" t="s">
        <v>8083</v>
      </c>
      <c r="E2233" s="75">
        <v>30401</v>
      </c>
      <c r="F2233" s="27" t="str">
        <f t="shared" si="102"/>
        <v>5598</v>
      </c>
      <c r="G2233" s="27" t="str">
        <f t="shared" si="103"/>
        <v>Male</v>
      </c>
      <c r="H2233" s="27" t="e">
        <f t="shared" si="104"/>
        <v>#VALUE!</v>
      </c>
    </row>
    <row r="2234" spans="1:8" x14ac:dyDescent="0.3">
      <c r="A2234" s="49" t="s">
        <v>8082</v>
      </c>
      <c r="B2234" s="27" t="s">
        <v>8081</v>
      </c>
      <c r="C2234" s="27" t="s">
        <v>4961</v>
      </c>
      <c r="E2234" s="75">
        <v>31285</v>
      </c>
      <c r="F2234" s="27" t="str">
        <f t="shared" si="102"/>
        <v>0860</v>
      </c>
      <c r="G2234" s="27" t="str">
        <f t="shared" si="103"/>
        <v>Female</v>
      </c>
      <c r="H2234" s="27" t="e">
        <f t="shared" si="104"/>
        <v>#VALUE!</v>
      </c>
    </row>
    <row r="2235" spans="1:8" x14ac:dyDescent="0.3">
      <c r="A2235" s="49" t="s">
        <v>8080</v>
      </c>
      <c r="B2235" s="27" t="s">
        <v>8079</v>
      </c>
      <c r="C2235" s="27" t="s">
        <v>5434</v>
      </c>
      <c r="D2235" s="27" t="s">
        <v>14522</v>
      </c>
      <c r="E2235" s="75">
        <v>32893</v>
      </c>
      <c r="F2235" s="27" t="str">
        <f t="shared" si="102"/>
        <v>6220</v>
      </c>
      <c r="G2235" s="27" t="str">
        <f t="shared" si="103"/>
        <v>Male</v>
      </c>
      <c r="H2235" s="27" t="str">
        <f t="shared" si="104"/>
        <v>superinc</v>
      </c>
    </row>
    <row r="2236" spans="1:8" x14ac:dyDescent="0.3">
      <c r="A2236" s="49" t="s">
        <v>8078</v>
      </c>
      <c r="B2236" s="27" t="s">
        <v>8077</v>
      </c>
      <c r="C2236" s="27" t="s">
        <v>4125</v>
      </c>
      <c r="D2236" s="27" t="s">
        <v>14523</v>
      </c>
      <c r="E2236" s="75">
        <v>30963</v>
      </c>
      <c r="F2236" s="27" t="str">
        <f t="shared" si="102"/>
        <v>1001</v>
      </c>
      <c r="G2236" s="27" t="str">
        <f t="shared" si="103"/>
        <v>Female</v>
      </c>
      <c r="H2236" s="27" t="str">
        <f t="shared" si="104"/>
        <v>supersport</v>
      </c>
    </row>
    <row r="2237" spans="1:8" x14ac:dyDescent="0.3">
      <c r="A2237" s="49" t="s">
        <v>8076</v>
      </c>
      <c r="B2237" s="27" t="s">
        <v>4206</v>
      </c>
      <c r="C2237" s="27" t="s">
        <v>8075</v>
      </c>
      <c r="D2237" s="27" t="s">
        <v>14524</v>
      </c>
      <c r="E2237" s="75">
        <v>34069</v>
      </c>
      <c r="F2237" s="27" t="str">
        <f t="shared" si="102"/>
        <v>5315</v>
      </c>
      <c r="G2237" s="27" t="str">
        <f t="shared" si="103"/>
        <v>Male</v>
      </c>
      <c r="H2237" s="27" t="str">
        <f t="shared" si="104"/>
        <v>FAMOUSBRANDS</v>
      </c>
    </row>
    <row r="2238" spans="1:8" x14ac:dyDescent="0.3">
      <c r="A2238" s="49" t="s">
        <v>8074</v>
      </c>
      <c r="B2238" s="27" t="s">
        <v>5418</v>
      </c>
      <c r="C2238" s="27" t="s">
        <v>4134</v>
      </c>
      <c r="D2238" s="27" t="s">
        <v>14525</v>
      </c>
      <c r="E2238" s="75">
        <v>33788</v>
      </c>
      <c r="F2238" s="27" t="str">
        <f t="shared" si="102"/>
        <v>0357</v>
      </c>
      <c r="G2238" s="27" t="str">
        <f t="shared" si="103"/>
        <v>Female</v>
      </c>
      <c r="H2238" s="27" t="str">
        <f t="shared" si="104"/>
        <v>karenhaynes</v>
      </c>
    </row>
    <row r="2239" spans="1:8" x14ac:dyDescent="0.3">
      <c r="A2239" s="49" t="s">
        <v>8072</v>
      </c>
      <c r="B2239" s="27" t="s">
        <v>8071</v>
      </c>
      <c r="C2239" s="27" t="s">
        <v>8070</v>
      </c>
      <c r="D2239" s="27" t="s">
        <v>13245</v>
      </c>
      <c r="E2239" s="75">
        <v>30562</v>
      </c>
      <c r="F2239" s="27" t="str">
        <f t="shared" si="102"/>
        <v>0050</v>
      </c>
      <c r="G2239" s="27" t="str">
        <f t="shared" si="103"/>
        <v>Female</v>
      </c>
      <c r="H2239" s="27" t="str">
        <f t="shared" si="104"/>
        <v>eezifood</v>
      </c>
    </row>
    <row r="2240" spans="1:8" x14ac:dyDescent="0.3">
      <c r="A2240" s="49" t="s">
        <v>8069</v>
      </c>
      <c r="B2240" s="27" t="s">
        <v>8068</v>
      </c>
      <c r="C2240" s="27" t="s">
        <v>8067</v>
      </c>
      <c r="D2240" s="27" t="s">
        <v>14526</v>
      </c>
      <c r="E2240" s="75">
        <v>27486</v>
      </c>
      <c r="F2240" s="27" t="str">
        <f t="shared" si="102"/>
        <v>5233</v>
      </c>
      <c r="G2240" s="27" t="str">
        <f t="shared" si="103"/>
        <v>Male</v>
      </c>
      <c r="H2240" s="27" t="str">
        <f t="shared" si="104"/>
        <v>thecarbonreport</v>
      </c>
    </row>
    <row r="2241" spans="1:8" x14ac:dyDescent="0.3">
      <c r="A2241" s="49" t="s">
        <v>8066</v>
      </c>
      <c r="B2241" s="27" t="s">
        <v>7161</v>
      </c>
      <c r="C2241" s="27" t="s">
        <v>5527</v>
      </c>
      <c r="D2241" s="27" t="s">
        <v>14527</v>
      </c>
      <c r="E2241" s="75">
        <v>23826</v>
      </c>
      <c r="F2241" s="27" t="str">
        <f t="shared" si="102"/>
        <v>0781</v>
      </c>
      <c r="G2241" s="27" t="str">
        <f t="shared" si="103"/>
        <v>Female</v>
      </c>
      <c r="H2241" s="27" t="str">
        <f t="shared" si="104"/>
        <v>sutherlandtransport</v>
      </c>
    </row>
    <row r="2242" spans="1:8" x14ac:dyDescent="0.3">
      <c r="A2242" s="49" t="s">
        <v>8065</v>
      </c>
      <c r="B2242" s="27" t="s">
        <v>4602</v>
      </c>
      <c r="C2242" s="27" t="s">
        <v>4514</v>
      </c>
      <c r="D2242" s="27" t="s">
        <v>14528</v>
      </c>
      <c r="E2242" s="75">
        <v>32136</v>
      </c>
      <c r="F2242" s="27" t="str">
        <f t="shared" si="102"/>
        <v>6317</v>
      </c>
      <c r="G2242" s="27" t="str">
        <f t="shared" si="103"/>
        <v>Male</v>
      </c>
      <c r="H2242" s="27" t="str">
        <f t="shared" si="104"/>
        <v>durshopfitting</v>
      </c>
    </row>
    <row r="2243" spans="1:8" x14ac:dyDescent="0.3">
      <c r="A2243" s="49" t="s">
        <v>8064</v>
      </c>
      <c r="B2243" s="27" t="s">
        <v>4076</v>
      </c>
      <c r="C2243" s="27" t="s">
        <v>8063</v>
      </c>
      <c r="D2243" s="27" t="s">
        <v>14529</v>
      </c>
      <c r="E2243" s="75">
        <v>33955</v>
      </c>
      <c r="F2243" s="27" t="str">
        <f t="shared" si="102"/>
        <v>5029</v>
      </c>
      <c r="G2243" s="27" t="str">
        <f t="shared" si="103"/>
        <v>Male</v>
      </c>
      <c r="H2243" s="27" t="str">
        <f t="shared" si="104"/>
        <v>swarmdigital</v>
      </c>
    </row>
    <row r="2244" spans="1:8" x14ac:dyDescent="0.3">
      <c r="A2244" s="49" t="s">
        <v>8062</v>
      </c>
      <c r="B2244" s="27" t="s">
        <v>8061</v>
      </c>
      <c r="C2244" s="27" t="s">
        <v>8060</v>
      </c>
      <c r="D2244" s="27" t="s">
        <v>14530</v>
      </c>
      <c r="E2244" s="75">
        <v>28822</v>
      </c>
      <c r="F2244" s="27" t="str">
        <f t="shared" ref="F2244:F2307" si="105">MID(A2244,7,4)</f>
        <v>0496</v>
      </c>
      <c r="G2244" s="27" t="str">
        <f t="shared" si="103"/>
        <v>Female</v>
      </c>
      <c r="H2244" s="27" t="str">
        <f t="shared" si="104"/>
        <v>sweetmammasoftware</v>
      </c>
    </row>
    <row r="2245" spans="1:8" x14ac:dyDescent="0.3">
      <c r="A2245" s="49" t="s">
        <v>8059</v>
      </c>
      <c r="B2245" s="27" t="s">
        <v>8058</v>
      </c>
      <c r="C2245" s="27" t="s">
        <v>4026</v>
      </c>
      <c r="E2245" s="75">
        <v>26451</v>
      </c>
      <c r="F2245" s="27" t="str">
        <f t="shared" si="105"/>
        <v>0132</v>
      </c>
      <c r="G2245" s="27" t="str">
        <f t="shared" ref="G2245:G2308" si="106">IF(F2245&gt;"4999","Male","Female")</f>
        <v>Female</v>
      </c>
      <c r="H2245" s="27" t="e">
        <f t="shared" ref="H2245:H2308" si="107">LEFT(REPLACE(D2245,1,FIND("@",D2245),""),FIND(".",REPLACE(D2245,1,FIND("@",D2245),""))-1)</f>
        <v>#VALUE!</v>
      </c>
    </row>
    <row r="2246" spans="1:8" x14ac:dyDescent="0.3">
      <c r="A2246" s="49" t="s">
        <v>8057</v>
      </c>
      <c r="B2246" s="27" t="s">
        <v>8056</v>
      </c>
      <c r="C2246" s="27" t="s">
        <v>8055</v>
      </c>
      <c r="D2246" s="27" t="s">
        <v>14531</v>
      </c>
      <c r="E2246" s="75">
        <v>30933</v>
      </c>
      <c r="F2246" s="27" t="str">
        <f t="shared" si="105"/>
        <v>0749</v>
      </c>
      <c r="G2246" s="27" t="str">
        <f t="shared" si="106"/>
        <v>Female</v>
      </c>
      <c r="H2246" s="27" t="str">
        <f t="shared" si="107"/>
        <v>swift-air</v>
      </c>
    </row>
    <row r="2247" spans="1:8" x14ac:dyDescent="0.3">
      <c r="A2247" s="49" t="s">
        <v>8054</v>
      </c>
      <c r="B2247" s="27" t="s">
        <v>4170</v>
      </c>
      <c r="C2247" s="27" t="s">
        <v>8053</v>
      </c>
      <c r="D2247" s="27" t="s">
        <v>14532</v>
      </c>
      <c r="E2247" s="75">
        <v>26574</v>
      </c>
      <c r="F2247" s="27" t="str">
        <f t="shared" si="105"/>
        <v>5171</v>
      </c>
      <c r="G2247" s="27" t="str">
        <f t="shared" si="106"/>
        <v>Male</v>
      </c>
      <c r="H2247" s="27" t="str">
        <f t="shared" si="107"/>
        <v>absamail</v>
      </c>
    </row>
    <row r="2248" spans="1:8" x14ac:dyDescent="0.3">
      <c r="A2248" s="49" t="s">
        <v>8052</v>
      </c>
      <c r="B2248" s="27" t="s">
        <v>8051</v>
      </c>
      <c r="C2248" s="27" t="s">
        <v>4265</v>
      </c>
      <c r="D2248" s="27" t="s">
        <v>14533</v>
      </c>
      <c r="E2248" s="75">
        <v>29481</v>
      </c>
      <c r="F2248" s="27" t="str">
        <f t="shared" si="105"/>
        <v>6023</v>
      </c>
      <c r="G2248" s="27" t="str">
        <f t="shared" si="106"/>
        <v>Male</v>
      </c>
      <c r="H2248" s="27" t="str">
        <f t="shared" si="107"/>
        <v>swiftgroup</v>
      </c>
    </row>
    <row r="2249" spans="1:8" x14ac:dyDescent="0.3">
      <c r="A2249" s="49" t="s">
        <v>8050</v>
      </c>
      <c r="B2249" s="27" t="s">
        <v>4141</v>
      </c>
      <c r="C2249" s="27" t="s">
        <v>7075</v>
      </c>
      <c r="E2249" s="75">
        <v>33545</v>
      </c>
      <c r="F2249" s="27" t="str">
        <f t="shared" si="105"/>
        <v>5456</v>
      </c>
      <c r="G2249" s="27" t="str">
        <f t="shared" si="106"/>
        <v>Male</v>
      </c>
      <c r="H2249" s="27" t="e">
        <f t="shared" si="107"/>
        <v>#VALUE!</v>
      </c>
    </row>
    <row r="2250" spans="1:8" x14ac:dyDescent="0.3">
      <c r="A2250" s="49" t="s">
        <v>8049</v>
      </c>
      <c r="B2250" s="27" t="s">
        <v>8048</v>
      </c>
      <c r="C2250" s="27" t="s">
        <v>4365</v>
      </c>
      <c r="D2250" s="27" t="s">
        <v>14534</v>
      </c>
      <c r="E2250" s="75">
        <v>31570</v>
      </c>
      <c r="F2250" s="27" t="str">
        <f t="shared" si="105"/>
        <v>5824</v>
      </c>
      <c r="G2250" s="27" t="str">
        <f t="shared" si="106"/>
        <v>Male</v>
      </c>
      <c r="H2250" s="27" t="str">
        <f t="shared" si="107"/>
        <v>symphonia</v>
      </c>
    </row>
    <row r="2251" spans="1:8" x14ac:dyDescent="0.3">
      <c r="A2251" s="49" t="s">
        <v>8047</v>
      </c>
      <c r="B2251" s="27" t="s">
        <v>8046</v>
      </c>
      <c r="C2251" s="27" t="s">
        <v>4470</v>
      </c>
      <c r="E2251" s="75">
        <v>35213</v>
      </c>
      <c r="F2251" s="27" t="str">
        <f t="shared" si="105"/>
        <v>5285</v>
      </c>
      <c r="G2251" s="27" t="str">
        <f t="shared" si="106"/>
        <v>Male</v>
      </c>
      <c r="H2251" s="27" t="e">
        <f t="shared" si="107"/>
        <v>#VALUE!</v>
      </c>
    </row>
    <row r="2252" spans="1:8" x14ac:dyDescent="0.3">
      <c r="A2252" s="49" t="s">
        <v>8045</v>
      </c>
      <c r="B2252" s="27" t="s">
        <v>5637</v>
      </c>
      <c r="C2252" s="27" t="s">
        <v>8044</v>
      </c>
      <c r="D2252" s="27" t="s">
        <v>14535</v>
      </c>
      <c r="E2252" s="75">
        <v>31818</v>
      </c>
      <c r="F2252" s="27" t="str">
        <f t="shared" si="105"/>
        <v>1126</v>
      </c>
      <c r="G2252" s="27" t="str">
        <f t="shared" si="106"/>
        <v>Female</v>
      </c>
      <c r="H2252" s="27" t="str">
        <f t="shared" si="107"/>
        <v>syncrony</v>
      </c>
    </row>
    <row r="2253" spans="1:8" x14ac:dyDescent="0.3">
      <c r="A2253" s="49" t="s">
        <v>8043</v>
      </c>
      <c r="B2253" s="27" t="s">
        <v>4044</v>
      </c>
      <c r="C2253" s="27" t="s">
        <v>7083</v>
      </c>
      <c r="D2253" s="27" t="s">
        <v>14536</v>
      </c>
      <c r="E2253" s="75">
        <v>33652</v>
      </c>
      <c r="F2253" s="27" t="str">
        <f t="shared" si="105"/>
        <v>0328</v>
      </c>
      <c r="G2253" s="27" t="str">
        <f t="shared" si="106"/>
        <v>Female</v>
      </c>
      <c r="H2253" s="27" t="str">
        <f t="shared" si="107"/>
        <v>synerg300</v>
      </c>
    </row>
    <row r="2254" spans="1:8" x14ac:dyDescent="0.3">
      <c r="A2254" s="49" t="s">
        <v>8042</v>
      </c>
      <c r="B2254" s="27" t="s">
        <v>8041</v>
      </c>
      <c r="C2254" s="27" t="s">
        <v>8040</v>
      </c>
      <c r="D2254" s="27" t="s">
        <v>14537</v>
      </c>
      <c r="E2254" s="75">
        <v>34313</v>
      </c>
      <c r="F2254" s="27" t="str">
        <f t="shared" si="105"/>
        <v>0951</v>
      </c>
      <c r="G2254" s="27" t="str">
        <f t="shared" si="106"/>
        <v>Female</v>
      </c>
      <c r="H2254" s="27" t="str">
        <f t="shared" si="107"/>
        <v>synergit</v>
      </c>
    </row>
    <row r="2255" spans="1:8" x14ac:dyDescent="0.3">
      <c r="A2255" s="49" t="s">
        <v>8039</v>
      </c>
      <c r="B2255" s="27" t="s">
        <v>5176</v>
      </c>
      <c r="C2255" s="27" t="s">
        <v>4049</v>
      </c>
      <c r="D2255" s="27" t="s">
        <v>14538</v>
      </c>
      <c r="E2255" s="75">
        <v>33636</v>
      </c>
      <c r="F2255" s="27" t="str">
        <f t="shared" si="105"/>
        <v>0374</v>
      </c>
      <c r="G2255" s="27" t="str">
        <f t="shared" si="106"/>
        <v>Female</v>
      </c>
      <c r="H2255" s="27" t="str">
        <f t="shared" si="107"/>
        <v>synergerp</v>
      </c>
    </row>
    <row r="2256" spans="1:8" x14ac:dyDescent="0.3">
      <c r="A2256" s="49" t="s">
        <v>8038</v>
      </c>
      <c r="B2256" s="27" t="s">
        <v>8037</v>
      </c>
      <c r="C2256" s="27" t="s">
        <v>5027</v>
      </c>
      <c r="D2256" s="27" t="s">
        <v>14538</v>
      </c>
      <c r="E2256" s="75">
        <v>30551</v>
      </c>
      <c r="F2256" s="27" t="str">
        <f t="shared" si="105"/>
        <v>5273</v>
      </c>
      <c r="G2256" s="27" t="str">
        <f t="shared" si="106"/>
        <v>Male</v>
      </c>
      <c r="H2256" s="27" t="str">
        <f t="shared" si="107"/>
        <v>synergerp</v>
      </c>
    </row>
    <row r="2257" spans="1:8" x14ac:dyDescent="0.3">
      <c r="A2257" s="49" t="s">
        <v>8036</v>
      </c>
      <c r="B2257" s="27" t="s">
        <v>5305</v>
      </c>
      <c r="C2257" s="27" t="s">
        <v>7145</v>
      </c>
      <c r="D2257" s="27" t="s">
        <v>14539</v>
      </c>
      <c r="E2257" s="75">
        <v>33347</v>
      </c>
      <c r="F2257" s="27" t="str">
        <f t="shared" si="105"/>
        <v>0410</v>
      </c>
      <c r="G2257" s="27" t="str">
        <f t="shared" si="106"/>
        <v>Female</v>
      </c>
      <c r="H2257" s="27" t="str">
        <f t="shared" si="107"/>
        <v>isotron</v>
      </c>
    </row>
    <row r="2258" spans="1:8" x14ac:dyDescent="0.3">
      <c r="A2258" s="49" t="s">
        <v>8035</v>
      </c>
      <c r="B2258" s="27" t="s">
        <v>8034</v>
      </c>
      <c r="C2258" s="27" t="s">
        <v>4470</v>
      </c>
      <c r="D2258" s="27" t="s">
        <v>14540</v>
      </c>
      <c r="E2258" s="75">
        <v>33480</v>
      </c>
      <c r="F2258" s="27" t="str">
        <f t="shared" si="105"/>
        <v>0072</v>
      </c>
      <c r="G2258" s="27" t="str">
        <f t="shared" si="106"/>
        <v>Female</v>
      </c>
      <c r="H2258" s="27" t="str">
        <f t="shared" si="107"/>
        <v>directautomation</v>
      </c>
    </row>
    <row r="2259" spans="1:8" x14ac:dyDescent="0.3">
      <c r="A2259" s="49" t="s">
        <v>8033</v>
      </c>
      <c r="B2259" s="27" t="s">
        <v>5390</v>
      </c>
      <c r="C2259" s="27" t="s">
        <v>4131</v>
      </c>
      <c r="D2259" s="27" t="s">
        <v>14541</v>
      </c>
      <c r="E2259" s="75">
        <v>33540</v>
      </c>
      <c r="F2259" s="27" t="str">
        <f t="shared" si="105"/>
        <v>0676</v>
      </c>
      <c r="G2259" s="27" t="str">
        <f t="shared" si="106"/>
        <v>Female</v>
      </c>
      <c r="H2259" s="27" t="str">
        <f t="shared" si="107"/>
        <v>systpak</v>
      </c>
    </row>
    <row r="2260" spans="1:8" x14ac:dyDescent="0.3">
      <c r="A2260" s="49" t="s">
        <v>8032</v>
      </c>
      <c r="B2260" s="27" t="s">
        <v>8031</v>
      </c>
      <c r="C2260" s="27" t="s">
        <v>8030</v>
      </c>
      <c r="D2260" s="27" t="s">
        <v>14542</v>
      </c>
      <c r="E2260" s="75">
        <v>33375</v>
      </c>
      <c r="F2260" s="27" t="str">
        <f t="shared" si="105"/>
        <v>5268</v>
      </c>
      <c r="G2260" s="27" t="str">
        <f t="shared" si="106"/>
        <v>Male</v>
      </c>
      <c r="H2260" s="27" t="str">
        <f t="shared" si="107"/>
        <v>lantic</v>
      </c>
    </row>
    <row r="2261" spans="1:8" x14ac:dyDescent="0.3">
      <c r="A2261" s="49" t="s">
        <v>8029</v>
      </c>
      <c r="B2261" s="27" t="s">
        <v>8028</v>
      </c>
      <c r="C2261" s="27" t="s">
        <v>8027</v>
      </c>
      <c r="D2261" s="27" t="s">
        <v>14543</v>
      </c>
      <c r="E2261" s="75">
        <v>31841</v>
      </c>
      <c r="F2261" s="27" t="str">
        <f t="shared" si="105"/>
        <v>5512</v>
      </c>
      <c r="G2261" s="27" t="str">
        <f t="shared" si="106"/>
        <v>Male</v>
      </c>
      <c r="H2261" s="27" t="str">
        <f t="shared" si="107"/>
        <v>fildos</v>
      </c>
    </row>
    <row r="2262" spans="1:8" x14ac:dyDescent="0.3">
      <c r="A2262" s="49" t="s">
        <v>8026</v>
      </c>
      <c r="B2262" s="27" t="s">
        <v>4607</v>
      </c>
      <c r="C2262" s="27" t="s">
        <v>8025</v>
      </c>
      <c r="E2262" s="75">
        <v>32372</v>
      </c>
      <c r="F2262" s="27" t="str">
        <f t="shared" si="105"/>
        <v>5725</v>
      </c>
      <c r="G2262" s="27" t="str">
        <f t="shared" si="106"/>
        <v>Male</v>
      </c>
      <c r="H2262" s="27" t="e">
        <f t="shared" si="107"/>
        <v>#VALUE!</v>
      </c>
    </row>
    <row r="2263" spans="1:8" x14ac:dyDescent="0.3">
      <c r="A2263" s="49" t="s">
        <v>8024</v>
      </c>
      <c r="B2263" s="27" t="s">
        <v>8023</v>
      </c>
      <c r="C2263" s="27" t="s">
        <v>8022</v>
      </c>
      <c r="D2263" s="27" t="s">
        <v>14544</v>
      </c>
      <c r="E2263" s="75">
        <v>37228</v>
      </c>
      <c r="F2263" s="27" t="str">
        <f t="shared" si="105"/>
        <v>5819</v>
      </c>
      <c r="G2263" s="27" t="str">
        <f t="shared" si="106"/>
        <v>Male</v>
      </c>
      <c r="H2263" s="27" t="str">
        <f t="shared" si="107"/>
        <v>sollykramersparkhurst</v>
      </c>
    </row>
    <row r="2264" spans="1:8" x14ac:dyDescent="0.3">
      <c r="A2264" s="49" t="s">
        <v>8021</v>
      </c>
      <c r="B2264" s="27" t="s">
        <v>4182</v>
      </c>
      <c r="C2264" s="27" t="s">
        <v>8020</v>
      </c>
      <c r="D2264" s="27" t="s">
        <v>14545</v>
      </c>
      <c r="E2264" s="75">
        <v>32559</v>
      </c>
      <c r="F2264" s="27" t="str">
        <f t="shared" si="105"/>
        <v>1108</v>
      </c>
      <c r="G2264" s="27" t="str">
        <f t="shared" si="106"/>
        <v>Female</v>
      </c>
      <c r="H2264" s="27" t="str">
        <f t="shared" si="107"/>
        <v>batteryclinic</v>
      </c>
    </row>
    <row r="2265" spans="1:8" x14ac:dyDescent="0.3">
      <c r="A2265" s="49" t="s">
        <v>8019</v>
      </c>
      <c r="B2265" s="27" t="s">
        <v>8018</v>
      </c>
      <c r="C2265" s="27" t="s">
        <v>8017</v>
      </c>
      <c r="D2265" s="27" t="s">
        <v>14546</v>
      </c>
      <c r="E2265" s="75">
        <v>29488</v>
      </c>
      <c r="F2265" s="27" t="str">
        <f t="shared" si="105"/>
        <v>5573</v>
      </c>
      <c r="G2265" s="27" t="str">
        <f t="shared" si="106"/>
        <v>Male</v>
      </c>
      <c r="H2265" s="27" t="str">
        <f t="shared" si="107"/>
        <v>uhs-spectank</v>
      </c>
    </row>
    <row r="2266" spans="1:8" x14ac:dyDescent="0.3">
      <c r="A2266" s="49" t="s">
        <v>8016</v>
      </c>
      <c r="B2266" s="27" t="s">
        <v>8015</v>
      </c>
      <c r="C2266" s="27" t="s">
        <v>8014</v>
      </c>
      <c r="D2266" s="27" t="s">
        <v>14547</v>
      </c>
      <c r="E2266" s="75">
        <v>16698</v>
      </c>
      <c r="F2266" s="27" t="str">
        <f t="shared" si="105"/>
        <v>5030</v>
      </c>
      <c r="G2266" s="27" t="str">
        <f t="shared" si="106"/>
        <v>Male</v>
      </c>
      <c r="H2266" s="27" t="str">
        <f t="shared" si="107"/>
        <v>tabletopsfurniture</v>
      </c>
    </row>
    <row r="2267" spans="1:8" x14ac:dyDescent="0.3">
      <c r="A2267" s="49" t="s">
        <v>8013</v>
      </c>
      <c r="B2267" s="27" t="s">
        <v>8012</v>
      </c>
      <c r="C2267" s="27" t="s">
        <v>8011</v>
      </c>
      <c r="D2267" s="27" t="s">
        <v>14548</v>
      </c>
      <c r="E2267" s="75">
        <v>34144</v>
      </c>
      <c r="F2267" s="27" t="str">
        <f t="shared" si="105"/>
        <v>1250</v>
      </c>
      <c r="G2267" s="27" t="str">
        <f t="shared" si="106"/>
        <v>Female</v>
      </c>
      <c r="H2267" s="27" t="str">
        <f t="shared" si="107"/>
        <v>telkomsa</v>
      </c>
    </row>
    <row r="2268" spans="1:8" x14ac:dyDescent="0.3">
      <c r="A2268" s="49" t="s">
        <v>8010</v>
      </c>
      <c r="B2268" s="27" t="s">
        <v>5390</v>
      </c>
      <c r="C2268" s="27" t="s">
        <v>8009</v>
      </c>
      <c r="D2268" s="27" t="e">
        <v>#N/A</v>
      </c>
      <c r="E2268" s="75">
        <v>32457</v>
      </c>
      <c r="F2268" s="27" t="str">
        <f t="shared" si="105"/>
        <v>5505</v>
      </c>
      <c r="G2268" s="27" t="str">
        <f t="shared" si="106"/>
        <v>Male</v>
      </c>
      <c r="H2268" s="27" t="e">
        <f t="shared" si="107"/>
        <v>#N/A</v>
      </c>
    </row>
    <row r="2269" spans="1:8" x14ac:dyDescent="0.3">
      <c r="A2269" s="49" t="s">
        <v>8008</v>
      </c>
      <c r="B2269" s="27" t="s">
        <v>4477</v>
      </c>
      <c r="C2269" s="27" t="s">
        <v>4930</v>
      </c>
      <c r="D2269" s="27" t="s">
        <v>14549</v>
      </c>
      <c r="E2269" s="75">
        <v>33868</v>
      </c>
      <c r="F2269" s="27" t="str">
        <f t="shared" si="105"/>
        <v>0663</v>
      </c>
      <c r="G2269" s="27" t="str">
        <f t="shared" si="106"/>
        <v>Female</v>
      </c>
      <c r="H2269" s="27" t="str">
        <f t="shared" si="107"/>
        <v>chboulle</v>
      </c>
    </row>
    <row r="2270" spans="1:8" x14ac:dyDescent="0.3">
      <c r="A2270" s="49" t="s">
        <v>8007</v>
      </c>
      <c r="B2270" s="27" t="s">
        <v>8006</v>
      </c>
      <c r="C2270" s="27" t="s">
        <v>8005</v>
      </c>
      <c r="D2270" s="27" t="s">
        <v>14550</v>
      </c>
      <c r="E2270" s="75">
        <v>31359</v>
      </c>
      <c r="F2270" s="27" t="str">
        <f t="shared" si="105"/>
        <v>5214</v>
      </c>
      <c r="G2270" s="27" t="str">
        <f t="shared" si="106"/>
        <v>Male</v>
      </c>
      <c r="H2270" s="27" t="str">
        <f t="shared" si="107"/>
        <v>targetairfreight</v>
      </c>
    </row>
    <row r="2271" spans="1:8" x14ac:dyDescent="0.3">
      <c r="A2271" s="49" t="s">
        <v>8004</v>
      </c>
      <c r="B2271" s="27" t="s">
        <v>8003</v>
      </c>
      <c r="C2271" s="27" t="s">
        <v>8002</v>
      </c>
      <c r="D2271" s="27" t="s">
        <v>14551</v>
      </c>
      <c r="E2271" s="75">
        <v>32882</v>
      </c>
      <c r="F2271" s="27" t="str">
        <f t="shared" si="105"/>
        <v>0018</v>
      </c>
      <c r="G2271" s="27" t="str">
        <f t="shared" si="106"/>
        <v>Female</v>
      </c>
      <c r="H2271" s="27" t="str">
        <f t="shared" si="107"/>
        <v>tarucus</v>
      </c>
    </row>
    <row r="2272" spans="1:8" x14ac:dyDescent="0.3">
      <c r="A2272" s="49" t="s">
        <v>8001</v>
      </c>
      <c r="B2272" s="27" t="s">
        <v>7572</v>
      </c>
      <c r="C2272" s="27" t="s">
        <v>4219</v>
      </c>
      <c r="D2272" s="27" t="s">
        <v>14552</v>
      </c>
      <c r="E2272" s="75">
        <v>33072</v>
      </c>
      <c r="F2272" s="27" t="str">
        <f t="shared" si="105"/>
        <v>0283</v>
      </c>
      <c r="G2272" s="27" t="str">
        <f t="shared" si="106"/>
        <v>Female</v>
      </c>
      <c r="H2272" s="27" t="str">
        <f t="shared" si="107"/>
        <v>tpkprintingsolutions</v>
      </c>
    </row>
    <row r="2273" spans="1:8" x14ac:dyDescent="0.3">
      <c r="A2273" s="49" t="s">
        <v>8000</v>
      </c>
      <c r="B2273" s="27" t="s">
        <v>7999</v>
      </c>
      <c r="C2273" s="27" t="s">
        <v>7998</v>
      </c>
      <c r="D2273" s="27" t="s">
        <v>14553</v>
      </c>
      <c r="E2273" s="75">
        <v>32551</v>
      </c>
      <c r="F2273" s="27" t="str">
        <f t="shared" si="105"/>
        <v>0136</v>
      </c>
      <c r="G2273" s="27" t="str">
        <f t="shared" si="106"/>
        <v>Female</v>
      </c>
      <c r="H2273" s="27" t="str">
        <f t="shared" si="107"/>
        <v>taybron</v>
      </c>
    </row>
    <row r="2274" spans="1:8" x14ac:dyDescent="0.3">
      <c r="A2274" s="49" t="s">
        <v>7997</v>
      </c>
      <c r="B2274" s="27" t="s">
        <v>7996</v>
      </c>
      <c r="C2274" s="27" t="s">
        <v>7995</v>
      </c>
      <c r="D2274" s="27" t="s">
        <v>14554</v>
      </c>
      <c r="E2274" s="75">
        <v>33303</v>
      </c>
      <c r="F2274" s="27" t="str">
        <f t="shared" si="105"/>
        <v>1150</v>
      </c>
      <c r="G2274" s="27" t="str">
        <f t="shared" si="106"/>
        <v>Female</v>
      </c>
      <c r="H2274" s="27" t="str">
        <f t="shared" si="107"/>
        <v>gmail</v>
      </c>
    </row>
    <row r="2275" spans="1:8" x14ac:dyDescent="0.3">
      <c r="A2275" s="49" t="s">
        <v>7994</v>
      </c>
      <c r="B2275" s="27" t="s">
        <v>7993</v>
      </c>
      <c r="C2275" s="27" t="s">
        <v>7992</v>
      </c>
      <c r="D2275" s="27" t="s">
        <v>14555</v>
      </c>
      <c r="E2275" s="75">
        <v>32765</v>
      </c>
      <c r="F2275" s="27" t="str">
        <f t="shared" si="105"/>
        <v>0338</v>
      </c>
      <c r="G2275" s="27" t="str">
        <f t="shared" si="106"/>
        <v>Female</v>
      </c>
      <c r="H2275" s="27" t="str">
        <f t="shared" si="107"/>
        <v>picasso</v>
      </c>
    </row>
    <row r="2276" spans="1:8" x14ac:dyDescent="0.3">
      <c r="A2276" s="49" t="s">
        <v>7991</v>
      </c>
      <c r="B2276" s="27" t="s">
        <v>4477</v>
      </c>
      <c r="C2276" s="27" t="s">
        <v>7990</v>
      </c>
      <c r="D2276" s="27" t="s">
        <v>14555</v>
      </c>
      <c r="E2276" s="75">
        <v>33270</v>
      </c>
      <c r="F2276" s="27" t="str">
        <f t="shared" si="105"/>
        <v>5258</v>
      </c>
      <c r="G2276" s="27" t="str">
        <f t="shared" si="106"/>
        <v>Male</v>
      </c>
      <c r="H2276" s="27" t="str">
        <f t="shared" si="107"/>
        <v>picasso</v>
      </c>
    </row>
    <row r="2277" spans="1:8" x14ac:dyDescent="0.3">
      <c r="A2277" s="49" t="s">
        <v>7989</v>
      </c>
      <c r="B2277" s="27" t="s">
        <v>7988</v>
      </c>
      <c r="C2277" s="27" t="s">
        <v>7987</v>
      </c>
      <c r="D2277" s="27" t="s">
        <v>14556</v>
      </c>
      <c r="E2277" s="75">
        <v>33669</v>
      </c>
      <c r="F2277" s="27" t="str">
        <f t="shared" si="105"/>
        <v>1375</v>
      </c>
      <c r="G2277" s="27" t="str">
        <f t="shared" si="106"/>
        <v>Female</v>
      </c>
      <c r="H2277" s="27" t="str">
        <f t="shared" si="107"/>
        <v>telkomsa</v>
      </c>
    </row>
    <row r="2278" spans="1:8" x14ac:dyDescent="0.3">
      <c r="A2278" s="49" t="s">
        <v>7986</v>
      </c>
      <c r="B2278" s="27" t="s">
        <v>7985</v>
      </c>
      <c r="C2278" s="27" t="s">
        <v>7984</v>
      </c>
      <c r="D2278" s="27" t="s">
        <v>14557</v>
      </c>
      <c r="E2278" s="75">
        <v>34736</v>
      </c>
      <c r="F2278" s="27" t="str">
        <f t="shared" si="105"/>
        <v>1341</v>
      </c>
      <c r="G2278" s="27" t="str">
        <f t="shared" si="106"/>
        <v>Female</v>
      </c>
      <c r="H2278" s="27" t="str">
        <f t="shared" si="107"/>
        <v>kopanonokeng</v>
      </c>
    </row>
    <row r="2279" spans="1:8" x14ac:dyDescent="0.3">
      <c r="A2279" s="49" t="s">
        <v>7983</v>
      </c>
      <c r="B2279" s="27" t="s">
        <v>7982</v>
      </c>
      <c r="C2279" s="27" t="s">
        <v>7981</v>
      </c>
      <c r="D2279" s="27" t="s">
        <v>14558</v>
      </c>
      <c r="E2279" s="75">
        <v>32969</v>
      </c>
      <c r="F2279" s="27" t="str">
        <f t="shared" si="105"/>
        <v>5578</v>
      </c>
      <c r="G2279" s="27" t="str">
        <f t="shared" si="106"/>
        <v>Male</v>
      </c>
      <c r="H2279" s="27" t="str">
        <f t="shared" si="107"/>
        <v>teamcg</v>
      </c>
    </row>
    <row r="2280" spans="1:8" x14ac:dyDescent="0.3">
      <c r="A2280" s="49" t="s">
        <v>7980</v>
      </c>
      <c r="B2280" s="27" t="s">
        <v>4983</v>
      </c>
      <c r="C2280" s="27" t="s">
        <v>6220</v>
      </c>
      <c r="D2280" s="27" t="s">
        <v>14559</v>
      </c>
      <c r="E2280" s="75">
        <v>32724</v>
      </c>
      <c r="F2280" s="27" t="str">
        <f t="shared" si="105"/>
        <v>5517</v>
      </c>
      <c r="G2280" s="27" t="str">
        <f t="shared" si="106"/>
        <v>Male</v>
      </c>
      <c r="H2280" s="27" t="str">
        <f t="shared" si="107"/>
        <v>teamviewer</v>
      </c>
    </row>
    <row r="2281" spans="1:8" x14ac:dyDescent="0.3">
      <c r="A2281" s="49" t="s">
        <v>7979</v>
      </c>
      <c r="B2281" s="27" t="s">
        <v>7978</v>
      </c>
      <c r="C2281" s="27" t="s">
        <v>7977</v>
      </c>
      <c r="D2281" s="27" t="s">
        <v>14560</v>
      </c>
      <c r="E2281" s="75">
        <v>30156</v>
      </c>
      <c r="F2281" s="27" t="str">
        <f t="shared" si="105"/>
        <v>0566</v>
      </c>
      <c r="G2281" s="27" t="str">
        <f t="shared" si="106"/>
        <v>Female</v>
      </c>
      <c r="H2281" s="27" t="str">
        <f t="shared" si="107"/>
        <v>technielec</v>
      </c>
    </row>
    <row r="2282" spans="1:8" x14ac:dyDescent="0.3">
      <c r="A2282" s="49" t="s">
        <v>7976</v>
      </c>
      <c r="B2282" s="27" t="s">
        <v>5363</v>
      </c>
      <c r="C2282" s="27" t="s">
        <v>7975</v>
      </c>
      <c r="D2282" s="27" t="s">
        <v>14561</v>
      </c>
      <c r="E2282" s="75">
        <v>31624</v>
      </c>
      <c r="F2282" s="27" t="str">
        <f t="shared" si="105"/>
        <v>5071</v>
      </c>
      <c r="G2282" s="27" t="str">
        <f t="shared" si="106"/>
        <v>Male</v>
      </c>
      <c r="H2282" s="27" t="str">
        <f t="shared" si="107"/>
        <v>magnets4u</v>
      </c>
    </row>
    <row r="2283" spans="1:8" x14ac:dyDescent="0.3">
      <c r="A2283" s="49" t="s">
        <v>7974</v>
      </c>
      <c r="B2283" s="27" t="s">
        <v>7973</v>
      </c>
      <c r="C2283" s="27" t="s">
        <v>7972</v>
      </c>
      <c r="E2283" s="75">
        <v>30913</v>
      </c>
      <c r="F2283" s="27" t="str">
        <f t="shared" si="105"/>
        <v>5132</v>
      </c>
      <c r="G2283" s="27" t="str">
        <f t="shared" si="106"/>
        <v>Male</v>
      </c>
      <c r="H2283" s="27" t="e">
        <f t="shared" si="107"/>
        <v>#VALUE!</v>
      </c>
    </row>
    <row r="2284" spans="1:8" x14ac:dyDescent="0.3">
      <c r="A2284" s="49" t="s">
        <v>7971</v>
      </c>
      <c r="B2284" s="27" t="s">
        <v>7970</v>
      </c>
      <c r="C2284" s="27" t="s">
        <v>7969</v>
      </c>
      <c r="D2284" s="27" t="s">
        <v>14562</v>
      </c>
      <c r="E2284" s="75">
        <v>31062</v>
      </c>
      <c r="F2284" s="27" t="str">
        <f t="shared" si="105"/>
        <v>0046</v>
      </c>
      <c r="G2284" s="27" t="str">
        <f t="shared" si="106"/>
        <v>Female</v>
      </c>
      <c r="H2284" s="27" t="str">
        <f t="shared" si="107"/>
        <v>tsi</v>
      </c>
    </row>
    <row r="2285" spans="1:8" x14ac:dyDescent="0.3">
      <c r="A2285" s="49" t="s">
        <v>7968</v>
      </c>
      <c r="B2285" s="27" t="s">
        <v>4047</v>
      </c>
      <c r="C2285" s="27" t="s">
        <v>7967</v>
      </c>
      <c r="D2285" s="27" t="s">
        <v>14563</v>
      </c>
      <c r="E2285" s="75">
        <v>31977</v>
      </c>
      <c r="F2285" s="27" t="str">
        <f t="shared" si="105"/>
        <v>5360</v>
      </c>
      <c r="G2285" s="27" t="str">
        <f t="shared" si="106"/>
        <v>Male</v>
      </c>
      <c r="H2285" s="27" t="str">
        <f t="shared" si="107"/>
        <v>datarecovery</v>
      </c>
    </row>
    <row r="2286" spans="1:8" x14ac:dyDescent="0.3">
      <c r="A2286" s="49" t="s">
        <v>7966</v>
      </c>
      <c r="B2286" s="27" t="s">
        <v>7965</v>
      </c>
      <c r="C2286" s="27" t="s">
        <v>7964</v>
      </c>
      <c r="D2286" s="27" t="s">
        <v>14564</v>
      </c>
      <c r="E2286" s="75">
        <v>29245</v>
      </c>
      <c r="F2286" s="27" t="str">
        <f t="shared" si="105"/>
        <v>5416</v>
      </c>
      <c r="G2286" s="27" t="str">
        <f t="shared" si="106"/>
        <v>Male</v>
      </c>
      <c r="H2286" s="27" t="str">
        <f t="shared" si="107"/>
        <v>tecprotrading</v>
      </c>
    </row>
    <row r="2287" spans="1:8" x14ac:dyDescent="0.3">
      <c r="A2287" s="49" t="s">
        <v>7963</v>
      </c>
      <c r="B2287" s="27" t="s">
        <v>7962</v>
      </c>
      <c r="C2287" s="27" t="s">
        <v>7961</v>
      </c>
      <c r="D2287" s="27" t="s">
        <v>14565</v>
      </c>
      <c r="E2287" s="75">
        <v>29659</v>
      </c>
      <c r="F2287" s="27" t="str">
        <f t="shared" si="105"/>
        <v>6095</v>
      </c>
      <c r="G2287" s="27" t="str">
        <f t="shared" si="106"/>
        <v>Male</v>
      </c>
      <c r="H2287" s="27" t="str">
        <f t="shared" si="107"/>
        <v>safetymate</v>
      </c>
    </row>
    <row r="2288" spans="1:8" x14ac:dyDescent="0.3">
      <c r="A2288" s="49" t="s">
        <v>7960</v>
      </c>
      <c r="B2288" s="27" t="s">
        <v>6430</v>
      </c>
      <c r="C2288" s="27" t="s">
        <v>7959</v>
      </c>
      <c r="D2288" s="27" t="s">
        <v>14566</v>
      </c>
      <c r="E2288" s="75">
        <v>33488</v>
      </c>
      <c r="F2288" s="27" t="str">
        <f t="shared" si="105"/>
        <v>0038</v>
      </c>
      <c r="G2288" s="27" t="str">
        <f t="shared" si="106"/>
        <v>Female</v>
      </c>
      <c r="H2288" s="27" t="str">
        <f t="shared" si="107"/>
        <v>telkom</v>
      </c>
    </row>
    <row r="2289" spans="1:8" x14ac:dyDescent="0.3">
      <c r="A2289" s="49" t="s">
        <v>7958</v>
      </c>
      <c r="B2289" s="27" t="s">
        <v>4366</v>
      </c>
      <c r="C2289" s="27" t="s">
        <v>7957</v>
      </c>
      <c r="D2289" s="27" t="s">
        <v>14567</v>
      </c>
      <c r="E2289" s="75">
        <v>33529</v>
      </c>
      <c r="F2289" s="27" t="str">
        <f t="shared" si="105"/>
        <v>0312</v>
      </c>
      <c r="G2289" s="27" t="str">
        <f t="shared" si="106"/>
        <v>Female</v>
      </c>
      <c r="H2289" s="27" t="str">
        <f t="shared" si="107"/>
        <v>tembulandgroup</v>
      </c>
    </row>
    <row r="2290" spans="1:8" x14ac:dyDescent="0.3">
      <c r="A2290" s="49" t="s">
        <v>7956</v>
      </c>
      <c r="B2290" s="27" t="s">
        <v>7955</v>
      </c>
      <c r="C2290" s="27" t="s">
        <v>7954</v>
      </c>
      <c r="D2290" s="27" t="s">
        <v>14568</v>
      </c>
      <c r="E2290" s="75">
        <v>30299</v>
      </c>
      <c r="F2290" s="27" t="str">
        <f t="shared" si="105"/>
        <v>6139</v>
      </c>
      <c r="G2290" s="27" t="str">
        <f t="shared" si="106"/>
        <v>Male</v>
      </c>
      <c r="H2290" s="27" t="str">
        <f t="shared" si="107"/>
        <v>temsfreshmeat</v>
      </c>
    </row>
    <row r="2291" spans="1:8" x14ac:dyDescent="0.3">
      <c r="A2291" s="49" t="s">
        <v>7953</v>
      </c>
      <c r="B2291" s="27" t="s">
        <v>7952</v>
      </c>
      <c r="C2291" s="27" t="s">
        <v>7951</v>
      </c>
      <c r="D2291" s="27" t="s">
        <v>14569</v>
      </c>
      <c r="E2291" s="75">
        <v>33795</v>
      </c>
      <c r="F2291" s="27" t="str">
        <f t="shared" si="105"/>
        <v>5867</v>
      </c>
      <c r="G2291" s="27" t="str">
        <f t="shared" si="106"/>
        <v>Male</v>
      </c>
      <c r="H2291" s="27" t="str">
        <f t="shared" si="107"/>
        <v>tennantwc</v>
      </c>
    </row>
    <row r="2292" spans="1:8" x14ac:dyDescent="0.3">
      <c r="A2292" s="49" t="s">
        <v>7950</v>
      </c>
      <c r="B2292" s="27" t="s">
        <v>7949</v>
      </c>
      <c r="C2292" s="27" t="s">
        <v>7948</v>
      </c>
      <c r="D2292" s="27" t="s">
        <v>14570</v>
      </c>
      <c r="E2292" s="75">
        <v>33817</v>
      </c>
      <c r="F2292" s="27" t="str">
        <f t="shared" si="105"/>
        <v>0256</v>
      </c>
      <c r="G2292" s="27" t="str">
        <f t="shared" si="106"/>
        <v>Female</v>
      </c>
      <c r="H2292" s="27" t="str">
        <f t="shared" si="107"/>
        <v>teraoka</v>
      </c>
    </row>
    <row r="2293" spans="1:8" x14ac:dyDescent="0.3">
      <c r="A2293" s="49" t="s">
        <v>7947</v>
      </c>
      <c r="B2293" s="27" t="s">
        <v>7946</v>
      </c>
      <c r="C2293" s="27" t="s">
        <v>7945</v>
      </c>
      <c r="E2293" s="75">
        <v>32016</v>
      </c>
      <c r="F2293" s="27" t="str">
        <f t="shared" si="105"/>
        <v>5494</v>
      </c>
      <c r="G2293" s="27" t="str">
        <f t="shared" si="106"/>
        <v>Male</v>
      </c>
      <c r="H2293" s="27" t="e">
        <f t="shared" si="107"/>
        <v>#VALUE!</v>
      </c>
    </row>
    <row r="2294" spans="1:8" x14ac:dyDescent="0.3">
      <c r="A2294" s="49" t="s">
        <v>7944</v>
      </c>
      <c r="B2294" s="27" t="s">
        <v>7943</v>
      </c>
      <c r="C2294" s="27" t="s">
        <v>7942</v>
      </c>
      <c r="D2294" s="27" t="s">
        <v>14571</v>
      </c>
      <c r="E2294" s="75">
        <v>31897</v>
      </c>
      <c r="F2294" s="27" t="str">
        <f t="shared" si="105"/>
        <v>5463</v>
      </c>
      <c r="G2294" s="27" t="str">
        <f t="shared" si="106"/>
        <v>Male</v>
      </c>
      <c r="H2294" s="27" t="str">
        <f t="shared" si="107"/>
        <v>terrawood</v>
      </c>
    </row>
    <row r="2295" spans="1:8" x14ac:dyDescent="0.3">
      <c r="A2295" s="49" t="s">
        <v>7941</v>
      </c>
      <c r="B2295" s="27" t="s">
        <v>4862</v>
      </c>
      <c r="C2295" s="27" t="s">
        <v>7940</v>
      </c>
      <c r="D2295" s="27" t="s">
        <v>14572</v>
      </c>
      <c r="E2295" s="75">
        <v>30722</v>
      </c>
      <c r="F2295" s="27" t="str">
        <f t="shared" si="105"/>
        <v>5094</v>
      </c>
      <c r="G2295" s="27" t="str">
        <f t="shared" si="106"/>
        <v>Male</v>
      </c>
      <c r="H2295" s="27" t="str">
        <f t="shared" si="107"/>
        <v>tessagraham</v>
      </c>
    </row>
    <row r="2296" spans="1:8" x14ac:dyDescent="0.3">
      <c r="A2296" s="49" t="s">
        <v>7939</v>
      </c>
      <c r="B2296" s="27" t="s">
        <v>4291</v>
      </c>
      <c r="C2296" s="27" t="s">
        <v>4131</v>
      </c>
      <c r="D2296" s="27" t="s">
        <v>14573</v>
      </c>
      <c r="E2296" s="75">
        <v>26758</v>
      </c>
      <c r="F2296" s="27" t="str">
        <f t="shared" si="105"/>
        <v>5600</v>
      </c>
      <c r="G2296" s="27" t="str">
        <f t="shared" si="106"/>
        <v>Male</v>
      </c>
      <c r="H2296" s="27" t="str">
        <f t="shared" si="107"/>
        <v>testo</v>
      </c>
    </row>
    <row r="2297" spans="1:8" x14ac:dyDescent="0.3">
      <c r="A2297" s="49" t="s">
        <v>7938</v>
      </c>
      <c r="B2297" s="27" t="s">
        <v>7937</v>
      </c>
      <c r="C2297" s="27" t="s">
        <v>4488</v>
      </c>
      <c r="D2297" s="27" t="s">
        <v>13234</v>
      </c>
      <c r="E2297" s="75">
        <v>26795</v>
      </c>
      <c r="F2297" s="27" t="str">
        <f t="shared" si="105"/>
        <v>5720</v>
      </c>
      <c r="G2297" s="27" t="str">
        <f t="shared" si="106"/>
        <v>Male</v>
      </c>
      <c r="H2297" s="27" t="str">
        <f t="shared" si="107"/>
        <v>eazyoffice</v>
      </c>
    </row>
    <row r="2298" spans="1:8" x14ac:dyDescent="0.3">
      <c r="A2298" s="49" t="s">
        <v>7936</v>
      </c>
      <c r="B2298" s="27" t="s">
        <v>7935</v>
      </c>
      <c r="C2298" s="27" t="s">
        <v>7934</v>
      </c>
      <c r="D2298" s="27" t="s">
        <v>14574</v>
      </c>
      <c r="E2298" s="75">
        <v>34125</v>
      </c>
      <c r="F2298" s="27" t="str">
        <f t="shared" si="105"/>
        <v>0356</v>
      </c>
      <c r="G2298" s="27" t="str">
        <f t="shared" si="106"/>
        <v>Female</v>
      </c>
      <c r="H2298" s="27" t="str">
        <f t="shared" si="107"/>
        <v>thatsgelato</v>
      </c>
    </row>
    <row r="2299" spans="1:8" x14ac:dyDescent="0.3">
      <c r="A2299" s="49" t="s">
        <v>7933</v>
      </c>
      <c r="B2299" s="27" t="s">
        <v>7932</v>
      </c>
      <c r="C2299" s="27" t="s">
        <v>4037</v>
      </c>
      <c r="E2299" s="75">
        <v>34202</v>
      </c>
      <c r="F2299" s="27" t="str">
        <f t="shared" si="105"/>
        <v>0670</v>
      </c>
      <c r="G2299" s="27" t="str">
        <f t="shared" si="106"/>
        <v>Female</v>
      </c>
      <c r="H2299" s="27" t="e">
        <f t="shared" si="107"/>
        <v>#VALUE!</v>
      </c>
    </row>
    <row r="2300" spans="1:8" x14ac:dyDescent="0.3">
      <c r="A2300" s="49" t="s">
        <v>7931</v>
      </c>
      <c r="B2300" s="27" t="s">
        <v>7930</v>
      </c>
      <c r="C2300" s="27" t="s">
        <v>7929</v>
      </c>
      <c r="D2300" s="27" t="s">
        <v>14575</v>
      </c>
      <c r="E2300" s="75">
        <v>30558</v>
      </c>
      <c r="F2300" s="27" t="str">
        <f t="shared" si="105"/>
        <v>0262</v>
      </c>
      <c r="G2300" s="27" t="str">
        <f t="shared" si="106"/>
        <v>Female</v>
      </c>
      <c r="H2300" s="27" t="str">
        <f t="shared" si="107"/>
        <v>bellyacademy</v>
      </c>
    </row>
    <row r="2301" spans="1:8" x14ac:dyDescent="0.3">
      <c r="A2301" s="49" t="s">
        <v>7928</v>
      </c>
      <c r="B2301" s="27" t="s">
        <v>6838</v>
      </c>
      <c r="C2301" s="27" t="s">
        <v>4131</v>
      </c>
      <c r="D2301" s="27" t="s">
        <v>14576</v>
      </c>
      <c r="E2301" s="75">
        <v>32330</v>
      </c>
      <c r="F2301" s="27" t="str">
        <f t="shared" si="105"/>
        <v>0815</v>
      </c>
      <c r="G2301" s="27" t="str">
        <f t="shared" si="106"/>
        <v>Female</v>
      </c>
      <c r="H2301" s="27" t="str">
        <f t="shared" si="107"/>
        <v>greeneverything</v>
      </c>
    </row>
    <row r="2302" spans="1:8" x14ac:dyDescent="0.3">
      <c r="A2302" s="49" t="s">
        <v>7927</v>
      </c>
      <c r="B2302" s="27" t="s">
        <v>4801</v>
      </c>
      <c r="C2302" s="27" t="s">
        <v>5086</v>
      </c>
      <c r="D2302" s="27" t="s">
        <v>14577</v>
      </c>
      <c r="E2302" s="75">
        <v>31384</v>
      </c>
      <c r="F2302" s="27" t="str">
        <f t="shared" si="105"/>
        <v>0782</v>
      </c>
      <c r="G2302" s="27" t="str">
        <f t="shared" si="106"/>
        <v>Female</v>
      </c>
      <c r="H2302" s="27" t="str">
        <f t="shared" si="107"/>
        <v>telkomsa</v>
      </c>
    </row>
    <row r="2303" spans="1:8" x14ac:dyDescent="0.3">
      <c r="A2303" s="49" t="s">
        <v>7926</v>
      </c>
      <c r="B2303" s="27" t="s">
        <v>4602</v>
      </c>
      <c r="C2303" s="27" t="s">
        <v>7925</v>
      </c>
      <c r="D2303" s="27" t="s">
        <v>14578</v>
      </c>
      <c r="E2303" s="75">
        <v>31700</v>
      </c>
      <c r="F2303" s="27" t="str">
        <f t="shared" si="105"/>
        <v>5433</v>
      </c>
      <c r="G2303" s="27" t="str">
        <f t="shared" si="106"/>
        <v>Male</v>
      </c>
      <c r="H2303" s="27" t="str">
        <f t="shared" si="107"/>
        <v>isat</v>
      </c>
    </row>
    <row r="2304" spans="1:8" x14ac:dyDescent="0.3">
      <c r="A2304" s="49" t="s">
        <v>7924</v>
      </c>
      <c r="B2304" s="27" t="s">
        <v>7923</v>
      </c>
      <c r="C2304" s="27" t="s">
        <v>7922</v>
      </c>
      <c r="D2304" s="27" t="s">
        <v>14579</v>
      </c>
      <c r="E2304" s="75">
        <v>31873</v>
      </c>
      <c r="F2304" s="27" t="str">
        <f t="shared" si="105"/>
        <v>0470</v>
      </c>
      <c r="G2304" s="27" t="str">
        <f t="shared" si="106"/>
        <v>Female</v>
      </c>
      <c r="H2304" s="27" t="str">
        <f t="shared" si="107"/>
        <v>thebusinesscode</v>
      </c>
    </row>
    <row r="2305" spans="1:8" x14ac:dyDescent="0.3">
      <c r="A2305" s="49" t="s">
        <v>7921</v>
      </c>
      <c r="B2305" s="27" t="s">
        <v>4986</v>
      </c>
      <c r="C2305" s="27" t="s">
        <v>4172</v>
      </c>
      <c r="D2305" s="27" t="s">
        <v>14580</v>
      </c>
      <c r="E2305" s="75">
        <v>32175</v>
      </c>
      <c r="F2305" s="27" t="str">
        <f t="shared" si="105"/>
        <v>0364</v>
      </c>
      <c r="G2305" s="27" t="str">
        <f t="shared" si="106"/>
        <v>Female</v>
      </c>
      <c r="H2305" s="27" t="str">
        <f t="shared" si="107"/>
        <v>cavaleros</v>
      </c>
    </row>
    <row r="2306" spans="1:8" x14ac:dyDescent="0.3">
      <c r="A2306" s="49" t="s">
        <v>7920</v>
      </c>
      <c r="B2306" s="27" t="s">
        <v>4675</v>
      </c>
      <c r="C2306" s="27" t="s">
        <v>7919</v>
      </c>
      <c r="D2306" s="27" t="s">
        <v>12788</v>
      </c>
      <c r="E2306" s="75">
        <v>32309</v>
      </c>
      <c r="F2306" s="27" t="str">
        <f t="shared" si="105"/>
        <v>0624</v>
      </c>
      <c r="G2306" s="27" t="str">
        <f t="shared" si="106"/>
        <v>Female</v>
      </c>
      <c r="H2306" s="27" t="str">
        <f t="shared" si="107"/>
        <v>vodamail</v>
      </c>
    </row>
    <row r="2307" spans="1:8" x14ac:dyDescent="0.3">
      <c r="A2307" s="49" t="s">
        <v>7918</v>
      </c>
      <c r="B2307" s="27" t="s">
        <v>7917</v>
      </c>
      <c r="C2307" s="27" t="s">
        <v>5190</v>
      </c>
      <c r="D2307" s="27" t="s">
        <v>14581</v>
      </c>
      <c r="E2307" s="75">
        <v>33769</v>
      </c>
      <c r="F2307" s="27" t="str">
        <f t="shared" si="105"/>
        <v>5187</v>
      </c>
      <c r="G2307" s="27" t="str">
        <f t="shared" si="106"/>
        <v>Male</v>
      </c>
      <c r="H2307" s="27" t="str">
        <f t="shared" si="107"/>
        <v>thechocolatetier</v>
      </c>
    </row>
    <row r="2308" spans="1:8" x14ac:dyDescent="0.3">
      <c r="A2308" s="49" t="s">
        <v>7916</v>
      </c>
      <c r="B2308" s="27" t="s">
        <v>7253</v>
      </c>
      <c r="C2308" s="27" t="s">
        <v>7915</v>
      </c>
      <c r="D2308" s="27" t="s">
        <v>14582</v>
      </c>
      <c r="E2308" s="75">
        <v>32738</v>
      </c>
      <c r="F2308" s="27" t="str">
        <f t="shared" ref="F2308:F2371" si="108">MID(A2308,7,4)</f>
        <v>0851</v>
      </c>
      <c r="G2308" s="27" t="str">
        <f t="shared" si="106"/>
        <v>Female</v>
      </c>
      <c r="H2308" s="27" t="str">
        <f t="shared" si="107"/>
        <v>combustion</v>
      </c>
    </row>
    <row r="2309" spans="1:8" x14ac:dyDescent="0.3">
      <c r="A2309" s="49" t="s">
        <v>7914</v>
      </c>
      <c r="B2309" s="27" t="s">
        <v>4366</v>
      </c>
      <c r="C2309" s="27" t="s">
        <v>7913</v>
      </c>
      <c r="D2309" s="27" t="s">
        <v>14583</v>
      </c>
      <c r="E2309" s="75">
        <v>33011</v>
      </c>
      <c r="F2309" s="27" t="str">
        <f t="shared" si="108"/>
        <v>0318</v>
      </c>
      <c r="G2309" s="27" t="str">
        <f t="shared" ref="G2309:G2372" si="109">IF(F2309&gt;"4999","Male","Female")</f>
        <v>Female</v>
      </c>
      <c r="H2309" s="27" t="str">
        <f t="shared" ref="H2309:H2372" si="110">LEFT(REPLACE(D2309,1,FIND("@",D2309),""),FIND(".",REPLACE(D2309,1,FIND("@",D2309),""))-1)</f>
        <v>drydencombustion</v>
      </c>
    </row>
    <row r="2310" spans="1:8" x14ac:dyDescent="0.3">
      <c r="A2310" s="49" t="s">
        <v>7912</v>
      </c>
      <c r="B2310" s="27" t="s">
        <v>5050</v>
      </c>
      <c r="C2310" s="27" t="s">
        <v>7911</v>
      </c>
      <c r="E2310" s="75">
        <v>32063</v>
      </c>
      <c r="F2310" s="27" t="str">
        <f t="shared" si="108"/>
        <v>5677</v>
      </c>
      <c r="G2310" s="27" t="str">
        <f t="shared" si="109"/>
        <v>Male</v>
      </c>
      <c r="H2310" s="27" t="e">
        <f t="shared" si="110"/>
        <v>#VALUE!</v>
      </c>
    </row>
    <row r="2311" spans="1:8" x14ac:dyDescent="0.3">
      <c r="A2311" s="49" t="s">
        <v>7910</v>
      </c>
      <c r="B2311" s="27" t="s">
        <v>7909</v>
      </c>
      <c r="C2311" s="27" t="s">
        <v>7908</v>
      </c>
      <c r="E2311" s="75">
        <v>34106</v>
      </c>
      <c r="F2311" s="27" t="str">
        <f t="shared" si="108"/>
        <v>0801</v>
      </c>
      <c r="G2311" s="27" t="str">
        <f t="shared" si="109"/>
        <v>Female</v>
      </c>
      <c r="H2311" s="27" t="e">
        <f t="shared" si="110"/>
        <v>#VALUE!</v>
      </c>
    </row>
    <row r="2312" spans="1:8" x14ac:dyDescent="0.3">
      <c r="A2312" s="49" t="s">
        <v>7907</v>
      </c>
      <c r="B2312" s="27" t="s">
        <v>5357</v>
      </c>
      <c r="C2312" s="27" t="s">
        <v>7906</v>
      </c>
      <c r="E2312" s="75">
        <v>31922</v>
      </c>
      <c r="F2312" s="27" t="str">
        <f t="shared" si="108"/>
        <v>0217</v>
      </c>
      <c r="G2312" s="27" t="str">
        <f t="shared" si="109"/>
        <v>Female</v>
      </c>
      <c r="H2312" s="27" t="e">
        <f t="shared" si="110"/>
        <v>#VALUE!</v>
      </c>
    </row>
    <row r="2313" spans="1:8" x14ac:dyDescent="0.3">
      <c r="A2313" s="49" t="s">
        <v>7905</v>
      </c>
      <c r="B2313" s="27" t="s">
        <v>4928</v>
      </c>
      <c r="C2313" s="27" t="s">
        <v>7904</v>
      </c>
      <c r="D2313" s="27" t="s">
        <v>14584</v>
      </c>
      <c r="E2313" s="75">
        <v>36071</v>
      </c>
      <c r="F2313" s="27" t="str">
        <f t="shared" si="108"/>
        <v>6230</v>
      </c>
      <c r="G2313" s="27" t="str">
        <f t="shared" si="109"/>
        <v>Male</v>
      </c>
      <c r="H2313" s="27" t="str">
        <f t="shared" si="110"/>
        <v>friendsbakery</v>
      </c>
    </row>
    <row r="2314" spans="1:8" x14ac:dyDescent="0.3">
      <c r="A2314" s="49" t="s">
        <v>7903</v>
      </c>
      <c r="B2314" s="27" t="s">
        <v>7902</v>
      </c>
      <c r="C2314" s="27" t="s">
        <v>5548</v>
      </c>
      <c r="D2314" s="27" t="s">
        <v>14585</v>
      </c>
      <c r="E2314" s="75">
        <v>35948</v>
      </c>
      <c r="F2314" s="27" t="str">
        <f t="shared" si="108"/>
        <v>5923</v>
      </c>
      <c r="G2314" s="27" t="str">
        <f t="shared" si="109"/>
        <v>Male</v>
      </c>
      <c r="H2314" s="27" t="str">
        <f t="shared" si="110"/>
        <v>fruitspot</v>
      </c>
    </row>
    <row r="2315" spans="1:8" x14ac:dyDescent="0.3">
      <c r="A2315" s="49" t="s">
        <v>7901</v>
      </c>
      <c r="B2315" s="27" t="s">
        <v>7900</v>
      </c>
      <c r="C2315" s="27" t="s">
        <v>6947</v>
      </c>
      <c r="D2315" s="27" t="s">
        <v>14586</v>
      </c>
      <c r="E2315" s="75">
        <v>26799</v>
      </c>
      <c r="F2315" s="27" t="str">
        <f t="shared" si="108"/>
        <v>5679</v>
      </c>
      <c r="G2315" s="27" t="str">
        <f t="shared" si="109"/>
        <v>Male</v>
      </c>
      <c r="H2315" s="27" t="str">
        <f t="shared" si="110"/>
        <v>greencartridge</v>
      </c>
    </row>
    <row r="2316" spans="1:8" x14ac:dyDescent="0.3">
      <c r="A2316" s="49" t="s">
        <v>7899</v>
      </c>
      <c r="B2316" s="27" t="s">
        <v>7898</v>
      </c>
      <c r="C2316" s="27" t="s">
        <v>7897</v>
      </c>
      <c r="D2316" s="27" t="s">
        <v>12986</v>
      </c>
      <c r="E2316" s="75">
        <v>30667</v>
      </c>
      <c r="F2316" s="27" t="str">
        <f t="shared" si="108"/>
        <v>5243</v>
      </c>
      <c r="G2316" s="27" t="str">
        <f t="shared" si="109"/>
        <v>Male</v>
      </c>
      <c r="H2316" s="27" t="str">
        <f t="shared" si="110"/>
        <v>catrakilis</v>
      </c>
    </row>
    <row r="2317" spans="1:8" x14ac:dyDescent="0.3">
      <c r="A2317" s="49" t="s">
        <v>7896</v>
      </c>
      <c r="B2317" s="27" t="s">
        <v>7895</v>
      </c>
      <c r="C2317" s="27" t="s">
        <v>7894</v>
      </c>
      <c r="D2317" s="27" t="s">
        <v>14587</v>
      </c>
      <c r="E2317" s="75">
        <v>30348</v>
      </c>
      <c r="F2317" s="27" t="str">
        <f t="shared" si="108"/>
        <v>5529</v>
      </c>
      <c r="G2317" s="27" t="str">
        <f t="shared" si="109"/>
        <v>Male</v>
      </c>
      <c r="H2317" s="27" t="str">
        <f t="shared" si="110"/>
        <v>inkspot</v>
      </c>
    </row>
    <row r="2318" spans="1:8" x14ac:dyDescent="0.3">
      <c r="A2318" s="49" t="s">
        <v>7893</v>
      </c>
      <c r="B2318" s="27" t="s">
        <v>7482</v>
      </c>
      <c r="C2318" s="27" t="s">
        <v>7892</v>
      </c>
      <c r="D2318" s="27" t="s">
        <v>14588</v>
      </c>
      <c r="E2318" s="75">
        <v>25725</v>
      </c>
      <c r="F2318" s="27" t="str">
        <f t="shared" si="108"/>
        <v>1650</v>
      </c>
      <c r="G2318" s="27" t="str">
        <f t="shared" si="109"/>
        <v>Female</v>
      </c>
      <c r="H2318" s="27" t="str">
        <f t="shared" si="110"/>
        <v>hotelschool</v>
      </c>
    </row>
    <row r="2319" spans="1:8" x14ac:dyDescent="0.3">
      <c r="A2319" s="49" t="s">
        <v>7891</v>
      </c>
      <c r="B2319" s="27" t="s">
        <v>5167</v>
      </c>
      <c r="C2319" s="27" t="s">
        <v>4794</v>
      </c>
      <c r="D2319" s="27" t="s">
        <v>14589</v>
      </c>
      <c r="E2319" s="75">
        <v>31841</v>
      </c>
      <c r="F2319" s="27" t="str">
        <f t="shared" si="108"/>
        <v>6171</v>
      </c>
      <c r="G2319" s="27" t="str">
        <f t="shared" si="109"/>
        <v>Male</v>
      </c>
      <c r="H2319" s="27" t="str">
        <f t="shared" si="110"/>
        <v>themugg</v>
      </c>
    </row>
    <row r="2320" spans="1:8" x14ac:dyDescent="0.3">
      <c r="A2320" s="49" t="s">
        <v>7890</v>
      </c>
      <c r="B2320" s="27" t="s">
        <v>4203</v>
      </c>
      <c r="C2320" s="27" t="s">
        <v>7889</v>
      </c>
      <c r="D2320" s="27" t="s">
        <v>12847</v>
      </c>
      <c r="E2320" s="75">
        <v>32888</v>
      </c>
      <c r="F2320" s="27" t="str">
        <f t="shared" si="108"/>
        <v>0376</v>
      </c>
      <c r="G2320" s="27" t="str">
        <f t="shared" si="109"/>
        <v>Female</v>
      </c>
      <c r="H2320" s="27" t="str">
        <f t="shared" si="110"/>
        <v>gmail</v>
      </c>
    </row>
    <row r="2321" spans="1:8" x14ac:dyDescent="0.3">
      <c r="A2321" s="49" t="s">
        <v>7888</v>
      </c>
      <c r="B2321" s="27" t="s">
        <v>4206</v>
      </c>
      <c r="C2321" s="27" t="s">
        <v>6612</v>
      </c>
      <c r="D2321" s="27" t="s">
        <v>14590</v>
      </c>
      <c r="E2321" s="75">
        <v>30602</v>
      </c>
      <c r="F2321" s="27" t="str">
        <f t="shared" si="108"/>
        <v>5251</v>
      </c>
      <c r="G2321" s="27" t="str">
        <f t="shared" si="109"/>
        <v>Male</v>
      </c>
      <c r="H2321" s="27" t="str">
        <f t="shared" si="110"/>
        <v>worldonline</v>
      </c>
    </row>
    <row r="2322" spans="1:8" x14ac:dyDescent="0.3">
      <c r="A2322" s="49" t="s">
        <v>7887</v>
      </c>
      <c r="B2322" s="27" t="s">
        <v>4953</v>
      </c>
      <c r="C2322" s="27" t="s">
        <v>5307</v>
      </c>
      <c r="D2322" s="27" t="s">
        <v>14591</v>
      </c>
      <c r="E2322" s="75">
        <v>33015</v>
      </c>
      <c r="F2322" s="27" t="str">
        <f t="shared" si="108"/>
        <v>5287</v>
      </c>
      <c r="G2322" s="27" t="str">
        <f t="shared" si="109"/>
        <v>Male</v>
      </c>
      <c r="H2322" s="27" t="str">
        <f t="shared" si="110"/>
        <v>melrosearch</v>
      </c>
    </row>
    <row r="2323" spans="1:8" x14ac:dyDescent="0.3">
      <c r="A2323" s="49" t="s">
        <v>7886</v>
      </c>
      <c r="B2323" s="27" t="s">
        <v>4882</v>
      </c>
      <c r="C2323" s="27" t="s">
        <v>6952</v>
      </c>
      <c r="D2323" s="27" t="s">
        <v>14591</v>
      </c>
      <c r="E2323" s="75">
        <v>33174</v>
      </c>
      <c r="F2323" s="27" t="str">
        <f t="shared" si="108"/>
        <v>5593</v>
      </c>
      <c r="G2323" s="27" t="str">
        <f t="shared" si="109"/>
        <v>Male</v>
      </c>
      <c r="H2323" s="27" t="str">
        <f t="shared" si="110"/>
        <v>melrosearch</v>
      </c>
    </row>
    <row r="2324" spans="1:8" x14ac:dyDescent="0.3">
      <c r="A2324" s="49" t="s">
        <v>7885</v>
      </c>
      <c r="B2324" s="27" t="s">
        <v>7674</v>
      </c>
      <c r="C2324" s="27" t="s">
        <v>7728</v>
      </c>
      <c r="D2324" s="27" t="s">
        <v>13906</v>
      </c>
      <c r="E2324" s="75">
        <v>19835</v>
      </c>
      <c r="F2324" s="27" t="str">
        <f t="shared" si="108"/>
        <v>0080</v>
      </c>
      <c r="G2324" s="27" t="str">
        <f t="shared" si="109"/>
        <v>Female</v>
      </c>
      <c r="H2324" s="27" t="str">
        <f t="shared" si="110"/>
        <v>gmail</v>
      </c>
    </row>
    <row r="2325" spans="1:8" x14ac:dyDescent="0.3">
      <c r="A2325" s="49" t="s">
        <v>7884</v>
      </c>
      <c r="B2325" s="27" t="s">
        <v>7883</v>
      </c>
      <c r="C2325" s="27" t="s">
        <v>6717</v>
      </c>
      <c r="D2325" s="27" t="s">
        <v>14592</v>
      </c>
      <c r="E2325" s="75">
        <v>29420</v>
      </c>
      <c r="F2325" s="27" t="str">
        <f t="shared" si="108"/>
        <v>5045</v>
      </c>
      <c r="G2325" s="27" t="str">
        <f t="shared" si="109"/>
        <v>Male</v>
      </c>
      <c r="H2325" s="27" t="str">
        <f t="shared" si="110"/>
        <v>telkomsa</v>
      </c>
    </row>
    <row r="2326" spans="1:8" x14ac:dyDescent="0.3">
      <c r="A2326" s="49" t="s">
        <v>7882</v>
      </c>
      <c r="B2326" s="27" t="s">
        <v>7881</v>
      </c>
      <c r="C2326" s="27" t="s">
        <v>7880</v>
      </c>
      <c r="E2326" s="75">
        <v>29910</v>
      </c>
      <c r="F2326" s="27" t="str">
        <f t="shared" si="108"/>
        <v>5103</v>
      </c>
      <c r="G2326" s="27" t="str">
        <f t="shared" si="109"/>
        <v>Male</v>
      </c>
      <c r="H2326" s="27" t="e">
        <f t="shared" si="110"/>
        <v>#VALUE!</v>
      </c>
    </row>
    <row r="2327" spans="1:8" x14ac:dyDescent="0.3">
      <c r="A2327" s="49" t="s">
        <v>7879</v>
      </c>
      <c r="B2327" s="27" t="s">
        <v>7878</v>
      </c>
      <c r="C2327" s="27" t="s">
        <v>7877</v>
      </c>
      <c r="D2327" s="27" t="s">
        <v>14593</v>
      </c>
      <c r="E2327" s="75">
        <v>33663</v>
      </c>
      <c r="F2327" s="27" t="str">
        <f t="shared" si="108"/>
        <v>5330</v>
      </c>
      <c r="G2327" s="27" t="str">
        <f t="shared" si="109"/>
        <v>Male</v>
      </c>
      <c r="H2327" s="27" t="str">
        <f t="shared" si="110"/>
        <v>telkomsa</v>
      </c>
    </row>
    <row r="2328" spans="1:8" x14ac:dyDescent="0.3">
      <c r="A2328" s="49" t="s">
        <v>7876</v>
      </c>
      <c r="B2328" s="27" t="s">
        <v>7875</v>
      </c>
      <c r="C2328" s="27" t="s">
        <v>7874</v>
      </c>
      <c r="D2328" s="27" t="s">
        <v>14594</v>
      </c>
      <c r="E2328" s="75">
        <v>31161</v>
      </c>
      <c r="F2328" s="27" t="str">
        <f t="shared" si="108"/>
        <v>5212</v>
      </c>
      <c r="G2328" s="27" t="str">
        <f t="shared" si="109"/>
        <v>Male</v>
      </c>
      <c r="H2328" s="27" t="str">
        <f t="shared" si="110"/>
        <v>gmail</v>
      </c>
    </row>
    <row r="2329" spans="1:8" x14ac:dyDescent="0.3">
      <c r="A2329" s="49" t="s">
        <v>7873</v>
      </c>
      <c r="B2329" s="27" t="s">
        <v>7872</v>
      </c>
      <c r="C2329" s="27" t="s">
        <v>7660</v>
      </c>
      <c r="D2329" s="27" t="s">
        <v>14595</v>
      </c>
      <c r="E2329" s="75">
        <v>32903</v>
      </c>
      <c r="F2329" s="27" t="str">
        <f t="shared" si="108"/>
        <v>5253</v>
      </c>
      <c r="G2329" s="27" t="str">
        <f t="shared" si="109"/>
        <v>Male</v>
      </c>
      <c r="H2329" s="27" t="str">
        <f t="shared" si="110"/>
        <v>KEE INGREDIENT</v>
      </c>
    </row>
    <row r="2330" spans="1:8" x14ac:dyDescent="0.3">
      <c r="A2330" s="49" t="s">
        <v>7871</v>
      </c>
      <c r="B2330" s="27" t="s">
        <v>4438</v>
      </c>
      <c r="C2330" s="27" t="s">
        <v>5371</v>
      </c>
      <c r="D2330" s="27" t="s">
        <v>14596</v>
      </c>
      <c r="E2330" s="75">
        <v>25390</v>
      </c>
      <c r="F2330" s="27" t="str">
        <f t="shared" si="108"/>
        <v>0657</v>
      </c>
      <c r="G2330" s="27" t="str">
        <f t="shared" si="109"/>
        <v>Female</v>
      </c>
      <c r="H2330" s="27" t="str">
        <f t="shared" si="110"/>
        <v>riversidehotel</v>
      </c>
    </row>
    <row r="2331" spans="1:8" x14ac:dyDescent="0.3">
      <c r="A2331" s="49" t="s">
        <v>7870</v>
      </c>
      <c r="B2331" s="27" t="s">
        <v>4862</v>
      </c>
      <c r="C2331" s="27" t="s">
        <v>4318</v>
      </c>
      <c r="D2331" s="27" t="s">
        <v>14597</v>
      </c>
      <c r="E2331" s="75">
        <v>28502</v>
      </c>
      <c r="F2331" s="27" t="str">
        <f t="shared" si="108"/>
        <v>5209</v>
      </c>
      <c r="G2331" s="27" t="str">
        <f t="shared" si="109"/>
        <v>Male</v>
      </c>
      <c r="H2331" s="27" t="str">
        <f t="shared" si="110"/>
        <v>thepromogroup</v>
      </c>
    </row>
    <row r="2332" spans="1:8" x14ac:dyDescent="0.3">
      <c r="A2332" s="49" t="s">
        <v>7869</v>
      </c>
      <c r="B2332" s="27" t="s">
        <v>7868</v>
      </c>
      <c r="C2332" s="27" t="s">
        <v>7867</v>
      </c>
      <c r="D2332" s="27" t="s">
        <v>14598</v>
      </c>
      <c r="E2332" s="75">
        <v>33329</v>
      </c>
      <c r="F2332" s="27" t="str">
        <f t="shared" si="108"/>
        <v>1262</v>
      </c>
      <c r="G2332" s="27" t="str">
        <f t="shared" si="109"/>
        <v>Female</v>
      </c>
      <c r="H2332" s="27" t="e">
        <f t="shared" si="110"/>
        <v>#VALUE!</v>
      </c>
    </row>
    <row r="2333" spans="1:8" x14ac:dyDescent="0.3">
      <c r="A2333" s="49" t="s">
        <v>7866</v>
      </c>
      <c r="B2333" s="27" t="s">
        <v>5156</v>
      </c>
      <c r="C2333" s="27" t="s">
        <v>7865</v>
      </c>
      <c r="D2333" s="27" t="s">
        <v>14599</v>
      </c>
      <c r="E2333" s="75">
        <v>32336</v>
      </c>
      <c r="F2333" s="27" t="str">
        <f t="shared" si="108"/>
        <v>0266</v>
      </c>
      <c r="G2333" s="27" t="str">
        <f t="shared" si="109"/>
        <v>Female</v>
      </c>
      <c r="H2333" s="27" t="str">
        <f t="shared" si="110"/>
        <v>thesigncompany</v>
      </c>
    </row>
    <row r="2334" spans="1:8" x14ac:dyDescent="0.3">
      <c r="A2334" s="49" t="s">
        <v>7864</v>
      </c>
      <c r="B2334" s="27" t="s">
        <v>7863</v>
      </c>
      <c r="C2334" s="27" t="s">
        <v>6047</v>
      </c>
      <c r="E2334" s="75">
        <v>32129</v>
      </c>
      <c r="F2334" s="27" t="str">
        <f t="shared" si="108"/>
        <v>0771</v>
      </c>
      <c r="G2334" s="27" t="str">
        <f t="shared" si="109"/>
        <v>Female</v>
      </c>
      <c r="H2334" s="27" t="e">
        <f t="shared" si="110"/>
        <v>#VALUE!</v>
      </c>
    </row>
    <row r="2335" spans="1:8" x14ac:dyDescent="0.3">
      <c r="A2335" s="49" t="s">
        <v>7862</v>
      </c>
      <c r="B2335" s="27" t="s">
        <v>7861</v>
      </c>
      <c r="C2335" s="27" t="s">
        <v>4248</v>
      </c>
      <c r="D2335" s="27" t="s">
        <v>14600</v>
      </c>
      <c r="E2335" s="75">
        <v>32396</v>
      </c>
      <c r="F2335" s="27" t="str">
        <f t="shared" si="108"/>
        <v>0565</v>
      </c>
      <c r="G2335" s="27" t="str">
        <f t="shared" si="109"/>
        <v>Female</v>
      </c>
      <c r="H2335" s="27" t="str">
        <f t="shared" si="110"/>
        <v>terminators</v>
      </c>
    </row>
    <row r="2336" spans="1:8" x14ac:dyDescent="0.3">
      <c r="A2336" s="49" t="s">
        <v>7860</v>
      </c>
      <c r="B2336" s="27" t="s">
        <v>7859</v>
      </c>
      <c r="C2336" s="27" t="s">
        <v>7858</v>
      </c>
      <c r="D2336" s="27" t="s">
        <v>14601</v>
      </c>
      <c r="E2336" s="75">
        <v>33447</v>
      </c>
      <c r="F2336" s="27" t="str">
        <f t="shared" si="108"/>
        <v>0769</v>
      </c>
      <c r="G2336" s="27" t="str">
        <f t="shared" si="109"/>
        <v>Female</v>
      </c>
      <c r="H2336" s="27" t="str">
        <f t="shared" si="110"/>
        <v>gmail</v>
      </c>
    </row>
    <row r="2337" spans="1:8" x14ac:dyDescent="0.3">
      <c r="A2337" s="49" t="s">
        <v>7857</v>
      </c>
      <c r="B2337" s="27" t="s">
        <v>7856</v>
      </c>
      <c r="C2337" s="27" t="s">
        <v>7855</v>
      </c>
      <c r="D2337" s="27" t="s">
        <v>14602</v>
      </c>
      <c r="E2337" s="75">
        <v>28965</v>
      </c>
      <c r="F2337" s="27" t="str">
        <f t="shared" si="108"/>
        <v>0260</v>
      </c>
      <c r="G2337" s="27" t="str">
        <f t="shared" si="109"/>
        <v>Female</v>
      </c>
      <c r="H2337" s="27" t="str">
        <f t="shared" si="110"/>
        <v>thevenue</v>
      </c>
    </row>
    <row r="2338" spans="1:8" x14ac:dyDescent="0.3">
      <c r="A2338" s="49" t="s">
        <v>7854</v>
      </c>
      <c r="B2338" s="27" t="s">
        <v>7853</v>
      </c>
      <c r="C2338" s="27" t="s">
        <v>7852</v>
      </c>
      <c r="D2338" s="27" t="s">
        <v>14603</v>
      </c>
      <c r="E2338" s="75">
        <v>28547</v>
      </c>
      <c r="F2338" s="27" t="str">
        <f t="shared" si="108"/>
        <v>5107</v>
      </c>
      <c r="G2338" s="27" t="str">
        <f t="shared" si="109"/>
        <v>Male</v>
      </c>
      <c r="H2338" s="27" t="str">
        <f t="shared" si="110"/>
        <v>mymtnmail</v>
      </c>
    </row>
    <row r="2339" spans="1:8" x14ac:dyDescent="0.3">
      <c r="A2339" s="49" t="s">
        <v>7851</v>
      </c>
      <c r="B2339" s="27" t="s">
        <v>5156</v>
      </c>
      <c r="C2339" s="27" t="s">
        <v>7850</v>
      </c>
      <c r="D2339" s="27" t="s">
        <v>14604</v>
      </c>
      <c r="E2339" s="75">
        <v>29916</v>
      </c>
      <c r="F2339" s="27" t="str">
        <f t="shared" si="108"/>
        <v>0210</v>
      </c>
      <c r="G2339" s="27" t="str">
        <f t="shared" si="109"/>
        <v>Female</v>
      </c>
      <c r="H2339" s="27" t="str">
        <f t="shared" si="110"/>
        <v>indepco</v>
      </c>
    </row>
    <row r="2340" spans="1:8" x14ac:dyDescent="0.3">
      <c r="A2340" s="49" t="s">
        <v>7849</v>
      </c>
      <c r="B2340" s="27" t="s">
        <v>7848</v>
      </c>
      <c r="C2340" s="27" t="s">
        <v>7847</v>
      </c>
      <c r="E2340" s="75">
        <v>31453</v>
      </c>
      <c r="F2340" s="27" t="str">
        <f t="shared" si="108"/>
        <v>5935</v>
      </c>
      <c r="G2340" s="27" t="str">
        <f t="shared" si="109"/>
        <v>Male</v>
      </c>
      <c r="H2340" s="27" t="e">
        <f t="shared" si="110"/>
        <v>#VALUE!</v>
      </c>
    </row>
    <row r="2341" spans="1:8" x14ac:dyDescent="0.3">
      <c r="A2341" s="49" t="s">
        <v>7846</v>
      </c>
      <c r="B2341" s="27" t="s">
        <v>7845</v>
      </c>
      <c r="C2341" s="27" t="s">
        <v>7844</v>
      </c>
      <c r="D2341" s="27" t="s">
        <v>14605</v>
      </c>
      <c r="E2341" s="75">
        <v>32734</v>
      </c>
      <c r="F2341" s="27" t="str">
        <f t="shared" si="108"/>
        <v>5351</v>
      </c>
      <c r="G2341" s="27" t="str">
        <f t="shared" si="109"/>
        <v>Male</v>
      </c>
      <c r="H2341" s="27" t="str">
        <f t="shared" si="110"/>
        <v>workforce</v>
      </c>
    </row>
    <row r="2342" spans="1:8" x14ac:dyDescent="0.3">
      <c r="A2342" s="49" t="s">
        <v>7843</v>
      </c>
      <c r="B2342" s="27" t="s">
        <v>7842</v>
      </c>
      <c r="C2342" s="27" t="s">
        <v>7841</v>
      </c>
      <c r="D2342" s="27" t="s">
        <v>14252</v>
      </c>
      <c r="E2342" s="75">
        <v>32541</v>
      </c>
      <c r="F2342" s="27" t="str">
        <f t="shared" si="108"/>
        <v>0403</v>
      </c>
      <c r="G2342" s="27" t="str">
        <f t="shared" si="109"/>
        <v>Female</v>
      </c>
      <c r="H2342" s="27" t="str">
        <f t="shared" si="110"/>
        <v>quantumbiotech</v>
      </c>
    </row>
    <row r="2343" spans="1:8" x14ac:dyDescent="0.3">
      <c r="A2343" s="49" t="s">
        <v>7840</v>
      </c>
      <c r="B2343" s="27" t="s">
        <v>4678</v>
      </c>
      <c r="C2343" s="27" t="s">
        <v>7839</v>
      </c>
      <c r="D2343" s="27" t="s">
        <v>14606</v>
      </c>
      <c r="E2343" s="75">
        <v>32485</v>
      </c>
      <c r="F2343" s="27" t="str">
        <f t="shared" si="108"/>
        <v>0245</v>
      </c>
      <c r="G2343" s="27" t="str">
        <f t="shared" si="109"/>
        <v>Female</v>
      </c>
      <c r="H2343" s="27" t="str">
        <f t="shared" si="110"/>
        <v>thermon</v>
      </c>
    </row>
    <row r="2344" spans="1:8" x14ac:dyDescent="0.3">
      <c r="A2344" s="49" t="s">
        <v>7838</v>
      </c>
      <c r="B2344" s="27" t="s">
        <v>5036</v>
      </c>
      <c r="C2344" s="27" t="s">
        <v>7837</v>
      </c>
      <c r="E2344" s="75">
        <v>33941</v>
      </c>
      <c r="F2344" s="27" t="str">
        <f t="shared" si="108"/>
        <v>0080</v>
      </c>
      <c r="G2344" s="27" t="str">
        <f t="shared" si="109"/>
        <v>Female</v>
      </c>
      <c r="H2344" s="27" t="e">
        <f t="shared" si="110"/>
        <v>#VALUE!</v>
      </c>
    </row>
    <row r="2345" spans="1:8" x14ac:dyDescent="0.3">
      <c r="A2345" s="49" t="s">
        <v>7836</v>
      </c>
      <c r="B2345" s="27" t="s">
        <v>7835</v>
      </c>
      <c r="C2345" s="27" t="s">
        <v>7834</v>
      </c>
      <c r="D2345" s="27" t="s">
        <v>14607</v>
      </c>
      <c r="E2345" s="75">
        <v>25522</v>
      </c>
      <c r="F2345" s="27" t="str">
        <f t="shared" si="108"/>
        <v>0017</v>
      </c>
      <c r="G2345" s="27" t="str">
        <f t="shared" si="109"/>
        <v>Female</v>
      </c>
      <c r="H2345" s="27" t="str">
        <f t="shared" si="110"/>
        <v>thinktility</v>
      </c>
    </row>
    <row r="2346" spans="1:8" x14ac:dyDescent="0.3">
      <c r="A2346" s="49" t="s">
        <v>7833</v>
      </c>
      <c r="B2346" s="27" t="s">
        <v>4962</v>
      </c>
      <c r="C2346" s="27" t="s">
        <v>7832</v>
      </c>
      <c r="D2346" s="27" t="s">
        <v>13095</v>
      </c>
      <c r="E2346" s="75">
        <v>31598</v>
      </c>
      <c r="F2346" s="27" t="str">
        <f t="shared" si="108"/>
        <v>5501</v>
      </c>
      <c r="G2346" s="27" t="str">
        <f t="shared" si="109"/>
        <v>Male</v>
      </c>
      <c r="H2346" s="27" t="str">
        <f t="shared" si="110"/>
        <v>thirstys</v>
      </c>
    </row>
    <row r="2347" spans="1:8" x14ac:dyDescent="0.3">
      <c r="A2347" s="49" t="s">
        <v>7831</v>
      </c>
      <c r="B2347" s="27" t="s">
        <v>4536</v>
      </c>
      <c r="C2347" s="27" t="s">
        <v>7830</v>
      </c>
      <c r="D2347" s="27" t="s">
        <v>12763</v>
      </c>
      <c r="E2347" s="75">
        <v>33694</v>
      </c>
      <c r="F2347" s="27" t="str">
        <f t="shared" si="108"/>
        <v>5232</v>
      </c>
      <c r="G2347" s="27" t="str">
        <f t="shared" si="109"/>
        <v>Male</v>
      </c>
      <c r="H2347" s="27" t="str">
        <f t="shared" si="110"/>
        <v>mmfs</v>
      </c>
    </row>
    <row r="2348" spans="1:8" x14ac:dyDescent="0.3">
      <c r="A2348" s="49" t="s">
        <v>7829</v>
      </c>
      <c r="B2348" s="27" t="s">
        <v>7828</v>
      </c>
      <c r="C2348" s="27" t="s">
        <v>7827</v>
      </c>
      <c r="D2348" s="27" t="s">
        <v>14608</v>
      </c>
      <c r="E2348" s="75">
        <v>32861</v>
      </c>
      <c r="F2348" s="27" t="str">
        <f t="shared" si="108"/>
        <v>5660</v>
      </c>
      <c r="G2348" s="27" t="str">
        <f t="shared" si="109"/>
        <v>Male</v>
      </c>
      <c r="H2348" s="27" t="str">
        <f t="shared" si="110"/>
        <v>thornleysav</v>
      </c>
    </row>
    <row r="2349" spans="1:8" x14ac:dyDescent="0.3">
      <c r="A2349" s="49" t="s">
        <v>7826</v>
      </c>
      <c r="B2349" s="27" t="s">
        <v>7825</v>
      </c>
      <c r="C2349" s="27" t="s">
        <v>7017</v>
      </c>
      <c r="D2349" s="27" t="s">
        <v>14609</v>
      </c>
      <c r="E2349" s="75">
        <v>29410</v>
      </c>
      <c r="F2349" s="27" t="str">
        <f t="shared" si="108"/>
        <v>5164</v>
      </c>
      <c r="G2349" s="27" t="str">
        <f t="shared" si="109"/>
        <v>Male</v>
      </c>
      <c r="H2349" s="27" t="str">
        <f t="shared" si="110"/>
        <v>gmail</v>
      </c>
    </row>
    <row r="2350" spans="1:8" x14ac:dyDescent="0.3">
      <c r="A2350" s="49" t="s">
        <v>7824</v>
      </c>
      <c r="B2350" s="27" t="s">
        <v>7823</v>
      </c>
      <c r="C2350" s="27" t="s">
        <v>7822</v>
      </c>
      <c r="D2350" s="27" t="s">
        <v>14610</v>
      </c>
      <c r="E2350" s="75">
        <v>30792</v>
      </c>
      <c r="F2350" s="27" t="str">
        <f t="shared" si="108"/>
        <v>6482</v>
      </c>
      <c r="G2350" s="27" t="str">
        <f t="shared" si="109"/>
        <v>Male</v>
      </c>
      <c r="H2350" s="27" t="str">
        <f t="shared" si="110"/>
        <v>thrupps</v>
      </c>
    </row>
    <row r="2351" spans="1:8" x14ac:dyDescent="0.3">
      <c r="A2351" s="49" t="s">
        <v>7821</v>
      </c>
      <c r="B2351" s="27" t="s">
        <v>5899</v>
      </c>
      <c r="C2351" s="27" t="s">
        <v>7820</v>
      </c>
      <c r="E2351" s="75">
        <v>31042</v>
      </c>
      <c r="F2351" s="27" t="str">
        <f t="shared" si="108"/>
        <v>0676</v>
      </c>
      <c r="G2351" s="27" t="str">
        <f t="shared" si="109"/>
        <v>Female</v>
      </c>
      <c r="H2351" s="27" t="e">
        <f t="shared" si="110"/>
        <v>#VALUE!</v>
      </c>
    </row>
    <row r="2352" spans="1:8" x14ac:dyDescent="0.3">
      <c r="A2352" s="49" t="s">
        <v>7819</v>
      </c>
      <c r="B2352" s="27" t="s">
        <v>4179</v>
      </c>
      <c r="C2352" s="27" t="s">
        <v>7818</v>
      </c>
      <c r="D2352" s="27" t="s">
        <v>14611</v>
      </c>
      <c r="E2352" s="75">
        <v>31623</v>
      </c>
      <c r="F2352" s="27" t="str">
        <f t="shared" si="108"/>
        <v>0429</v>
      </c>
      <c r="G2352" s="27" t="str">
        <f t="shared" si="109"/>
        <v>Female</v>
      </c>
      <c r="H2352" s="27" t="str">
        <f t="shared" si="110"/>
        <v>thymekitchen</v>
      </c>
    </row>
    <row r="2353" spans="1:8" x14ac:dyDescent="0.3">
      <c r="A2353" s="49" t="s">
        <v>7817</v>
      </c>
      <c r="B2353" s="27" t="s">
        <v>7778</v>
      </c>
      <c r="C2353" s="27" t="s">
        <v>5086</v>
      </c>
      <c r="D2353" s="27" t="s">
        <v>14612</v>
      </c>
      <c r="E2353" s="75">
        <v>31093</v>
      </c>
      <c r="F2353" s="27" t="str">
        <f t="shared" si="108"/>
        <v>0590</v>
      </c>
      <c r="G2353" s="27" t="str">
        <f t="shared" si="109"/>
        <v>Female</v>
      </c>
      <c r="H2353" s="27" t="str">
        <f t="shared" si="110"/>
        <v>tomate-paste</v>
      </c>
    </row>
    <row r="2354" spans="1:8" x14ac:dyDescent="0.3">
      <c r="A2354" s="49" t="s">
        <v>7816</v>
      </c>
      <c r="B2354" s="27" t="s">
        <v>7737</v>
      </c>
      <c r="C2354" s="27" t="s">
        <v>7815</v>
      </c>
      <c r="D2354" s="27" t="s">
        <v>14613</v>
      </c>
      <c r="E2354" s="75">
        <v>26519</v>
      </c>
      <c r="F2354" s="27" t="str">
        <f t="shared" si="108"/>
        <v>0049</v>
      </c>
      <c r="G2354" s="27" t="str">
        <f t="shared" si="109"/>
        <v>Female</v>
      </c>
      <c r="H2354" s="27" t="str">
        <f t="shared" si="110"/>
        <v>TIDYFILES</v>
      </c>
    </row>
    <row r="2355" spans="1:8" x14ac:dyDescent="0.3">
      <c r="A2355" s="49" t="s">
        <v>7814</v>
      </c>
      <c r="B2355" s="27" t="s">
        <v>5050</v>
      </c>
      <c r="C2355" s="27" t="s">
        <v>6762</v>
      </c>
      <c r="E2355" s="75">
        <v>32657</v>
      </c>
      <c r="F2355" s="27" t="str">
        <f t="shared" si="108"/>
        <v>5360</v>
      </c>
      <c r="G2355" s="27" t="str">
        <f t="shared" si="109"/>
        <v>Male</v>
      </c>
      <c r="H2355" s="27" t="e">
        <f t="shared" si="110"/>
        <v>#VALUE!</v>
      </c>
    </row>
    <row r="2356" spans="1:8" x14ac:dyDescent="0.3">
      <c r="A2356" s="49" t="s">
        <v>7813</v>
      </c>
      <c r="B2356" s="27" t="s">
        <v>4206</v>
      </c>
      <c r="C2356" s="27" t="s">
        <v>7812</v>
      </c>
      <c r="E2356" s="75">
        <v>33980</v>
      </c>
      <c r="F2356" s="27" t="str">
        <f t="shared" si="108"/>
        <v>5726</v>
      </c>
      <c r="G2356" s="27" t="str">
        <f t="shared" si="109"/>
        <v>Male</v>
      </c>
      <c r="H2356" s="27" t="e">
        <f t="shared" si="110"/>
        <v>#VALUE!</v>
      </c>
    </row>
    <row r="2357" spans="1:8" x14ac:dyDescent="0.3">
      <c r="A2357" s="49" t="s">
        <v>7811</v>
      </c>
      <c r="B2357" s="27" t="s">
        <v>7444</v>
      </c>
      <c r="C2357" s="27" t="s">
        <v>4049</v>
      </c>
      <c r="D2357" s="27" t="s">
        <v>14614</v>
      </c>
      <c r="E2357" s="75">
        <v>30385</v>
      </c>
      <c r="F2357" s="27" t="str">
        <f t="shared" si="108"/>
        <v>0921</v>
      </c>
      <c r="G2357" s="27" t="str">
        <f t="shared" si="109"/>
        <v>Female</v>
      </c>
      <c r="H2357" s="27" t="str">
        <f t="shared" si="110"/>
        <v>norcrossa</v>
      </c>
    </row>
    <row r="2358" spans="1:8" x14ac:dyDescent="0.3">
      <c r="A2358" s="49" t="s">
        <v>7810</v>
      </c>
      <c r="B2358" s="27" t="s">
        <v>6780</v>
      </c>
      <c r="C2358" s="27" t="s">
        <v>7809</v>
      </c>
      <c r="D2358" s="27" t="s">
        <v>13002</v>
      </c>
      <c r="E2358" s="75">
        <v>31679</v>
      </c>
      <c r="F2358" s="27" t="str">
        <f t="shared" si="108"/>
        <v>1312</v>
      </c>
      <c r="G2358" s="27" t="str">
        <f t="shared" si="109"/>
        <v>Female</v>
      </c>
      <c r="H2358" s="27" t="str">
        <f t="shared" si="110"/>
        <v>ceramicworld</v>
      </c>
    </row>
    <row r="2359" spans="1:8" x14ac:dyDescent="0.3">
      <c r="A2359" s="49" t="s">
        <v>7808</v>
      </c>
      <c r="B2359" s="27" t="s">
        <v>7807</v>
      </c>
      <c r="C2359" s="27" t="s">
        <v>7806</v>
      </c>
      <c r="D2359" s="27" t="s">
        <v>14615</v>
      </c>
      <c r="E2359" s="75">
        <v>32826</v>
      </c>
      <c r="F2359" s="27" t="str">
        <f t="shared" si="108"/>
        <v>0285</v>
      </c>
      <c r="G2359" s="27" t="str">
        <f t="shared" si="109"/>
        <v>Female</v>
      </c>
      <c r="H2359" s="27" t="str">
        <f t="shared" si="110"/>
        <v>nortic</v>
      </c>
    </row>
    <row r="2360" spans="1:8" x14ac:dyDescent="0.3">
      <c r="A2360" s="49" t="s">
        <v>7805</v>
      </c>
      <c r="B2360" s="27" t="s">
        <v>7804</v>
      </c>
      <c r="C2360" s="27" t="s">
        <v>7803</v>
      </c>
      <c r="D2360" s="27" t="s">
        <v>14616</v>
      </c>
      <c r="E2360" s="75">
        <v>32037</v>
      </c>
      <c r="F2360" s="27" t="str">
        <f t="shared" si="108"/>
        <v>1358</v>
      </c>
      <c r="G2360" s="27" t="str">
        <f t="shared" si="109"/>
        <v>Female</v>
      </c>
      <c r="H2360" s="27" t="str">
        <f t="shared" si="110"/>
        <v>timefreight</v>
      </c>
    </row>
    <row r="2361" spans="1:8" x14ac:dyDescent="0.3">
      <c r="A2361" s="49" t="s">
        <v>7802</v>
      </c>
      <c r="B2361" s="27" t="s">
        <v>7801</v>
      </c>
      <c r="C2361" s="27" t="s">
        <v>7800</v>
      </c>
      <c r="D2361" s="27" t="s">
        <v>14617</v>
      </c>
      <c r="E2361" s="75">
        <v>31798</v>
      </c>
      <c r="F2361" s="27" t="str">
        <f t="shared" si="108"/>
        <v>5625</v>
      </c>
      <c r="G2361" s="27" t="str">
        <f t="shared" si="109"/>
        <v>Male</v>
      </c>
      <c r="H2361" s="27" t="str">
        <f t="shared" si="110"/>
        <v>gmail</v>
      </c>
    </row>
    <row r="2362" spans="1:8" x14ac:dyDescent="0.3">
      <c r="A2362" s="49" t="s">
        <v>7799</v>
      </c>
      <c r="B2362" s="27" t="s">
        <v>6068</v>
      </c>
      <c r="C2362" s="27" t="s">
        <v>5384</v>
      </c>
      <c r="D2362" s="27" t="s">
        <v>13055</v>
      </c>
      <c r="E2362" s="75">
        <v>31743</v>
      </c>
      <c r="F2362" s="27" t="str">
        <f t="shared" si="108"/>
        <v>0869</v>
      </c>
      <c r="G2362" s="27" t="str">
        <f t="shared" si="109"/>
        <v>Female</v>
      </c>
      <c r="H2362" s="27" t="str">
        <f t="shared" si="110"/>
        <v>polyinstitute</v>
      </c>
    </row>
    <row r="2363" spans="1:8" x14ac:dyDescent="0.3">
      <c r="A2363" s="49" t="s">
        <v>7798</v>
      </c>
      <c r="B2363" s="27" t="s">
        <v>7797</v>
      </c>
      <c r="C2363" s="27" t="s">
        <v>7796</v>
      </c>
      <c r="E2363" s="75">
        <v>34734</v>
      </c>
      <c r="F2363" s="27" t="str">
        <f t="shared" si="108"/>
        <v>1001</v>
      </c>
      <c r="G2363" s="27" t="str">
        <f t="shared" si="109"/>
        <v>Female</v>
      </c>
      <c r="H2363" s="27" t="e">
        <f t="shared" si="110"/>
        <v>#VALUE!</v>
      </c>
    </row>
    <row r="2364" spans="1:8" x14ac:dyDescent="0.3">
      <c r="A2364" s="49" t="s">
        <v>7795</v>
      </c>
      <c r="B2364" s="27" t="s">
        <v>4848</v>
      </c>
      <c r="C2364" s="27" t="s">
        <v>7794</v>
      </c>
      <c r="D2364" s="27" t="s">
        <v>14618</v>
      </c>
      <c r="E2364" s="75">
        <v>33261</v>
      </c>
      <c r="F2364" s="27" t="str">
        <f t="shared" si="108"/>
        <v>1201</v>
      </c>
      <c r="G2364" s="27" t="str">
        <f t="shared" si="109"/>
        <v>Female</v>
      </c>
      <c r="H2364" s="27" t="str">
        <f t="shared" si="110"/>
        <v>timetronics</v>
      </c>
    </row>
    <row r="2365" spans="1:8" x14ac:dyDescent="0.3">
      <c r="A2365" s="49" t="s">
        <v>7793</v>
      </c>
      <c r="B2365" s="27" t="s">
        <v>7792</v>
      </c>
      <c r="C2365" s="27" t="s">
        <v>4049</v>
      </c>
      <c r="D2365" s="27" t="s">
        <v>14619</v>
      </c>
      <c r="E2365" s="75">
        <v>32560</v>
      </c>
      <c r="F2365" s="27" t="str">
        <f t="shared" si="108"/>
        <v>1126</v>
      </c>
      <c r="G2365" s="27" t="str">
        <f t="shared" si="109"/>
        <v>Female</v>
      </c>
      <c r="H2365" s="27" t="str">
        <f t="shared" si="110"/>
        <v>tinpac</v>
      </c>
    </row>
    <row r="2366" spans="1:8" x14ac:dyDescent="0.3">
      <c r="A2366" s="49" t="s">
        <v>7791</v>
      </c>
      <c r="B2366" s="27" t="s">
        <v>5806</v>
      </c>
      <c r="C2366" s="27" t="s">
        <v>7790</v>
      </c>
      <c r="D2366" s="27" t="s">
        <v>14620</v>
      </c>
      <c r="E2366" s="75">
        <v>31216</v>
      </c>
      <c r="F2366" s="27" t="str">
        <f t="shared" si="108"/>
        <v>0605</v>
      </c>
      <c r="G2366" s="27" t="str">
        <f t="shared" si="109"/>
        <v>Female</v>
      </c>
      <c r="H2366" s="27" t="str">
        <f t="shared" si="110"/>
        <v>ttmwc</v>
      </c>
    </row>
    <row r="2367" spans="1:8" x14ac:dyDescent="0.3">
      <c r="A2367" s="49" t="s">
        <v>7789</v>
      </c>
      <c r="B2367" s="27" t="s">
        <v>4438</v>
      </c>
      <c r="C2367" s="27" t="s">
        <v>7788</v>
      </c>
      <c r="D2367" s="27" t="s">
        <v>14621</v>
      </c>
      <c r="E2367" s="75">
        <v>32800</v>
      </c>
      <c r="F2367" s="27" t="str">
        <f t="shared" si="108"/>
        <v>0419</v>
      </c>
      <c r="G2367" s="27" t="str">
        <f t="shared" si="109"/>
        <v>Female</v>
      </c>
      <c r="H2367" s="27" t="str">
        <f t="shared" si="110"/>
        <v>supatreads</v>
      </c>
    </row>
    <row r="2368" spans="1:8" x14ac:dyDescent="0.3">
      <c r="A2368" s="49" t="s">
        <v>7787</v>
      </c>
      <c r="B2368" s="27" t="s">
        <v>4804</v>
      </c>
      <c r="C2368" s="27" t="s">
        <v>7786</v>
      </c>
      <c r="D2368" s="27" t="s">
        <v>14622</v>
      </c>
      <c r="E2368" s="75">
        <v>33350</v>
      </c>
      <c r="F2368" s="27" t="str">
        <f t="shared" si="108"/>
        <v>0244</v>
      </c>
      <c r="G2368" s="27" t="str">
        <f t="shared" si="109"/>
        <v>Female</v>
      </c>
      <c r="H2368" s="27" t="str">
        <f t="shared" si="110"/>
        <v>gmail</v>
      </c>
    </row>
    <row r="2369" spans="1:8" x14ac:dyDescent="0.3">
      <c r="A2369" s="49" t="s">
        <v>7785</v>
      </c>
      <c r="B2369" s="27" t="s">
        <v>7393</v>
      </c>
      <c r="C2369" s="27" t="s">
        <v>4952</v>
      </c>
      <c r="D2369" s="27" t="s">
        <v>14623</v>
      </c>
      <c r="E2369" s="75">
        <v>32511</v>
      </c>
      <c r="F2369" s="27" t="str">
        <f t="shared" si="108"/>
        <v>1180</v>
      </c>
      <c r="G2369" s="27" t="str">
        <f t="shared" si="109"/>
        <v>Female</v>
      </c>
      <c r="H2369" s="27" t="str">
        <f t="shared" si="110"/>
        <v>TISOBLACKSTAR</v>
      </c>
    </row>
    <row r="2370" spans="1:8" x14ac:dyDescent="0.3">
      <c r="A2370" s="49" t="s">
        <v>7784</v>
      </c>
      <c r="B2370" s="27" t="s">
        <v>7783</v>
      </c>
      <c r="C2370" s="27" t="s">
        <v>5460</v>
      </c>
      <c r="D2370" s="27" t="s">
        <v>14624</v>
      </c>
      <c r="E2370" s="75">
        <v>34018</v>
      </c>
      <c r="F2370" s="27" t="str">
        <f t="shared" si="108"/>
        <v>0339</v>
      </c>
      <c r="G2370" s="27" t="str">
        <f t="shared" si="109"/>
        <v>Female</v>
      </c>
      <c r="H2370" s="27" t="str">
        <f t="shared" si="110"/>
        <v>mweb</v>
      </c>
    </row>
    <row r="2371" spans="1:8" x14ac:dyDescent="0.3">
      <c r="A2371" s="49" t="s">
        <v>7782</v>
      </c>
      <c r="B2371" s="27" t="s">
        <v>7781</v>
      </c>
      <c r="C2371" s="27" t="s">
        <v>4104</v>
      </c>
      <c r="D2371" s="27" t="s">
        <v>14625</v>
      </c>
      <c r="E2371" s="75">
        <v>32839</v>
      </c>
      <c r="F2371" s="27" t="str">
        <f t="shared" si="108"/>
        <v>0539</v>
      </c>
      <c r="G2371" s="27" t="str">
        <f t="shared" si="109"/>
        <v>Female</v>
      </c>
      <c r="H2371" s="27" t="str">
        <f t="shared" si="110"/>
        <v>designvision</v>
      </c>
    </row>
    <row r="2372" spans="1:8" x14ac:dyDescent="0.3">
      <c r="A2372" s="49" t="s">
        <v>7780</v>
      </c>
      <c r="B2372" s="27" t="s">
        <v>4562</v>
      </c>
      <c r="C2372" s="27" t="s">
        <v>7702</v>
      </c>
      <c r="D2372" s="27" t="s">
        <v>14626</v>
      </c>
      <c r="E2372" s="75">
        <v>30981</v>
      </c>
      <c r="F2372" s="27" t="str">
        <f t="shared" ref="F2372:F2435" si="111">MID(A2372,7,4)</f>
        <v>5783</v>
      </c>
      <c r="G2372" s="27" t="str">
        <f t="shared" si="109"/>
        <v>Male</v>
      </c>
      <c r="H2372" s="27" t="str">
        <f t="shared" si="110"/>
        <v>telkomsa</v>
      </c>
    </row>
    <row r="2373" spans="1:8" x14ac:dyDescent="0.3">
      <c r="A2373" s="49" t="s">
        <v>7779</v>
      </c>
      <c r="B2373" s="27" t="s">
        <v>7778</v>
      </c>
      <c r="C2373" s="27" t="s">
        <v>7777</v>
      </c>
      <c r="D2373" s="27" t="s">
        <v>14627</v>
      </c>
      <c r="E2373" s="75">
        <v>33068</v>
      </c>
      <c r="F2373" s="27" t="str">
        <f t="shared" si="111"/>
        <v>0412</v>
      </c>
      <c r="G2373" s="27" t="str">
        <f t="shared" ref="G2373:G2436" si="112">IF(F2373&gt;"4999","Male","Female")</f>
        <v>Female</v>
      </c>
      <c r="H2373" s="27" t="str">
        <f t="shared" ref="H2373:H2436" si="113">LEFT(REPLACE(D2373,1,FIND("@",D2373),""),FIND(".",REPLACE(D2373,1,FIND("@",D2373),""))-1)</f>
        <v>tlcmarketing</v>
      </c>
    </row>
    <row r="2374" spans="1:8" x14ac:dyDescent="0.3">
      <c r="A2374" s="49" t="s">
        <v>7776</v>
      </c>
      <c r="B2374" s="27" t="s">
        <v>7775</v>
      </c>
      <c r="C2374" s="27" t="s">
        <v>7774</v>
      </c>
      <c r="D2374" s="27" t="s">
        <v>14628</v>
      </c>
      <c r="E2374" s="75">
        <v>33113</v>
      </c>
      <c r="F2374" s="27" t="str">
        <f t="shared" si="111"/>
        <v>0259</v>
      </c>
      <c r="G2374" s="27" t="str">
        <f t="shared" si="112"/>
        <v>Female</v>
      </c>
      <c r="H2374" s="27" t="str">
        <f t="shared" si="113"/>
        <v>gmail</v>
      </c>
    </row>
    <row r="2375" spans="1:8" x14ac:dyDescent="0.3">
      <c r="A2375" s="49" t="s">
        <v>7773</v>
      </c>
      <c r="B2375" s="27" t="s">
        <v>7772</v>
      </c>
      <c r="C2375" s="27" t="s">
        <v>4488</v>
      </c>
      <c r="D2375" s="27" t="s">
        <v>14629</v>
      </c>
      <c r="E2375" s="75">
        <v>32521</v>
      </c>
      <c r="F2375" s="27" t="str">
        <f t="shared" si="111"/>
        <v>0170</v>
      </c>
      <c r="G2375" s="27" t="str">
        <f t="shared" si="112"/>
        <v>Female</v>
      </c>
      <c r="H2375" s="27" t="str">
        <f t="shared" si="113"/>
        <v>tlegacy</v>
      </c>
    </row>
    <row r="2376" spans="1:8" x14ac:dyDescent="0.3">
      <c r="A2376" s="49" t="s">
        <v>7771</v>
      </c>
      <c r="B2376" s="27" t="s">
        <v>4351</v>
      </c>
      <c r="C2376" s="27" t="s">
        <v>6120</v>
      </c>
      <c r="D2376" s="27" t="s">
        <v>14630</v>
      </c>
      <c r="E2376" s="75">
        <v>33085</v>
      </c>
      <c r="F2376" s="27" t="str">
        <f t="shared" si="111"/>
        <v>0286</v>
      </c>
      <c r="G2376" s="27" t="str">
        <f t="shared" si="112"/>
        <v>Female</v>
      </c>
      <c r="H2376" s="27" t="str">
        <f t="shared" si="113"/>
        <v>netactive</v>
      </c>
    </row>
    <row r="2377" spans="1:8" x14ac:dyDescent="0.3">
      <c r="A2377" s="49" t="s">
        <v>7770</v>
      </c>
      <c r="B2377" s="27" t="s">
        <v>7769</v>
      </c>
      <c r="C2377" s="27" t="s">
        <v>7768</v>
      </c>
      <c r="D2377" s="27" t="s">
        <v>14554</v>
      </c>
      <c r="E2377" s="75">
        <v>31850</v>
      </c>
      <c r="F2377" s="27" t="str">
        <f t="shared" si="111"/>
        <v>1078</v>
      </c>
      <c r="G2377" s="27" t="str">
        <f t="shared" si="112"/>
        <v>Female</v>
      </c>
      <c r="H2377" s="27" t="str">
        <f t="shared" si="113"/>
        <v>gmail</v>
      </c>
    </row>
    <row r="2378" spans="1:8" x14ac:dyDescent="0.3">
      <c r="A2378" s="49" t="s">
        <v>7767</v>
      </c>
      <c r="B2378" s="27" t="s">
        <v>4173</v>
      </c>
      <c r="C2378" s="27" t="s">
        <v>7766</v>
      </c>
      <c r="D2378" s="27" t="s">
        <v>14631</v>
      </c>
      <c r="E2378" s="75">
        <v>33604</v>
      </c>
      <c r="F2378" s="27" t="str">
        <f t="shared" si="111"/>
        <v>0748</v>
      </c>
      <c r="G2378" s="27" t="str">
        <f t="shared" si="112"/>
        <v>Female</v>
      </c>
      <c r="H2378" s="27" t="str">
        <f t="shared" si="113"/>
        <v>themediafactory</v>
      </c>
    </row>
    <row r="2379" spans="1:8" x14ac:dyDescent="0.3">
      <c r="A2379" s="49" t="s">
        <v>7765</v>
      </c>
      <c r="B2379" s="27" t="s">
        <v>4266</v>
      </c>
      <c r="C2379" s="27" t="s">
        <v>4049</v>
      </c>
      <c r="D2379" s="27" t="s">
        <v>14632</v>
      </c>
      <c r="E2379" s="75">
        <v>33424</v>
      </c>
      <c r="F2379" s="27" t="str">
        <f t="shared" si="111"/>
        <v>0404</v>
      </c>
      <c r="G2379" s="27" t="str">
        <f t="shared" si="112"/>
        <v>Female</v>
      </c>
      <c r="H2379" s="27" t="str">
        <f t="shared" si="113"/>
        <v>themediashack</v>
      </c>
    </row>
    <row r="2380" spans="1:8" x14ac:dyDescent="0.3">
      <c r="A2380" s="49" t="s">
        <v>7764</v>
      </c>
      <c r="B2380" s="27" t="s">
        <v>5664</v>
      </c>
      <c r="C2380" s="27" t="s">
        <v>7763</v>
      </c>
      <c r="D2380" s="27" t="s">
        <v>14633</v>
      </c>
      <c r="E2380" s="75">
        <v>32861</v>
      </c>
      <c r="F2380" s="27" t="str">
        <f t="shared" si="111"/>
        <v>1266</v>
      </c>
      <c r="G2380" s="27" t="str">
        <f t="shared" si="112"/>
        <v>Female</v>
      </c>
      <c r="H2380" s="27" t="str">
        <f t="shared" si="113"/>
        <v>tnsglobal</v>
      </c>
    </row>
    <row r="2381" spans="1:8" x14ac:dyDescent="0.3">
      <c r="A2381" s="49" t="s">
        <v>7762</v>
      </c>
      <c r="B2381" s="27" t="s">
        <v>4574</v>
      </c>
      <c r="C2381" s="27" t="s">
        <v>7761</v>
      </c>
      <c r="D2381" s="27" t="s">
        <v>14634</v>
      </c>
      <c r="E2381" s="75">
        <v>34111</v>
      </c>
      <c r="F2381" s="27" t="str">
        <f t="shared" si="111"/>
        <v>0388</v>
      </c>
      <c r="G2381" s="27" t="str">
        <f t="shared" si="112"/>
        <v>Female</v>
      </c>
      <c r="H2381" s="27" t="str">
        <f t="shared" si="113"/>
        <v>famousbrands</v>
      </c>
    </row>
    <row r="2382" spans="1:8" x14ac:dyDescent="0.3">
      <c r="A2382" s="49" t="s">
        <v>7760</v>
      </c>
      <c r="B2382" s="27" t="s">
        <v>6508</v>
      </c>
      <c r="C2382" s="27" t="s">
        <v>7759</v>
      </c>
      <c r="D2382" s="27" t="s">
        <v>14635</v>
      </c>
      <c r="E2382" s="75">
        <v>32407</v>
      </c>
      <c r="F2382" s="27" t="str">
        <f t="shared" si="111"/>
        <v>6297</v>
      </c>
      <c r="G2382" s="27" t="str">
        <f t="shared" si="112"/>
        <v>Male</v>
      </c>
      <c r="H2382" s="27" t="str">
        <f t="shared" si="113"/>
        <v>gmail</v>
      </c>
    </row>
    <row r="2383" spans="1:8" x14ac:dyDescent="0.3">
      <c r="A2383" s="49" t="s">
        <v>7758</v>
      </c>
      <c r="B2383" s="27" t="s">
        <v>7757</v>
      </c>
      <c r="C2383" s="27" t="s">
        <v>4488</v>
      </c>
      <c r="D2383" s="27" t="s">
        <v>14636</v>
      </c>
      <c r="E2383" s="75">
        <v>34251</v>
      </c>
      <c r="F2383" s="27" t="str">
        <f t="shared" si="111"/>
        <v>0203</v>
      </c>
      <c r="G2383" s="27" t="str">
        <f t="shared" si="112"/>
        <v>Female</v>
      </c>
      <c r="H2383" s="27" t="str">
        <f t="shared" si="113"/>
        <v>toguna</v>
      </c>
    </row>
    <row r="2384" spans="1:8" x14ac:dyDescent="0.3">
      <c r="A2384" s="49" t="s">
        <v>7756</v>
      </c>
      <c r="B2384" s="27" t="s">
        <v>5219</v>
      </c>
      <c r="C2384" s="27" t="s">
        <v>7755</v>
      </c>
      <c r="D2384" s="27" t="s">
        <v>14637</v>
      </c>
      <c r="E2384" s="75">
        <v>29655</v>
      </c>
      <c r="F2384" s="27" t="str">
        <f t="shared" si="111"/>
        <v>5504</v>
      </c>
      <c r="G2384" s="27" t="str">
        <f t="shared" si="112"/>
        <v>Male</v>
      </c>
      <c r="H2384" s="27" t="str">
        <f t="shared" si="113"/>
        <v>TOHPR</v>
      </c>
    </row>
    <row r="2385" spans="1:8" x14ac:dyDescent="0.3">
      <c r="A2385" s="49" t="s">
        <v>7754</v>
      </c>
      <c r="B2385" s="27" t="s">
        <v>7753</v>
      </c>
      <c r="C2385" s="27" t="s">
        <v>4268</v>
      </c>
      <c r="D2385" s="27" t="s">
        <v>12752</v>
      </c>
      <c r="E2385" s="75">
        <v>31012</v>
      </c>
      <c r="F2385" s="27" t="str">
        <f t="shared" si="111"/>
        <v>5539</v>
      </c>
      <c r="G2385" s="27" t="str">
        <f t="shared" si="112"/>
        <v>Male</v>
      </c>
      <c r="H2385" s="27" t="str">
        <f t="shared" si="113"/>
        <v>emc</v>
      </c>
    </row>
    <row r="2386" spans="1:8" x14ac:dyDescent="0.3">
      <c r="A2386" s="49" t="s">
        <v>7752</v>
      </c>
      <c r="B2386" s="27" t="s">
        <v>6526</v>
      </c>
      <c r="C2386" s="27" t="s">
        <v>7751</v>
      </c>
      <c r="D2386" s="27" t="s">
        <v>14638</v>
      </c>
      <c r="E2386" s="75">
        <v>32308</v>
      </c>
      <c r="F2386" s="27" t="str">
        <f t="shared" si="111"/>
        <v>0296</v>
      </c>
      <c r="G2386" s="27" t="str">
        <f t="shared" si="112"/>
        <v>Female</v>
      </c>
      <c r="H2386" s="27" t="str">
        <f t="shared" si="113"/>
        <v>toniglasscollection</v>
      </c>
    </row>
    <row r="2387" spans="1:8" x14ac:dyDescent="0.3">
      <c r="A2387" s="49" t="s">
        <v>7750</v>
      </c>
      <c r="B2387" s="27" t="s">
        <v>7749</v>
      </c>
      <c r="C2387" s="27" t="s">
        <v>7522</v>
      </c>
      <c r="E2387" s="75">
        <v>31327</v>
      </c>
      <c r="F2387" s="27" t="str">
        <f t="shared" si="111"/>
        <v>0138</v>
      </c>
      <c r="G2387" s="27" t="str">
        <f t="shared" si="112"/>
        <v>Female</v>
      </c>
      <c r="H2387" s="27" t="e">
        <f t="shared" si="113"/>
        <v>#VALUE!</v>
      </c>
    </row>
    <row r="2388" spans="1:8" x14ac:dyDescent="0.3">
      <c r="A2388" s="49" t="s">
        <v>7748</v>
      </c>
      <c r="B2388" s="27" t="s">
        <v>4073</v>
      </c>
      <c r="C2388" s="27" t="s">
        <v>7747</v>
      </c>
      <c r="D2388" s="27" t="s">
        <v>14639</v>
      </c>
      <c r="E2388" s="75">
        <v>33118</v>
      </c>
      <c r="F2388" s="27" t="str">
        <f t="shared" si="111"/>
        <v>5511</v>
      </c>
      <c r="G2388" s="27" t="str">
        <f t="shared" si="112"/>
        <v>Male</v>
      </c>
      <c r="H2388" s="27" t="str">
        <f t="shared" si="113"/>
        <v>iburst</v>
      </c>
    </row>
    <row r="2389" spans="1:8" x14ac:dyDescent="0.3">
      <c r="A2389" s="49" t="s">
        <v>7746</v>
      </c>
      <c r="B2389" s="27" t="s">
        <v>7745</v>
      </c>
      <c r="C2389" s="27" t="s">
        <v>7083</v>
      </c>
      <c r="D2389" s="27" t="s">
        <v>14640</v>
      </c>
      <c r="E2389" s="75">
        <v>25588</v>
      </c>
      <c r="F2389" s="27" t="str">
        <f t="shared" si="111"/>
        <v>0566</v>
      </c>
      <c r="G2389" s="27" t="str">
        <f t="shared" si="112"/>
        <v>Female</v>
      </c>
      <c r="H2389" s="27" t="str">
        <f t="shared" si="113"/>
        <v>toniglasscollection</v>
      </c>
    </row>
    <row r="2390" spans="1:8" x14ac:dyDescent="0.3">
      <c r="A2390" s="49" t="s">
        <v>7744</v>
      </c>
      <c r="B2390" s="27" t="s">
        <v>7743</v>
      </c>
      <c r="C2390" s="27" t="s">
        <v>7742</v>
      </c>
      <c r="D2390" s="27" t="s">
        <v>14641</v>
      </c>
      <c r="E2390" s="75">
        <v>31765</v>
      </c>
      <c r="F2390" s="27" t="str">
        <f t="shared" si="111"/>
        <v>5165</v>
      </c>
      <c r="G2390" s="27" t="str">
        <f t="shared" si="112"/>
        <v>Male</v>
      </c>
      <c r="H2390" s="27" t="str">
        <f t="shared" si="113"/>
        <v>cateringconcepts</v>
      </c>
    </row>
    <row r="2391" spans="1:8" x14ac:dyDescent="0.3">
      <c r="A2391" s="49" t="s">
        <v>7741</v>
      </c>
      <c r="B2391" s="27" t="s">
        <v>7740</v>
      </c>
      <c r="C2391" s="27" t="s">
        <v>7739</v>
      </c>
      <c r="D2391" s="27" t="s">
        <v>14642</v>
      </c>
      <c r="E2391" s="75">
        <v>27864</v>
      </c>
      <c r="F2391" s="27" t="str">
        <f t="shared" si="111"/>
        <v>5527</v>
      </c>
      <c r="G2391" s="27" t="str">
        <f t="shared" si="112"/>
        <v>Male</v>
      </c>
      <c r="H2391" s="27" t="str">
        <f t="shared" si="113"/>
        <v>outsourceretail</v>
      </c>
    </row>
    <row r="2392" spans="1:8" x14ac:dyDescent="0.3">
      <c r="A2392" s="49" t="s">
        <v>7738</v>
      </c>
      <c r="B2392" s="27" t="s">
        <v>7737</v>
      </c>
      <c r="C2392" s="27" t="s">
        <v>7736</v>
      </c>
      <c r="D2392" s="27" t="s">
        <v>14643</v>
      </c>
      <c r="E2392" s="75">
        <v>33192</v>
      </c>
      <c r="F2392" s="27" t="str">
        <f t="shared" si="111"/>
        <v>0012</v>
      </c>
      <c r="G2392" s="27" t="str">
        <f t="shared" si="112"/>
        <v>Female</v>
      </c>
      <c r="H2392" s="27" t="str">
        <f t="shared" si="113"/>
        <v>totalmining</v>
      </c>
    </row>
    <row r="2393" spans="1:8" x14ac:dyDescent="0.3">
      <c r="A2393" s="49" t="s">
        <v>7735</v>
      </c>
      <c r="B2393" s="27" t="s">
        <v>7734</v>
      </c>
      <c r="C2393" s="27" t="s">
        <v>7733</v>
      </c>
      <c r="D2393" s="27" t="s">
        <v>14644</v>
      </c>
      <c r="E2393" s="75">
        <v>29277</v>
      </c>
      <c r="F2393" s="27" t="str">
        <f t="shared" si="111"/>
        <v>0170</v>
      </c>
      <c r="G2393" s="27" t="str">
        <f t="shared" si="112"/>
        <v>Female</v>
      </c>
      <c r="H2393" s="27" t="str">
        <f t="shared" si="113"/>
        <v>total</v>
      </c>
    </row>
    <row r="2394" spans="1:8" x14ac:dyDescent="0.3">
      <c r="A2394" s="49" t="s">
        <v>7732</v>
      </c>
      <c r="B2394" s="27" t="s">
        <v>7731</v>
      </c>
      <c r="C2394" s="27" t="s">
        <v>4637</v>
      </c>
      <c r="D2394" s="27" t="s">
        <v>14645</v>
      </c>
      <c r="E2394" s="75">
        <v>31318</v>
      </c>
      <c r="F2394" s="27" t="str">
        <f t="shared" si="111"/>
        <v>5319</v>
      </c>
      <c r="G2394" s="27" t="str">
        <f t="shared" si="112"/>
        <v>Male</v>
      </c>
      <c r="H2394" s="27" t="str">
        <f t="shared" si="113"/>
        <v>execnet</v>
      </c>
    </row>
    <row r="2395" spans="1:8" x14ac:dyDescent="0.3">
      <c r="A2395" s="49" t="s">
        <v>7730</v>
      </c>
      <c r="B2395" s="27" t="s">
        <v>7729</v>
      </c>
      <c r="C2395" s="27" t="s">
        <v>7728</v>
      </c>
      <c r="D2395" s="27" t="s">
        <v>14646</v>
      </c>
      <c r="E2395" s="75">
        <v>26913</v>
      </c>
      <c r="F2395" s="27" t="str">
        <f t="shared" si="111"/>
        <v>0079</v>
      </c>
      <c r="G2395" s="27" t="str">
        <f t="shared" si="112"/>
        <v>Female</v>
      </c>
      <c r="H2395" s="27" t="str">
        <f t="shared" si="113"/>
        <v>sie</v>
      </c>
    </row>
    <row r="2396" spans="1:8" x14ac:dyDescent="0.3">
      <c r="A2396" s="49" t="s">
        <v>7727</v>
      </c>
      <c r="B2396" s="27" t="s">
        <v>7726</v>
      </c>
      <c r="C2396" s="27" t="s">
        <v>7725</v>
      </c>
      <c r="D2396" s="27" t="s">
        <v>14647</v>
      </c>
      <c r="E2396" s="75">
        <v>29939</v>
      </c>
      <c r="F2396" s="27" t="str">
        <f t="shared" si="111"/>
        <v>5036</v>
      </c>
      <c r="G2396" s="27" t="str">
        <f t="shared" si="112"/>
        <v>Male</v>
      </c>
      <c r="H2396" s="27" t="str">
        <f t="shared" si="113"/>
        <v>tracker</v>
      </c>
    </row>
    <row r="2397" spans="1:8" x14ac:dyDescent="0.3">
      <c r="A2397" s="49" t="s">
        <v>7724</v>
      </c>
      <c r="B2397" s="27" t="s">
        <v>7723</v>
      </c>
      <c r="C2397" s="27" t="s">
        <v>4104</v>
      </c>
      <c r="D2397" s="27" t="s">
        <v>14648</v>
      </c>
      <c r="E2397" s="75">
        <v>33523</v>
      </c>
      <c r="F2397" s="27" t="str">
        <f t="shared" si="111"/>
        <v>0469</v>
      </c>
      <c r="G2397" s="27" t="str">
        <f t="shared" si="112"/>
        <v>Female</v>
      </c>
      <c r="H2397" s="27" t="str">
        <f t="shared" si="113"/>
        <v>tracmatic</v>
      </c>
    </row>
    <row r="2398" spans="1:8" x14ac:dyDescent="0.3">
      <c r="A2398" s="49" t="s">
        <v>7722</v>
      </c>
      <c r="B2398" s="27" t="s">
        <v>4249</v>
      </c>
      <c r="C2398" s="27" t="s">
        <v>7721</v>
      </c>
      <c r="D2398" s="27" t="s">
        <v>14649</v>
      </c>
      <c r="E2398" s="75">
        <v>32476</v>
      </c>
      <c r="F2398" s="27" t="str">
        <f t="shared" si="111"/>
        <v>0245</v>
      </c>
      <c r="G2398" s="27" t="str">
        <f t="shared" si="112"/>
        <v>Female</v>
      </c>
      <c r="H2398" s="27" t="str">
        <f t="shared" si="113"/>
        <v>digitalactivation</v>
      </c>
    </row>
    <row r="2399" spans="1:8" x14ac:dyDescent="0.3">
      <c r="A2399" s="49" t="s">
        <v>7720</v>
      </c>
      <c r="B2399" s="27" t="s">
        <v>7719</v>
      </c>
      <c r="C2399" s="27" t="s">
        <v>7718</v>
      </c>
      <c r="D2399" s="27" t="s">
        <v>14650</v>
      </c>
      <c r="E2399" s="75">
        <v>30549</v>
      </c>
      <c r="F2399" s="27" t="str">
        <f t="shared" si="111"/>
        <v>0278</v>
      </c>
      <c r="G2399" s="27" t="str">
        <f t="shared" si="112"/>
        <v>Female</v>
      </c>
      <c r="H2399" s="27" t="str">
        <f t="shared" si="113"/>
        <v>telkomsa</v>
      </c>
    </row>
    <row r="2400" spans="1:8" x14ac:dyDescent="0.3">
      <c r="A2400" s="49" t="s">
        <v>7717</v>
      </c>
      <c r="B2400" s="27" t="s">
        <v>7716</v>
      </c>
      <c r="C2400" s="27" t="s">
        <v>7715</v>
      </c>
      <c r="E2400" s="75">
        <v>26321</v>
      </c>
      <c r="F2400" s="27" t="str">
        <f t="shared" si="111"/>
        <v>5203</v>
      </c>
      <c r="G2400" s="27" t="str">
        <f t="shared" si="112"/>
        <v>Male</v>
      </c>
      <c r="H2400" s="27" t="e">
        <f t="shared" si="113"/>
        <v>#VALUE!</v>
      </c>
    </row>
    <row r="2401" spans="1:8" x14ac:dyDescent="0.3">
      <c r="A2401" s="49" t="s">
        <v>7714</v>
      </c>
      <c r="B2401" s="27" t="s">
        <v>7713</v>
      </c>
      <c r="C2401" s="27" t="s">
        <v>7712</v>
      </c>
      <c r="D2401" s="27" t="s">
        <v>14651</v>
      </c>
      <c r="E2401" s="75">
        <v>30772</v>
      </c>
      <c r="F2401" s="27" t="str">
        <f t="shared" si="111"/>
        <v>0519</v>
      </c>
      <c r="G2401" s="27" t="str">
        <f t="shared" si="112"/>
        <v>Female</v>
      </c>
      <c r="H2401" s="27" t="str">
        <f t="shared" si="113"/>
        <v>trainiac</v>
      </c>
    </row>
    <row r="2402" spans="1:8" x14ac:dyDescent="0.3">
      <c r="A2402" s="49" t="s">
        <v>7711</v>
      </c>
      <c r="B2402" s="27" t="s">
        <v>4765</v>
      </c>
      <c r="C2402" s="27" t="s">
        <v>7710</v>
      </c>
      <c r="D2402" s="27" t="s">
        <v>14652</v>
      </c>
      <c r="E2402" s="75">
        <v>33238</v>
      </c>
      <c r="F2402" s="27" t="str">
        <f t="shared" si="111"/>
        <v>5260</v>
      </c>
      <c r="G2402" s="27" t="str">
        <f t="shared" si="112"/>
        <v>Male</v>
      </c>
      <c r="H2402" s="27" t="str">
        <f t="shared" si="113"/>
        <v>trainingforce</v>
      </c>
    </row>
    <row r="2403" spans="1:8" x14ac:dyDescent="0.3">
      <c r="A2403" s="49" t="s">
        <v>7709</v>
      </c>
      <c r="B2403" s="27" t="s">
        <v>7708</v>
      </c>
      <c r="C2403" s="27" t="s">
        <v>7707</v>
      </c>
      <c r="E2403" s="75">
        <v>29956</v>
      </c>
      <c r="F2403" s="27" t="str">
        <f t="shared" si="111"/>
        <v>5935</v>
      </c>
      <c r="G2403" s="27" t="str">
        <f t="shared" si="112"/>
        <v>Male</v>
      </c>
      <c r="H2403" s="27" t="e">
        <f t="shared" si="113"/>
        <v>#VALUE!</v>
      </c>
    </row>
    <row r="2404" spans="1:8" x14ac:dyDescent="0.3">
      <c r="A2404" s="49" t="s">
        <v>7706</v>
      </c>
      <c r="B2404" s="27" t="s">
        <v>7705</v>
      </c>
      <c r="C2404" s="27" t="s">
        <v>7704</v>
      </c>
      <c r="D2404" s="27" t="s">
        <v>14653</v>
      </c>
      <c r="E2404" s="75">
        <v>26591</v>
      </c>
      <c r="F2404" s="27" t="str">
        <f t="shared" si="111"/>
        <v>5879</v>
      </c>
      <c r="G2404" s="27" t="str">
        <f t="shared" si="112"/>
        <v>Male</v>
      </c>
      <c r="H2404" s="27" t="str">
        <f t="shared" si="113"/>
        <v>transelectronics</v>
      </c>
    </row>
    <row r="2405" spans="1:8" x14ac:dyDescent="0.3">
      <c r="A2405" s="49" t="s">
        <v>7703</v>
      </c>
      <c r="B2405" s="27" t="s">
        <v>5176</v>
      </c>
      <c r="C2405" s="27" t="s">
        <v>7702</v>
      </c>
      <c r="D2405" s="27" t="s">
        <v>14654</v>
      </c>
      <c r="E2405" s="75">
        <v>32221</v>
      </c>
      <c r="F2405" s="27" t="str">
        <f t="shared" si="111"/>
        <v>5414</v>
      </c>
      <c r="G2405" s="27" t="str">
        <f t="shared" si="112"/>
        <v>Male</v>
      </c>
      <c r="H2405" s="27" t="str">
        <f t="shared" si="113"/>
        <v>transcend</v>
      </c>
    </row>
    <row r="2406" spans="1:8" x14ac:dyDescent="0.3">
      <c r="A2406" s="49" t="s">
        <v>7701</v>
      </c>
      <c r="B2406" s="27" t="s">
        <v>7700</v>
      </c>
      <c r="C2406" s="27" t="s">
        <v>7699</v>
      </c>
      <c r="D2406" s="27" t="s">
        <v>14655</v>
      </c>
      <c r="E2406" s="75">
        <v>28786</v>
      </c>
      <c r="F2406" s="27" t="str">
        <f t="shared" si="111"/>
        <v>0323</v>
      </c>
      <c r="G2406" s="27" t="str">
        <f t="shared" si="112"/>
        <v>Female</v>
      </c>
      <c r="H2406" s="27" t="str">
        <f t="shared" si="113"/>
        <v>fstx</v>
      </c>
    </row>
    <row r="2407" spans="1:8" x14ac:dyDescent="0.3">
      <c r="A2407" s="49" t="s">
        <v>7698</v>
      </c>
      <c r="B2407" s="27" t="s">
        <v>7697</v>
      </c>
      <c r="C2407" s="27" t="s">
        <v>7696</v>
      </c>
      <c r="D2407" s="27" t="s">
        <v>14656</v>
      </c>
      <c r="E2407" s="75">
        <v>31965</v>
      </c>
      <c r="F2407" s="27" t="str">
        <f t="shared" si="111"/>
        <v>5920</v>
      </c>
      <c r="G2407" s="27" t="str">
        <f t="shared" si="112"/>
        <v>Male</v>
      </c>
      <c r="H2407" s="27" t="str">
        <f t="shared" si="113"/>
        <v>transking</v>
      </c>
    </row>
    <row r="2408" spans="1:8" x14ac:dyDescent="0.3">
      <c r="A2408" s="49" t="s">
        <v>7695</v>
      </c>
      <c r="B2408" s="27" t="s">
        <v>6066</v>
      </c>
      <c r="C2408" s="27" t="s">
        <v>5086</v>
      </c>
      <c r="D2408" s="27" t="s">
        <v>14657</v>
      </c>
      <c r="E2408" s="75">
        <v>33369</v>
      </c>
      <c r="F2408" s="27" t="str">
        <f t="shared" si="111"/>
        <v>0349</v>
      </c>
      <c r="G2408" s="27" t="str">
        <f t="shared" si="112"/>
        <v>Female</v>
      </c>
      <c r="H2408" s="27" t="str">
        <f t="shared" si="113"/>
        <v>transman</v>
      </c>
    </row>
    <row r="2409" spans="1:8" x14ac:dyDescent="0.3">
      <c r="A2409" s="49" t="s">
        <v>7694</v>
      </c>
      <c r="B2409" s="27" t="s">
        <v>4574</v>
      </c>
      <c r="C2409" s="27" t="s">
        <v>4080</v>
      </c>
      <c r="D2409" s="27" t="s">
        <v>14658</v>
      </c>
      <c r="E2409" s="75">
        <v>26820</v>
      </c>
      <c r="F2409" s="27" t="str">
        <f t="shared" si="111"/>
        <v>0366</v>
      </c>
      <c r="G2409" s="27" t="str">
        <f t="shared" si="112"/>
        <v>Female</v>
      </c>
      <c r="H2409" s="27" t="str">
        <f t="shared" si="113"/>
        <v>transpaco</v>
      </c>
    </row>
    <row r="2410" spans="1:8" x14ac:dyDescent="0.3">
      <c r="A2410" s="49" t="s">
        <v>7693</v>
      </c>
      <c r="B2410" s="27" t="s">
        <v>7692</v>
      </c>
      <c r="C2410" s="27" t="s">
        <v>7691</v>
      </c>
      <c r="D2410" s="27" t="s">
        <v>14659</v>
      </c>
      <c r="E2410" s="75">
        <v>32504</v>
      </c>
      <c r="F2410" s="27" t="str">
        <f t="shared" si="111"/>
        <v>0226</v>
      </c>
      <c r="G2410" s="27" t="str">
        <f t="shared" si="112"/>
        <v>Female</v>
      </c>
      <c r="H2410" s="27" t="str">
        <f t="shared" si="113"/>
        <v>mastercargo</v>
      </c>
    </row>
    <row r="2411" spans="1:8" x14ac:dyDescent="0.3">
      <c r="A2411" s="49" t="s">
        <v>7690</v>
      </c>
      <c r="B2411" s="27" t="s">
        <v>7689</v>
      </c>
      <c r="C2411" s="27" t="s">
        <v>7688</v>
      </c>
      <c r="D2411" s="27" t="s">
        <v>14660</v>
      </c>
      <c r="E2411" s="75">
        <v>33742</v>
      </c>
      <c r="F2411" s="27" t="str">
        <f t="shared" si="111"/>
        <v>0370</v>
      </c>
      <c r="G2411" s="27" t="str">
        <f t="shared" si="112"/>
        <v>Female</v>
      </c>
      <c r="H2411" s="27" t="str">
        <f t="shared" si="113"/>
        <v>mweb</v>
      </c>
    </row>
    <row r="2412" spans="1:8" x14ac:dyDescent="0.3">
      <c r="A2412" s="49" t="s">
        <v>7687</v>
      </c>
      <c r="B2412" s="27" t="s">
        <v>7686</v>
      </c>
      <c r="C2412" s="27" t="s">
        <v>7685</v>
      </c>
      <c r="D2412" s="27" t="s">
        <v>14661</v>
      </c>
      <c r="E2412" s="75">
        <v>32414</v>
      </c>
      <c r="F2412" s="27" t="str">
        <f t="shared" si="111"/>
        <v>0369</v>
      </c>
      <c r="G2412" s="27" t="str">
        <f t="shared" si="112"/>
        <v>Female</v>
      </c>
      <c r="H2412" s="27" t="str">
        <f t="shared" si="113"/>
        <v>travkor</v>
      </c>
    </row>
    <row r="2413" spans="1:8" x14ac:dyDescent="0.3">
      <c r="A2413" s="49" t="s">
        <v>7684</v>
      </c>
      <c r="B2413" s="27" t="s">
        <v>5515</v>
      </c>
      <c r="C2413" s="27" t="s">
        <v>7683</v>
      </c>
      <c r="D2413" s="27" t="s">
        <v>14662</v>
      </c>
      <c r="E2413" s="75">
        <v>33113</v>
      </c>
      <c r="F2413" s="27" t="str">
        <f t="shared" si="111"/>
        <v>0375</v>
      </c>
      <c r="G2413" s="27" t="str">
        <f t="shared" si="112"/>
        <v>Female</v>
      </c>
      <c r="H2413" s="27" t="str">
        <f t="shared" si="113"/>
        <v>meistercs</v>
      </c>
    </row>
    <row r="2414" spans="1:8" x14ac:dyDescent="0.3">
      <c r="A2414" s="49" t="s">
        <v>7682</v>
      </c>
      <c r="B2414" s="27" t="s">
        <v>7681</v>
      </c>
      <c r="C2414" s="27" t="s">
        <v>7680</v>
      </c>
      <c r="E2414" s="75">
        <v>32769</v>
      </c>
      <c r="F2414" s="27" t="str">
        <f t="shared" si="111"/>
        <v>5393</v>
      </c>
      <c r="G2414" s="27" t="str">
        <f t="shared" si="112"/>
        <v>Male</v>
      </c>
      <c r="H2414" s="27" t="e">
        <f t="shared" si="113"/>
        <v>#VALUE!</v>
      </c>
    </row>
    <row r="2415" spans="1:8" x14ac:dyDescent="0.3">
      <c r="A2415" s="49" t="s">
        <v>7679</v>
      </c>
      <c r="B2415" s="27" t="s">
        <v>6940</v>
      </c>
      <c r="C2415" s="27" t="s">
        <v>7678</v>
      </c>
      <c r="D2415" s="27" t="s">
        <v>14663</v>
      </c>
      <c r="E2415" s="75">
        <v>27349</v>
      </c>
      <c r="F2415" s="27" t="str">
        <f t="shared" si="111"/>
        <v>0288</v>
      </c>
      <c r="G2415" s="27" t="str">
        <f t="shared" si="112"/>
        <v>Female</v>
      </c>
      <c r="H2415" s="27" t="str">
        <f t="shared" si="113"/>
        <v>trentyre</v>
      </c>
    </row>
    <row r="2416" spans="1:8" x14ac:dyDescent="0.3">
      <c r="A2416" s="49" t="s">
        <v>7677</v>
      </c>
      <c r="B2416" s="27" t="s">
        <v>7676</v>
      </c>
      <c r="C2416" s="27" t="s">
        <v>5890</v>
      </c>
      <c r="E2416" s="75">
        <v>31100</v>
      </c>
      <c r="F2416" s="27" t="str">
        <f t="shared" si="111"/>
        <v>0858</v>
      </c>
      <c r="G2416" s="27" t="str">
        <f t="shared" si="112"/>
        <v>Female</v>
      </c>
      <c r="H2416" s="27" t="e">
        <f t="shared" si="113"/>
        <v>#VALUE!</v>
      </c>
    </row>
    <row r="2417" spans="1:8" x14ac:dyDescent="0.3">
      <c r="A2417" s="49" t="s">
        <v>7675</v>
      </c>
      <c r="B2417" s="27" t="s">
        <v>7674</v>
      </c>
      <c r="C2417" s="27" t="s">
        <v>4046</v>
      </c>
      <c r="D2417" s="27" t="s">
        <v>14664</v>
      </c>
      <c r="E2417" s="75">
        <v>24921</v>
      </c>
      <c r="F2417" s="27" t="str">
        <f t="shared" si="111"/>
        <v>0600</v>
      </c>
      <c r="G2417" s="27" t="str">
        <f t="shared" si="112"/>
        <v>Female</v>
      </c>
      <c r="H2417" s="27" t="str">
        <f t="shared" si="113"/>
        <v>TRIGGER-FISH</v>
      </c>
    </row>
    <row r="2418" spans="1:8" x14ac:dyDescent="0.3">
      <c r="A2418" s="49" t="s">
        <v>7673</v>
      </c>
      <c r="B2418" s="27" t="s">
        <v>7228</v>
      </c>
      <c r="C2418" s="27" t="s">
        <v>7672</v>
      </c>
      <c r="D2418" s="27" t="s">
        <v>14665</v>
      </c>
      <c r="E2418" s="75">
        <v>33532</v>
      </c>
      <c r="F2418" s="27" t="str">
        <f t="shared" si="111"/>
        <v>0244</v>
      </c>
      <c r="G2418" s="27" t="str">
        <f t="shared" si="112"/>
        <v>Female</v>
      </c>
      <c r="H2418" s="27" t="str">
        <f t="shared" si="113"/>
        <v>netactive</v>
      </c>
    </row>
    <row r="2419" spans="1:8" x14ac:dyDescent="0.3">
      <c r="A2419" s="49" t="s">
        <v>7671</v>
      </c>
      <c r="B2419" s="27" t="s">
        <v>7670</v>
      </c>
      <c r="C2419" s="27" t="s">
        <v>7669</v>
      </c>
      <c r="D2419" s="27" t="s">
        <v>14666</v>
      </c>
      <c r="E2419" s="75">
        <v>31316</v>
      </c>
      <c r="F2419" s="27" t="str">
        <f t="shared" si="111"/>
        <v>5938</v>
      </c>
      <c r="G2419" s="27" t="str">
        <f t="shared" si="112"/>
        <v>Male</v>
      </c>
      <c r="H2419" s="27" t="str">
        <f t="shared" si="113"/>
        <v>h2o</v>
      </c>
    </row>
    <row r="2420" spans="1:8" x14ac:dyDescent="0.3">
      <c r="A2420" s="49" t="s">
        <v>7668</v>
      </c>
      <c r="B2420" s="27" t="s">
        <v>5509</v>
      </c>
      <c r="C2420" s="27" t="s">
        <v>7667</v>
      </c>
      <c r="D2420" s="27" t="s">
        <v>14667</v>
      </c>
      <c r="E2420" s="75">
        <v>32978</v>
      </c>
      <c r="F2420" s="27" t="str">
        <f t="shared" si="111"/>
        <v>5296</v>
      </c>
      <c r="G2420" s="27" t="str">
        <f t="shared" si="112"/>
        <v>Male</v>
      </c>
      <c r="H2420" s="27" t="str">
        <f t="shared" si="113"/>
        <v>tramontina</v>
      </c>
    </row>
    <row r="2421" spans="1:8" x14ac:dyDescent="0.3">
      <c r="A2421" s="49" t="s">
        <v>7666</v>
      </c>
      <c r="B2421" s="27" t="s">
        <v>7665</v>
      </c>
      <c r="C2421" s="27" t="s">
        <v>6116</v>
      </c>
      <c r="D2421" s="27" t="s">
        <v>14668</v>
      </c>
      <c r="E2421" s="75">
        <v>34348</v>
      </c>
      <c r="F2421" s="27" t="str">
        <f t="shared" si="111"/>
        <v>0506</v>
      </c>
      <c r="G2421" s="27" t="str">
        <f t="shared" si="112"/>
        <v>Female</v>
      </c>
      <c r="H2421" s="27" t="str">
        <f t="shared" si="113"/>
        <v>oelofsen</v>
      </c>
    </row>
    <row r="2422" spans="1:8" x14ac:dyDescent="0.3">
      <c r="A2422" s="49" t="s">
        <v>7664</v>
      </c>
      <c r="B2422" s="27" t="s">
        <v>7663</v>
      </c>
      <c r="C2422" s="27" t="s">
        <v>4488</v>
      </c>
      <c r="D2422" s="27" t="s">
        <v>14669</v>
      </c>
      <c r="E2422" s="75">
        <v>30097</v>
      </c>
      <c r="F2422" s="27" t="str">
        <f t="shared" si="111"/>
        <v>0623</v>
      </c>
      <c r="G2422" s="27" t="str">
        <f t="shared" si="112"/>
        <v>Female</v>
      </c>
      <c r="H2422" s="27" t="str">
        <f t="shared" si="113"/>
        <v>triomf</v>
      </c>
    </row>
    <row r="2423" spans="1:8" x14ac:dyDescent="0.3">
      <c r="A2423" s="49" t="s">
        <v>7662</v>
      </c>
      <c r="B2423" s="27" t="s">
        <v>7661</v>
      </c>
      <c r="C2423" s="27" t="s">
        <v>7660</v>
      </c>
      <c r="D2423" s="27" t="s">
        <v>13144</v>
      </c>
      <c r="E2423" s="75">
        <v>32629</v>
      </c>
      <c r="F2423" s="27" t="str">
        <f t="shared" si="111"/>
        <v>5673</v>
      </c>
      <c r="G2423" s="27" t="str">
        <f t="shared" si="112"/>
        <v>Male</v>
      </c>
      <c r="H2423" s="27" t="str">
        <f t="shared" si="113"/>
        <v>wbs</v>
      </c>
    </row>
    <row r="2424" spans="1:8" x14ac:dyDescent="0.3">
      <c r="A2424" s="49" t="s">
        <v>7659</v>
      </c>
      <c r="B2424" s="27" t="s">
        <v>7658</v>
      </c>
      <c r="C2424" s="27" t="s">
        <v>7657</v>
      </c>
      <c r="D2424" s="27" t="s">
        <v>14670</v>
      </c>
      <c r="E2424" s="75">
        <v>30229</v>
      </c>
      <c r="F2424" s="27" t="str">
        <f t="shared" si="111"/>
        <v>5884</v>
      </c>
      <c r="G2424" s="27" t="str">
        <f t="shared" si="112"/>
        <v>Male</v>
      </c>
      <c r="H2424" s="27" t="str">
        <f t="shared" si="113"/>
        <v>mweb</v>
      </c>
    </row>
    <row r="2425" spans="1:8" x14ac:dyDescent="0.3">
      <c r="A2425" s="49" t="s">
        <v>7656</v>
      </c>
      <c r="B2425" s="27" t="s">
        <v>7655</v>
      </c>
      <c r="C2425" s="27" t="s">
        <v>7654</v>
      </c>
      <c r="D2425" s="27" t="s">
        <v>14671</v>
      </c>
      <c r="E2425" s="75">
        <v>31816</v>
      </c>
      <c r="F2425" s="27" t="str">
        <f t="shared" si="111"/>
        <v>6030</v>
      </c>
      <c r="G2425" s="27" t="str">
        <f t="shared" si="112"/>
        <v>Male</v>
      </c>
      <c r="H2425" s="27" t="str">
        <f t="shared" si="113"/>
        <v>gmail</v>
      </c>
    </row>
    <row r="2426" spans="1:8" x14ac:dyDescent="0.3">
      <c r="A2426" s="49" t="s">
        <v>7653</v>
      </c>
      <c r="B2426" s="27" t="s">
        <v>7652</v>
      </c>
      <c r="C2426" s="27" t="s">
        <v>4609</v>
      </c>
      <c r="D2426" s="27" t="s">
        <v>14672</v>
      </c>
      <c r="E2426" s="75">
        <v>33656</v>
      </c>
      <c r="F2426" s="27" t="str">
        <f t="shared" si="111"/>
        <v>5581</v>
      </c>
      <c r="G2426" s="27" t="str">
        <f t="shared" si="112"/>
        <v>Male</v>
      </c>
      <c r="H2426" s="27" t="str">
        <f t="shared" si="113"/>
        <v>truckdenmecca</v>
      </c>
    </row>
    <row r="2427" spans="1:8" x14ac:dyDescent="0.3">
      <c r="A2427" s="49" t="s">
        <v>7651</v>
      </c>
      <c r="B2427" s="27" t="s">
        <v>7650</v>
      </c>
      <c r="C2427" s="27" t="s">
        <v>4265</v>
      </c>
      <c r="D2427" s="27" t="s">
        <v>14673</v>
      </c>
      <c r="E2427" s="75">
        <v>31776</v>
      </c>
      <c r="F2427" s="27" t="str">
        <f t="shared" si="111"/>
        <v>1216</v>
      </c>
      <c r="G2427" s="27" t="str">
        <f t="shared" si="112"/>
        <v>Female</v>
      </c>
      <c r="H2427" s="27" t="str">
        <f t="shared" si="113"/>
        <v>truckunit</v>
      </c>
    </row>
    <row r="2428" spans="1:8" x14ac:dyDescent="0.3">
      <c r="A2428" s="49" t="s">
        <v>7649</v>
      </c>
      <c r="B2428" s="27" t="s">
        <v>7648</v>
      </c>
      <c r="C2428" s="27" t="s">
        <v>7647</v>
      </c>
      <c r="D2428" s="27" t="s">
        <v>14674</v>
      </c>
      <c r="E2428" s="75">
        <v>32506</v>
      </c>
      <c r="F2428" s="27" t="str">
        <f t="shared" si="111"/>
        <v>5982</v>
      </c>
      <c r="G2428" s="27" t="str">
        <f t="shared" si="112"/>
        <v>Male</v>
      </c>
      <c r="H2428" s="27" t="str">
        <f t="shared" si="113"/>
        <v>trulynolen</v>
      </c>
    </row>
    <row r="2429" spans="1:8" x14ac:dyDescent="0.3">
      <c r="A2429" s="49" t="s">
        <v>7646</v>
      </c>
      <c r="B2429" s="27" t="s">
        <v>7645</v>
      </c>
      <c r="C2429" s="27" t="s">
        <v>6426</v>
      </c>
      <c r="D2429" s="27" t="s">
        <v>14675</v>
      </c>
      <c r="E2429" s="75">
        <v>32916</v>
      </c>
      <c r="F2429" s="27" t="str">
        <f t="shared" si="111"/>
        <v>5986</v>
      </c>
      <c r="G2429" s="27" t="str">
        <f t="shared" si="112"/>
        <v>Male</v>
      </c>
      <c r="H2429" s="27" t="str">
        <f t="shared" si="113"/>
        <v>truterjones</v>
      </c>
    </row>
    <row r="2430" spans="1:8" x14ac:dyDescent="0.3">
      <c r="A2430" s="49" t="s">
        <v>7644</v>
      </c>
      <c r="B2430" s="27" t="s">
        <v>4707</v>
      </c>
      <c r="C2430" s="27" t="s">
        <v>7643</v>
      </c>
      <c r="D2430" s="27" t="s">
        <v>14676</v>
      </c>
      <c r="E2430" s="75">
        <v>33676</v>
      </c>
      <c r="F2430" s="27" t="str">
        <f t="shared" si="111"/>
        <v>0061</v>
      </c>
      <c r="G2430" s="27" t="str">
        <f t="shared" si="112"/>
        <v>Female</v>
      </c>
      <c r="H2430" s="27" t="str">
        <f t="shared" si="113"/>
        <v>truth</v>
      </c>
    </row>
    <row r="2431" spans="1:8" x14ac:dyDescent="0.3">
      <c r="A2431" s="49" t="s">
        <v>7642</v>
      </c>
      <c r="B2431" s="27" t="s">
        <v>5305</v>
      </c>
      <c r="C2431" s="27" t="s">
        <v>7641</v>
      </c>
      <c r="D2431" s="27" t="s">
        <v>12763</v>
      </c>
      <c r="E2431" s="75">
        <v>33759</v>
      </c>
      <c r="F2431" s="27" t="str">
        <f t="shared" si="111"/>
        <v>0462</v>
      </c>
      <c r="G2431" s="27" t="str">
        <f t="shared" si="112"/>
        <v>Female</v>
      </c>
      <c r="H2431" s="27" t="str">
        <f t="shared" si="113"/>
        <v>mmfs</v>
      </c>
    </row>
    <row r="2432" spans="1:8" x14ac:dyDescent="0.3">
      <c r="A2432" s="49" t="s">
        <v>7640</v>
      </c>
      <c r="B2432" s="27" t="s">
        <v>7639</v>
      </c>
      <c r="C2432" s="27" t="s">
        <v>4080</v>
      </c>
      <c r="D2432" s="27" t="s">
        <v>14677</v>
      </c>
      <c r="E2432" s="75">
        <v>32634</v>
      </c>
      <c r="F2432" s="27" t="str">
        <f t="shared" si="111"/>
        <v>0396</v>
      </c>
      <c r="G2432" s="27" t="str">
        <f t="shared" si="112"/>
        <v>Female</v>
      </c>
      <c r="H2432" s="27" t="str">
        <f t="shared" si="113"/>
        <v>tshwane</v>
      </c>
    </row>
    <row r="2433" spans="1:8" x14ac:dyDescent="0.3">
      <c r="A2433" s="49" t="s">
        <v>7638</v>
      </c>
      <c r="B2433" s="27" t="s">
        <v>6474</v>
      </c>
      <c r="C2433" s="27" t="s">
        <v>4538</v>
      </c>
      <c r="D2433" s="27" t="s">
        <v>14678</v>
      </c>
      <c r="E2433" s="75">
        <v>32948</v>
      </c>
      <c r="F2433" s="27" t="str">
        <f t="shared" si="111"/>
        <v>5284</v>
      </c>
      <c r="G2433" s="27" t="str">
        <f t="shared" si="112"/>
        <v>Male</v>
      </c>
      <c r="H2433" s="27" t="str">
        <f t="shared" si="113"/>
        <v>ttrstainless</v>
      </c>
    </row>
    <row r="2434" spans="1:8" x14ac:dyDescent="0.3">
      <c r="A2434" s="49" t="s">
        <v>7637</v>
      </c>
      <c r="B2434" s="27" t="s">
        <v>4179</v>
      </c>
      <c r="C2434" s="27" t="s">
        <v>7636</v>
      </c>
      <c r="D2434" s="27" t="s">
        <v>14679</v>
      </c>
      <c r="E2434" s="75">
        <v>30572</v>
      </c>
      <c r="F2434" s="27" t="str">
        <f t="shared" si="111"/>
        <v>0770</v>
      </c>
      <c r="G2434" s="27" t="str">
        <f t="shared" si="112"/>
        <v>Female</v>
      </c>
      <c r="H2434" s="27" t="str">
        <f t="shared" si="113"/>
        <v>tiscali</v>
      </c>
    </row>
    <row r="2435" spans="1:8" x14ac:dyDescent="0.3">
      <c r="A2435" s="49" t="s">
        <v>7635</v>
      </c>
      <c r="B2435" s="27" t="s">
        <v>4486</v>
      </c>
      <c r="C2435" s="27" t="s">
        <v>6917</v>
      </c>
      <c r="E2435" s="75">
        <v>34492</v>
      </c>
      <c r="F2435" s="27" t="str">
        <f t="shared" si="111"/>
        <v>0238</v>
      </c>
      <c r="G2435" s="27" t="str">
        <f t="shared" si="112"/>
        <v>Female</v>
      </c>
      <c r="H2435" s="27" t="e">
        <f t="shared" si="113"/>
        <v>#VALUE!</v>
      </c>
    </row>
    <row r="2436" spans="1:8" x14ac:dyDescent="0.3">
      <c r="A2436" s="49" t="s">
        <v>7634</v>
      </c>
      <c r="B2436" s="27" t="s">
        <v>7633</v>
      </c>
      <c r="C2436" s="27" t="s">
        <v>5290</v>
      </c>
      <c r="D2436" s="27" t="s">
        <v>14680</v>
      </c>
      <c r="E2436" s="75">
        <v>32303</v>
      </c>
      <c r="F2436" s="27" t="str">
        <f t="shared" ref="F2436:F2499" si="114">MID(A2436,7,4)</f>
        <v>0333</v>
      </c>
      <c r="G2436" s="27" t="str">
        <f t="shared" si="112"/>
        <v>Female</v>
      </c>
      <c r="H2436" s="27" t="str">
        <f t="shared" si="113"/>
        <v>turnnslice</v>
      </c>
    </row>
    <row r="2437" spans="1:8" x14ac:dyDescent="0.3">
      <c r="A2437" s="49" t="s">
        <v>7632</v>
      </c>
      <c r="B2437" s="27" t="s">
        <v>6105</v>
      </c>
      <c r="C2437" s="27" t="s">
        <v>6785</v>
      </c>
      <c r="D2437" s="27" t="s">
        <v>14681</v>
      </c>
      <c r="E2437" s="75">
        <v>28554</v>
      </c>
      <c r="F2437" s="27" t="str">
        <f t="shared" si="114"/>
        <v>0411</v>
      </c>
      <c r="G2437" s="27" t="str">
        <f t="shared" ref="G2437:G2500" si="115">IF(F2437&gt;"4999","Male","Female")</f>
        <v>Female</v>
      </c>
      <c r="H2437" s="27" t="str">
        <f t="shared" ref="H2437:H2500" si="116">LEFT(REPLACE(D2437,1,FIND("@",D2437),""),FIND(".",REPLACE(D2437,1,FIND("@",D2437),""))-1)</f>
        <v>telkomsa</v>
      </c>
    </row>
    <row r="2438" spans="1:8" x14ac:dyDescent="0.3">
      <c r="A2438" s="49" t="s">
        <v>7631</v>
      </c>
      <c r="B2438" s="27" t="s">
        <v>5198</v>
      </c>
      <c r="C2438" s="27" t="s">
        <v>4248</v>
      </c>
      <c r="D2438" s="27" t="s">
        <v>14682</v>
      </c>
      <c r="E2438" s="75">
        <v>33850</v>
      </c>
      <c r="F2438" s="27" t="str">
        <f t="shared" si="114"/>
        <v>0515</v>
      </c>
      <c r="G2438" s="27" t="str">
        <f t="shared" si="115"/>
        <v>Female</v>
      </c>
      <c r="H2438" s="27" t="str">
        <f t="shared" si="116"/>
        <v>turnberryhotel</v>
      </c>
    </row>
    <row r="2439" spans="1:8" x14ac:dyDescent="0.3">
      <c r="A2439" s="49" t="s">
        <v>7630</v>
      </c>
      <c r="B2439" s="27" t="s">
        <v>4983</v>
      </c>
      <c r="C2439" s="27" t="s">
        <v>7629</v>
      </c>
      <c r="D2439" s="27" t="s">
        <v>14683</v>
      </c>
      <c r="E2439" s="75">
        <v>30916</v>
      </c>
      <c r="F2439" s="27" t="str">
        <f t="shared" si="114"/>
        <v>5708</v>
      </c>
      <c r="G2439" s="27" t="str">
        <f t="shared" si="115"/>
        <v>Male</v>
      </c>
      <c r="H2439" s="27" t="str">
        <f t="shared" si="116"/>
        <v>tki</v>
      </c>
    </row>
    <row r="2440" spans="1:8" x14ac:dyDescent="0.3">
      <c r="A2440" s="49" t="s">
        <v>7628</v>
      </c>
      <c r="B2440" s="27" t="s">
        <v>7529</v>
      </c>
      <c r="C2440" s="27" t="s">
        <v>6879</v>
      </c>
      <c r="D2440" s="27" t="s">
        <v>14684</v>
      </c>
      <c r="E2440" s="75">
        <v>32074</v>
      </c>
      <c r="F2440" s="27" t="str">
        <f t="shared" si="114"/>
        <v>0921</v>
      </c>
      <c r="G2440" s="27" t="str">
        <f t="shared" si="115"/>
        <v>Female</v>
      </c>
      <c r="H2440" s="27" t="str">
        <f t="shared" si="116"/>
        <v>turrito</v>
      </c>
    </row>
    <row r="2441" spans="1:8" x14ac:dyDescent="0.3">
      <c r="A2441" s="49" t="s">
        <v>7627</v>
      </c>
      <c r="B2441" s="27" t="s">
        <v>5255</v>
      </c>
      <c r="C2441" s="27" t="s">
        <v>7626</v>
      </c>
      <c r="D2441" s="27" t="s">
        <v>14685</v>
      </c>
      <c r="E2441" s="75">
        <v>26512</v>
      </c>
      <c r="F2441" s="27" t="str">
        <f t="shared" si="114"/>
        <v>5075</v>
      </c>
      <c r="G2441" s="27" t="str">
        <f t="shared" si="115"/>
        <v>Male</v>
      </c>
      <c r="H2441" s="27" t="str">
        <f t="shared" si="116"/>
        <v>TUSKERTRA</v>
      </c>
    </row>
    <row r="2442" spans="1:8" x14ac:dyDescent="0.3">
      <c r="A2442" s="49" t="s">
        <v>7625</v>
      </c>
      <c r="B2442" s="27" t="s">
        <v>4983</v>
      </c>
      <c r="C2442" s="27" t="s">
        <v>7624</v>
      </c>
      <c r="D2442" s="27" t="s">
        <v>14686</v>
      </c>
      <c r="E2442" s="75">
        <v>26041</v>
      </c>
      <c r="F2442" s="27" t="str">
        <f t="shared" si="114"/>
        <v>5372</v>
      </c>
      <c r="G2442" s="27" t="str">
        <f t="shared" si="115"/>
        <v>Male</v>
      </c>
      <c r="H2442" s="27" t="str">
        <f t="shared" si="116"/>
        <v>tutuka</v>
      </c>
    </row>
    <row r="2443" spans="1:8" x14ac:dyDescent="0.3">
      <c r="A2443" s="49" t="s">
        <v>7623</v>
      </c>
      <c r="B2443" s="27" t="s">
        <v>7622</v>
      </c>
      <c r="C2443" s="27" t="s">
        <v>7621</v>
      </c>
      <c r="D2443" s="27" t="s">
        <v>14687</v>
      </c>
      <c r="E2443" s="75">
        <v>30356</v>
      </c>
      <c r="F2443" s="27" t="str">
        <f t="shared" si="114"/>
        <v>0652</v>
      </c>
      <c r="G2443" s="27" t="str">
        <f t="shared" si="115"/>
        <v>Female</v>
      </c>
      <c r="H2443" s="27" t="str">
        <f t="shared" si="116"/>
        <v>za</v>
      </c>
    </row>
    <row r="2444" spans="1:8" x14ac:dyDescent="0.3">
      <c r="A2444" s="49" t="s">
        <v>7620</v>
      </c>
      <c r="B2444" s="27" t="s">
        <v>7619</v>
      </c>
      <c r="C2444" s="27" t="s">
        <v>7618</v>
      </c>
      <c r="E2444" s="75">
        <v>33595</v>
      </c>
      <c r="F2444" s="27" t="str">
        <f t="shared" si="114"/>
        <v>1362</v>
      </c>
      <c r="G2444" s="27" t="str">
        <f t="shared" si="115"/>
        <v>Female</v>
      </c>
      <c r="H2444" s="27" t="e">
        <f t="shared" si="116"/>
        <v>#VALUE!</v>
      </c>
    </row>
    <row r="2445" spans="1:8" x14ac:dyDescent="0.3">
      <c r="A2445" s="49" t="s">
        <v>7617</v>
      </c>
      <c r="B2445" s="27" t="s">
        <v>7149</v>
      </c>
      <c r="C2445" s="27" t="s">
        <v>7616</v>
      </c>
      <c r="D2445" s="27" t="s">
        <v>14688</v>
      </c>
      <c r="E2445" s="75">
        <v>26536</v>
      </c>
      <c r="F2445" s="27" t="str">
        <f t="shared" si="114"/>
        <v>0038</v>
      </c>
      <c r="G2445" s="27" t="str">
        <f t="shared" si="115"/>
        <v>Female</v>
      </c>
      <c r="H2445" s="27" t="str">
        <f t="shared" si="116"/>
        <v>tyres2</v>
      </c>
    </row>
    <row r="2446" spans="1:8" x14ac:dyDescent="0.3">
      <c r="A2446" s="49" t="s">
        <v>7615</v>
      </c>
      <c r="B2446" s="27" t="s">
        <v>4768</v>
      </c>
      <c r="C2446" s="27" t="s">
        <v>4910</v>
      </c>
      <c r="D2446" s="27" t="s">
        <v>12763</v>
      </c>
      <c r="E2446" s="75">
        <v>26768</v>
      </c>
      <c r="F2446" s="27" t="str">
        <f t="shared" si="114"/>
        <v>6081</v>
      </c>
      <c r="G2446" s="27" t="str">
        <f t="shared" si="115"/>
        <v>Male</v>
      </c>
      <c r="H2446" s="27" t="str">
        <f t="shared" si="116"/>
        <v>mmfs</v>
      </c>
    </row>
    <row r="2447" spans="1:8" x14ac:dyDescent="0.3">
      <c r="A2447" s="49" t="s">
        <v>7614</v>
      </c>
      <c r="B2447" s="27" t="s">
        <v>5950</v>
      </c>
      <c r="C2447" s="27" t="s">
        <v>7613</v>
      </c>
      <c r="E2447" s="75">
        <v>31317</v>
      </c>
      <c r="F2447" s="27" t="str">
        <f t="shared" si="114"/>
        <v>1120</v>
      </c>
      <c r="G2447" s="27" t="str">
        <f t="shared" si="115"/>
        <v>Female</v>
      </c>
      <c r="H2447" s="27" t="e">
        <f t="shared" si="116"/>
        <v>#VALUE!</v>
      </c>
    </row>
    <row r="2448" spans="1:8" x14ac:dyDescent="0.3">
      <c r="A2448" s="49" t="s">
        <v>7612</v>
      </c>
      <c r="B2448" s="27" t="s">
        <v>7611</v>
      </c>
      <c r="C2448" s="27" t="s">
        <v>7610</v>
      </c>
      <c r="D2448" s="27" t="s">
        <v>14689</v>
      </c>
      <c r="E2448" s="75">
        <v>31403</v>
      </c>
      <c r="F2448" s="27" t="str">
        <f t="shared" si="114"/>
        <v>6308</v>
      </c>
      <c r="G2448" s="27" t="str">
        <f t="shared" si="115"/>
        <v>Male</v>
      </c>
      <c r="H2448" s="27" t="str">
        <f t="shared" si="116"/>
        <v>ultimatefiresa</v>
      </c>
    </row>
    <row r="2449" spans="1:8" x14ac:dyDescent="0.3">
      <c r="A2449" s="49" t="s">
        <v>7609</v>
      </c>
      <c r="B2449" s="27" t="s">
        <v>7608</v>
      </c>
      <c r="C2449" s="27" t="s">
        <v>7607</v>
      </c>
      <c r="D2449" s="27" t="s">
        <v>14690</v>
      </c>
      <c r="E2449" s="75">
        <v>32170</v>
      </c>
      <c r="F2449" s="27" t="str">
        <f t="shared" si="114"/>
        <v>5213</v>
      </c>
      <c r="G2449" s="27" t="str">
        <f t="shared" si="115"/>
        <v>Male</v>
      </c>
      <c r="H2449" s="27" t="str">
        <f t="shared" si="116"/>
        <v>upcsecuritu</v>
      </c>
    </row>
    <row r="2450" spans="1:8" x14ac:dyDescent="0.3">
      <c r="A2450" s="49" t="s">
        <v>7606</v>
      </c>
      <c r="B2450" s="27" t="s">
        <v>7605</v>
      </c>
      <c r="C2450" s="27" t="s">
        <v>7604</v>
      </c>
      <c r="D2450" s="27" t="s">
        <v>14691</v>
      </c>
      <c r="E2450" s="75">
        <v>32603</v>
      </c>
      <c r="F2450" s="27" t="str">
        <f t="shared" si="114"/>
        <v>5768</v>
      </c>
      <c r="G2450" s="27" t="str">
        <f t="shared" si="115"/>
        <v>Male</v>
      </c>
      <c r="H2450" s="27" t="str">
        <f t="shared" si="116"/>
        <v>gmail</v>
      </c>
    </row>
    <row r="2451" spans="1:8" x14ac:dyDescent="0.3">
      <c r="A2451" s="49" t="s">
        <v>7603</v>
      </c>
      <c r="B2451" s="27" t="s">
        <v>7602</v>
      </c>
      <c r="C2451" s="27" t="s">
        <v>7601</v>
      </c>
      <c r="D2451" s="27" t="s">
        <v>14692</v>
      </c>
      <c r="E2451" s="75">
        <v>32643</v>
      </c>
      <c r="F2451" s="27" t="str">
        <f t="shared" si="114"/>
        <v>5067</v>
      </c>
      <c r="G2451" s="27" t="str">
        <f t="shared" si="115"/>
        <v>Male</v>
      </c>
      <c r="H2451" s="27" t="str">
        <f t="shared" si="116"/>
        <v>umfa</v>
      </c>
    </row>
    <row r="2452" spans="1:8" x14ac:dyDescent="0.3">
      <c r="A2452" s="49" t="s">
        <v>7600</v>
      </c>
      <c r="B2452" s="27" t="s">
        <v>7599</v>
      </c>
      <c r="C2452" s="27" t="s">
        <v>7598</v>
      </c>
      <c r="D2452" s="27" t="s">
        <v>14693</v>
      </c>
      <c r="E2452" s="75">
        <v>26788</v>
      </c>
      <c r="F2452" s="27" t="str">
        <f t="shared" si="114"/>
        <v>0257</v>
      </c>
      <c r="G2452" s="27" t="str">
        <f t="shared" si="115"/>
        <v>Female</v>
      </c>
      <c r="H2452" s="27" t="str">
        <f t="shared" si="116"/>
        <v>umdm</v>
      </c>
    </row>
    <row r="2453" spans="1:8" x14ac:dyDescent="0.3">
      <c r="A2453" s="49" t="s">
        <v>7597</v>
      </c>
      <c r="B2453" s="27" t="s">
        <v>4888</v>
      </c>
      <c r="C2453" s="27" t="s">
        <v>7596</v>
      </c>
      <c r="E2453" s="75">
        <v>32503</v>
      </c>
      <c r="F2453" s="27" t="str">
        <f t="shared" si="114"/>
        <v>5820</v>
      </c>
      <c r="G2453" s="27" t="str">
        <f t="shared" si="115"/>
        <v>Male</v>
      </c>
      <c r="H2453" s="27" t="e">
        <f t="shared" si="116"/>
        <v>#VALUE!</v>
      </c>
    </row>
    <row r="2454" spans="1:8" x14ac:dyDescent="0.3">
      <c r="A2454" s="49" t="s">
        <v>7595</v>
      </c>
      <c r="B2454" s="27" t="s">
        <v>5509</v>
      </c>
      <c r="C2454" s="27" t="s">
        <v>7594</v>
      </c>
      <c r="E2454" s="75">
        <v>31156</v>
      </c>
      <c r="F2454" s="27" t="str">
        <f t="shared" si="114"/>
        <v>5777</v>
      </c>
      <c r="G2454" s="27" t="str">
        <f t="shared" si="115"/>
        <v>Male</v>
      </c>
      <c r="H2454" s="27" t="e">
        <f t="shared" si="116"/>
        <v>#VALUE!</v>
      </c>
    </row>
    <row r="2455" spans="1:8" x14ac:dyDescent="0.3">
      <c r="A2455" s="49" t="s">
        <v>7593</v>
      </c>
      <c r="B2455" s="27" t="s">
        <v>7592</v>
      </c>
      <c r="C2455" s="27" t="s">
        <v>7591</v>
      </c>
      <c r="D2455" s="27" t="s">
        <v>14694</v>
      </c>
      <c r="E2455" s="75">
        <v>26881</v>
      </c>
      <c r="F2455" s="27" t="str">
        <f t="shared" si="114"/>
        <v>5078</v>
      </c>
      <c r="G2455" s="27" t="str">
        <f t="shared" si="115"/>
        <v>Male</v>
      </c>
      <c r="H2455" s="27" t="str">
        <f t="shared" si="116"/>
        <v>famousbrands</v>
      </c>
    </row>
    <row r="2456" spans="1:8" x14ac:dyDescent="0.3">
      <c r="A2456" s="49" t="s">
        <v>7590</v>
      </c>
      <c r="B2456" s="27" t="s">
        <v>5263</v>
      </c>
      <c r="C2456" s="27" t="s">
        <v>7589</v>
      </c>
      <c r="D2456" s="27" t="s">
        <v>14695</v>
      </c>
      <c r="E2456" s="75">
        <v>31209</v>
      </c>
      <c r="F2456" s="27" t="str">
        <f t="shared" si="114"/>
        <v>5684</v>
      </c>
      <c r="G2456" s="27" t="str">
        <f t="shared" si="115"/>
        <v>Male</v>
      </c>
      <c r="H2456" s="27" t="str">
        <f t="shared" si="116"/>
        <v>mtnloaded</v>
      </c>
    </row>
    <row r="2457" spans="1:8" x14ac:dyDescent="0.3">
      <c r="A2457" s="49" t="s">
        <v>7588</v>
      </c>
      <c r="B2457" s="27" t="s">
        <v>6522</v>
      </c>
      <c r="C2457" s="27" t="s">
        <v>6707</v>
      </c>
      <c r="D2457" s="27" t="s">
        <v>14696</v>
      </c>
      <c r="E2457" s="75">
        <v>31576</v>
      </c>
      <c r="F2457" s="27" t="str">
        <f t="shared" si="114"/>
        <v>0156</v>
      </c>
      <c r="G2457" s="27" t="str">
        <f t="shared" si="115"/>
        <v>Female</v>
      </c>
      <c r="H2457" s="27" t="str">
        <f t="shared" si="116"/>
        <v>unicape</v>
      </c>
    </row>
    <row r="2458" spans="1:8" x14ac:dyDescent="0.3">
      <c r="A2458" s="49" t="s">
        <v>7587</v>
      </c>
      <c r="B2458" s="27" t="s">
        <v>7065</v>
      </c>
      <c r="C2458" s="27" t="s">
        <v>7586</v>
      </c>
      <c r="D2458" s="27" t="s">
        <v>14697</v>
      </c>
      <c r="E2458" s="75">
        <v>31718</v>
      </c>
      <c r="F2458" s="27" t="str">
        <f t="shared" si="114"/>
        <v>5494</v>
      </c>
      <c r="G2458" s="27" t="str">
        <f t="shared" si="115"/>
        <v>Male</v>
      </c>
      <c r="H2458" s="27" t="str">
        <f t="shared" si="116"/>
        <v>uniformwarehouse</v>
      </c>
    </row>
    <row r="2459" spans="1:8" x14ac:dyDescent="0.3">
      <c r="A2459" s="49" t="s">
        <v>7585</v>
      </c>
      <c r="B2459" s="27" t="s">
        <v>7584</v>
      </c>
      <c r="C2459" s="27" t="s">
        <v>7583</v>
      </c>
      <c r="D2459" s="27" t="s">
        <v>14698</v>
      </c>
      <c r="E2459" s="75">
        <v>33588</v>
      </c>
      <c r="F2459" s="27" t="str">
        <f t="shared" si="114"/>
        <v>5030</v>
      </c>
      <c r="G2459" s="27" t="str">
        <f t="shared" si="115"/>
        <v>Male</v>
      </c>
      <c r="H2459" s="27" t="str">
        <f t="shared" si="116"/>
        <v>pktrust</v>
      </c>
    </row>
    <row r="2460" spans="1:8" x14ac:dyDescent="0.3">
      <c r="A2460" s="49" t="s">
        <v>7582</v>
      </c>
      <c r="B2460" s="27" t="s">
        <v>7581</v>
      </c>
      <c r="C2460" s="27" t="s">
        <v>5027</v>
      </c>
      <c r="D2460" s="27" t="s">
        <v>14699</v>
      </c>
      <c r="E2460" s="75">
        <v>32908</v>
      </c>
      <c r="F2460" s="27" t="str">
        <f t="shared" si="114"/>
        <v>0032</v>
      </c>
      <c r="G2460" s="27" t="str">
        <f t="shared" si="115"/>
        <v>Female</v>
      </c>
      <c r="H2460" s="27" t="str">
        <f t="shared" si="116"/>
        <v>unilever</v>
      </c>
    </row>
    <row r="2461" spans="1:8" x14ac:dyDescent="0.3">
      <c r="A2461" s="49" t="s">
        <v>7580</v>
      </c>
      <c r="B2461" s="27" t="s">
        <v>7579</v>
      </c>
      <c r="C2461" s="27" t="s">
        <v>7578</v>
      </c>
      <c r="D2461" s="27" t="s">
        <v>14700</v>
      </c>
      <c r="E2461" s="75">
        <v>32579</v>
      </c>
      <c r="F2461" s="27" t="str">
        <f t="shared" si="114"/>
        <v>0033</v>
      </c>
      <c r="G2461" s="27" t="str">
        <f t="shared" si="115"/>
        <v>Female</v>
      </c>
      <c r="H2461" s="27" t="str">
        <f t="shared" si="116"/>
        <v>uos</v>
      </c>
    </row>
    <row r="2462" spans="1:8" x14ac:dyDescent="0.3">
      <c r="A2462" s="49" t="s">
        <v>7577</v>
      </c>
      <c r="B2462" s="27" t="s">
        <v>7292</v>
      </c>
      <c r="C2462" s="27" t="s">
        <v>7576</v>
      </c>
      <c r="E2462" s="75">
        <v>28805</v>
      </c>
      <c r="F2462" s="27" t="str">
        <f t="shared" si="114"/>
        <v>0508</v>
      </c>
      <c r="G2462" s="27" t="str">
        <f t="shared" si="115"/>
        <v>Female</v>
      </c>
      <c r="H2462" s="27" t="e">
        <f t="shared" si="116"/>
        <v>#VALUE!</v>
      </c>
    </row>
    <row r="2463" spans="1:8" x14ac:dyDescent="0.3">
      <c r="A2463" s="49" t="s">
        <v>7575</v>
      </c>
      <c r="B2463" s="27" t="s">
        <v>7574</v>
      </c>
      <c r="C2463" s="27" t="s">
        <v>7573</v>
      </c>
      <c r="D2463" s="27" t="e">
        <v>#N/A</v>
      </c>
      <c r="E2463" s="75">
        <v>31320</v>
      </c>
      <c r="F2463" s="27" t="str">
        <f t="shared" si="114"/>
        <v>0203</v>
      </c>
      <c r="G2463" s="27" t="str">
        <f t="shared" si="115"/>
        <v>Female</v>
      </c>
      <c r="H2463" s="27" t="e">
        <f t="shared" si="116"/>
        <v>#N/A</v>
      </c>
    </row>
    <row r="2464" spans="1:8" x14ac:dyDescent="0.3">
      <c r="A2464" s="49" t="s">
        <v>7571</v>
      </c>
      <c r="B2464" s="27" t="s">
        <v>4322</v>
      </c>
      <c r="C2464" s="27" t="s">
        <v>7570</v>
      </c>
      <c r="D2464" s="27" t="s">
        <v>14701</v>
      </c>
      <c r="E2464" s="75">
        <v>28331</v>
      </c>
      <c r="F2464" s="27" t="str">
        <f t="shared" si="114"/>
        <v>0498</v>
      </c>
      <c r="G2464" s="27" t="str">
        <f t="shared" si="115"/>
        <v>Female</v>
      </c>
      <c r="H2464" s="27" t="str">
        <f t="shared" si="116"/>
        <v>telkomsa</v>
      </c>
    </row>
    <row r="2465" spans="1:8" x14ac:dyDescent="0.3">
      <c r="A2465" s="49" t="s">
        <v>7569</v>
      </c>
      <c r="B2465" s="27" t="s">
        <v>7568</v>
      </c>
      <c r="C2465" s="27" t="s">
        <v>4222</v>
      </c>
      <c r="E2465" s="75">
        <v>27996</v>
      </c>
      <c r="F2465" s="27" t="str">
        <f t="shared" si="114"/>
        <v>5191</v>
      </c>
      <c r="G2465" s="27" t="str">
        <f t="shared" si="115"/>
        <v>Male</v>
      </c>
      <c r="H2465" s="27" t="e">
        <f t="shared" si="116"/>
        <v>#VALUE!</v>
      </c>
    </row>
    <row r="2466" spans="1:8" x14ac:dyDescent="0.3">
      <c r="A2466" s="49" t="s">
        <v>7567</v>
      </c>
      <c r="B2466" s="27" t="s">
        <v>6678</v>
      </c>
      <c r="C2466" s="27" t="s">
        <v>6753</v>
      </c>
      <c r="E2466" s="75">
        <v>29878</v>
      </c>
      <c r="F2466" s="27" t="str">
        <f t="shared" si="114"/>
        <v>5194</v>
      </c>
      <c r="G2466" s="27" t="str">
        <f t="shared" si="115"/>
        <v>Male</v>
      </c>
      <c r="H2466" s="27" t="e">
        <f t="shared" si="116"/>
        <v>#VALUE!</v>
      </c>
    </row>
    <row r="2467" spans="1:8" x14ac:dyDescent="0.3">
      <c r="A2467" s="49" t="s">
        <v>7566</v>
      </c>
      <c r="B2467" s="27" t="s">
        <v>7565</v>
      </c>
      <c r="C2467" s="27" t="s">
        <v>5086</v>
      </c>
      <c r="D2467" s="27" t="s">
        <v>14702</v>
      </c>
      <c r="E2467" s="75">
        <v>32334</v>
      </c>
      <c r="F2467" s="27" t="str">
        <f t="shared" si="114"/>
        <v>5998</v>
      </c>
      <c r="G2467" s="27" t="str">
        <f t="shared" si="115"/>
        <v>Male</v>
      </c>
      <c r="H2467" s="27" t="str">
        <f t="shared" si="116"/>
        <v>universalequipment</v>
      </c>
    </row>
    <row r="2468" spans="1:8" x14ac:dyDescent="0.3">
      <c r="A2468" s="49" t="s">
        <v>7564</v>
      </c>
      <c r="B2468" s="27" t="s">
        <v>5830</v>
      </c>
      <c r="C2468" s="27" t="s">
        <v>7563</v>
      </c>
      <c r="D2468" s="27" t="s">
        <v>14703</v>
      </c>
      <c r="E2468" s="75">
        <v>32698</v>
      </c>
      <c r="F2468" s="27" t="str">
        <f t="shared" si="114"/>
        <v>0510</v>
      </c>
      <c r="G2468" s="27" t="str">
        <f t="shared" si="115"/>
        <v>Female</v>
      </c>
      <c r="H2468" s="27" t="str">
        <f t="shared" si="116"/>
        <v>universallabels</v>
      </c>
    </row>
    <row r="2469" spans="1:8" x14ac:dyDescent="0.3">
      <c r="A2469" s="49" t="s">
        <v>7562</v>
      </c>
      <c r="B2469" s="27" t="s">
        <v>6218</v>
      </c>
      <c r="C2469" s="27" t="s">
        <v>4222</v>
      </c>
      <c r="D2469" s="27" t="s">
        <v>14704</v>
      </c>
      <c r="E2469" s="75">
        <v>30442</v>
      </c>
      <c r="F2469" s="27" t="str">
        <f t="shared" si="114"/>
        <v>5048</v>
      </c>
      <c r="G2469" s="27" t="str">
        <f t="shared" si="115"/>
        <v>Male</v>
      </c>
      <c r="H2469" s="27" t="str">
        <f t="shared" si="116"/>
        <v>ct</v>
      </c>
    </row>
    <row r="2470" spans="1:8" x14ac:dyDescent="0.3">
      <c r="A2470" s="49" t="s">
        <v>7561</v>
      </c>
      <c r="B2470" s="27" t="s">
        <v>7560</v>
      </c>
      <c r="C2470" s="27" t="s">
        <v>7559</v>
      </c>
      <c r="D2470" s="27" t="s">
        <v>14705</v>
      </c>
      <c r="E2470" s="75">
        <v>30494</v>
      </c>
      <c r="F2470" s="27" t="str">
        <f t="shared" si="114"/>
        <v>0546</v>
      </c>
      <c r="G2470" s="27" t="str">
        <f t="shared" si="115"/>
        <v>Female</v>
      </c>
      <c r="H2470" s="27" t="str">
        <f t="shared" si="116"/>
        <v>gmail</v>
      </c>
    </row>
    <row r="2471" spans="1:8" x14ac:dyDescent="0.3">
      <c r="A2471" s="49" t="s">
        <v>7558</v>
      </c>
      <c r="B2471" s="27" t="s">
        <v>7557</v>
      </c>
      <c r="C2471" s="27" t="s">
        <v>7556</v>
      </c>
      <c r="E2471" s="75">
        <v>31636</v>
      </c>
      <c r="F2471" s="27" t="str">
        <f t="shared" si="114"/>
        <v>0046</v>
      </c>
      <c r="G2471" s="27" t="str">
        <f t="shared" si="115"/>
        <v>Female</v>
      </c>
      <c r="H2471" s="27" t="e">
        <f t="shared" si="116"/>
        <v>#VALUE!</v>
      </c>
    </row>
    <row r="2472" spans="1:8" x14ac:dyDescent="0.3">
      <c r="A2472" s="49" t="s">
        <v>7555</v>
      </c>
      <c r="B2472" s="27" t="s">
        <v>4374</v>
      </c>
      <c r="C2472" s="27" t="s">
        <v>7554</v>
      </c>
      <c r="E2472" s="75">
        <v>31722</v>
      </c>
      <c r="F2472" s="27" t="str">
        <f t="shared" si="114"/>
        <v>5292</v>
      </c>
      <c r="G2472" s="27" t="str">
        <f t="shared" si="115"/>
        <v>Male</v>
      </c>
      <c r="H2472" s="27" t="e">
        <f t="shared" si="116"/>
        <v>#VALUE!</v>
      </c>
    </row>
    <row r="2473" spans="1:8" x14ac:dyDescent="0.3">
      <c r="A2473" s="49" t="s">
        <v>7553</v>
      </c>
      <c r="B2473" s="27" t="s">
        <v>5167</v>
      </c>
      <c r="C2473" s="27" t="s">
        <v>7552</v>
      </c>
      <c r="D2473" s="27" t="s">
        <v>14706</v>
      </c>
      <c r="E2473" s="75">
        <v>32742</v>
      </c>
      <c r="F2473" s="27" t="str">
        <f t="shared" si="114"/>
        <v>0025</v>
      </c>
      <c r="G2473" s="27" t="str">
        <f t="shared" si="115"/>
        <v>Female</v>
      </c>
      <c r="H2473" s="27" t="str">
        <f t="shared" si="116"/>
        <v>midrandconferencecentre</v>
      </c>
    </row>
    <row r="2474" spans="1:8" x14ac:dyDescent="0.3">
      <c r="A2474" s="49" t="s">
        <v>7551</v>
      </c>
      <c r="B2474" s="27" t="s">
        <v>5176</v>
      </c>
      <c r="C2474" s="27" t="s">
        <v>7550</v>
      </c>
      <c r="D2474" s="27" t="s">
        <v>14707</v>
      </c>
      <c r="E2474" s="75">
        <v>31538</v>
      </c>
      <c r="F2474" s="27" t="str">
        <f t="shared" si="114"/>
        <v>5333</v>
      </c>
      <c r="G2474" s="27" t="str">
        <f t="shared" si="115"/>
        <v>Male</v>
      </c>
      <c r="H2474" s="27" t="str">
        <f t="shared" si="116"/>
        <v>ups</v>
      </c>
    </row>
    <row r="2475" spans="1:8" x14ac:dyDescent="0.3">
      <c r="A2475" s="49" t="s">
        <v>7549</v>
      </c>
      <c r="B2475" s="27" t="s">
        <v>5777</v>
      </c>
      <c r="C2475" s="27" t="s">
        <v>7548</v>
      </c>
      <c r="D2475" s="27" t="s">
        <v>14708</v>
      </c>
      <c r="E2475" s="75">
        <v>34273</v>
      </c>
      <c r="F2475" s="27" t="str">
        <f t="shared" si="114"/>
        <v>0146</v>
      </c>
      <c r="G2475" s="27" t="str">
        <f t="shared" si="115"/>
        <v>Female</v>
      </c>
      <c r="H2475" s="27" t="str">
        <f t="shared" si="116"/>
        <v>nec-pabx</v>
      </c>
    </row>
    <row r="2476" spans="1:8" x14ac:dyDescent="0.3">
      <c r="A2476" s="49" t="s">
        <v>7547</v>
      </c>
      <c r="B2476" s="27" t="s">
        <v>7546</v>
      </c>
      <c r="C2476" s="27" t="s">
        <v>7545</v>
      </c>
      <c r="D2476" s="27" t="s">
        <v>14709</v>
      </c>
      <c r="E2476" s="75">
        <v>32618</v>
      </c>
      <c r="F2476" s="27" t="str">
        <f t="shared" si="114"/>
        <v>0383</v>
      </c>
      <c r="G2476" s="27" t="str">
        <f t="shared" si="115"/>
        <v>Female</v>
      </c>
      <c r="H2476" s="27" t="str">
        <f t="shared" si="116"/>
        <v>multymets</v>
      </c>
    </row>
    <row r="2477" spans="1:8" x14ac:dyDescent="0.3">
      <c r="A2477" s="49" t="s">
        <v>7544</v>
      </c>
      <c r="B2477" s="27" t="s">
        <v>4655</v>
      </c>
      <c r="C2477" s="27" t="s">
        <v>4104</v>
      </c>
      <c r="D2477" s="27" t="s">
        <v>14710</v>
      </c>
      <c r="E2477" s="75">
        <v>32789</v>
      </c>
      <c r="F2477" s="27" t="str">
        <f t="shared" si="114"/>
        <v>0296</v>
      </c>
      <c r="G2477" s="27" t="str">
        <f t="shared" si="115"/>
        <v>Female</v>
      </c>
      <c r="H2477" s="27" t="str">
        <f t="shared" si="116"/>
        <v>usspactech</v>
      </c>
    </row>
    <row r="2478" spans="1:8" x14ac:dyDescent="0.3">
      <c r="A2478" s="49" t="s">
        <v>7543</v>
      </c>
      <c r="B2478" s="27" t="s">
        <v>7542</v>
      </c>
      <c r="C2478" s="27" t="s">
        <v>7541</v>
      </c>
      <c r="E2478" s="75">
        <v>31446</v>
      </c>
      <c r="F2478" s="27" t="str">
        <f t="shared" si="114"/>
        <v>5491</v>
      </c>
      <c r="G2478" s="27" t="str">
        <f t="shared" si="115"/>
        <v>Male</v>
      </c>
      <c r="H2478" s="27" t="e">
        <f t="shared" si="116"/>
        <v>#VALUE!</v>
      </c>
    </row>
    <row r="2479" spans="1:8" x14ac:dyDescent="0.3">
      <c r="A2479" s="49" t="s">
        <v>7540</v>
      </c>
      <c r="B2479" s="27" t="s">
        <v>5515</v>
      </c>
      <c r="C2479" s="27" t="s">
        <v>4488</v>
      </c>
      <c r="E2479" s="75">
        <v>33665</v>
      </c>
      <c r="F2479" s="27" t="str">
        <f t="shared" si="114"/>
        <v>0281</v>
      </c>
      <c r="G2479" s="27" t="str">
        <f t="shared" si="115"/>
        <v>Female</v>
      </c>
      <c r="H2479" s="27" t="e">
        <f t="shared" si="116"/>
        <v>#VALUE!</v>
      </c>
    </row>
    <row r="2480" spans="1:8" x14ac:dyDescent="0.3">
      <c r="A2480" s="49" t="s">
        <v>7539</v>
      </c>
      <c r="B2480" s="27" t="s">
        <v>5789</v>
      </c>
      <c r="C2480" s="27" t="s">
        <v>7538</v>
      </c>
      <c r="D2480" s="27" t="s">
        <v>14711</v>
      </c>
      <c r="E2480" s="75">
        <v>32743</v>
      </c>
      <c r="F2480" s="27" t="str">
        <f t="shared" si="114"/>
        <v>0260</v>
      </c>
      <c r="G2480" s="27" t="str">
        <f t="shared" si="115"/>
        <v>Female</v>
      </c>
      <c r="H2480" s="27" t="str">
        <f t="shared" si="116"/>
        <v>gspec</v>
      </c>
    </row>
    <row r="2481" spans="1:8" x14ac:dyDescent="0.3">
      <c r="A2481" s="49" t="s">
        <v>7537</v>
      </c>
      <c r="B2481" s="27" t="s">
        <v>7536</v>
      </c>
      <c r="C2481" s="27" t="s">
        <v>7535</v>
      </c>
      <c r="D2481" s="27" t="s">
        <v>14712</v>
      </c>
      <c r="E2481" s="75">
        <v>33500</v>
      </c>
      <c r="F2481" s="27" t="str">
        <f t="shared" si="114"/>
        <v>5048</v>
      </c>
      <c r="G2481" s="27" t="str">
        <f t="shared" si="115"/>
        <v>Male</v>
      </c>
      <c r="H2481" s="27" t="str">
        <f t="shared" si="116"/>
        <v>value</v>
      </c>
    </row>
    <row r="2482" spans="1:8" x14ac:dyDescent="0.3">
      <c r="A2482" s="49" t="s">
        <v>7534</v>
      </c>
      <c r="B2482" s="27" t="s">
        <v>7533</v>
      </c>
      <c r="C2482" s="27" t="s">
        <v>7532</v>
      </c>
      <c r="D2482" s="27" t="s">
        <v>14713</v>
      </c>
      <c r="E2482" s="75">
        <v>34625</v>
      </c>
      <c r="F2482" s="27" t="str">
        <f t="shared" si="114"/>
        <v>5384</v>
      </c>
      <c r="G2482" s="27" t="str">
        <f t="shared" si="115"/>
        <v>Male</v>
      </c>
      <c r="H2482" s="27" t="str">
        <f t="shared" si="116"/>
        <v>electrosyst</v>
      </c>
    </row>
    <row r="2483" spans="1:8" x14ac:dyDescent="0.3">
      <c r="A2483" s="49" t="s">
        <v>7531</v>
      </c>
      <c r="B2483" s="27" t="s">
        <v>6062</v>
      </c>
      <c r="C2483" s="27" t="s">
        <v>5384</v>
      </c>
      <c r="D2483" s="27" t="s">
        <v>14714</v>
      </c>
      <c r="E2483" s="75">
        <v>33404</v>
      </c>
      <c r="F2483" s="27" t="str">
        <f t="shared" si="114"/>
        <v>5769</v>
      </c>
      <c r="G2483" s="27" t="str">
        <f t="shared" si="115"/>
        <v>Male</v>
      </c>
      <c r="H2483" s="27" t="str">
        <f t="shared" si="116"/>
        <v>nandergraaf</v>
      </c>
    </row>
    <row r="2484" spans="1:8" x14ac:dyDescent="0.3">
      <c r="A2484" s="49" t="s">
        <v>7530</v>
      </c>
      <c r="B2484" s="27" t="s">
        <v>7529</v>
      </c>
      <c r="C2484" s="27" t="s">
        <v>6354</v>
      </c>
      <c r="D2484" s="27" t="s">
        <v>14715</v>
      </c>
      <c r="E2484" s="75">
        <v>33478</v>
      </c>
      <c r="F2484" s="27" t="str">
        <f t="shared" si="114"/>
        <v>0510</v>
      </c>
      <c r="G2484" s="27" t="str">
        <f t="shared" si="115"/>
        <v>Female</v>
      </c>
      <c r="H2484" s="27" t="str">
        <f t="shared" si="116"/>
        <v>gmail</v>
      </c>
    </row>
    <row r="2485" spans="1:8" x14ac:dyDescent="0.3">
      <c r="A2485" s="49" t="s">
        <v>7528</v>
      </c>
      <c r="B2485" s="27" t="s">
        <v>4804</v>
      </c>
      <c r="C2485" s="27" t="s">
        <v>7527</v>
      </c>
      <c r="D2485" s="27" t="s">
        <v>14716</v>
      </c>
      <c r="E2485" s="75">
        <v>30775</v>
      </c>
      <c r="F2485" s="27" t="str">
        <f t="shared" si="114"/>
        <v>0919</v>
      </c>
      <c r="G2485" s="27" t="str">
        <f t="shared" si="115"/>
        <v>Female</v>
      </c>
      <c r="H2485" s="27" t="str">
        <f t="shared" si="116"/>
        <v>WOODLANDSNET</v>
      </c>
    </row>
    <row r="2486" spans="1:8" x14ac:dyDescent="0.3">
      <c r="A2486" s="49" t="s">
        <v>7526</v>
      </c>
      <c r="B2486" s="27" t="s">
        <v>7525</v>
      </c>
      <c r="C2486" s="27" t="s">
        <v>7524</v>
      </c>
      <c r="D2486" s="27" t="s">
        <v>14717</v>
      </c>
      <c r="E2486" s="75">
        <v>33091</v>
      </c>
      <c r="F2486" s="27" t="str">
        <f t="shared" si="114"/>
        <v>0382</v>
      </c>
      <c r="G2486" s="27" t="str">
        <f t="shared" si="115"/>
        <v>Female</v>
      </c>
      <c r="H2486" s="27" t="str">
        <f t="shared" si="116"/>
        <v>VANWETTENS</v>
      </c>
    </row>
    <row r="2487" spans="1:8" x14ac:dyDescent="0.3">
      <c r="A2487" s="49" t="s">
        <v>7523</v>
      </c>
      <c r="B2487" s="27" t="s">
        <v>7369</v>
      </c>
      <c r="C2487" s="27" t="s">
        <v>7522</v>
      </c>
      <c r="D2487" s="27" t="s">
        <v>14718</v>
      </c>
      <c r="E2487" s="75">
        <v>33722</v>
      </c>
      <c r="F2487" s="27" t="str">
        <f t="shared" si="114"/>
        <v>5148</v>
      </c>
      <c r="G2487" s="27" t="str">
        <f t="shared" si="115"/>
        <v>Male</v>
      </c>
      <c r="H2487" s="27" t="str">
        <f t="shared" si="116"/>
        <v>vansofficesupplies</v>
      </c>
    </row>
    <row r="2488" spans="1:8" x14ac:dyDescent="0.3">
      <c r="A2488" s="49" t="s">
        <v>7521</v>
      </c>
      <c r="B2488" s="27" t="s">
        <v>5806</v>
      </c>
      <c r="C2488" s="27" t="s">
        <v>7520</v>
      </c>
      <c r="D2488" s="27" t="s">
        <v>14719</v>
      </c>
      <c r="E2488" s="75">
        <v>34452</v>
      </c>
      <c r="F2488" s="27" t="str">
        <f t="shared" si="114"/>
        <v>5046</v>
      </c>
      <c r="G2488" s="27" t="str">
        <f t="shared" si="115"/>
        <v>Male</v>
      </c>
      <c r="H2488" s="27" t="str">
        <f t="shared" si="116"/>
        <v>gmail</v>
      </c>
    </row>
    <row r="2489" spans="1:8" x14ac:dyDescent="0.3">
      <c r="A2489" s="49" t="s">
        <v>7519</v>
      </c>
      <c r="B2489" s="27" t="s">
        <v>4962</v>
      </c>
      <c r="C2489" s="27" t="s">
        <v>5078</v>
      </c>
      <c r="D2489" s="27" t="s">
        <v>12788</v>
      </c>
      <c r="E2489" s="75">
        <v>33177</v>
      </c>
      <c r="F2489" s="27" t="str">
        <f t="shared" si="114"/>
        <v>0808</v>
      </c>
      <c r="G2489" s="27" t="str">
        <f t="shared" si="115"/>
        <v>Female</v>
      </c>
      <c r="H2489" s="27" t="str">
        <f t="shared" si="116"/>
        <v>vodamail</v>
      </c>
    </row>
    <row r="2490" spans="1:8" x14ac:dyDescent="0.3">
      <c r="A2490" s="49" t="s">
        <v>7518</v>
      </c>
      <c r="B2490" s="27" t="s">
        <v>4602</v>
      </c>
      <c r="C2490" s="27" t="s">
        <v>7517</v>
      </c>
      <c r="D2490" s="27" t="s">
        <v>14720</v>
      </c>
      <c r="E2490" s="75">
        <v>33389</v>
      </c>
      <c r="F2490" s="27" t="str">
        <f t="shared" si="114"/>
        <v>5198</v>
      </c>
      <c r="G2490" s="27" t="str">
        <f t="shared" si="115"/>
        <v>Male</v>
      </c>
      <c r="H2490" s="27" t="str">
        <f t="shared" si="116"/>
        <v>asem</v>
      </c>
    </row>
    <row r="2491" spans="1:8" x14ac:dyDescent="0.3">
      <c r="A2491" s="49" t="s">
        <v>7516</v>
      </c>
      <c r="B2491" s="27" t="s">
        <v>5039</v>
      </c>
      <c r="C2491" s="27" t="s">
        <v>7515</v>
      </c>
      <c r="D2491" s="27" t="s">
        <v>14721</v>
      </c>
      <c r="E2491" s="75">
        <v>31055</v>
      </c>
      <c r="F2491" s="27" t="str">
        <f t="shared" si="114"/>
        <v>5959</v>
      </c>
      <c r="G2491" s="27" t="str">
        <f t="shared" si="115"/>
        <v>Male</v>
      </c>
      <c r="H2491" s="27" t="str">
        <f t="shared" si="116"/>
        <v>vast</v>
      </c>
    </row>
    <row r="2492" spans="1:8" x14ac:dyDescent="0.3">
      <c r="A2492" s="49" t="s">
        <v>7514</v>
      </c>
      <c r="B2492" s="27" t="s">
        <v>7513</v>
      </c>
      <c r="C2492" s="27" t="s">
        <v>7512</v>
      </c>
      <c r="D2492" s="27" t="s">
        <v>14722</v>
      </c>
      <c r="E2492" s="75">
        <v>29866</v>
      </c>
      <c r="F2492" s="27" t="str">
        <f t="shared" si="114"/>
        <v>5150</v>
      </c>
      <c r="G2492" s="27" t="str">
        <f t="shared" si="115"/>
        <v>Male</v>
      </c>
      <c r="H2492" s="27" t="str">
        <f t="shared" si="116"/>
        <v>vavasati</v>
      </c>
    </row>
    <row r="2493" spans="1:8" x14ac:dyDescent="0.3">
      <c r="A2493" s="49" t="s">
        <v>7511</v>
      </c>
      <c r="B2493" s="27" t="s">
        <v>5911</v>
      </c>
      <c r="C2493" s="27" t="s">
        <v>5847</v>
      </c>
      <c r="E2493" s="75">
        <v>26563</v>
      </c>
      <c r="F2493" s="27" t="str">
        <f t="shared" si="114"/>
        <v>5460</v>
      </c>
      <c r="G2493" s="27" t="str">
        <f t="shared" si="115"/>
        <v>Male</v>
      </c>
      <c r="H2493" s="27" t="e">
        <f t="shared" si="116"/>
        <v>#VALUE!</v>
      </c>
    </row>
    <row r="2494" spans="1:8" x14ac:dyDescent="0.3">
      <c r="A2494" s="49" t="s">
        <v>7510</v>
      </c>
      <c r="B2494" s="27" t="s">
        <v>7509</v>
      </c>
      <c r="C2494" s="27" t="s">
        <v>5436</v>
      </c>
      <c r="D2494" s="27" t="s">
        <v>14723</v>
      </c>
      <c r="E2494" s="75">
        <v>32626</v>
      </c>
      <c r="F2494" s="27" t="str">
        <f t="shared" si="114"/>
        <v>5075</v>
      </c>
      <c r="G2494" s="27" t="str">
        <f t="shared" si="115"/>
        <v>Male</v>
      </c>
      <c r="H2494" s="27" t="str">
        <f t="shared" si="116"/>
        <v>vbnconsultants</v>
      </c>
    </row>
    <row r="2495" spans="1:8" x14ac:dyDescent="0.3">
      <c r="A2495" s="49" t="s">
        <v>7508</v>
      </c>
      <c r="B2495" s="27" t="s">
        <v>5221</v>
      </c>
      <c r="C2495" s="27" t="s">
        <v>7507</v>
      </c>
      <c r="D2495" s="27" t="s">
        <v>14724</v>
      </c>
      <c r="E2495" s="75">
        <v>31212</v>
      </c>
      <c r="F2495" s="27" t="str">
        <f t="shared" si="114"/>
        <v>5815</v>
      </c>
      <c r="G2495" s="27" t="str">
        <f t="shared" si="115"/>
        <v>Male</v>
      </c>
      <c r="H2495" s="27" t="str">
        <f t="shared" si="116"/>
        <v>gmail</v>
      </c>
    </row>
    <row r="2496" spans="1:8" x14ac:dyDescent="0.3">
      <c r="A2496" s="49" t="s">
        <v>7506</v>
      </c>
      <c r="B2496" s="27" t="s">
        <v>7505</v>
      </c>
      <c r="C2496" s="27" t="s">
        <v>7504</v>
      </c>
      <c r="E2496" s="75">
        <v>25365</v>
      </c>
      <c r="F2496" s="27" t="str">
        <f t="shared" si="114"/>
        <v>5113</v>
      </c>
      <c r="G2496" s="27" t="str">
        <f t="shared" si="115"/>
        <v>Male</v>
      </c>
      <c r="H2496" s="27" t="e">
        <f t="shared" si="116"/>
        <v>#VALUE!</v>
      </c>
    </row>
    <row r="2497" spans="1:8" x14ac:dyDescent="0.3">
      <c r="A2497" s="49" t="s">
        <v>7503</v>
      </c>
      <c r="B2497" s="27" t="s">
        <v>7502</v>
      </c>
      <c r="C2497" s="27" t="s">
        <v>5049</v>
      </c>
      <c r="D2497" s="27" t="s">
        <v>14725</v>
      </c>
      <c r="E2497" s="75">
        <v>33508</v>
      </c>
      <c r="F2497" s="27" t="str">
        <f t="shared" si="114"/>
        <v>6142</v>
      </c>
      <c r="G2497" s="27" t="str">
        <f t="shared" si="115"/>
        <v>Male</v>
      </c>
      <c r="H2497" s="27" t="str">
        <f t="shared" si="116"/>
        <v>smaltech</v>
      </c>
    </row>
    <row r="2498" spans="1:8" x14ac:dyDescent="0.3">
      <c r="A2498" s="49" t="s">
        <v>7501</v>
      </c>
      <c r="B2498" s="27" t="s">
        <v>7500</v>
      </c>
      <c r="C2498" s="27" t="s">
        <v>7499</v>
      </c>
      <c r="D2498" s="27" t="s">
        <v>14726</v>
      </c>
      <c r="E2498" s="75">
        <v>31809</v>
      </c>
      <c r="F2498" s="27" t="str">
        <f t="shared" si="114"/>
        <v>0770</v>
      </c>
      <c r="G2498" s="27" t="str">
        <f t="shared" si="115"/>
        <v>Female</v>
      </c>
      <c r="H2498" s="27" t="str">
        <f t="shared" si="116"/>
        <v>callvellux</v>
      </c>
    </row>
    <row r="2499" spans="1:8" x14ac:dyDescent="0.3">
      <c r="A2499" s="49" t="s">
        <v>7498</v>
      </c>
      <c r="B2499" s="27" t="s">
        <v>5067</v>
      </c>
      <c r="C2499" s="27" t="s">
        <v>7497</v>
      </c>
      <c r="D2499" s="27" t="s">
        <v>14727</v>
      </c>
      <c r="E2499" s="75">
        <v>32805</v>
      </c>
      <c r="F2499" s="27" t="str">
        <f t="shared" si="114"/>
        <v>5563</v>
      </c>
      <c r="G2499" s="27" t="str">
        <f t="shared" si="115"/>
        <v>Male</v>
      </c>
      <c r="H2499" s="27" t="str">
        <f t="shared" si="116"/>
        <v>ventrite</v>
      </c>
    </row>
    <row r="2500" spans="1:8" x14ac:dyDescent="0.3">
      <c r="A2500" s="49" t="s">
        <v>7496</v>
      </c>
      <c r="B2500" s="27" t="s">
        <v>6802</v>
      </c>
      <c r="C2500" s="27" t="s">
        <v>7495</v>
      </c>
      <c r="D2500" s="27" t="s">
        <v>14728</v>
      </c>
      <c r="E2500" s="75">
        <v>31943</v>
      </c>
      <c r="F2500" s="27" t="str">
        <f t="shared" ref="F2500:F2563" si="117">MID(A2500,7,4)</f>
        <v>5512</v>
      </c>
      <c r="G2500" s="27" t="str">
        <f t="shared" si="115"/>
        <v>Male</v>
      </c>
      <c r="H2500" s="27" t="str">
        <f t="shared" si="116"/>
        <v>global</v>
      </c>
    </row>
    <row r="2501" spans="1:8" x14ac:dyDescent="0.3">
      <c r="A2501" s="49" t="s">
        <v>7494</v>
      </c>
      <c r="B2501" s="27" t="s">
        <v>7493</v>
      </c>
      <c r="C2501" s="27" t="s">
        <v>7492</v>
      </c>
      <c r="D2501" s="27" t="e">
        <v>#N/A</v>
      </c>
      <c r="E2501" s="75">
        <v>33279</v>
      </c>
      <c r="F2501" s="27" t="str">
        <f t="shared" si="117"/>
        <v>1202</v>
      </c>
      <c r="G2501" s="27" t="str">
        <f t="shared" ref="G2501:G2564" si="118">IF(F2501&gt;"4999","Male","Female")</f>
        <v>Female</v>
      </c>
      <c r="H2501" s="27" t="e">
        <f t="shared" ref="H2501:H2564" si="119">LEFT(REPLACE(D2501,1,FIND("@",D2501),""),FIND(".",REPLACE(D2501,1,FIND("@",D2501),""))-1)</f>
        <v>#N/A</v>
      </c>
    </row>
    <row r="2502" spans="1:8" x14ac:dyDescent="0.3">
      <c r="A2502" s="49" t="s">
        <v>7491</v>
      </c>
      <c r="B2502" s="27" t="s">
        <v>7490</v>
      </c>
      <c r="C2502" s="27" t="s">
        <v>4327</v>
      </c>
      <c r="D2502" s="27" t="s">
        <v>14729</v>
      </c>
      <c r="E2502" s="75">
        <v>33008</v>
      </c>
      <c r="F2502" s="27" t="str">
        <f t="shared" si="117"/>
        <v>5059</v>
      </c>
      <c r="G2502" s="27" t="str">
        <f t="shared" si="118"/>
        <v>Male</v>
      </c>
      <c r="H2502" s="27" t="str">
        <f t="shared" si="119"/>
        <v>versuspaint</v>
      </c>
    </row>
    <row r="2503" spans="1:8" x14ac:dyDescent="0.3">
      <c r="A2503" s="49" t="s">
        <v>7489</v>
      </c>
      <c r="B2503" s="27" t="s">
        <v>7488</v>
      </c>
      <c r="C2503" s="27" t="s">
        <v>7487</v>
      </c>
      <c r="E2503" s="75">
        <v>32592</v>
      </c>
      <c r="F2503" s="27" t="str">
        <f t="shared" si="117"/>
        <v>5883</v>
      </c>
      <c r="G2503" s="27" t="str">
        <f t="shared" si="118"/>
        <v>Male</v>
      </c>
      <c r="H2503" s="27" t="e">
        <f t="shared" si="119"/>
        <v>#VALUE!</v>
      </c>
    </row>
    <row r="2504" spans="1:8" x14ac:dyDescent="0.3">
      <c r="A2504" s="49" t="s">
        <v>7486</v>
      </c>
      <c r="B2504" s="27" t="s">
        <v>6286</v>
      </c>
      <c r="C2504" s="27" t="s">
        <v>7485</v>
      </c>
      <c r="D2504" s="27" t="s">
        <v>14730</v>
      </c>
      <c r="E2504" s="75">
        <v>33315</v>
      </c>
      <c r="F2504" s="27" t="str">
        <f t="shared" si="117"/>
        <v>1028</v>
      </c>
      <c r="G2504" s="27" t="str">
        <f t="shared" si="118"/>
        <v>Female</v>
      </c>
      <c r="H2504" s="27" t="str">
        <f t="shared" si="119"/>
        <v>summerstrandfuel</v>
      </c>
    </row>
    <row r="2505" spans="1:8" x14ac:dyDescent="0.3">
      <c r="A2505" s="49" t="s">
        <v>7484</v>
      </c>
      <c r="B2505" s="27" t="s">
        <v>6381</v>
      </c>
      <c r="C2505" s="27" t="s">
        <v>4172</v>
      </c>
      <c r="D2505" s="27" t="s">
        <v>14731</v>
      </c>
      <c r="E2505" s="75">
        <v>30751</v>
      </c>
      <c r="F2505" s="27" t="str">
        <f t="shared" si="117"/>
        <v>0708</v>
      </c>
      <c r="G2505" s="27" t="str">
        <f t="shared" si="118"/>
        <v>Female</v>
      </c>
      <c r="H2505" s="27" t="str">
        <f t="shared" si="119"/>
        <v>vibrantdirect</v>
      </c>
    </row>
    <row r="2506" spans="1:8" x14ac:dyDescent="0.3">
      <c r="A2506" s="49" t="s">
        <v>7483</v>
      </c>
      <c r="B2506" s="27" t="s">
        <v>7482</v>
      </c>
      <c r="C2506" s="27" t="s">
        <v>7481</v>
      </c>
      <c r="D2506" s="27" t="s">
        <v>14732</v>
      </c>
      <c r="E2506" s="75">
        <v>31971</v>
      </c>
      <c r="F2506" s="27" t="str">
        <f t="shared" si="117"/>
        <v>1101</v>
      </c>
      <c r="G2506" s="27" t="str">
        <f t="shared" si="118"/>
        <v>Female</v>
      </c>
      <c r="H2506" s="27" t="str">
        <f t="shared" si="119"/>
        <v>mdwireless</v>
      </c>
    </row>
    <row r="2507" spans="1:8" x14ac:dyDescent="0.3">
      <c r="A2507" s="49" t="s">
        <v>7480</v>
      </c>
      <c r="B2507" s="27" t="s">
        <v>6194</v>
      </c>
      <c r="C2507" s="27" t="s">
        <v>7479</v>
      </c>
      <c r="D2507" s="27" t="s">
        <v>14733</v>
      </c>
      <c r="E2507" s="75">
        <v>30399</v>
      </c>
      <c r="F2507" s="27" t="str">
        <f t="shared" si="117"/>
        <v>5094</v>
      </c>
      <c r="G2507" s="27" t="str">
        <f t="shared" si="118"/>
        <v>Male</v>
      </c>
      <c r="H2507" s="27" t="str">
        <f t="shared" si="119"/>
        <v>vicenda</v>
      </c>
    </row>
    <row r="2508" spans="1:8" x14ac:dyDescent="0.3">
      <c r="A2508" s="49" t="s">
        <v>7478</v>
      </c>
      <c r="B2508" s="27" t="s">
        <v>7477</v>
      </c>
      <c r="C2508" s="27" t="s">
        <v>5991</v>
      </c>
      <c r="D2508" s="27" t="s">
        <v>14734</v>
      </c>
      <c r="E2508" s="75">
        <v>29584</v>
      </c>
      <c r="F2508" s="27" t="str">
        <f t="shared" si="117"/>
        <v>5239</v>
      </c>
      <c r="G2508" s="27" t="str">
        <f t="shared" si="118"/>
        <v>Male</v>
      </c>
      <c r="H2508" s="27" t="str">
        <f t="shared" si="119"/>
        <v>gmail</v>
      </c>
    </row>
    <row r="2509" spans="1:8" x14ac:dyDescent="0.3">
      <c r="A2509" s="49" t="s">
        <v>7476</v>
      </c>
      <c r="B2509" s="27" t="s">
        <v>4536</v>
      </c>
      <c r="C2509" s="27" t="s">
        <v>4996</v>
      </c>
      <c r="D2509" s="27" t="s">
        <v>14735</v>
      </c>
      <c r="E2509" s="75">
        <v>29068</v>
      </c>
      <c r="F2509" s="27" t="str">
        <f t="shared" si="117"/>
        <v>5181</v>
      </c>
      <c r="G2509" s="27" t="str">
        <f t="shared" si="118"/>
        <v>Male</v>
      </c>
      <c r="H2509" s="27" t="str">
        <f t="shared" si="119"/>
        <v>kempston</v>
      </c>
    </row>
    <row r="2510" spans="1:8" x14ac:dyDescent="0.3">
      <c r="A2510" s="49" t="s">
        <v>7475</v>
      </c>
      <c r="B2510" s="27" t="s">
        <v>7275</v>
      </c>
      <c r="C2510" s="27" t="s">
        <v>7474</v>
      </c>
      <c r="D2510" s="27" t="s">
        <v>14736</v>
      </c>
      <c r="E2510" s="75">
        <v>30424</v>
      </c>
      <c r="F2510" s="27" t="str">
        <f t="shared" si="117"/>
        <v>5596</v>
      </c>
      <c r="G2510" s="27" t="str">
        <f t="shared" si="118"/>
        <v>Male</v>
      </c>
      <c r="H2510" s="27" t="e">
        <f t="shared" si="119"/>
        <v>#VALUE!</v>
      </c>
    </row>
    <row r="2511" spans="1:8" x14ac:dyDescent="0.3">
      <c r="A2511" s="49" t="s">
        <v>7473</v>
      </c>
      <c r="B2511" s="27" t="s">
        <v>7472</v>
      </c>
      <c r="C2511" s="27" t="s">
        <v>7471</v>
      </c>
      <c r="E2511" s="75">
        <v>21487</v>
      </c>
      <c r="F2511" s="27" t="str">
        <f t="shared" si="117"/>
        <v>5007</v>
      </c>
      <c r="G2511" s="27" t="str">
        <f t="shared" si="118"/>
        <v>Male</v>
      </c>
      <c r="H2511" s="27" t="e">
        <f t="shared" si="119"/>
        <v>#VALUE!</v>
      </c>
    </row>
    <row r="2512" spans="1:8" x14ac:dyDescent="0.3">
      <c r="A2512" s="49" t="s">
        <v>7470</v>
      </c>
      <c r="B2512" s="27" t="s">
        <v>7469</v>
      </c>
      <c r="C2512" s="27" t="s">
        <v>7468</v>
      </c>
      <c r="E2512" s="75">
        <v>33118</v>
      </c>
      <c r="F2512" s="27" t="str">
        <f t="shared" si="117"/>
        <v>5588</v>
      </c>
      <c r="G2512" s="27" t="str">
        <f t="shared" si="118"/>
        <v>Male</v>
      </c>
      <c r="H2512" s="27" t="e">
        <f t="shared" si="119"/>
        <v>#VALUE!</v>
      </c>
    </row>
    <row r="2513" spans="1:8" x14ac:dyDescent="0.3">
      <c r="A2513" s="49" t="s">
        <v>7467</v>
      </c>
      <c r="B2513" s="27" t="s">
        <v>7466</v>
      </c>
      <c r="C2513" s="27" t="s">
        <v>6022</v>
      </c>
      <c r="D2513" s="27" t="s">
        <v>14737</v>
      </c>
      <c r="E2513" s="75">
        <v>31957</v>
      </c>
      <c r="F2513" s="27" t="str">
        <f t="shared" si="117"/>
        <v>5061</v>
      </c>
      <c r="G2513" s="27" t="str">
        <f t="shared" si="118"/>
        <v>Male</v>
      </c>
      <c r="H2513" s="27" t="str">
        <f t="shared" si="119"/>
        <v>visionbelting</v>
      </c>
    </row>
    <row r="2514" spans="1:8" x14ac:dyDescent="0.3">
      <c r="A2514" s="49" t="s">
        <v>7465</v>
      </c>
      <c r="B2514" s="27" t="s">
        <v>6066</v>
      </c>
      <c r="C2514" s="27" t="s">
        <v>7075</v>
      </c>
      <c r="D2514" s="27" t="s">
        <v>13853</v>
      </c>
      <c r="E2514" s="75">
        <v>33530</v>
      </c>
      <c r="F2514" s="27" t="str">
        <f t="shared" si="117"/>
        <v>0442</v>
      </c>
      <c r="G2514" s="27" t="str">
        <f t="shared" si="118"/>
        <v>Female</v>
      </c>
      <c r="H2514" s="27" t="str">
        <f t="shared" si="119"/>
        <v>vivass</v>
      </c>
    </row>
    <row r="2515" spans="1:8" x14ac:dyDescent="0.3">
      <c r="A2515" s="49" t="s">
        <v>7464</v>
      </c>
      <c r="B2515" s="27" t="s">
        <v>7463</v>
      </c>
      <c r="C2515" s="27" t="s">
        <v>7462</v>
      </c>
      <c r="D2515" s="27" t="s">
        <v>14738</v>
      </c>
      <c r="E2515" s="75">
        <v>33662</v>
      </c>
      <c r="F2515" s="27" t="str">
        <f t="shared" si="117"/>
        <v>0096</v>
      </c>
      <c r="G2515" s="27" t="str">
        <f t="shared" si="118"/>
        <v>Female</v>
      </c>
      <c r="H2515" s="27" t="str">
        <f t="shared" si="119"/>
        <v>mweb</v>
      </c>
    </row>
    <row r="2516" spans="1:8" x14ac:dyDescent="0.3">
      <c r="A2516" s="49" t="s">
        <v>7461</v>
      </c>
      <c r="B2516" s="27" t="s">
        <v>5824</v>
      </c>
      <c r="C2516" s="27" t="s">
        <v>4437</v>
      </c>
      <c r="D2516" s="27" t="s">
        <v>14493</v>
      </c>
      <c r="E2516" s="75">
        <v>33144</v>
      </c>
      <c r="F2516" s="27" t="str">
        <f t="shared" si="117"/>
        <v>5567</v>
      </c>
      <c r="G2516" s="27" t="str">
        <f t="shared" si="118"/>
        <v>Male</v>
      </c>
      <c r="H2516" s="27" t="str">
        <f t="shared" si="119"/>
        <v>quickfoods</v>
      </c>
    </row>
    <row r="2517" spans="1:8" x14ac:dyDescent="0.3">
      <c r="A2517" s="49" t="s">
        <v>7460</v>
      </c>
      <c r="B2517" s="27" t="s">
        <v>7459</v>
      </c>
      <c r="C2517" s="27" t="s">
        <v>7458</v>
      </c>
      <c r="D2517" s="27" t="s">
        <v>12763</v>
      </c>
      <c r="E2517" s="75">
        <v>31922</v>
      </c>
      <c r="F2517" s="27" t="str">
        <f t="shared" si="117"/>
        <v>5778</v>
      </c>
      <c r="G2517" s="27" t="str">
        <f t="shared" si="118"/>
        <v>Male</v>
      </c>
      <c r="H2517" s="27" t="str">
        <f t="shared" si="119"/>
        <v>mmfs</v>
      </c>
    </row>
    <row r="2518" spans="1:8" x14ac:dyDescent="0.3">
      <c r="A2518" s="49" t="s">
        <v>7457</v>
      </c>
      <c r="B2518" s="27" t="s">
        <v>7456</v>
      </c>
      <c r="C2518" s="27" t="s">
        <v>7455</v>
      </c>
      <c r="D2518" s="27" t="s">
        <v>14739</v>
      </c>
      <c r="E2518" s="75">
        <v>34403</v>
      </c>
      <c r="F2518" s="27" t="str">
        <f t="shared" si="117"/>
        <v>0263</v>
      </c>
      <c r="G2518" s="27" t="str">
        <f t="shared" si="118"/>
        <v>Female</v>
      </c>
      <c r="H2518" s="27" t="str">
        <f t="shared" si="119"/>
        <v>vcontractor</v>
      </c>
    </row>
    <row r="2519" spans="1:8" x14ac:dyDescent="0.3">
      <c r="A2519" s="49" t="s">
        <v>7454</v>
      </c>
      <c r="B2519" s="27" t="s">
        <v>7453</v>
      </c>
      <c r="C2519" s="27" t="s">
        <v>4172</v>
      </c>
      <c r="D2519" s="27" t="s">
        <v>14740</v>
      </c>
      <c r="E2519" s="75">
        <v>31920</v>
      </c>
      <c r="F2519" s="27" t="str">
        <f t="shared" si="117"/>
        <v>0982</v>
      </c>
      <c r="G2519" s="27" t="str">
        <f t="shared" si="118"/>
        <v>Female</v>
      </c>
      <c r="H2519" s="27" t="str">
        <f t="shared" si="119"/>
        <v>gmail</v>
      </c>
    </row>
    <row r="2520" spans="1:8" x14ac:dyDescent="0.3">
      <c r="A2520" s="49" t="s">
        <v>7452</v>
      </c>
      <c r="B2520" s="27" t="s">
        <v>7451</v>
      </c>
      <c r="C2520" s="27" t="s">
        <v>7450</v>
      </c>
      <c r="D2520" s="27" t="s">
        <v>14741</v>
      </c>
      <c r="E2520" s="75">
        <v>31023</v>
      </c>
      <c r="F2520" s="27" t="str">
        <f t="shared" si="117"/>
        <v>5530</v>
      </c>
      <c r="G2520" s="27" t="str">
        <f t="shared" si="118"/>
        <v>Male</v>
      </c>
      <c r="H2520" s="27" t="str">
        <f t="shared" si="119"/>
        <v>gmail</v>
      </c>
    </row>
    <row r="2521" spans="1:8" x14ac:dyDescent="0.3">
      <c r="A2521" s="49" t="s">
        <v>7449</v>
      </c>
      <c r="B2521" s="27" t="s">
        <v>7448</v>
      </c>
      <c r="C2521" s="27" t="s">
        <v>5132</v>
      </c>
      <c r="D2521" s="27" t="s">
        <v>13318</v>
      </c>
      <c r="E2521" s="75">
        <v>32245</v>
      </c>
      <c r="F2521" s="27" t="str">
        <f t="shared" si="117"/>
        <v>5535</v>
      </c>
      <c r="G2521" s="27" t="str">
        <f t="shared" si="118"/>
        <v>Male</v>
      </c>
      <c r="H2521" s="27" t="str">
        <f t="shared" si="119"/>
        <v>vovotelo</v>
      </c>
    </row>
    <row r="2522" spans="1:8" x14ac:dyDescent="0.3">
      <c r="A2522" s="49" t="s">
        <v>7447</v>
      </c>
      <c r="B2522" s="27" t="s">
        <v>7446</v>
      </c>
      <c r="C2522" s="27" t="s">
        <v>4961</v>
      </c>
      <c r="D2522" s="27" t="s">
        <v>14742</v>
      </c>
      <c r="E2522" s="75">
        <v>28919</v>
      </c>
      <c r="F2522" s="27" t="str">
        <f t="shared" si="117"/>
        <v>5632</v>
      </c>
      <c r="G2522" s="27" t="str">
        <f t="shared" si="118"/>
        <v>Male</v>
      </c>
      <c r="H2522" s="27" t="str">
        <f t="shared" si="119"/>
        <v>tredd</v>
      </c>
    </row>
    <row r="2523" spans="1:8" x14ac:dyDescent="0.3">
      <c r="A2523" s="49" t="s">
        <v>7445</v>
      </c>
      <c r="B2523" s="27" t="s">
        <v>7444</v>
      </c>
      <c r="C2523" s="27" t="s">
        <v>7443</v>
      </c>
      <c r="D2523" s="27" t="s">
        <v>14743</v>
      </c>
      <c r="E2523" s="75">
        <v>31013</v>
      </c>
      <c r="F2523" s="27" t="str">
        <f t="shared" si="117"/>
        <v>0327</v>
      </c>
      <c r="G2523" s="27" t="str">
        <f t="shared" si="118"/>
        <v>Female</v>
      </c>
      <c r="H2523" s="27" t="str">
        <f t="shared" si="119"/>
        <v>vue</v>
      </c>
    </row>
    <row r="2524" spans="1:8" x14ac:dyDescent="0.3">
      <c r="A2524" s="49" t="s">
        <v>7442</v>
      </c>
      <c r="B2524" s="27" t="s">
        <v>5453</v>
      </c>
      <c r="C2524" s="27" t="s">
        <v>7441</v>
      </c>
      <c r="D2524" s="27" t="s">
        <v>14744</v>
      </c>
      <c r="E2524" s="75">
        <v>34635</v>
      </c>
      <c r="F2524" s="27" t="str">
        <f t="shared" si="117"/>
        <v>0281</v>
      </c>
      <c r="G2524" s="27" t="str">
        <f t="shared" si="118"/>
        <v>Female</v>
      </c>
      <c r="H2524" s="27" t="str">
        <f t="shared" si="119"/>
        <v>gmail</v>
      </c>
    </row>
    <row r="2525" spans="1:8" x14ac:dyDescent="0.3">
      <c r="A2525" s="49" t="s">
        <v>7440</v>
      </c>
      <c r="B2525" s="27" t="s">
        <v>7439</v>
      </c>
      <c r="C2525" s="27" t="s">
        <v>7438</v>
      </c>
      <c r="D2525" s="27" t="s">
        <v>14745</v>
      </c>
      <c r="E2525" s="75">
        <v>30386</v>
      </c>
      <c r="F2525" s="27" t="str">
        <f t="shared" si="117"/>
        <v>0841</v>
      </c>
      <c r="G2525" s="27" t="str">
        <f t="shared" si="118"/>
        <v>Female</v>
      </c>
      <c r="H2525" s="27" t="str">
        <f t="shared" si="119"/>
        <v>vukelasec</v>
      </c>
    </row>
    <row r="2526" spans="1:8" x14ac:dyDescent="0.3">
      <c r="A2526" s="49" t="s">
        <v>7437</v>
      </c>
      <c r="B2526" s="27" t="s">
        <v>7436</v>
      </c>
      <c r="C2526" s="27" t="s">
        <v>7435</v>
      </c>
      <c r="D2526" s="27" t="s">
        <v>14746</v>
      </c>
      <c r="E2526" s="75">
        <v>33047</v>
      </c>
      <c r="F2526" s="27" t="str">
        <f t="shared" si="117"/>
        <v>0265</v>
      </c>
      <c r="G2526" s="27" t="str">
        <f t="shared" si="118"/>
        <v>Female</v>
      </c>
      <c r="H2526" s="27" t="str">
        <f t="shared" si="119"/>
        <v>vulcan</v>
      </c>
    </row>
    <row r="2527" spans="1:8" x14ac:dyDescent="0.3">
      <c r="A2527" s="49" t="s">
        <v>7434</v>
      </c>
      <c r="B2527" s="27" t="s">
        <v>4234</v>
      </c>
      <c r="C2527" s="27" t="s">
        <v>7433</v>
      </c>
      <c r="D2527" s="27" t="s">
        <v>14747</v>
      </c>
      <c r="E2527" s="75">
        <v>33071</v>
      </c>
      <c r="F2527" s="27" t="str">
        <f t="shared" si="117"/>
        <v>5677</v>
      </c>
      <c r="G2527" s="27" t="str">
        <f t="shared" si="118"/>
        <v>Male</v>
      </c>
      <c r="H2527" s="27" t="str">
        <f t="shared" si="119"/>
        <v>vuyaniafrica</v>
      </c>
    </row>
    <row r="2528" spans="1:8" x14ac:dyDescent="0.3">
      <c r="A2528" s="49" t="s">
        <v>7432</v>
      </c>
      <c r="B2528" s="27" t="s">
        <v>7431</v>
      </c>
      <c r="C2528" s="27" t="s">
        <v>7430</v>
      </c>
      <c r="D2528" s="27" t="s">
        <v>14748</v>
      </c>
      <c r="E2528" s="75">
        <v>33129</v>
      </c>
      <c r="F2528" s="27" t="str">
        <f t="shared" si="117"/>
        <v>6381</v>
      </c>
      <c r="G2528" s="27" t="str">
        <f t="shared" si="118"/>
        <v>Male</v>
      </c>
      <c r="H2528" s="27" t="str">
        <f t="shared" si="119"/>
        <v>wconsulting</v>
      </c>
    </row>
    <row r="2529" spans="1:8" x14ac:dyDescent="0.3">
      <c r="A2529" s="49" t="s">
        <v>7429</v>
      </c>
      <c r="B2529" s="27" t="s">
        <v>6365</v>
      </c>
      <c r="C2529" s="27" t="s">
        <v>7428</v>
      </c>
      <c r="D2529" s="27" t="s">
        <v>14749</v>
      </c>
      <c r="E2529" s="75">
        <v>32056</v>
      </c>
      <c r="F2529" s="27" t="str">
        <f t="shared" si="117"/>
        <v>0563</v>
      </c>
      <c r="G2529" s="27" t="str">
        <f t="shared" si="118"/>
        <v>Female</v>
      </c>
      <c r="H2529" s="27" t="str">
        <f t="shared" si="119"/>
        <v>lantic</v>
      </c>
    </row>
    <row r="2530" spans="1:8" x14ac:dyDescent="0.3">
      <c r="A2530" s="49" t="s">
        <v>7427</v>
      </c>
      <c r="B2530" s="27" t="s">
        <v>7426</v>
      </c>
      <c r="C2530" s="27" t="s">
        <v>7425</v>
      </c>
      <c r="D2530" s="27" t="s">
        <v>14634</v>
      </c>
      <c r="E2530" s="75">
        <v>32563</v>
      </c>
      <c r="F2530" s="27" t="str">
        <f t="shared" si="117"/>
        <v>5557</v>
      </c>
      <c r="G2530" s="27" t="str">
        <f t="shared" si="118"/>
        <v>Male</v>
      </c>
      <c r="H2530" s="27" t="str">
        <f t="shared" si="119"/>
        <v>famousbrands</v>
      </c>
    </row>
    <row r="2531" spans="1:8" x14ac:dyDescent="0.3">
      <c r="A2531" s="49" t="s">
        <v>7424</v>
      </c>
      <c r="B2531" s="27" t="s">
        <v>6077</v>
      </c>
      <c r="C2531" s="27" t="s">
        <v>5527</v>
      </c>
      <c r="D2531" s="27" t="s">
        <v>14750</v>
      </c>
      <c r="E2531" s="75">
        <v>33707</v>
      </c>
      <c r="F2531" s="27" t="str">
        <f t="shared" si="117"/>
        <v>0299</v>
      </c>
      <c r="G2531" s="27" t="str">
        <f t="shared" si="118"/>
        <v>Female</v>
      </c>
      <c r="H2531" s="27" t="str">
        <f t="shared" si="119"/>
        <v>wakaberry</v>
      </c>
    </row>
    <row r="2532" spans="1:8" x14ac:dyDescent="0.3">
      <c r="A2532" s="49" t="s">
        <v>7423</v>
      </c>
      <c r="B2532" s="27" t="s">
        <v>7422</v>
      </c>
      <c r="C2532" s="27" t="s">
        <v>7421</v>
      </c>
      <c r="E2532" s="75">
        <v>29782</v>
      </c>
      <c r="F2532" s="27" t="str">
        <f t="shared" si="117"/>
        <v>1126</v>
      </c>
      <c r="G2532" s="27" t="str">
        <f t="shared" si="118"/>
        <v>Female</v>
      </c>
      <c r="H2532" s="27" t="e">
        <f t="shared" si="119"/>
        <v>#VALUE!</v>
      </c>
    </row>
    <row r="2533" spans="1:8" x14ac:dyDescent="0.3">
      <c r="A2533" s="49" t="s">
        <v>7420</v>
      </c>
      <c r="B2533" s="27" t="s">
        <v>7419</v>
      </c>
      <c r="C2533" s="27" t="s">
        <v>6828</v>
      </c>
      <c r="D2533" s="27" t="s">
        <v>14751</v>
      </c>
      <c r="E2533" s="75">
        <v>25646</v>
      </c>
      <c r="F2533" s="27" t="str">
        <f t="shared" si="117"/>
        <v>5263</v>
      </c>
      <c r="G2533" s="27" t="str">
        <f t="shared" si="118"/>
        <v>Male</v>
      </c>
      <c r="H2533" s="27" t="str">
        <f t="shared" si="119"/>
        <v>kzn</v>
      </c>
    </row>
    <row r="2534" spans="1:8" x14ac:dyDescent="0.3">
      <c r="A2534" s="49" t="s">
        <v>7418</v>
      </c>
      <c r="B2534" s="27" t="s">
        <v>4696</v>
      </c>
      <c r="C2534" s="27" t="s">
        <v>5448</v>
      </c>
      <c r="D2534" s="27" t="s">
        <v>14752</v>
      </c>
      <c r="E2534" s="75">
        <v>29475</v>
      </c>
      <c r="F2534" s="27" t="str">
        <f t="shared" si="117"/>
        <v>5305</v>
      </c>
      <c r="G2534" s="27" t="str">
        <f t="shared" si="118"/>
        <v>Male</v>
      </c>
      <c r="H2534" s="27" t="str">
        <f t="shared" si="119"/>
        <v>kzn</v>
      </c>
    </row>
    <row r="2535" spans="1:8" x14ac:dyDescent="0.3">
      <c r="A2535" s="49" t="s">
        <v>7417</v>
      </c>
      <c r="B2535" s="27" t="s">
        <v>7416</v>
      </c>
      <c r="C2535" s="27" t="s">
        <v>7415</v>
      </c>
      <c r="D2535" s="27" t="s">
        <v>14753</v>
      </c>
      <c r="E2535" s="75">
        <v>30418</v>
      </c>
      <c r="F2535" s="27" t="str">
        <f t="shared" si="117"/>
        <v>0070</v>
      </c>
      <c r="G2535" s="27" t="str">
        <f t="shared" si="118"/>
        <v>Female</v>
      </c>
      <c r="H2535" s="27" t="str">
        <f t="shared" si="119"/>
        <v>amka</v>
      </c>
    </row>
    <row r="2536" spans="1:8" x14ac:dyDescent="0.3">
      <c r="A2536" s="49" t="s">
        <v>7414</v>
      </c>
      <c r="B2536" s="27" t="s">
        <v>6678</v>
      </c>
      <c r="C2536" s="27" t="s">
        <v>6274</v>
      </c>
      <c r="D2536" s="27" t="s">
        <v>14754</v>
      </c>
      <c r="E2536" s="75">
        <v>31883</v>
      </c>
      <c r="F2536" s="27" t="str">
        <f t="shared" si="117"/>
        <v>5192</v>
      </c>
      <c r="G2536" s="27" t="str">
        <f t="shared" si="118"/>
        <v>Male</v>
      </c>
      <c r="H2536" s="27" t="str">
        <f t="shared" si="119"/>
        <v>wasteworx</v>
      </c>
    </row>
    <row r="2537" spans="1:8" x14ac:dyDescent="0.3">
      <c r="A2537" s="49" t="s">
        <v>7413</v>
      </c>
      <c r="B2537" s="27" t="s">
        <v>7412</v>
      </c>
      <c r="C2537" s="27" t="s">
        <v>7411</v>
      </c>
      <c r="D2537" s="27" t="s">
        <v>14755</v>
      </c>
      <c r="E2537" s="75">
        <v>33789</v>
      </c>
      <c r="F2537" s="27" t="str">
        <f t="shared" si="117"/>
        <v>1078</v>
      </c>
      <c r="G2537" s="27" t="str">
        <f t="shared" si="118"/>
        <v>Female</v>
      </c>
      <c r="H2537" s="27" t="str">
        <f t="shared" si="119"/>
        <v>wasteman</v>
      </c>
    </row>
    <row r="2538" spans="1:8" x14ac:dyDescent="0.3">
      <c r="A2538" s="49" t="s">
        <v>7410</v>
      </c>
      <c r="B2538" s="27" t="s">
        <v>7409</v>
      </c>
      <c r="C2538" s="27" t="s">
        <v>4559</v>
      </c>
      <c r="D2538" s="27" t="s">
        <v>14756</v>
      </c>
      <c r="E2538" s="75">
        <v>33531</v>
      </c>
      <c r="F2538" s="27" t="str">
        <f t="shared" si="117"/>
        <v>0659</v>
      </c>
      <c r="G2538" s="27" t="str">
        <f t="shared" si="118"/>
        <v>Female</v>
      </c>
      <c r="H2538" s="27" t="str">
        <f t="shared" si="119"/>
        <v>waterguru</v>
      </c>
    </row>
    <row r="2539" spans="1:8" x14ac:dyDescent="0.3">
      <c r="A2539" s="49" t="s">
        <v>7408</v>
      </c>
      <c r="B2539" s="27" t="s">
        <v>7407</v>
      </c>
      <c r="C2539" s="27" t="s">
        <v>5403</v>
      </c>
      <c r="D2539" s="27" t="s">
        <v>14757</v>
      </c>
      <c r="E2539" s="75">
        <v>33149</v>
      </c>
      <c r="F2539" s="27" t="str">
        <f t="shared" si="117"/>
        <v>5041</v>
      </c>
      <c r="G2539" s="27" t="str">
        <f t="shared" si="118"/>
        <v>Male</v>
      </c>
      <c r="H2539" s="27" t="str">
        <f t="shared" si="119"/>
        <v>waterquest</v>
      </c>
    </row>
    <row r="2540" spans="1:8" x14ac:dyDescent="0.3">
      <c r="A2540" s="49" t="s">
        <v>7406</v>
      </c>
      <c r="B2540" s="27" t="s">
        <v>7405</v>
      </c>
      <c r="C2540" s="27" t="s">
        <v>7404</v>
      </c>
      <c r="D2540" s="27" t="s">
        <v>14758</v>
      </c>
      <c r="E2540" s="75">
        <v>32986</v>
      </c>
      <c r="F2540" s="27" t="str">
        <f t="shared" si="117"/>
        <v>0549</v>
      </c>
      <c r="G2540" s="27" t="str">
        <f t="shared" si="118"/>
        <v>Female</v>
      </c>
      <c r="H2540" s="27" t="str">
        <f t="shared" si="119"/>
        <v>wmbpumps</v>
      </c>
    </row>
    <row r="2541" spans="1:8" x14ac:dyDescent="0.3">
      <c r="A2541" s="49" t="s">
        <v>7403</v>
      </c>
      <c r="B2541" s="27" t="s">
        <v>7402</v>
      </c>
      <c r="C2541" s="27" t="s">
        <v>7401</v>
      </c>
      <c r="D2541" s="27" t="s">
        <v>14759</v>
      </c>
      <c r="E2541" s="75">
        <v>33975</v>
      </c>
      <c r="F2541" s="27" t="str">
        <f t="shared" si="117"/>
        <v>6279</v>
      </c>
      <c r="G2541" s="27" t="str">
        <f t="shared" si="118"/>
        <v>Male</v>
      </c>
      <c r="H2541" s="27" t="str">
        <f t="shared" si="119"/>
        <v>wavepaper</v>
      </c>
    </row>
    <row r="2542" spans="1:8" x14ac:dyDescent="0.3">
      <c r="A2542" s="49" t="s">
        <v>7400</v>
      </c>
      <c r="B2542" s="27" t="s">
        <v>7399</v>
      </c>
      <c r="C2542" s="27" t="s">
        <v>7398</v>
      </c>
      <c r="D2542" s="27" t="s">
        <v>14760</v>
      </c>
      <c r="E2542" s="75">
        <v>33788</v>
      </c>
      <c r="F2542" s="27" t="str">
        <f t="shared" si="117"/>
        <v>0128</v>
      </c>
      <c r="G2542" s="27" t="str">
        <f t="shared" si="118"/>
        <v>Female</v>
      </c>
      <c r="H2542" s="27" t="str">
        <f t="shared" si="119"/>
        <v>smollan</v>
      </c>
    </row>
    <row r="2543" spans="1:8" x14ac:dyDescent="0.3">
      <c r="A2543" s="49" t="s">
        <v>7397</v>
      </c>
      <c r="B2543" s="27" t="s">
        <v>7396</v>
      </c>
      <c r="C2543" s="27" t="s">
        <v>7395</v>
      </c>
      <c r="D2543" s="27" t="s">
        <v>14761</v>
      </c>
      <c r="E2543" s="75">
        <v>33594</v>
      </c>
      <c r="F2543" s="27" t="str">
        <f t="shared" si="117"/>
        <v>6093</v>
      </c>
      <c r="G2543" s="27" t="str">
        <f t="shared" si="118"/>
        <v>Male</v>
      </c>
      <c r="H2543" s="27" t="str">
        <f t="shared" si="119"/>
        <v>mweb</v>
      </c>
    </row>
    <row r="2544" spans="1:8" x14ac:dyDescent="0.3">
      <c r="A2544" s="49" t="s">
        <v>7394</v>
      </c>
      <c r="B2544" s="27" t="s">
        <v>7393</v>
      </c>
      <c r="C2544" s="27" t="s">
        <v>7236</v>
      </c>
      <c r="D2544" s="27" t="s">
        <v>14762</v>
      </c>
      <c r="E2544" s="75">
        <v>34098</v>
      </c>
      <c r="F2544" s="27" t="str">
        <f t="shared" si="117"/>
        <v>5944</v>
      </c>
      <c r="G2544" s="27" t="str">
        <f t="shared" si="118"/>
        <v>Male</v>
      </c>
      <c r="H2544" s="27" t="str">
        <f t="shared" si="119"/>
        <v>wewashwindows</v>
      </c>
    </row>
    <row r="2545" spans="1:8" x14ac:dyDescent="0.3">
      <c r="A2545" s="49" t="s">
        <v>7392</v>
      </c>
      <c r="B2545" s="27" t="s">
        <v>7391</v>
      </c>
      <c r="C2545" s="27" t="s">
        <v>7390</v>
      </c>
      <c r="D2545" s="27" t="s">
        <v>14763</v>
      </c>
      <c r="E2545" s="75">
        <v>32856</v>
      </c>
      <c r="F2545" s="27" t="str">
        <f t="shared" si="117"/>
        <v>0747</v>
      </c>
      <c r="G2545" s="27" t="str">
        <f t="shared" si="118"/>
        <v>Female</v>
      </c>
      <c r="H2545" s="27" t="str">
        <f t="shared" si="119"/>
        <v>webaware</v>
      </c>
    </row>
    <row r="2546" spans="1:8" x14ac:dyDescent="0.3">
      <c r="A2546" s="49" t="s">
        <v>7389</v>
      </c>
      <c r="B2546" s="27" t="s">
        <v>4602</v>
      </c>
      <c r="C2546" s="27" t="s">
        <v>7388</v>
      </c>
      <c r="D2546" s="27" t="s">
        <v>14764</v>
      </c>
      <c r="E2546" s="75">
        <v>33402</v>
      </c>
      <c r="F2546" s="27" t="str">
        <f t="shared" si="117"/>
        <v>5250</v>
      </c>
      <c r="G2546" s="27" t="str">
        <f t="shared" si="118"/>
        <v>Male</v>
      </c>
      <c r="H2546" s="27" t="str">
        <f t="shared" si="119"/>
        <v>webberwentzel</v>
      </c>
    </row>
    <row r="2547" spans="1:8" x14ac:dyDescent="0.3">
      <c r="A2547" s="49" t="s">
        <v>7387</v>
      </c>
      <c r="B2547" s="27" t="s">
        <v>5379</v>
      </c>
      <c r="C2547" s="27" t="s">
        <v>4236</v>
      </c>
      <c r="D2547" s="27" t="s">
        <v>14765</v>
      </c>
      <c r="E2547" s="75">
        <v>34269</v>
      </c>
      <c r="F2547" s="27" t="str">
        <f t="shared" si="117"/>
        <v>6166</v>
      </c>
      <c r="G2547" s="27" t="str">
        <f t="shared" si="118"/>
        <v>Male</v>
      </c>
      <c r="H2547" s="27" t="str">
        <f t="shared" si="119"/>
        <v>wecprojects</v>
      </c>
    </row>
    <row r="2548" spans="1:8" x14ac:dyDescent="0.3">
      <c r="A2548" s="49" t="s">
        <v>7386</v>
      </c>
      <c r="B2548" s="27" t="s">
        <v>7385</v>
      </c>
      <c r="C2548" s="27" t="s">
        <v>7384</v>
      </c>
      <c r="D2548" s="27" t="s">
        <v>14766</v>
      </c>
      <c r="E2548" s="75">
        <v>33123</v>
      </c>
      <c r="F2548" s="27" t="str">
        <f t="shared" si="117"/>
        <v>5588</v>
      </c>
      <c r="G2548" s="27" t="str">
        <f t="shared" si="118"/>
        <v>Male</v>
      </c>
      <c r="H2548" s="27" t="str">
        <f t="shared" si="119"/>
        <v>weighcomm</v>
      </c>
    </row>
    <row r="2549" spans="1:8" x14ac:dyDescent="0.3">
      <c r="A2549" s="49" t="s">
        <v>7383</v>
      </c>
      <c r="B2549" s="27" t="s">
        <v>5728</v>
      </c>
      <c r="C2549" s="27" t="s">
        <v>5551</v>
      </c>
      <c r="D2549" s="27" t="s">
        <v>14767</v>
      </c>
      <c r="E2549" s="75">
        <v>34094</v>
      </c>
      <c r="F2549" s="27" t="str">
        <f t="shared" si="117"/>
        <v>5505</v>
      </c>
      <c r="G2549" s="27" t="str">
        <f t="shared" si="118"/>
        <v>Male</v>
      </c>
      <c r="H2549" s="27" t="str">
        <f t="shared" si="119"/>
        <v>mweb</v>
      </c>
    </row>
    <row r="2550" spans="1:8" x14ac:dyDescent="0.3">
      <c r="A2550" s="49" t="s">
        <v>7382</v>
      </c>
      <c r="B2550" s="27" t="s">
        <v>7381</v>
      </c>
      <c r="C2550" s="27" t="s">
        <v>7380</v>
      </c>
      <c r="D2550" s="27" t="s">
        <v>14768</v>
      </c>
      <c r="E2550" s="75">
        <v>32870</v>
      </c>
      <c r="F2550" s="27" t="str">
        <f t="shared" si="117"/>
        <v>6077</v>
      </c>
      <c r="G2550" s="27" t="str">
        <f t="shared" si="118"/>
        <v>Male</v>
      </c>
      <c r="H2550" s="27" t="str">
        <f t="shared" si="119"/>
        <v>weldhagen</v>
      </c>
    </row>
    <row r="2551" spans="1:8" x14ac:dyDescent="0.3">
      <c r="A2551" s="49" t="s">
        <v>7379</v>
      </c>
      <c r="B2551" s="27" t="s">
        <v>7378</v>
      </c>
      <c r="C2551" s="27" t="s">
        <v>7377</v>
      </c>
      <c r="D2551" s="27" t="s">
        <v>14769</v>
      </c>
      <c r="E2551" s="75">
        <v>32665</v>
      </c>
      <c r="F2551" s="27" t="str">
        <f t="shared" si="117"/>
        <v>1025</v>
      </c>
      <c r="G2551" s="27" t="str">
        <f t="shared" si="118"/>
        <v>Female</v>
      </c>
      <c r="H2551" s="27" t="str">
        <f t="shared" si="119"/>
        <v>wesconafrica</v>
      </c>
    </row>
    <row r="2552" spans="1:8" x14ac:dyDescent="0.3">
      <c r="A2552" s="49" t="s">
        <v>7376</v>
      </c>
      <c r="B2552" s="27" t="s">
        <v>7375</v>
      </c>
      <c r="C2552" s="27" t="s">
        <v>4242</v>
      </c>
      <c r="D2552" s="27" t="s">
        <v>14770</v>
      </c>
      <c r="E2552" s="75">
        <v>31525</v>
      </c>
      <c r="F2552" s="27" t="str">
        <f t="shared" si="117"/>
        <v>0035</v>
      </c>
      <c r="G2552" s="27" t="str">
        <f t="shared" si="118"/>
        <v>Female</v>
      </c>
      <c r="H2552" s="27" t="str">
        <f t="shared" si="119"/>
        <v>soft</v>
      </c>
    </row>
    <row r="2553" spans="1:8" x14ac:dyDescent="0.3">
      <c r="A2553" s="49" t="s">
        <v>7374</v>
      </c>
      <c r="B2553" s="27" t="s">
        <v>7373</v>
      </c>
      <c r="C2553" s="27" t="s">
        <v>7030</v>
      </c>
      <c r="D2553" s="27" t="s">
        <v>14771</v>
      </c>
      <c r="E2553" s="75">
        <v>32852</v>
      </c>
      <c r="F2553" s="27" t="str">
        <f t="shared" si="117"/>
        <v>5205</v>
      </c>
      <c r="G2553" s="27" t="str">
        <f t="shared" si="118"/>
        <v>Male</v>
      </c>
      <c r="H2553" s="27" t="str">
        <f t="shared" si="119"/>
        <v>westeringhigh</v>
      </c>
    </row>
    <row r="2554" spans="1:8" x14ac:dyDescent="0.3">
      <c r="A2554" s="49" t="s">
        <v>7372</v>
      </c>
      <c r="B2554" s="27" t="s">
        <v>7371</v>
      </c>
      <c r="C2554" s="27" t="s">
        <v>4794</v>
      </c>
      <c r="D2554" s="27" t="s">
        <v>14772</v>
      </c>
      <c r="E2554" s="75">
        <v>33765</v>
      </c>
      <c r="F2554" s="27" t="str">
        <f t="shared" si="117"/>
        <v>0085</v>
      </c>
      <c r="G2554" s="27" t="str">
        <f t="shared" si="118"/>
        <v>Female</v>
      </c>
      <c r="H2554" s="27" t="str">
        <f t="shared" si="119"/>
        <v>gmail</v>
      </c>
    </row>
    <row r="2555" spans="1:8" x14ac:dyDescent="0.3">
      <c r="A2555" s="49" t="s">
        <v>7370</v>
      </c>
      <c r="B2555" s="27" t="s">
        <v>4087</v>
      </c>
      <c r="C2555" s="27" t="s">
        <v>7369</v>
      </c>
      <c r="E2555" s="75">
        <v>31263</v>
      </c>
      <c r="F2555" s="27" t="str">
        <f t="shared" si="117"/>
        <v>0738</v>
      </c>
      <c r="G2555" s="27" t="str">
        <f t="shared" si="118"/>
        <v>Female</v>
      </c>
      <c r="H2555" s="27" t="e">
        <f t="shared" si="119"/>
        <v>#VALUE!</v>
      </c>
    </row>
    <row r="2556" spans="1:8" x14ac:dyDescent="0.3">
      <c r="A2556" s="49" t="s">
        <v>7368</v>
      </c>
      <c r="B2556" s="27" t="s">
        <v>7367</v>
      </c>
      <c r="C2556" s="27" t="s">
        <v>7366</v>
      </c>
      <c r="D2556" s="27" t="s">
        <v>14773</v>
      </c>
      <c r="E2556" s="75">
        <v>30797</v>
      </c>
      <c r="F2556" s="27" t="str">
        <f t="shared" si="117"/>
        <v>0517</v>
      </c>
      <c r="G2556" s="27" t="str">
        <f t="shared" si="118"/>
        <v>Female</v>
      </c>
      <c r="H2556" s="27" t="str">
        <f t="shared" si="119"/>
        <v>WESTMEADLOCKSMITH</v>
      </c>
    </row>
    <row r="2557" spans="1:8" x14ac:dyDescent="0.3">
      <c r="A2557" s="49" t="s">
        <v>7365</v>
      </c>
      <c r="B2557" s="27" t="s">
        <v>7364</v>
      </c>
      <c r="C2557" s="27" t="s">
        <v>7363</v>
      </c>
      <c r="D2557" s="27" t="s">
        <v>14774</v>
      </c>
      <c r="E2557" s="75">
        <v>33458</v>
      </c>
      <c r="F2557" s="27" t="str">
        <f t="shared" si="117"/>
        <v>0121</v>
      </c>
      <c r="G2557" s="27" t="str">
        <f t="shared" si="118"/>
        <v>Female</v>
      </c>
      <c r="H2557" s="27" t="str">
        <f t="shared" si="119"/>
        <v>heandshe</v>
      </c>
    </row>
    <row r="2558" spans="1:8" x14ac:dyDescent="0.3">
      <c r="A2558" s="49" t="s">
        <v>7362</v>
      </c>
      <c r="B2558" s="27" t="s">
        <v>7361</v>
      </c>
      <c r="C2558" s="27" t="s">
        <v>7360</v>
      </c>
      <c r="D2558" s="27" t="s">
        <v>14775</v>
      </c>
      <c r="E2558" s="75">
        <v>31129</v>
      </c>
      <c r="F2558" s="27" t="str">
        <f t="shared" si="117"/>
        <v>6016</v>
      </c>
      <c r="G2558" s="27" t="str">
        <f t="shared" si="118"/>
        <v>Male</v>
      </c>
      <c r="H2558" s="27" t="str">
        <f t="shared" si="119"/>
        <v>whipretail</v>
      </c>
    </row>
    <row r="2559" spans="1:8" x14ac:dyDescent="0.3">
      <c r="A2559" s="49" t="s">
        <v>7359</v>
      </c>
      <c r="B2559" s="27" t="s">
        <v>4743</v>
      </c>
      <c r="C2559" s="27" t="s">
        <v>7358</v>
      </c>
      <c r="D2559" s="27" t="s">
        <v>14776</v>
      </c>
      <c r="E2559" s="75">
        <v>23813</v>
      </c>
      <c r="F2559" s="27" t="str">
        <f t="shared" si="117"/>
        <v>0098</v>
      </c>
      <c r="G2559" s="27" t="str">
        <f t="shared" si="118"/>
        <v>Female</v>
      </c>
      <c r="H2559" s="27" t="str">
        <f t="shared" si="119"/>
        <v>whipfire</v>
      </c>
    </row>
    <row r="2560" spans="1:8" x14ac:dyDescent="0.3">
      <c r="A2560" s="49" t="s">
        <v>7357</v>
      </c>
      <c r="B2560" s="27" t="s">
        <v>7170</v>
      </c>
      <c r="C2560" s="27" t="s">
        <v>4248</v>
      </c>
      <c r="D2560" s="27" t="s">
        <v>14777</v>
      </c>
      <c r="E2560" s="75">
        <v>28077</v>
      </c>
      <c r="F2560" s="27" t="str">
        <f t="shared" si="117"/>
        <v>5596</v>
      </c>
      <c r="G2560" s="27" t="str">
        <f t="shared" si="118"/>
        <v>Male</v>
      </c>
      <c r="H2560" s="27" t="str">
        <f t="shared" si="119"/>
        <v>whistleblowing</v>
      </c>
    </row>
    <row r="2561" spans="1:8" x14ac:dyDescent="0.3">
      <c r="A2561" s="49" t="s">
        <v>7356</v>
      </c>
      <c r="B2561" s="27" t="s">
        <v>7355</v>
      </c>
      <c r="C2561" s="27" t="s">
        <v>7354</v>
      </c>
      <c r="D2561" s="27" t="s">
        <v>14778</v>
      </c>
      <c r="E2561" s="75">
        <v>30471</v>
      </c>
      <c r="F2561" s="27" t="str">
        <f t="shared" si="117"/>
        <v>5085</v>
      </c>
      <c r="G2561" s="27" t="str">
        <f t="shared" si="118"/>
        <v>Male</v>
      </c>
      <c r="H2561" s="27" t="str">
        <f t="shared" si="119"/>
        <v>wholesalesigns</v>
      </c>
    </row>
    <row r="2562" spans="1:8" x14ac:dyDescent="0.3">
      <c r="A2562" s="49" t="s">
        <v>7353</v>
      </c>
      <c r="B2562" s="27" t="s">
        <v>7352</v>
      </c>
      <c r="C2562" s="27" t="s">
        <v>5604</v>
      </c>
      <c r="D2562" s="27" t="s">
        <v>14779</v>
      </c>
      <c r="E2562" s="75">
        <v>31857</v>
      </c>
      <c r="F2562" s="27" t="str">
        <f t="shared" si="117"/>
        <v>5150</v>
      </c>
      <c r="G2562" s="27" t="str">
        <f t="shared" si="118"/>
        <v>Male</v>
      </c>
      <c r="H2562" s="27" t="str">
        <f t="shared" si="119"/>
        <v>WIGROUP</v>
      </c>
    </row>
    <row r="2563" spans="1:8" x14ac:dyDescent="0.3">
      <c r="A2563" s="49" t="s">
        <v>7351</v>
      </c>
      <c r="B2563" s="27" t="s">
        <v>7350</v>
      </c>
      <c r="C2563" s="27" t="s">
        <v>7349</v>
      </c>
      <c r="D2563" s="27" t="s">
        <v>14780</v>
      </c>
      <c r="E2563" s="75">
        <v>24851</v>
      </c>
      <c r="F2563" s="27" t="str">
        <f t="shared" si="117"/>
        <v>0016</v>
      </c>
      <c r="G2563" s="27" t="str">
        <f t="shared" si="118"/>
        <v>Female</v>
      </c>
      <c r="H2563" s="27" t="str">
        <f t="shared" si="119"/>
        <v>wigroup</v>
      </c>
    </row>
    <row r="2564" spans="1:8" x14ac:dyDescent="0.3">
      <c r="A2564" s="49" t="s">
        <v>7348</v>
      </c>
      <c r="B2564" s="27" t="s">
        <v>7347</v>
      </c>
      <c r="C2564" s="27" t="s">
        <v>7346</v>
      </c>
      <c r="D2564" s="27" t="s">
        <v>14781</v>
      </c>
      <c r="E2564" s="75">
        <v>28805</v>
      </c>
      <c r="F2564" s="27" t="str">
        <f t="shared" ref="F2564:F2627" si="120">MID(A2564,7,4)</f>
        <v>5028</v>
      </c>
      <c r="G2564" s="27" t="str">
        <f t="shared" si="118"/>
        <v>Male</v>
      </c>
      <c r="H2564" s="27" t="str">
        <f t="shared" si="119"/>
        <v>WIKA</v>
      </c>
    </row>
    <row r="2565" spans="1:8" x14ac:dyDescent="0.3">
      <c r="A2565" s="49" t="s">
        <v>7345</v>
      </c>
      <c r="B2565" s="27" t="s">
        <v>7344</v>
      </c>
      <c r="C2565" s="27" t="s">
        <v>7343</v>
      </c>
      <c r="D2565" s="27" t="s">
        <v>14782</v>
      </c>
      <c r="E2565" s="75">
        <v>30574</v>
      </c>
      <c r="F2565" s="27" t="str">
        <f t="shared" si="120"/>
        <v>5770</v>
      </c>
      <c r="G2565" s="27" t="str">
        <f t="shared" ref="G2565:G2628" si="121">IF(F2565&gt;"4999","Male","Female")</f>
        <v>Male</v>
      </c>
      <c r="H2565" s="27" t="str">
        <f t="shared" ref="H2565:H2628" si="122">LEFT(REPLACE(D2565,1,FIND("@",D2565),""),FIND(".",REPLACE(D2565,1,FIND("@",D2565),""))-1)</f>
        <v>absoluteservices</v>
      </c>
    </row>
    <row r="2566" spans="1:8" x14ac:dyDescent="0.3">
      <c r="A2566" s="49" t="s">
        <v>7342</v>
      </c>
      <c r="B2566" s="27" t="s">
        <v>7341</v>
      </c>
      <c r="C2566" s="27" t="s">
        <v>4362</v>
      </c>
      <c r="D2566" s="27" t="s">
        <v>14783</v>
      </c>
      <c r="E2566" s="75">
        <v>32048</v>
      </c>
      <c r="F2566" s="27" t="str">
        <f t="shared" si="120"/>
        <v>5563</v>
      </c>
      <c r="G2566" s="27" t="str">
        <f t="shared" si="121"/>
        <v>Male</v>
      </c>
      <c r="H2566" s="27" t="str">
        <f t="shared" si="122"/>
        <v>wildpeacock</v>
      </c>
    </row>
    <row r="2567" spans="1:8" x14ac:dyDescent="0.3">
      <c r="A2567" s="49" t="s">
        <v>7340</v>
      </c>
      <c r="B2567" s="27" t="s">
        <v>7339</v>
      </c>
      <c r="C2567" s="27" t="s">
        <v>4222</v>
      </c>
      <c r="E2567" s="75">
        <v>31998</v>
      </c>
      <c r="F2567" s="27" t="str">
        <f t="shared" si="120"/>
        <v>0401</v>
      </c>
      <c r="G2567" s="27" t="str">
        <f t="shared" si="121"/>
        <v>Female</v>
      </c>
      <c r="H2567" s="27" t="e">
        <f t="shared" si="122"/>
        <v>#VALUE!</v>
      </c>
    </row>
    <row r="2568" spans="1:8" x14ac:dyDescent="0.3">
      <c r="A2568" s="49" t="s">
        <v>7338</v>
      </c>
      <c r="B2568" s="27" t="s">
        <v>7337</v>
      </c>
      <c r="C2568" s="27" t="s">
        <v>4770</v>
      </c>
      <c r="D2568" s="27" t="s">
        <v>14784</v>
      </c>
      <c r="E2568" s="75">
        <v>31632</v>
      </c>
      <c r="F2568" s="27" t="str">
        <f t="shared" si="120"/>
        <v>1430</v>
      </c>
      <c r="G2568" s="27" t="str">
        <f t="shared" si="121"/>
        <v>Female</v>
      </c>
      <c r="H2568" s="27" t="str">
        <f t="shared" si="122"/>
        <v>za</v>
      </c>
    </row>
    <row r="2569" spans="1:8" x14ac:dyDescent="0.3">
      <c r="A2569" s="49" t="s">
        <v>7336</v>
      </c>
      <c r="B2569" s="27" t="s">
        <v>7335</v>
      </c>
      <c r="C2569" s="27" t="s">
        <v>7334</v>
      </c>
      <c r="D2569" s="27" t="s">
        <v>14785</v>
      </c>
      <c r="E2569" s="75">
        <v>28982</v>
      </c>
      <c r="F2569" s="27" t="str">
        <f t="shared" si="120"/>
        <v>0117</v>
      </c>
      <c r="G2569" s="27" t="str">
        <f t="shared" si="121"/>
        <v>Female</v>
      </c>
      <c r="H2569" s="27" t="str">
        <f t="shared" si="122"/>
        <v>mwebbiz</v>
      </c>
    </row>
    <row r="2570" spans="1:8" x14ac:dyDescent="0.3">
      <c r="A2570" s="49" t="s">
        <v>7333</v>
      </c>
      <c r="B2570" s="27" t="s">
        <v>7332</v>
      </c>
      <c r="C2570" s="27" t="s">
        <v>4748</v>
      </c>
      <c r="D2570" s="27" t="s">
        <v>14786</v>
      </c>
      <c r="E2570" s="75">
        <v>31898</v>
      </c>
      <c r="F2570" s="27" t="str">
        <f t="shared" si="120"/>
        <v>5004</v>
      </c>
      <c r="G2570" s="27" t="str">
        <f t="shared" si="121"/>
        <v>Male</v>
      </c>
      <c r="H2570" s="27" t="str">
        <f t="shared" si="122"/>
        <v>mweb</v>
      </c>
    </row>
    <row r="2571" spans="1:8" x14ac:dyDescent="0.3">
      <c r="A2571" s="49" t="s">
        <v>7331</v>
      </c>
      <c r="B2571" s="27" t="s">
        <v>7330</v>
      </c>
      <c r="C2571" s="27" t="s">
        <v>7329</v>
      </c>
      <c r="D2571" s="27" t="s">
        <v>14787</v>
      </c>
      <c r="E2571" s="75">
        <v>32170</v>
      </c>
      <c r="F2571" s="27" t="str">
        <f t="shared" si="120"/>
        <v>0424</v>
      </c>
      <c r="G2571" s="27" t="str">
        <f t="shared" si="121"/>
        <v>Female</v>
      </c>
      <c r="H2571" s="27" t="str">
        <f t="shared" si="122"/>
        <v>netralink</v>
      </c>
    </row>
    <row r="2572" spans="1:8" x14ac:dyDescent="0.3">
      <c r="A2572" s="49" t="s">
        <v>7328</v>
      </c>
      <c r="B2572" s="27" t="s">
        <v>7327</v>
      </c>
      <c r="C2572" s="27" t="s">
        <v>5445</v>
      </c>
      <c r="D2572" s="27" t="s">
        <v>14788</v>
      </c>
      <c r="E2572" s="75">
        <v>33712</v>
      </c>
      <c r="F2572" s="27" t="str">
        <f t="shared" si="120"/>
        <v>0371</v>
      </c>
      <c r="G2572" s="27" t="str">
        <f t="shared" si="121"/>
        <v>Female</v>
      </c>
      <c r="H2572" s="27" t="str">
        <f t="shared" si="122"/>
        <v>bokmakierie</v>
      </c>
    </row>
    <row r="2573" spans="1:8" x14ac:dyDescent="0.3">
      <c r="A2573" s="49" t="s">
        <v>7326</v>
      </c>
      <c r="B2573" s="27" t="s">
        <v>4328</v>
      </c>
      <c r="C2573" s="27" t="s">
        <v>7325</v>
      </c>
      <c r="D2573" s="27" t="s">
        <v>14789</v>
      </c>
      <c r="E2573" s="75">
        <v>34155</v>
      </c>
      <c r="F2573" s="27" t="str">
        <f t="shared" si="120"/>
        <v>0041</v>
      </c>
      <c r="G2573" s="27" t="str">
        <f t="shared" si="121"/>
        <v>Female</v>
      </c>
      <c r="H2573" s="27" t="str">
        <f t="shared" si="122"/>
        <v>yahoo</v>
      </c>
    </row>
    <row r="2574" spans="1:8" x14ac:dyDescent="0.3">
      <c r="A2574" s="49" t="s">
        <v>7324</v>
      </c>
      <c r="B2574" s="27" t="s">
        <v>7323</v>
      </c>
      <c r="C2574" s="27" t="s">
        <v>7322</v>
      </c>
      <c r="E2574" s="75">
        <v>32660</v>
      </c>
      <c r="F2574" s="27" t="str">
        <f t="shared" si="120"/>
        <v>5744</v>
      </c>
      <c r="G2574" s="27" t="str">
        <f t="shared" si="121"/>
        <v>Male</v>
      </c>
      <c r="H2574" s="27" t="e">
        <f t="shared" si="122"/>
        <v>#VALUE!</v>
      </c>
    </row>
    <row r="2575" spans="1:8" x14ac:dyDescent="0.3">
      <c r="A2575" s="49" t="s">
        <v>7321</v>
      </c>
      <c r="B2575" s="27" t="s">
        <v>4443</v>
      </c>
      <c r="C2575" s="27" t="s">
        <v>4488</v>
      </c>
      <c r="D2575" s="27" t="s">
        <v>14790</v>
      </c>
      <c r="E2575" s="75">
        <v>32346</v>
      </c>
      <c r="F2575" s="27" t="str">
        <f t="shared" si="120"/>
        <v>0718</v>
      </c>
      <c r="G2575" s="27" t="str">
        <f t="shared" si="121"/>
        <v>Female</v>
      </c>
      <c r="H2575" s="27" t="str">
        <f t="shared" si="122"/>
        <v>wpfarm</v>
      </c>
    </row>
    <row r="2576" spans="1:8" x14ac:dyDescent="0.3">
      <c r="A2576" s="49" t="s">
        <v>7320</v>
      </c>
      <c r="B2576" s="27" t="s">
        <v>4173</v>
      </c>
      <c r="C2576" s="27" t="s">
        <v>7319</v>
      </c>
      <c r="D2576" s="27" t="s">
        <v>14791</v>
      </c>
      <c r="E2576" s="75">
        <v>34078</v>
      </c>
      <c r="F2576" s="27" t="str">
        <f t="shared" si="120"/>
        <v>5495</v>
      </c>
      <c r="G2576" s="27" t="str">
        <f t="shared" si="121"/>
        <v>Male</v>
      </c>
      <c r="H2576" s="27" t="str">
        <f t="shared" si="122"/>
        <v>live</v>
      </c>
    </row>
    <row r="2577" spans="1:8" x14ac:dyDescent="0.3">
      <c r="A2577" s="49" t="s">
        <v>7318</v>
      </c>
      <c r="B2577" s="27" t="s">
        <v>7317</v>
      </c>
      <c r="C2577" s="27" t="s">
        <v>7316</v>
      </c>
      <c r="D2577" s="27" t="s">
        <v>14792</v>
      </c>
      <c r="E2577" s="75">
        <v>29753</v>
      </c>
      <c r="F2577" s="27" t="str">
        <f t="shared" si="120"/>
        <v>6110</v>
      </c>
      <c r="G2577" s="27" t="str">
        <f t="shared" si="121"/>
        <v>Male</v>
      </c>
      <c r="H2577" s="27" t="str">
        <f t="shared" si="122"/>
        <v>woodlam-interzign</v>
      </c>
    </row>
    <row r="2578" spans="1:8" x14ac:dyDescent="0.3">
      <c r="A2578" s="49" t="s">
        <v>7315</v>
      </c>
      <c r="B2578" s="27" t="s">
        <v>7314</v>
      </c>
      <c r="C2578" s="27" t="s">
        <v>7313</v>
      </c>
      <c r="D2578" s="27" t="s">
        <v>14793</v>
      </c>
      <c r="E2578" s="75">
        <v>33549</v>
      </c>
      <c r="F2578" s="27" t="str">
        <f t="shared" si="120"/>
        <v>6036</v>
      </c>
      <c r="G2578" s="27" t="str">
        <f t="shared" si="121"/>
        <v>Male</v>
      </c>
      <c r="H2578" s="27" t="str">
        <f t="shared" si="122"/>
        <v>workersweb</v>
      </c>
    </row>
    <row r="2579" spans="1:8" x14ac:dyDescent="0.3">
      <c r="A2579" s="49" t="s">
        <v>7312</v>
      </c>
      <c r="B2579" s="27" t="s">
        <v>7311</v>
      </c>
      <c r="C2579" s="27" t="s">
        <v>7310</v>
      </c>
      <c r="D2579" s="27" t="s">
        <v>14794</v>
      </c>
      <c r="E2579" s="75">
        <v>33429</v>
      </c>
      <c r="F2579" s="27" t="str">
        <f t="shared" si="120"/>
        <v>5767</v>
      </c>
      <c r="G2579" s="27" t="str">
        <f t="shared" si="121"/>
        <v>Male</v>
      </c>
      <c r="H2579" s="27" t="str">
        <f t="shared" si="122"/>
        <v>workstation</v>
      </c>
    </row>
    <row r="2580" spans="1:8" x14ac:dyDescent="0.3">
      <c r="A2580" s="49" t="s">
        <v>7309</v>
      </c>
      <c r="B2580" s="27" t="s">
        <v>7308</v>
      </c>
      <c r="C2580" s="27" t="s">
        <v>7307</v>
      </c>
      <c r="D2580" s="27" t="s">
        <v>14795</v>
      </c>
      <c r="E2580" s="75">
        <v>31624</v>
      </c>
      <c r="F2580" s="27" t="str">
        <f t="shared" si="120"/>
        <v>0696</v>
      </c>
      <c r="G2580" s="27" t="str">
        <f t="shared" si="121"/>
        <v>Female</v>
      </c>
      <c r="H2580" s="27" t="str">
        <f t="shared" si="122"/>
        <v>workweardepot</v>
      </c>
    </row>
    <row r="2581" spans="1:8" x14ac:dyDescent="0.3">
      <c r="A2581" s="49" t="s">
        <v>7306</v>
      </c>
      <c r="B2581" s="27" t="s">
        <v>7305</v>
      </c>
      <c r="C2581" s="27" t="s">
        <v>7304</v>
      </c>
      <c r="D2581" s="27" t="s">
        <v>14796</v>
      </c>
      <c r="E2581" s="75">
        <v>31349</v>
      </c>
      <c r="F2581" s="27" t="str">
        <f t="shared" si="120"/>
        <v>0374</v>
      </c>
      <c r="G2581" s="27" t="str">
        <f t="shared" si="121"/>
        <v>Female</v>
      </c>
      <c r="H2581" s="27" t="str">
        <f t="shared" si="122"/>
        <v>worldnetlogistics</v>
      </c>
    </row>
    <row r="2582" spans="1:8" x14ac:dyDescent="0.3">
      <c r="A2582" s="49" t="s">
        <v>7303</v>
      </c>
      <c r="B2582" s="27" t="s">
        <v>7302</v>
      </c>
      <c r="C2582" s="27" t="s">
        <v>7301</v>
      </c>
      <c r="D2582" s="27" t="s">
        <v>14797</v>
      </c>
      <c r="E2582" s="75">
        <v>32888</v>
      </c>
      <c r="F2582" s="27" t="str">
        <f t="shared" si="120"/>
        <v>5489</v>
      </c>
      <c r="G2582" s="27" t="str">
        <f t="shared" si="121"/>
        <v>Male</v>
      </c>
      <c r="H2582" s="27" t="str">
        <f t="shared" si="122"/>
        <v>wtspace</v>
      </c>
    </row>
    <row r="2583" spans="1:8" x14ac:dyDescent="0.3">
      <c r="A2583" s="49" t="s">
        <v>7300</v>
      </c>
      <c r="B2583" s="27" t="s">
        <v>7299</v>
      </c>
      <c r="C2583" s="27" t="s">
        <v>5434</v>
      </c>
      <c r="E2583" s="75">
        <v>32644</v>
      </c>
      <c r="F2583" s="27" t="str">
        <f t="shared" si="120"/>
        <v>1122</v>
      </c>
      <c r="G2583" s="27" t="str">
        <f t="shared" si="121"/>
        <v>Female</v>
      </c>
      <c r="H2583" s="27" t="e">
        <f t="shared" si="122"/>
        <v>#VALUE!</v>
      </c>
    </row>
    <row r="2584" spans="1:8" x14ac:dyDescent="0.3">
      <c r="A2584" s="49" t="s">
        <v>7298</v>
      </c>
      <c r="B2584" s="27" t="s">
        <v>4908</v>
      </c>
      <c r="C2584" s="27" t="s">
        <v>4878</v>
      </c>
      <c r="D2584" s="27" t="s">
        <v>14798</v>
      </c>
      <c r="E2584" s="75">
        <v>31654</v>
      </c>
      <c r="F2584" s="27" t="str">
        <f t="shared" si="120"/>
        <v>0285</v>
      </c>
      <c r="G2584" s="27" t="str">
        <f t="shared" si="121"/>
        <v>Female</v>
      </c>
      <c r="H2584" s="27" t="str">
        <f t="shared" si="122"/>
        <v>oberthur</v>
      </c>
    </row>
    <row r="2585" spans="1:8" x14ac:dyDescent="0.3">
      <c r="A2585" s="49" t="s">
        <v>7297</v>
      </c>
      <c r="B2585" s="27" t="s">
        <v>7296</v>
      </c>
      <c r="C2585" s="27" t="s">
        <v>5188</v>
      </c>
      <c r="E2585" s="75">
        <v>32818</v>
      </c>
      <c r="F2585" s="27" t="str">
        <f t="shared" si="120"/>
        <v>0373</v>
      </c>
      <c r="G2585" s="27" t="str">
        <f t="shared" si="121"/>
        <v>Female</v>
      </c>
      <c r="H2585" s="27" t="e">
        <f t="shared" si="122"/>
        <v>#VALUE!</v>
      </c>
    </row>
    <row r="2586" spans="1:8" x14ac:dyDescent="0.3">
      <c r="A2586" s="49" t="s">
        <v>7295</v>
      </c>
      <c r="B2586" s="27" t="s">
        <v>4435</v>
      </c>
      <c r="C2586" s="27" t="s">
        <v>7294</v>
      </c>
      <c r="D2586" s="27" t="s">
        <v>14799</v>
      </c>
      <c r="E2586" s="75">
        <v>30897</v>
      </c>
      <c r="F2586" s="27" t="str">
        <f t="shared" si="120"/>
        <v>0673</v>
      </c>
      <c r="G2586" s="27" t="str">
        <f t="shared" si="121"/>
        <v>Female</v>
      </c>
      <c r="H2586" s="27" t="str">
        <f t="shared" si="122"/>
        <v>GLOBAL</v>
      </c>
    </row>
    <row r="2587" spans="1:8" x14ac:dyDescent="0.3">
      <c r="A2587" s="49" t="s">
        <v>7293</v>
      </c>
      <c r="B2587" s="27" t="s">
        <v>7292</v>
      </c>
      <c r="C2587" s="27" t="s">
        <v>7291</v>
      </c>
      <c r="D2587" s="27" t="s">
        <v>14800</v>
      </c>
      <c r="E2587" s="75">
        <v>30767</v>
      </c>
      <c r="F2587" s="27" t="str">
        <f t="shared" si="120"/>
        <v>1102</v>
      </c>
      <c r="G2587" s="27" t="str">
        <f t="shared" si="121"/>
        <v>Female</v>
      </c>
      <c r="H2587" s="27" t="str">
        <f t="shared" si="122"/>
        <v>xls</v>
      </c>
    </row>
    <row r="2588" spans="1:8" x14ac:dyDescent="0.3">
      <c r="A2588" s="49" t="s">
        <v>7290</v>
      </c>
      <c r="B2588" s="27" t="s">
        <v>7289</v>
      </c>
      <c r="C2588" s="27" t="s">
        <v>7288</v>
      </c>
      <c r="D2588" s="27" t="s">
        <v>13552</v>
      </c>
      <c r="E2588" s="75">
        <v>29072</v>
      </c>
      <c r="F2588" s="27" t="str">
        <f t="shared" si="120"/>
        <v>0377</v>
      </c>
      <c r="G2588" s="27" t="str">
        <f t="shared" si="121"/>
        <v>Female</v>
      </c>
      <c r="H2588" s="27" t="str">
        <f t="shared" si="122"/>
        <v>jshaccounting</v>
      </c>
    </row>
    <row r="2589" spans="1:8" x14ac:dyDescent="0.3">
      <c r="A2589" s="49" t="s">
        <v>7287</v>
      </c>
      <c r="B2589" s="27" t="s">
        <v>4388</v>
      </c>
      <c r="C2589" s="27" t="s">
        <v>7286</v>
      </c>
      <c r="D2589" s="27" t="s">
        <v>14801</v>
      </c>
      <c r="E2589" s="75">
        <v>32781</v>
      </c>
      <c r="F2589" s="27" t="str">
        <f t="shared" si="120"/>
        <v>5968</v>
      </c>
      <c r="G2589" s="27" t="str">
        <f t="shared" si="121"/>
        <v>Male</v>
      </c>
      <c r="H2589" s="27" t="str">
        <f t="shared" si="122"/>
        <v>xds</v>
      </c>
    </row>
    <row r="2590" spans="1:8" x14ac:dyDescent="0.3">
      <c r="A2590" s="49" t="s">
        <v>7285</v>
      </c>
      <c r="B2590" s="27" t="s">
        <v>4848</v>
      </c>
      <c r="C2590" s="27" t="s">
        <v>7284</v>
      </c>
      <c r="D2590" s="27" t="s">
        <v>14802</v>
      </c>
      <c r="E2590" s="75">
        <v>33324</v>
      </c>
      <c r="F2590" s="27" t="str">
        <f t="shared" si="120"/>
        <v>1190</v>
      </c>
      <c r="G2590" s="27" t="str">
        <f t="shared" si="121"/>
        <v>Female</v>
      </c>
      <c r="H2590" s="27" t="str">
        <f t="shared" si="122"/>
        <v>extraspace</v>
      </c>
    </row>
    <row r="2591" spans="1:8" x14ac:dyDescent="0.3">
      <c r="A2591" s="49" t="s">
        <v>7283</v>
      </c>
      <c r="B2591" s="27" t="s">
        <v>7282</v>
      </c>
      <c r="C2591" s="27" t="s">
        <v>4049</v>
      </c>
      <c r="D2591" s="27" t="s">
        <v>14803</v>
      </c>
      <c r="E2591" s="75">
        <v>32998</v>
      </c>
      <c r="F2591" s="27" t="str">
        <f t="shared" si="120"/>
        <v>0410</v>
      </c>
      <c r="G2591" s="27" t="str">
        <f t="shared" si="121"/>
        <v>Female</v>
      </c>
      <c r="H2591" s="27" t="str">
        <f t="shared" si="122"/>
        <v>xtprint</v>
      </c>
    </row>
    <row r="2592" spans="1:8" x14ac:dyDescent="0.3">
      <c r="A2592" s="49" t="s">
        <v>7281</v>
      </c>
      <c r="B2592" s="27" t="s">
        <v>4307</v>
      </c>
      <c r="C2592" s="27" t="s">
        <v>7280</v>
      </c>
      <c r="D2592" s="27" t="s">
        <v>14804</v>
      </c>
      <c r="E2592" s="75">
        <v>34012</v>
      </c>
      <c r="F2592" s="27" t="str">
        <f t="shared" si="120"/>
        <v>0628</v>
      </c>
      <c r="G2592" s="27" t="str">
        <f t="shared" si="121"/>
        <v>Female</v>
      </c>
      <c r="H2592" s="27" t="str">
        <f t="shared" si="122"/>
        <v>yardstick</v>
      </c>
    </row>
    <row r="2593" spans="1:8" x14ac:dyDescent="0.3">
      <c r="A2593" s="49" t="s">
        <v>7279</v>
      </c>
      <c r="B2593" s="27" t="s">
        <v>7278</v>
      </c>
      <c r="C2593" s="27" t="s">
        <v>7277</v>
      </c>
      <c r="D2593" s="27" t="s">
        <v>14805</v>
      </c>
      <c r="E2593" s="75">
        <v>33935</v>
      </c>
      <c r="F2593" s="27" t="str">
        <f t="shared" si="120"/>
        <v>0641</v>
      </c>
      <c r="G2593" s="27" t="str">
        <f t="shared" si="121"/>
        <v>Female</v>
      </c>
      <c r="H2593" s="27" t="str">
        <f t="shared" si="122"/>
        <v>WATERICON</v>
      </c>
    </row>
    <row r="2594" spans="1:8" x14ac:dyDescent="0.3">
      <c r="A2594" s="49" t="s">
        <v>7276</v>
      </c>
      <c r="B2594" s="27" t="s">
        <v>7275</v>
      </c>
      <c r="C2594" s="27" t="s">
        <v>7274</v>
      </c>
      <c r="D2594" s="27" t="s">
        <v>14806</v>
      </c>
      <c r="E2594" s="75">
        <v>31605</v>
      </c>
      <c r="F2594" s="27" t="str">
        <f t="shared" si="120"/>
        <v>5503</v>
      </c>
      <c r="G2594" s="27" t="str">
        <f t="shared" si="121"/>
        <v>Male</v>
      </c>
      <c r="H2594" s="27" t="str">
        <f t="shared" si="122"/>
        <v>yellotec</v>
      </c>
    </row>
    <row r="2595" spans="1:8" x14ac:dyDescent="0.3">
      <c r="A2595" s="49" t="s">
        <v>7273</v>
      </c>
      <c r="B2595" s="27" t="s">
        <v>4078</v>
      </c>
      <c r="C2595" s="27" t="s">
        <v>5497</v>
      </c>
      <c r="D2595" s="27" t="s">
        <v>14807</v>
      </c>
      <c r="E2595" s="75">
        <v>33887</v>
      </c>
      <c r="F2595" s="27" t="str">
        <f t="shared" si="120"/>
        <v>0237</v>
      </c>
      <c r="G2595" s="27" t="str">
        <f t="shared" si="121"/>
        <v>Female</v>
      </c>
      <c r="H2595" s="27" t="str">
        <f t="shared" si="122"/>
        <v>worldline</v>
      </c>
    </row>
    <row r="2596" spans="1:8" x14ac:dyDescent="0.3">
      <c r="A2596" s="49" t="s">
        <v>7272</v>
      </c>
      <c r="B2596" s="27" t="s">
        <v>4366</v>
      </c>
      <c r="C2596" s="27" t="s">
        <v>7271</v>
      </c>
      <c r="D2596" s="27" t="s">
        <v>14808</v>
      </c>
      <c r="E2596" s="75">
        <v>33804</v>
      </c>
      <c r="F2596" s="27" t="str">
        <f t="shared" si="120"/>
        <v>0612</v>
      </c>
      <c r="G2596" s="27" t="str">
        <f t="shared" si="121"/>
        <v>Female</v>
      </c>
      <c r="H2596" s="27" t="str">
        <f t="shared" si="122"/>
        <v>yskoud</v>
      </c>
    </row>
    <row r="2597" spans="1:8" x14ac:dyDescent="0.3">
      <c r="A2597" s="49" t="s">
        <v>7270</v>
      </c>
      <c r="B2597" s="27" t="s">
        <v>7269</v>
      </c>
      <c r="C2597" s="27" t="s">
        <v>7268</v>
      </c>
      <c r="D2597" s="27" t="s">
        <v>14809</v>
      </c>
      <c r="E2597" s="75">
        <v>32769</v>
      </c>
      <c r="F2597" s="27" t="str">
        <f t="shared" si="120"/>
        <v>5927</v>
      </c>
      <c r="G2597" s="27" t="str">
        <f t="shared" si="121"/>
        <v>Male</v>
      </c>
      <c r="H2597" s="27" t="str">
        <f t="shared" si="122"/>
        <v>yumbi</v>
      </c>
    </row>
    <row r="2598" spans="1:8" x14ac:dyDescent="0.3">
      <c r="A2598" s="49" t="s">
        <v>7267</v>
      </c>
      <c r="B2598" s="27" t="s">
        <v>7266</v>
      </c>
      <c r="C2598" s="27" t="s">
        <v>7265</v>
      </c>
      <c r="D2598" s="27" t="s">
        <v>12988</v>
      </c>
      <c r="E2598" s="75">
        <v>28034</v>
      </c>
      <c r="F2598" s="27" t="str">
        <f t="shared" si="120"/>
        <v>0176</v>
      </c>
      <c r="G2598" s="27" t="str">
        <f t="shared" si="121"/>
        <v>Female</v>
      </c>
      <c r="H2598" s="27" t="e">
        <f t="shared" si="122"/>
        <v>#VALUE!</v>
      </c>
    </row>
    <row r="2599" spans="1:8" x14ac:dyDescent="0.3">
      <c r="A2599" s="49" t="s">
        <v>7264</v>
      </c>
      <c r="B2599" s="27" t="s">
        <v>7263</v>
      </c>
      <c r="C2599" s="27" t="s">
        <v>7262</v>
      </c>
      <c r="E2599" s="75">
        <v>25901</v>
      </c>
      <c r="F2599" s="27" t="str">
        <f t="shared" si="120"/>
        <v>5014</v>
      </c>
      <c r="G2599" s="27" t="str">
        <f t="shared" si="121"/>
        <v>Male</v>
      </c>
      <c r="H2599" s="27" t="e">
        <f t="shared" si="122"/>
        <v>#VALUE!</v>
      </c>
    </row>
    <row r="2600" spans="1:8" x14ac:dyDescent="0.3">
      <c r="A2600" s="49" t="s">
        <v>7261</v>
      </c>
      <c r="B2600" s="27" t="s">
        <v>7260</v>
      </c>
      <c r="C2600" s="27" t="s">
        <v>7259</v>
      </c>
      <c r="D2600" s="27" t="s">
        <v>14810</v>
      </c>
      <c r="E2600" s="75">
        <v>32241</v>
      </c>
      <c r="F2600" s="27" t="str">
        <f t="shared" si="120"/>
        <v>0277</v>
      </c>
      <c r="G2600" s="27" t="str">
        <f t="shared" si="121"/>
        <v>Female</v>
      </c>
      <c r="H2600" s="27" t="str">
        <f t="shared" si="122"/>
        <v>gmail</v>
      </c>
    </row>
    <row r="2601" spans="1:8" x14ac:dyDescent="0.3">
      <c r="A2601" s="49" t="s">
        <v>7258</v>
      </c>
      <c r="B2601" s="27" t="s">
        <v>7257</v>
      </c>
      <c r="C2601" s="27" t="s">
        <v>4025</v>
      </c>
      <c r="D2601" s="27" t="s">
        <v>12763</v>
      </c>
      <c r="E2601" s="75">
        <v>34809</v>
      </c>
      <c r="F2601" s="27" t="str">
        <f t="shared" si="120"/>
        <v>5405</v>
      </c>
      <c r="G2601" s="27" t="str">
        <f t="shared" si="121"/>
        <v>Male</v>
      </c>
      <c r="H2601" s="27" t="str">
        <f t="shared" si="122"/>
        <v>mmfs</v>
      </c>
    </row>
    <row r="2602" spans="1:8" x14ac:dyDescent="0.3">
      <c r="A2602" s="49" t="s">
        <v>7256</v>
      </c>
      <c r="B2602" s="27" t="s">
        <v>7255</v>
      </c>
      <c r="C2602" s="27" t="s">
        <v>5245</v>
      </c>
      <c r="D2602" s="27" t="s">
        <v>14811</v>
      </c>
      <c r="E2602" s="75">
        <v>28960</v>
      </c>
      <c r="F2602" s="27" t="str">
        <f t="shared" si="120"/>
        <v>1232</v>
      </c>
      <c r="G2602" s="27" t="str">
        <f t="shared" si="121"/>
        <v>Female</v>
      </c>
      <c r="H2602" s="27" t="str">
        <f t="shared" si="122"/>
        <v>zeelandia</v>
      </c>
    </row>
    <row r="2603" spans="1:8" x14ac:dyDescent="0.3">
      <c r="A2603" s="49" t="s">
        <v>7254</v>
      </c>
      <c r="B2603" s="27" t="s">
        <v>7253</v>
      </c>
      <c r="C2603" s="27" t="s">
        <v>7252</v>
      </c>
      <c r="D2603" s="27" t="s">
        <v>14812</v>
      </c>
      <c r="E2603" s="75">
        <v>33347</v>
      </c>
      <c r="F2603" s="27" t="str">
        <f t="shared" si="120"/>
        <v>1095</v>
      </c>
      <c r="G2603" s="27" t="str">
        <f t="shared" si="121"/>
        <v>Female</v>
      </c>
      <c r="H2603" s="27" t="str">
        <f t="shared" si="122"/>
        <v>thorpauto</v>
      </c>
    </row>
    <row r="2604" spans="1:8" x14ac:dyDescent="0.3">
      <c r="A2604" s="49" t="s">
        <v>7251</v>
      </c>
      <c r="B2604" s="27" t="s">
        <v>7250</v>
      </c>
      <c r="C2604" s="27" t="s">
        <v>7249</v>
      </c>
      <c r="D2604" s="27" t="s">
        <v>14813</v>
      </c>
      <c r="E2604" s="75">
        <v>28879</v>
      </c>
      <c r="F2604" s="27" t="str">
        <f t="shared" si="120"/>
        <v>0069</v>
      </c>
      <c r="G2604" s="27" t="str">
        <f t="shared" si="121"/>
        <v>Female</v>
      </c>
      <c r="H2604" s="27" t="str">
        <f t="shared" si="122"/>
        <v>zenzeletruckbodies</v>
      </c>
    </row>
    <row r="2605" spans="1:8" x14ac:dyDescent="0.3">
      <c r="A2605" s="49" t="s">
        <v>7248</v>
      </c>
      <c r="B2605" s="27" t="s">
        <v>7247</v>
      </c>
      <c r="C2605" s="27" t="s">
        <v>7246</v>
      </c>
      <c r="D2605" s="27" t="s">
        <v>14814</v>
      </c>
      <c r="E2605" s="75">
        <v>29910</v>
      </c>
      <c r="F2605" s="27" t="str">
        <f t="shared" si="120"/>
        <v>5210</v>
      </c>
      <c r="G2605" s="27" t="str">
        <f t="shared" si="121"/>
        <v>Male</v>
      </c>
      <c r="H2605" s="27" t="str">
        <f t="shared" si="122"/>
        <v>nashuageorge</v>
      </c>
    </row>
    <row r="2606" spans="1:8" x14ac:dyDescent="0.3">
      <c r="A2606" s="49" t="s">
        <v>7245</v>
      </c>
      <c r="B2606" s="27" t="s">
        <v>7244</v>
      </c>
      <c r="C2606" s="27" t="s">
        <v>6116</v>
      </c>
      <c r="D2606" s="27" t="s">
        <v>14815</v>
      </c>
      <c r="E2606" s="75">
        <v>28857</v>
      </c>
      <c r="F2606" s="27" t="str">
        <f t="shared" si="120"/>
        <v>0548</v>
      </c>
      <c r="G2606" s="27" t="str">
        <f t="shared" si="121"/>
        <v>Female</v>
      </c>
      <c r="H2606" s="27" t="str">
        <f t="shared" si="122"/>
        <v>za</v>
      </c>
    </row>
    <row r="2607" spans="1:8" x14ac:dyDescent="0.3">
      <c r="A2607" s="49" t="s">
        <v>7243</v>
      </c>
      <c r="B2607" s="27" t="s">
        <v>7242</v>
      </c>
      <c r="C2607" s="27" t="s">
        <v>7241</v>
      </c>
      <c r="D2607" s="27" t="s">
        <v>14816</v>
      </c>
      <c r="E2607" s="75">
        <v>29523</v>
      </c>
      <c r="F2607" s="27" t="str">
        <f t="shared" si="120"/>
        <v>5591</v>
      </c>
      <c r="G2607" s="27" t="str">
        <f t="shared" si="121"/>
        <v>Male</v>
      </c>
      <c r="H2607" s="27" t="str">
        <f t="shared" si="122"/>
        <v>zeusalu</v>
      </c>
    </row>
    <row r="2608" spans="1:8" x14ac:dyDescent="0.3">
      <c r="A2608" s="49" t="s">
        <v>7240</v>
      </c>
      <c r="B2608" s="27" t="s">
        <v>7239</v>
      </c>
      <c r="C2608" s="27" t="s">
        <v>7238</v>
      </c>
      <c r="E2608" s="75">
        <v>31576</v>
      </c>
      <c r="F2608" s="27" t="str">
        <f t="shared" si="120"/>
        <v>5878</v>
      </c>
      <c r="G2608" s="27" t="str">
        <f t="shared" si="121"/>
        <v>Male</v>
      </c>
      <c r="H2608" s="27" t="e">
        <f t="shared" si="122"/>
        <v>#VALUE!</v>
      </c>
    </row>
    <row r="2609" spans="1:8" x14ac:dyDescent="0.3">
      <c r="A2609" s="49" t="s">
        <v>7237</v>
      </c>
      <c r="B2609" s="27" t="s">
        <v>4497</v>
      </c>
      <c r="C2609" s="27" t="s">
        <v>7236</v>
      </c>
      <c r="D2609" s="27" t="s">
        <v>14817</v>
      </c>
      <c r="E2609" s="75">
        <v>32485</v>
      </c>
      <c r="F2609" s="27" t="str">
        <f t="shared" si="120"/>
        <v>5829</v>
      </c>
      <c r="G2609" s="27" t="str">
        <f t="shared" si="121"/>
        <v>Male</v>
      </c>
      <c r="H2609" s="27" t="str">
        <f t="shared" si="122"/>
        <v>zomato</v>
      </c>
    </row>
    <row r="2610" spans="1:8" x14ac:dyDescent="0.3">
      <c r="A2610" s="49" t="s">
        <v>7235</v>
      </c>
      <c r="B2610" s="27" t="s">
        <v>4179</v>
      </c>
      <c r="C2610" s="27" t="s">
        <v>7234</v>
      </c>
      <c r="D2610" s="27" t="s">
        <v>14818</v>
      </c>
      <c r="E2610" s="75">
        <v>32269</v>
      </c>
      <c r="F2610" s="27" t="str">
        <f t="shared" si="120"/>
        <v>0901</v>
      </c>
      <c r="G2610" s="27" t="str">
        <f t="shared" si="121"/>
        <v>Female</v>
      </c>
      <c r="H2610" s="27" t="str">
        <f t="shared" si="122"/>
        <v>gmail</v>
      </c>
    </row>
    <row r="2611" spans="1:8" x14ac:dyDescent="0.3">
      <c r="A2611" s="49" t="s">
        <v>7233</v>
      </c>
      <c r="B2611" s="27" t="s">
        <v>7232</v>
      </c>
      <c r="C2611" s="27" t="s">
        <v>5389</v>
      </c>
      <c r="D2611" s="27" t="s">
        <v>14819</v>
      </c>
      <c r="E2611" s="75">
        <v>29845</v>
      </c>
      <c r="F2611" s="27" t="str">
        <f t="shared" si="120"/>
        <v>0836</v>
      </c>
      <c r="G2611" s="27" t="str">
        <f t="shared" si="121"/>
        <v>Female</v>
      </c>
      <c r="H2611" s="27" t="str">
        <f t="shared" si="122"/>
        <v>zob</v>
      </c>
    </row>
    <row r="2612" spans="1:8" x14ac:dyDescent="0.3">
      <c r="A2612" s="49" t="s">
        <v>7231</v>
      </c>
      <c r="B2612" s="27" t="s">
        <v>7230</v>
      </c>
      <c r="C2612" s="27" t="s">
        <v>4064</v>
      </c>
      <c r="D2612" s="27" t="s">
        <v>14820</v>
      </c>
      <c r="E2612" s="75">
        <v>30328</v>
      </c>
      <c r="F2612" s="27" t="str">
        <f t="shared" si="120"/>
        <v>0689</v>
      </c>
      <c r="G2612" s="27" t="str">
        <f t="shared" si="121"/>
        <v>Female</v>
      </c>
      <c r="H2612" s="27" t="str">
        <f t="shared" si="122"/>
        <v>zwanda</v>
      </c>
    </row>
    <row r="2613" spans="1:8" x14ac:dyDescent="0.3">
      <c r="A2613" s="49" t="s">
        <v>7229</v>
      </c>
      <c r="B2613" s="27" t="s">
        <v>7228</v>
      </c>
      <c r="C2613" s="27" t="s">
        <v>7227</v>
      </c>
      <c r="E2613" s="75">
        <v>33669</v>
      </c>
      <c r="F2613" s="27" t="str">
        <f t="shared" si="120"/>
        <v>0173</v>
      </c>
      <c r="G2613" s="27" t="str">
        <f t="shared" si="121"/>
        <v>Female</v>
      </c>
      <c r="H2613" s="27" t="e">
        <f t="shared" si="122"/>
        <v>#VALUE!</v>
      </c>
    </row>
    <row r="2614" spans="1:8" x14ac:dyDescent="0.3">
      <c r="A2614" s="49" t="s">
        <v>7226</v>
      </c>
      <c r="B2614" s="27" t="s">
        <v>5067</v>
      </c>
      <c r="C2614" s="27" t="s">
        <v>7225</v>
      </c>
      <c r="E2614" s="75">
        <v>31081</v>
      </c>
      <c r="F2614" s="27" t="str">
        <f t="shared" si="120"/>
        <v>5809</v>
      </c>
      <c r="G2614" s="27" t="str">
        <f t="shared" si="121"/>
        <v>Male</v>
      </c>
      <c r="H2614" s="27" t="e">
        <f t="shared" si="122"/>
        <v>#VALUE!</v>
      </c>
    </row>
    <row r="2615" spans="1:8" x14ac:dyDescent="0.3">
      <c r="A2615" s="49" t="s">
        <v>7224</v>
      </c>
      <c r="B2615" s="27" t="s">
        <v>4834</v>
      </c>
      <c r="C2615" s="27" t="s">
        <v>7223</v>
      </c>
      <c r="E2615" s="75">
        <v>29398</v>
      </c>
      <c r="F2615" s="27" t="str">
        <f t="shared" si="120"/>
        <v>0058</v>
      </c>
      <c r="G2615" s="27" t="str">
        <f t="shared" si="121"/>
        <v>Female</v>
      </c>
      <c r="H2615" s="27" t="e">
        <f t="shared" si="122"/>
        <v>#VALUE!</v>
      </c>
    </row>
    <row r="2616" spans="1:8" x14ac:dyDescent="0.3">
      <c r="A2616" s="49" t="s">
        <v>7222</v>
      </c>
      <c r="B2616" s="27" t="s">
        <v>4065</v>
      </c>
      <c r="C2616" s="27" t="s">
        <v>5371</v>
      </c>
      <c r="E2616" s="75">
        <v>33083</v>
      </c>
      <c r="F2616" s="27" t="str">
        <f t="shared" si="120"/>
        <v>0724</v>
      </c>
      <c r="G2616" s="27" t="str">
        <f t="shared" si="121"/>
        <v>Female</v>
      </c>
      <c r="H2616" s="27" t="e">
        <f t="shared" si="122"/>
        <v>#VALUE!</v>
      </c>
    </row>
    <row r="2617" spans="1:8" x14ac:dyDescent="0.3">
      <c r="A2617" s="49" t="s">
        <v>7221</v>
      </c>
      <c r="B2617" s="27" t="s">
        <v>7220</v>
      </c>
      <c r="C2617" s="27" t="s">
        <v>4836</v>
      </c>
      <c r="E2617" s="75">
        <v>32686</v>
      </c>
      <c r="F2617" s="27" t="str">
        <f t="shared" si="120"/>
        <v>0294</v>
      </c>
      <c r="G2617" s="27" t="str">
        <f t="shared" si="121"/>
        <v>Female</v>
      </c>
      <c r="H2617" s="27" t="e">
        <f t="shared" si="122"/>
        <v>#VALUE!</v>
      </c>
    </row>
    <row r="2618" spans="1:8" x14ac:dyDescent="0.3">
      <c r="A2618" s="49" t="s">
        <v>7219</v>
      </c>
      <c r="B2618" s="27" t="s">
        <v>7218</v>
      </c>
      <c r="C2618" s="27" t="s">
        <v>7217</v>
      </c>
      <c r="E2618" s="75">
        <v>30297</v>
      </c>
      <c r="F2618" s="27" t="str">
        <f t="shared" si="120"/>
        <v>1057</v>
      </c>
      <c r="G2618" s="27" t="str">
        <f t="shared" si="121"/>
        <v>Female</v>
      </c>
      <c r="H2618" s="27" t="e">
        <f t="shared" si="122"/>
        <v>#VALUE!</v>
      </c>
    </row>
    <row r="2619" spans="1:8" x14ac:dyDescent="0.3">
      <c r="A2619" s="49" t="s">
        <v>7216</v>
      </c>
      <c r="B2619" s="27" t="s">
        <v>6807</v>
      </c>
      <c r="C2619" s="27" t="s">
        <v>7215</v>
      </c>
      <c r="E2619" s="75">
        <v>28332</v>
      </c>
      <c r="F2619" s="27" t="str">
        <f t="shared" si="120"/>
        <v>5432</v>
      </c>
      <c r="G2619" s="27" t="str">
        <f t="shared" si="121"/>
        <v>Male</v>
      </c>
      <c r="H2619" s="27" t="e">
        <f t="shared" si="122"/>
        <v>#VALUE!</v>
      </c>
    </row>
    <row r="2620" spans="1:8" x14ac:dyDescent="0.3">
      <c r="A2620" s="49" t="s">
        <v>7214</v>
      </c>
      <c r="B2620" s="27" t="s">
        <v>7213</v>
      </c>
      <c r="C2620" s="27" t="s">
        <v>5548</v>
      </c>
      <c r="E2620" s="75">
        <v>30751</v>
      </c>
      <c r="F2620" s="27" t="str">
        <f t="shared" si="120"/>
        <v>5815</v>
      </c>
      <c r="G2620" s="27" t="str">
        <f t="shared" si="121"/>
        <v>Male</v>
      </c>
      <c r="H2620" s="27" t="e">
        <f t="shared" si="122"/>
        <v>#VALUE!</v>
      </c>
    </row>
    <row r="2621" spans="1:8" x14ac:dyDescent="0.3">
      <c r="A2621" s="49" t="s">
        <v>7212</v>
      </c>
      <c r="B2621" s="27" t="s">
        <v>7211</v>
      </c>
      <c r="C2621" s="27" t="s">
        <v>7210</v>
      </c>
      <c r="E2621" s="75">
        <v>31859</v>
      </c>
      <c r="F2621" s="27" t="str">
        <f t="shared" si="120"/>
        <v>5841</v>
      </c>
      <c r="G2621" s="27" t="str">
        <f t="shared" si="121"/>
        <v>Male</v>
      </c>
      <c r="H2621" s="27" t="e">
        <f t="shared" si="122"/>
        <v>#VALUE!</v>
      </c>
    </row>
    <row r="2622" spans="1:8" x14ac:dyDescent="0.3">
      <c r="A2622" s="49" t="s">
        <v>7209</v>
      </c>
      <c r="B2622" s="27" t="s">
        <v>7208</v>
      </c>
      <c r="C2622" s="27" t="s">
        <v>4437</v>
      </c>
      <c r="E2622" s="75">
        <v>32443</v>
      </c>
      <c r="F2622" s="27" t="str">
        <f t="shared" si="120"/>
        <v>5303</v>
      </c>
      <c r="G2622" s="27" t="str">
        <f t="shared" si="121"/>
        <v>Male</v>
      </c>
      <c r="H2622" s="27" t="e">
        <f t="shared" si="122"/>
        <v>#VALUE!</v>
      </c>
    </row>
    <row r="2623" spans="1:8" x14ac:dyDescent="0.3">
      <c r="A2623" s="49" t="s">
        <v>7207</v>
      </c>
      <c r="B2623" s="27" t="s">
        <v>5572</v>
      </c>
      <c r="C2623" s="27" t="s">
        <v>5786</v>
      </c>
      <c r="E2623" s="75">
        <v>30438</v>
      </c>
      <c r="F2623" s="27" t="str">
        <f t="shared" si="120"/>
        <v>0457</v>
      </c>
      <c r="G2623" s="27" t="str">
        <f t="shared" si="121"/>
        <v>Female</v>
      </c>
      <c r="H2623" s="27" t="e">
        <f t="shared" si="122"/>
        <v>#VALUE!</v>
      </c>
    </row>
    <row r="2624" spans="1:8" x14ac:dyDescent="0.3">
      <c r="A2624" s="49" t="s">
        <v>7206</v>
      </c>
      <c r="B2624" s="27" t="s">
        <v>5167</v>
      </c>
      <c r="C2624" s="27" t="s">
        <v>4573</v>
      </c>
      <c r="E2624" s="75">
        <v>33958</v>
      </c>
      <c r="F2624" s="27" t="str">
        <f t="shared" si="120"/>
        <v>0127</v>
      </c>
      <c r="G2624" s="27" t="str">
        <f t="shared" si="121"/>
        <v>Female</v>
      </c>
      <c r="H2624" s="27" t="e">
        <f t="shared" si="122"/>
        <v>#VALUE!</v>
      </c>
    </row>
    <row r="2625" spans="1:8" x14ac:dyDescent="0.3">
      <c r="A2625" s="49" t="s">
        <v>7205</v>
      </c>
      <c r="B2625" s="27" t="s">
        <v>5863</v>
      </c>
      <c r="C2625" s="27" t="s">
        <v>7204</v>
      </c>
      <c r="E2625" s="75">
        <v>29717</v>
      </c>
      <c r="F2625" s="27" t="str">
        <f t="shared" si="120"/>
        <v>5318</v>
      </c>
      <c r="G2625" s="27" t="str">
        <f t="shared" si="121"/>
        <v>Male</v>
      </c>
      <c r="H2625" s="27" t="e">
        <f t="shared" si="122"/>
        <v>#VALUE!</v>
      </c>
    </row>
    <row r="2626" spans="1:8" x14ac:dyDescent="0.3">
      <c r="A2626" s="49" t="s">
        <v>7203</v>
      </c>
      <c r="B2626" s="27" t="s">
        <v>7202</v>
      </c>
      <c r="C2626" s="27" t="s">
        <v>7201</v>
      </c>
      <c r="E2626" s="75">
        <v>32111</v>
      </c>
      <c r="F2626" s="27" t="str">
        <f t="shared" si="120"/>
        <v>0198</v>
      </c>
      <c r="G2626" s="27" t="str">
        <f t="shared" si="121"/>
        <v>Female</v>
      </c>
      <c r="H2626" s="27" t="e">
        <f t="shared" si="122"/>
        <v>#VALUE!</v>
      </c>
    </row>
    <row r="2627" spans="1:8" x14ac:dyDescent="0.3">
      <c r="A2627" s="49" t="s">
        <v>7200</v>
      </c>
      <c r="B2627" s="27" t="s">
        <v>7199</v>
      </c>
      <c r="C2627" s="27" t="s">
        <v>7198</v>
      </c>
      <c r="E2627" s="75">
        <v>30083</v>
      </c>
      <c r="F2627" s="27" t="str">
        <f t="shared" si="120"/>
        <v>0462</v>
      </c>
      <c r="G2627" s="27" t="str">
        <f t="shared" si="121"/>
        <v>Female</v>
      </c>
      <c r="H2627" s="27" t="e">
        <f t="shared" si="122"/>
        <v>#VALUE!</v>
      </c>
    </row>
    <row r="2628" spans="1:8" x14ac:dyDescent="0.3">
      <c r="A2628" s="49" t="s">
        <v>7197</v>
      </c>
      <c r="B2628" s="27" t="s">
        <v>4577</v>
      </c>
      <c r="C2628" s="27" t="s">
        <v>7196</v>
      </c>
      <c r="E2628" s="75">
        <v>28990</v>
      </c>
      <c r="F2628" s="27" t="str">
        <f t="shared" ref="F2628:F2691" si="123">MID(A2628,7,4)</f>
        <v>0375</v>
      </c>
      <c r="G2628" s="27" t="str">
        <f t="shared" si="121"/>
        <v>Female</v>
      </c>
      <c r="H2628" s="27" t="e">
        <f t="shared" si="122"/>
        <v>#VALUE!</v>
      </c>
    </row>
    <row r="2629" spans="1:8" x14ac:dyDescent="0.3">
      <c r="A2629" s="49" t="s">
        <v>7195</v>
      </c>
      <c r="B2629" s="27" t="s">
        <v>7194</v>
      </c>
      <c r="C2629" s="27" t="s">
        <v>7193</v>
      </c>
      <c r="E2629" s="75">
        <v>33770</v>
      </c>
      <c r="F2629" s="27" t="str">
        <f t="shared" si="123"/>
        <v>5082</v>
      </c>
      <c r="G2629" s="27" t="str">
        <f t="shared" ref="G2629:G2692" si="124">IF(F2629&gt;"4999","Male","Female")</f>
        <v>Male</v>
      </c>
      <c r="H2629" s="27" t="e">
        <f t="shared" ref="H2629:H2692" si="125">LEFT(REPLACE(D2629,1,FIND("@",D2629),""),FIND(".",REPLACE(D2629,1,FIND("@",D2629),""))-1)</f>
        <v>#VALUE!</v>
      </c>
    </row>
    <row r="2630" spans="1:8" x14ac:dyDescent="0.3">
      <c r="A2630" s="49" t="s">
        <v>7192</v>
      </c>
      <c r="B2630" s="27" t="s">
        <v>5896</v>
      </c>
      <c r="C2630" s="27" t="s">
        <v>7191</v>
      </c>
      <c r="E2630" s="75">
        <v>28616</v>
      </c>
      <c r="F2630" s="27" t="str">
        <f t="shared" si="123"/>
        <v>0047</v>
      </c>
      <c r="G2630" s="27" t="str">
        <f t="shared" si="124"/>
        <v>Female</v>
      </c>
      <c r="H2630" s="27" t="e">
        <f t="shared" si="125"/>
        <v>#VALUE!</v>
      </c>
    </row>
    <row r="2631" spans="1:8" x14ac:dyDescent="0.3">
      <c r="A2631" s="49" t="s">
        <v>7190</v>
      </c>
      <c r="B2631" s="27" t="s">
        <v>7189</v>
      </c>
      <c r="C2631" s="27" t="s">
        <v>7017</v>
      </c>
      <c r="E2631" s="75">
        <v>28633</v>
      </c>
      <c r="F2631" s="27" t="str">
        <f t="shared" si="123"/>
        <v>0207</v>
      </c>
      <c r="G2631" s="27" t="str">
        <f t="shared" si="124"/>
        <v>Female</v>
      </c>
      <c r="H2631" s="27" t="e">
        <f t="shared" si="125"/>
        <v>#VALUE!</v>
      </c>
    </row>
    <row r="2632" spans="1:8" x14ac:dyDescent="0.3">
      <c r="A2632" s="49" t="s">
        <v>7188</v>
      </c>
      <c r="B2632" s="27" t="s">
        <v>4862</v>
      </c>
      <c r="C2632" s="27" t="s">
        <v>7187</v>
      </c>
      <c r="E2632" s="75">
        <v>31894</v>
      </c>
      <c r="F2632" s="27" t="str">
        <f t="shared" si="123"/>
        <v>5123</v>
      </c>
      <c r="G2632" s="27" t="str">
        <f t="shared" si="124"/>
        <v>Male</v>
      </c>
      <c r="H2632" s="27" t="e">
        <f t="shared" si="125"/>
        <v>#VALUE!</v>
      </c>
    </row>
    <row r="2633" spans="1:8" x14ac:dyDescent="0.3">
      <c r="A2633" s="49" t="s">
        <v>7186</v>
      </c>
      <c r="B2633" s="27" t="s">
        <v>4590</v>
      </c>
      <c r="C2633" s="27" t="s">
        <v>7185</v>
      </c>
      <c r="E2633" s="75">
        <v>33700</v>
      </c>
      <c r="F2633" s="27" t="str">
        <f t="shared" si="123"/>
        <v>5729</v>
      </c>
      <c r="G2633" s="27" t="str">
        <f t="shared" si="124"/>
        <v>Male</v>
      </c>
      <c r="H2633" s="27" t="e">
        <f t="shared" si="125"/>
        <v>#VALUE!</v>
      </c>
    </row>
    <row r="2634" spans="1:8" x14ac:dyDescent="0.3">
      <c r="A2634" s="49" t="s">
        <v>7184</v>
      </c>
      <c r="B2634" s="27" t="s">
        <v>4090</v>
      </c>
      <c r="C2634" s="27" t="s">
        <v>7183</v>
      </c>
      <c r="E2634" s="75">
        <v>32796</v>
      </c>
      <c r="F2634" s="27" t="str">
        <f t="shared" si="123"/>
        <v>5301</v>
      </c>
      <c r="G2634" s="27" t="str">
        <f t="shared" si="124"/>
        <v>Male</v>
      </c>
      <c r="H2634" s="27" t="e">
        <f t="shared" si="125"/>
        <v>#VALUE!</v>
      </c>
    </row>
    <row r="2635" spans="1:8" x14ac:dyDescent="0.3">
      <c r="A2635" s="49" t="s">
        <v>7182</v>
      </c>
      <c r="B2635" s="27" t="s">
        <v>7181</v>
      </c>
      <c r="C2635" s="27" t="s">
        <v>7180</v>
      </c>
      <c r="E2635" s="75">
        <v>27759</v>
      </c>
      <c r="F2635" s="27" t="str">
        <f t="shared" si="123"/>
        <v>0242</v>
      </c>
      <c r="G2635" s="27" t="str">
        <f t="shared" si="124"/>
        <v>Female</v>
      </c>
      <c r="H2635" s="27" t="e">
        <f t="shared" si="125"/>
        <v>#VALUE!</v>
      </c>
    </row>
    <row r="2636" spans="1:8" x14ac:dyDescent="0.3">
      <c r="A2636" s="49" t="s">
        <v>7179</v>
      </c>
      <c r="B2636" s="27" t="s">
        <v>4258</v>
      </c>
      <c r="C2636" s="27" t="s">
        <v>7178</v>
      </c>
      <c r="E2636" s="75">
        <v>33593</v>
      </c>
      <c r="F2636" s="27" t="str">
        <f t="shared" si="123"/>
        <v>0042</v>
      </c>
      <c r="G2636" s="27" t="str">
        <f t="shared" si="124"/>
        <v>Female</v>
      </c>
      <c r="H2636" s="27" t="e">
        <f t="shared" si="125"/>
        <v>#VALUE!</v>
      </c>
    </row>
    <row r="2637" spans="1:8" x14ac:dyDescent="0.3">
      <c r="A2637" s="49" t="s">
        <v>7177</v>
      </c>
      <c r="B2637" s="27" t="s">
        <v>7176</v>
      </c>
      <c r="C2637" s="27" t="s">
        <v>7175</v>
      </c>
      <c r="E2637" s="75">
        <v>30703</v>
      </c>
      <c r="F2637" s="27" t="str">
        <f t="shared" si="123"/>
        <v>0571</v>
      </c>
      <c r="G2637" s="27" t="str">
        <f t="shared" si="124"/>
        <v>Female</v>
      </c>
      <c r="H2637" s="27" t="e">
        <f t="shared" si="125"/>
        <v>#VALUE!</v>
      </c>
    </row>
    <row r="2638" spans="1:8" x14ac:dyDescent="0.3">
      <c r="A2638" s="49" t="s">
        <v>7174</v>
      </c>
      <c r="B2638" s="27" t="s">
        <v>5067</v>
      </c>
      <c r="C2638" s="27" t="s">
        <v>7173</v>
      </c>
      <c r="E2638" s="75">
        <v>33182</v>
      </c>
      <c r="F2638" s="27" t="str">
        <f t="shared" si="123"/>
        <v>5767</v>
      </c>
      <c r="G2638" s="27" t="str">
        <f t="shared" si="124"/>
        <v>Male</v>
      </c>
      <c r="H2638" s="27" t="e">
        <f t="shared" si="125"/>
        <v>#VALUE!</v>
      </c>
    </row>
    <row r="2639" spans="1:8" x14ac:dyDescent="0.3">
      <c r="A2639" s="49" t="s">
        <v>7172</v>
      </c>
      <c r="B2639" s="27" t="s">
        <v>4655</v>
      </c>
      <c r="C2639" s="27" t="s">
        <v>6332</v>
      </c>
      <c r="E2639" s="75">
        <v>32917</v>
      </c>
      <c r="F2639" s="27" t="str">
        <f t="shared" si="123"/>
        <v>0326</v>
      </c>
      <c r="G2639" s="27" t="str">
        <f t="shared" si="124"/>
        <v>Female</v>
      </c>
      <c r="H2639" s="27" t="e">
        <f t="shared" si="125"/>
        <v>#VALUE!</v>
      </c>
    </row>
    <row r="2640" spans="1:8" x14ac:dyDescent="0.3">
      <c r="A2640" s="49" t="s">
        <v>7171</v>
      </c>
      <c r="B2640" s="27" t="s">
        <v>7170</v>
      </c>
      <c r="C2640" s="27" t="s">
        <v>4049</v>
      </c>
      <c r="E2640" s="75">
        <v>33636</v>
      </c>
      <c r="F2640" s="27" t="str">
        <f t="shared" si="123"/>
        <v>5665</v>
      </c>
      <c r="G2640" s="27" t="str">
        <f t="shared" si="124"/>
        <v>Male</v>
      </c>
      <c r="H2640" s="27" t="e">
        <f t="shared" si="125"/>
        <v>#VALUE!</v>
      </c>
    </row>
    <row r="2641" spans="1:8" x14ac:dyDescent="0.3">
      <c r="A2641" s="49" t="s">
        <v>7169</v>
      </c>
      <c r="B2641" s="27" t="s">
        <v>5305</v>
      </c>
      <c r="C2641" s="27" t="s">
        <v>7168</v>
      </c>
      <c r="E2641" s="75">
        <v>33900</v>
      </c>
      <c r="F2641" s="27" t="str">
        <f t="shared" si="123"/>
        <v>0086</v>
      </c>
      <c r="G2641" s="27" t="str">
        <f t="shared" si="124"/>
        <v>Female</v>
      </c>
      <c r="H2641" s="27" t="e">
        <f t="shared" si="125"/>
        <v>#VALUE!</v>
      </c>
    </row>
    <row r="2642" spans="1:8" x14ac:dyDescent="0.3">
      <c r="A2642" s="49" t="s">
        <v>7167</v>
      </c>
      <c r="B2642" s="27" t="s">
        <v>4217</v>
      </c>
      <c r="C2642" s="27" t="s">
        <v>7166</v>
      </c>
      <c r="E2642" s="75">
        <v>33202</v>
      </c>
      <c r="F2642" s="27" t="str">
        <f t="shared" si="123"/>
        <v>0271</v>
      </c>
      <c r="G2642" s="27" t="str">
        <f t="shared" si="124"/>
        <v>Female</v>
      </c>
      <c r="H2642" s="27" t="e">
        <f t="shared" si="125"/>
        <v>#VALUE!</v>
      </c>
    </row>
    <row r="2643" spans="1:8" x14ac:dyDescent="0.3">
      <c r="A2643" s="49" t="s">
        <v>7165</v>
      </c>
      <c r="B2643" s="27" t="s">
        <v>7164</v>
      </c>
      <c r="C2643" s="27" t="s">
        <v>7163</v>
      </c>
      <c r="E2643" s="75">
        <v>33732</v>
      </c>
      <c r="F2643" s="27" t="str">
        <f t="shared" si="123"/>
        <v>0177</v>
      </c>
      <c r="G2643" s="27" t="str">
        <f t="shared" si="124"/>
        <v>Female</v>
      </c>
      <c r="H2643" s="27" t="e">
        <f t="shared" si="125"/>
        <v>#VALUE!</v>
      </c>
    </row>
    <row r="2644" spans="1:8" x14ac:dyDescent="0.3">
      <c r="A2644" s="49" t="s">
        <v>7162</v>
      </c>
      <c r="B2644" s="27" t="s">
        <v>7161</v>
      </c>
      <c r="C2644" s="27" t="s">
        <v>7160</v>
      </c>
      <c r="E2644" s="75">
        <v>31652</v>
      </c>
      <c r="F2644" s="27" t="str">
        <f t="shared" si="123"/>
        <v>1303</v>
      </c>
      <c r="G2644" s="27" t="str">
        <f t="shared" si="124"/>
        <v>Female</v>
      </c>
      <c r="H2644" s="27" t="e">
        <f t="shared" si="125"/>
        <v>#VALUE!</v>
      </c>
    </row>
    <row r="2645" spans="1:8" x14ac:dyDescent="0.3">
      <c r="A2645" s="49" t="s">
        <v>7159</v>
      </c>
      <c r="B2645" s="27" t="s">
        <v>5552</v>
      </c>
      <c r="C2645" s="27" t="s">
        <v>7158</v>
      </c>
      <c r="E2645" s="75">
        <v>34218</v>
      </c>
      <c r="F2645" s="27" t="str">
        <f t="shared" si="123"/>
        <v>0095</v>
      </c>
      <c r="G2645" s="27" t="str">
        <f t="shared" si="124"/>
        <v>Female</v>
      </c>
      <c r="H2645" s="27" t="e">
        <f t="shared" si="125"/>
        <v>#VALUE!</v>
      </c>
    </row>
    <row r="2646" spans="1:8" x14ac:dyDescent="0.3">
      <c r="A2646" s="49" t="s">
        <v>7157</v>
      </c>
      <c r="B2646" s="27" t="s">
        <v>4179</v>
      </c>
      <c r="C2646" s="27" t="s">
        <v>7156</v>
      </c>
      <c r="E2646" s="75">
        <v>31583</v>
      </c>
      <c r="F2646" s="27" t="str">
        <f t="shared" si="123"/>
        <v>1037</v>
      </c>
      <c r="G2646" s="27" t="str">
        <f t="shared" si="124"/>
        <v>Female</v>
      </c>
      <c r="H2646" s="27" t="e">
        <f t="shared" si="125"/>
        <v>#VALUE!</v>
      </c>
    </row>
    <row r="2647" spans="1:8" x14ac:dyDescent="0.3">
      <c r="A2647" s="49" t="s">
        <v>7155</v>
      </c>
      <c r="B2647" s="27" t="s">
        <v>4734</v>
      </c>
      <c r="C2647" s="27" t="s">
        <v>4878</v>
      </c>
      <c r="E2647" s="75">
        <v>33595</v>
      </c>
      <c r="F2647" s="27" t="str">
        <f t="shared" si="123"/>
        <v>0343</v>
      </c>
      <c r="G2647" s="27" t="str">
        <f t="shared" si="124"/>
        <v>Female</v>
      </c>
      <c r="H2647" s="27" t="e">
        <f t="shared" si="125"/>
        <v>#VALUE!</v>
      </c>
    </row>
    <row r="2648" spans="1:8" x14ac:dyDescent="0.3">
      <c r="A2648" s="49" t="s">
        <v>7154</v>
      </c>
      <c r="B2648" s="27" t="s">
        <v>4152</v>
      </c>
      <c r="C2648" s="27" t="s">
        <v>7153</v>
      </c>
      <c r="E2648" s="75">
        <v>33219</v>
      </c>
      <c r="F2648" s="27" t="str">
        <f t="shared" si="123"/>
        <v>6197</v>
      </c>
      <c r="G2648" s="27" t="str">
        <f t="shared" si="124"/>
        <v>Male</v>
      </c>
      <c r="H2648" s="27" t="e">
        <f t="shared" si="125"/>
        <v>#VALUE!</v>
      </c>
    </row>
    <row r="2649" spans="1:8" x14ac:dyDescent="0.3">
      <c r="A2649" s="49" t="s">
        <v>7152</v>
      </c>
      <c r="B2649" s="27" t="s">
        <v>7151</v>
      </c>
      <c r="C2649" s="27" t="s">
        <v>5441</v>
      </c>
      <c r="E2649" s="75">
        <v>33394</v>
      </c>
      <c r="F2649" s="27" t="str">
        <f t="shared" si="123"/>
        <v>1357</v>
      </c>
      <c r="G2649" s="27" t="str">
        <f t="shared" si="124"/>
        <v>Female</v>
      </c>
      <c r="H2649" s="27" t="e">
        <f t="shared" si="125"/>
        <v>#VALUE!</v>
      </c>
    </row>
    <row r="2650" spans="1:8" x14ac:dyDescent="0.3">
      <c r="A2650" s="49" t="s">
        <v>7150</v>
      </c>
      <c r="B2650" s="27" t="s">
        <v>7149</v>
      </c>
      <c r="C2650" s="27" t="s">
        <v>7148</v>
      </c>
      <c r="E2650" s="75">
        <v>32983</v>
      </c>
      <c r="F2650" s="27" t="str">
        <f t="shared" si="123"/>
        <v>0579</v>
      </c>
      <c r="G2650" s="27" t="str">
        <f t="shared" si="124"/>
        <v>Female</v>
      </c>
      <c r="H2650" s="27" t="e">
        <f t="shared" si="125"/>
        <v>#VALUE!</v>
      </c>
    </row>
    <row r="2651" spans="1:8" x14ac:dyDescent="0.3">
      <c r="A2651" s="49" t="s">
        <v>7147</v>
      </c>
      <c r="B2651" s="27" t="s">
        <v>7146</v>
      </c>
      <c r="C2651" s="27" t="s">
        <v>7145</v>
      </c>
      <c r="E2651" s="75">
        <v>32880</v>
      </c>
      <c r="F2651" s="27" t="str">
        <f t="shared" si="123"/>
        <v>6026</v>
      </c>
      <c r="G2651" s="27" t="str">
        <f t="shared" si="124"/>
        <v>Male</v>
      </c>
      <c r="H2651" s="27" t="e">
        <f t="shared" si="125"/>
        <v>#VALUE!</v>
      </c>
    </row>
    <row r="2652" spans="1:8" x14ac:dyDescent="0.3">
      <c r="A2652" s="49" t="s">
        <v>7144</v>
      </c>
      <c r="B2652" s="27" t="s">
        <v>5276</v>
      </c>
      <c r="C2652" s="27" t="s">
        <v>7143</v>
      </c>
      <c r="E2652" s="75">
        <v>33726</v>
      </c>
      <c r="F2652" s="27" t="str">
        <f t="shared" si="123"/>
        <v>0456</v>
      </c>
      <c r="G2652" s="27" t="str">
        <f t="shared" si="124"/>
        <v>Female</v>
      </c>
      <c r="H2652" s="27" t="e">
        <f t="shared" si="125"/>
        <v>#VALUE!</v>
      </c>
    </row>
    <row r="2653" spans="1:8" x14ac:dyDescent="0.3">
      <c r="A2653" s="49" t="s">
        <v>7142</v>
      </c>
      <c r="B2653" s="27" t="s">
        <v>7141</v>
      </c>
      <c r="C2653" s="27" t="s">
        <v>7140</v>
      </c>
      <c r="E2653" s="75">
        <v>32934</v>
      </c>
      <c r="F2653" s="27" t="str">
        <f t="shared" si="123"/>
        <v>0106</v>
      </c>
      <c r="G2653" s="27" t="str">
        <f t="shared" si="124"/>
        <v>Female</v>
      </c>
      <c r="H2653" s="27" t="e">
        <f t="shared" si="125"/>
        <v>#VALUE!</v>
      </c>
    </row>
    <row r="2654" spans="1:8" x14ac:dyDescent="0.3">
      <c r="A2654" s="49" t="s">
        <v>7139</v>
      </c>
      <c r="B2654" s="27" t="s">
        <v>4978</v>
      </c>
      <c r="C2654" s="27" t="s">
        <v>7138</v>
      </c>
      <c r="E2654" s="75">
        <v>32029</v>
      </c>
      <c r="F2654" s="27" t="str">
        <f t="shared" si="123"/>
        <v>6494</v>
      </c>
      <c r="G2654" s="27" t="str">
        <f t="shared" si="124"/>
        <v>Male</v>
      </c>
      <c r="H2654" s="27" t="e">
        <f t="shared" si="125"/>
        <v>#VALUE!</v>
      </c>
    </row>
    <row r="2655" spans="1:8" x14ac:dyDescent="0.3">
      <c r="A2655" s="49" t="s">
        <v>7137</v>
      </c>
      <c r="B2655" s="27" t="s">
        <v>7136</v>
      </c>
      <c r="C2655" s="27" t="s">
        <v>7135</v>
      </c>
      <c r="E2655" s="75">
        <v>31051</v>
      </c>
      <c r="F2655" s="27" t="str">
        <f t="shared" si="123"/>
        <v>5251</v>
      </c>
      <c r="G2655" s="27" t="str">
        <f t="shared" si="124"/>
        <v>Male</v>
      </c>
      <c r="H2655" s="27" t="e">
        <f t="shared" si="125"/>
        <v>#VALUE!</v>
      </c>
    </row>
    <row r="2656" spans="1:8" x14ac:dyDescent="0.3">
      <c r="A2656" s="49" t="s">
        <v>7134</v>
      </c>
      <c r="B2656" s="27" t="s">
        <v>7133</v>
      </c>
      <c r="C2656" s="27" t="s">
        <v>7132</v>
      </c>
      <c r="E2656" s="75">
        <v>32171</v>
      </c>
      <c r="F2656" s="27" t="str">
        <f t="shared" si="123"/>
        <v>0367</v>
      </c>
      <c r="G2656" s="27" t="str">
        <f t="shared" si="124"/>
        <v>Female</v>
      </c>
      <c r="H2656" s="27" t="e">
        <f t="shared" si="125"/>
        <v>#VALUE!</v>
      </c>
    </row>
    <row r="2657" spans="1:8" x14ac:dyDescent="0.3">
      <c r="A2657" s="49" t="s">
        <v>7131</v>
      </c>
      <c r="B2657" s="27" t="s">
        <v>7130</v>
      </c>
      <c r="C2657" s="27" t="s">
        <v>7129</v>
      </c>
      <c r="E2657" s="75">
        <v>24938</v>
      </c>
      <c r="F2657" s="27" t="str">
        <f t="shared" si="123"/>
        <v>0208</v>
      </c>
      <c r="G2657" s="27" t="str">
        <f t="shared" si="124"/>
        <v>Female</v>
      </c>
      <c r="H2657" s="27" t="e">
        <f t="shared" si="125"/>
        <v>#VALUE!</v>
      </c>
    </row>
    <row r="2658" spans="1:8" x14ac:dyDescent="0.3">
      <c r="A2658" s="49" t="s">
        <v>7128</v>
      </c>
      <c r="B2658" s="27" t="s">
        <v>4432</v>
      </c>
      <c r="C2658" s="27" t="s">
        <v>7127</v>
      </c>
      <c r="E2658" s="75">
        <v>28361</v>
      </c>
      <c r="F2658" s="27" t="str">
        <f t="shared" si="123"/>
        <v>0569</v>
      </c>
      <c r="G2658" s="27" t="str">
        <f t="shared" si="124"/>
        <v>Female</v>
      </c>
      <c r="H2658" s="27" t="e">
        <f t="shared" si="125"/>
        <v>#VALUE!</v>
      </c>
    </row>
    <row r="2659" spans="1:8" x14ac:dyDescent="0.3">
      <c r="A2659" s="49" t="s">
        <v>7126</v>
      </c>
      <c r="B2659" s="27" t="s">
        <v>7125</v>
      </c>
      <c r="C2659" s="27" t="s">
        <v>7124</v>
      </c>
      <c r="E2659" s="75">
        <v>32565</v>
      </c>
      <c r="F2659" s="27" t="str">
        <f t="shared" si="123"/>
        <v>5285</v>
      </c>
      <c r="G2659" s="27" t="str">
        <f t="shared" si="124"/>
        <v>Male</v>
      </c>
      <c r="H2659" s="27" t="e">
        <f t="shared" si="125"/>
        <v>#VALUE!</v>
      </c>
    </row>
    <row r="2660" spans="1:8" x14ac:dyDescent="0.3">
      <c r="A2660" s="49" t="s">
        <v>7123</v>
      </c>
      <c r="B2660" s="27" t="s">
        <v>7122</v>
      </c>
      <c r="C2660" s="27" t="s">
        <v>7121</v>
      </c>
      <c r="E2660" s="75">
        <v>33084</v>
      </c>
      <c r="F2660" s="27" t="str">
        <f t="shared" si="123"/>
        <v>0581</v>
      </c>
      <c r="G2660" s="27" t="str">
        <f t="shared" si="124"/>
        <v>Female</v>
      </c>
      <c r="H2660" s="27" t="e">
        <f t="shared" si="125"/>
        <v>#VALUE!</v>
      </c>
    </row>
    <row r="2661" spans="1:8" x14ac:dyDescent="0.3">
      <c r="A2661" s="49" t="s">
        <v>7120</v>
      </c>
      <c r="B2661" s="27" t="s">
        <v>7119</v>
      </c>
      <c r="C2661" s="27" t="s">
        <v>7118</v>
      </c>
      <c r="E2661" s="75">
        <v>33549</v>
      </c>
      <c r="F2661" s="27" t="str">
        <f t="shared" si="123"/>
        <v>0601</v>
      </c>
      <c r="G2661" s="27" t="str">
        <f t="shared" si="124"/>
        <v>Female</v>
      </c>
      <c r="H2661" s="27" t="e">
        <f t="shared" si="125"/>
        <v>#VALUE!</v>
      </c>
    </row>
    <row r="2662" spans="1:8" x14ac:dyDescent="0.3">
      <c r="A2662" s="49" t="s">
        <v>7117</v>
      </c>
      <c r="B2662" s="27" t="s">
        <v>7116</v>
      </c>
      <c r="C2662" s="27" t="s">
        <v>7115</v>
      </c>
      <c r="E2662" s="75">
        <v>28009</v>
      </c>
      <c r="F2662" s="27" t="str">
        <f t="shared" si="123"/>
        <v>0044</v>
      </c>
      <c r="G2662" s="27" t="str">
        <f t="shared" si="124"/>
        <v>Female</v>
      </c>
      <c r="H2662" s="27" t="e">
        <f t="shared" si="125"/>
        <v>#VALUE!</v>
      </c>
    </row>
    <row r="2663" spans="1:8" x14ac:dyDescent="0.3">
      <c r="A2663" s="49" t="s">
        <v>7114</v>
      </c>
      <c r="B2663" s="27" t="s">
        <v>4705</v>
      </c>
      <c r="C2663" s="27" t="s">
        <v>4268</v>
      </c>
      <c r="E2663" s="75">
        <v>28905</v>
      </c>
      <c r="F2663" s="27" t="str">
        <f t="shared" si="123"/>
        <v>5460</v>
      </c>
      <c r="G2663" s="27" t="str">
        <f t="shared" si="124"/>
        <v>Male</v>
      </c>
      <c r="H2663" s="27" t="e">
        <f t="shared" si="125"/>
        <v>#VALUE!</v>
      </c>
    </row>
    <row r="2664" spans="1:8" x14ac:dyDescent="0.3">
      <c r="A2664" s="49" t="s">
        <v>7113</v>
      </c>
      <c r="B2664" s="27" t="s">
        <v>7112</v>
      </c>
      <c r="C2664" s="27" t="s">
        <v>7111</v>
      </c>
      <c r="E2664" s="75">
        <v>27448</v>
      </c>
      <c r="F2664" s="27" t="str">
        <f t="shared" si="123"/>
        <v>0142</v>
      </c>
      <c r="G2664" s="27" t="str">
        <f t="shared" si="124"/>
        <v>Female</v>
      </c>
      <c r="H2664" s="27" t="e">
        <f t="shared" si="125"/>
        <v>#VALUE!</v>
      </c>
    </row>
    <row r="2665" spans="1:8" x14ac:dyDescent="0.3">
      <c r="A2665" s="49" t="s">
        <v>7110</v>
      </c>
      <c r="B2665" s="27" t="s">
        <v>7109</v>
      </c>
      <c r="C2665" s="27" t="s">
        <v>7108</v>
      </c>
      <c r="E2665" s="75">
        <v>30149</v>
      </c>
      <c r="F2665" s="27" t="str">
        <f t="shared" si="123"/>
        <v>0386</v>
      </c>
      <c r="G2665" s="27" t="str">
        <f t="shared" si="124"/>
        <v>Female</v>
      </c>
      <c r="H2665" s="27" t="e">
        <f t="shared" si="125"/>
        <v>#VALUE!</v>
      </c>
    </row>
    <row r="2666" spans="1:8" x14ac:dyDescent="0.3">
      <c r="A2666" s="49" t="s">
        <v>7107</v>
      </c>
      <c r="B2666" s="27" t="s">
        <v>6534</v>
      </c>
      <c r="C2666" s="27" t="s">
        <v>7106</v>
      </c>
      <c r="E2666" s="75">
        <v>26411</v>
      </c>
      <c r="F2666" s="27" t="str">
        <f t="shared" si="123"/>
        <v>5033</v>
      </c>
      <c r="G2666" s="27" t="str">
        <f t="shared" si="124"/>
        <v>Male</v>
      </c>
      <c r="H2666" s="27" t="e">
        <f t="shared" si="125"/>
        <v>#VALUE!</v>
      </c>
    </row>
    <row r="2667" spans="1:8" x14ac:dyDescent="0.3">
      <c r="A2667" s="49" t="s">
        <v>7105</v>
      </c>
      <c r="B2667" s="27" t="s">
        <v>7104</v>
      </c>
      <c r="C2667" s="27" t="s">
        <v>7103</v>
      </c>
      <c r="E2667" s="75">
        <v>33306</v>
      </c>
      <c r="F2667" s="27" t="str">
        <f t="shared" si="123"/>
        <v>5724</v>
      </c>
      <c r="G2667" s="27" t="str">
        <f t="shared" si="124"/>
        <v>Male</v>
      </c>
      <c r="H2667" s="27" t="e">
        <f t="shared" si="125"/>
        <v>#VALUE!</v>
      </c>
    </row>
    <row r="2668" spans="1:8" x14ac:dyDescent="0.3">
      <c r="A2668" s="49" t="s">
        <v>7102</v>
      </c>
      <c r="B2668" s="27" t="s">
        <v>5822</v>
      </c>
      <c r="C2668" s="27" t="s">
        <v>7101</v>
      </c>
      <c r="E2668" s="75">
        <v>30330</v>
      </c>
      <c r="F2668" s="27" t="str">
        <f t="shared" si="123"/>
        <v>5353</v>
      </c>
      <c r="G2668" s="27" t="str">
        <f t="shared" si="124"/>
        <v>Male</v>
      </c>
      <c r="H2668" s="27" t="e">
        <f t="shared" si="125"/>
        <v>#VALUE!</v>
      </c>
    </row>
    <row r="2669" spans="1:8" x14ac:dyDescent="0.3">
      <c r="A2669" s="49" t="s">
        <v>7100</v>
      </c>
      <c r="B2669" s="27" t="s">
        <v>5481</v>
      </c>
      <c r="C2669" s="27" t="s">
        <v>7099</v>
      </c>
      <c r="E2669" s="75">
        <v>32131</v>
      </c>
      <c r="F2669" s="27" t="str">
        <f t="shared" si="123"/>
        <v>5067</v>
      </c>
      <c r="G2669" s="27" t="str">
        <f t="shared" si="124"/>
        <v>Male</v>
      </c>
      <c r="H2669" s="27" t="e">
        <f t="shared" si="125"/>
        <v>#VALUE!</v>
      </c>
    </row>
    <row r="2670" spans="1:8" x14ac:dyDescent="0.3">
      <c r="A2670" s="49" t="s">
        <v>7098</v>
      </c>
      <c r="B2670" s="27" t="s">
        <v>7097</v>
      </c>
      <c r="C2670" s="27" t="s">
        <v>7096</v>
      </c>
      <c r="E2670" s="75">
        <v>31857</v>
      </c>
      <c r="F2670" s="27" t="str">
        <f t="shared" si="123"/>
        <v>0963</v>
      </c>
      <c r="G2670" s="27" t="str">
        <f t="shared" si="124"/>
        <v>Female</v>
      </c>
      <c r="H2670" s="27" t="e">
        <f t="shared" si="125"/>
        <v>#VALUE!</v>
      </c>
    </row>
    <row r="2671" spans="1:8" x14ac:dyDescent="0.3">
      <c r="A2671" s="49" t="s">
        <v>7095</v>
      </c>
      <c r="B2671" s="27" t="s">
        <v>7094</v>
      </c>
      <c r="C2671" s="27" t="s">
        <v>7093</v>
      </c>
      <c r="E2671" s="75">
        <v>33459</v>
      </c>
      <c r="F2671" s="27" t="str">
        <f t="shared" si="123"/>
        <v>1070</v>
      </c>
      <c r="G2671" s="27" t="str">
        <f t="shared" si="124"/>
        <v>Female</v>
      </c>
      <c r="H2671" s="27" t="e">
        <f t="shared" si="125"/>
        <v>#VALUE!</v>
      </c>
    </row>
    <row r="2672" spans="1:8" x14ac:dyDescent="0.3">
      <c r="A2672" s="49" t="s">
        <v>7092</v>
      </c>
      <c r="B2672" s="27" t="s">
        <v>6474</v>
      </c>
      <c r="C2672" s="27" t="s">
        <v>4573</v>
      </c>
      <c r="E2672" s="75">
        <v>33472</v>
      </c>
      <c r="F2672" s="27" t="str">
        <f t="shared" si="123"/>
        <v>0436</v>
      </c>
      <c r="G2672" s="27" t="str">
        <f t="shared" si="124"/>
        <v>Female</v>
      </c>
      <c r="H2672" s="27" t="e">
        <f t="shared" si="125"/>
        <v>#VALUE!</v>
      </c>
    </row>
    <row r="2673" spans="1:8" x14ac:dyDescent="0.3">
      <c r="A2673" s="49" t="s">
        <v>7091</v>
      </c>
      <c r="B2673" s="27" t="s">
        <v>7090</v>
      </c>
      <c r="C2673" s="27" t="s">
        <v>7089</v>
      </c>
      <c r="E2673" s="75">
        <v>33374</v>
      </c>
      <c r="F2673" s="27" t="str">
        <f t="shared" si="123"/>
        <v>0344</v>
      </c>
      <c r="G2673" s="27" t="str">
        <f t="shared" si="124"/>
        <v>Female</v>
      </c>
      <c r="H2673" s="27" t="e">
        <f t="shared" si="125"/>
        <v>#VALUE!</v>
      </c>
    </row>
    <row r="2674" spans="1:8" x14ac:dyDescent="0.3">
      <c r="A2674" s="49" t="s">
        <v>7088</v>
      </c>
      <c r="B2674" s="27" t="s">
        <v>4848</v>
      </c>
      <c r="C2674" s="27" t="s">
        <v>7087</v>
      </c>
      <c r="E2674" s="75">
        <v>33679</v>
      </c>
      <c r="F2674" s="27" t="str">
        <f t="shared" si="123"/>
        <v>0640</v>
      </c>
      <c r="G2674" s="27" t="str">
        <f t="shared" si="124"/>
        <v>Female</v>
      </c>
      <c r="H2674" s="27" t="e">
        <f t="shared" si="125"/>
        <v>#VALUE!</v>
      </c>
    </row>
    <row r="2675" spans="1:8" x14ac:dyDescent="0.3">
      <c r="A2675" s="49" t="s">
        <v>7086</v>
      </c>
      <c r="B2675" s="27" t="s">
        <v>5176</v>
      </c>
      <c r="C2675" s="27" t="s">
        <v>7085</v>
      </c>
      <c r="E2675" s="75">
        <v>32068</v>
      </c>
      <c r="F2675" s="27" t="str">
        <f t="shared" si="123"/>
        <v>0253</v>
      </c>
      <c r="G2675" s="27" t="str">
        <f t="shared" si="124"/>
        <v>Female</v>
      </c>
      <c r="H2675" s="27" t="e">
        <f t="shared" si="125"/>
        <v>#VALUE!</v>
      </c>
    </row>
    <row r="2676" spans="1:8" x14ac:dyDescent="0.3">
      <c r="A2676" s="49" t="s">
        <v>7084</v>
      </c>
      <c r="B2676" s="27" t="s">
        <v>6570</v>
      </c>
      <c r="C2676" s="27" t="s">
        <v>7083</v>
      </c>
      <c r="E2676" s="75">
        <v>30209</v>
      </c>
      <c r="F2676" s="27" t="str">
        <f t="shared" si="123"/>
        <v>0858</v>
      </c>
      <c r="G2676" s="27" t="str">
        <f t="shared" si="124"/>
        <v>Female</v>
      </c>
      <c r="H2676" s="27" t="e">
        <f t="shared" si="125"/>
        <v>#VALUE!</v>
      </c>
    </row>
    <row r="2677" spans="1:8" x14ac:dyDescent="0.3">
      <c r="A2677" s="49" t="s">
        <v>7082</v>
      </c>
      <c r="B2677" s="27" t="s">
        <v>6950</v>
      </c>
      <c r="C2677" s="27" t="s">
        <v>7081</v>
      </c>
      <c r="E2677" s="75">
        <v>31617</v>
      </c>
      <c r="F2677" s="27" t="str">
        <f t="shared" si="123"/>
        <v>5029</v>
      </c>
      <c r="G2677" s="27" t="str">
        <f t="shared" si="124"/>
        <v>Male</v>
      </c>
      <c r="H2677" s="27" t="e">
        <f t="shared" si="125"/>
        <v>#VALUE!</v>
      </c>
    </row>
    <row r="2678" spans="1:8" x14ac:dyDescent="0.3">
      <c r="A2678" s="49" t="s">
        <v>7080</v>
      </c>
      <c r="B2678" s="27" t="s">
        <v>6117</v>
      </c>
      <c r="C2678" s="27" t="s">
        <v>7079</v>
      </c>
      <c r="E2678" s="75">
        <v>28054</v>
      </c>
      <c r="F2678" s="27" t="str">
        <f t="shared" si="123"/>
        <v>0303</v>
      </c>
      <c r="G2678" s="27" t="str">
        <f t="shared" si="124"/>
        <v>Female</v>
      </c>
      <c r="H2678" s="27" t="e">
        <f t="shared" si="125"/>
        <v>#VALUE!</v>
      </c>
    </row>
    <row r="2679" spans="1:8" x14ac:dyDescent="0.3">
      <c r="A2679" s="49" t="s">
        <v>7078</v>
      </c>
      <c r="B2679" s="27" t="s">
        <v>7077</v>
      </c>
      <c r="C2679" s="27" t="s">
        <v>4248</v>
      </c>
      <c r="E2679" s="75">
        <v>32990</v>
      </c>
      <c r="F2679" s="27" t="str">
        <f t="shared" si="123"/>
        <v>0425</v>
      </c>
      <c r="G2679" s="27" t="str">
        <f t="shared" si="124"/>
        <v>Female</v>
      </c>
      <c r="H2679" s="27" t="e">
        <f t="shared" si="125"/>
        <v>#VALUE!</v>
      </c>
    </row>
    <row r="2680" spans="1:8" x14ac:dyDescent="0.3">
      <c r="A2680" s="49" t="s">
        <v>7076</v>
      </c>
      <c r="B2680" s="27" t="s">
        <v>5192</v>
      </c>
      <c r="C2680" s="27" t="s">
        <v>7075</v>
      </c>
      <c r="E2680" s="75">
        <v>33246</v>
      </c>
      <c r="F2680" s="27" t="str">
        <f t="shared" si="123"/>
        <v>0270</v>
      </c>
      <c r="G2680" s="27" t="str">
        <f t="shared" si="124"/>
        <v>Female</v>
      </c>
      <c r="H2680" s="27" t="e">
        <f t="shared" si="125"/>
        <v>#VALUE!</v>
      </c>
    </row>
    <row r="2681" spans="1:8" x14ac:dyDescent="0.3">
      <c r="A2681" s="49" t="s">
        <v>7074</v>
      </c>
      <c r="B2681" s="27" t="s">
        <v>7073</v>
      </c>
      <c r="C2681" s="27" t="s">
        <v>6741</v>
      </c>
      <c r="E2681" s="75">
        <v>33328</v>
      </c>
      <c r="F2681" s="27" t="str">
        <f t="shared" si="123"/>
        <v>0795</v>
      </c>
      <c r="G2681" s="27" t="str">
        <f t="shared" si="124"/>
        <v>Female</v>
      </c>
      <c r="H2681" s="27" t="e">
        <f t="shared" si="125"/>
        <v>#VALUE!</v>
      </c>
    </row>
    <row r="2682" spans="1:8" x14ac:dyDescent="0.3">
      <c r="A2682" s="49" t="s">
        <v>7072</v>
      </c>
      <c r="B2682" s="27" t="s">
        <v>7071</v>
      </c>
      <c r="C2682" s="27" t="s">
        <v>7070</v>
      </c>
      <c r="E2682" s="75">
        <v>32053</v>
      </c>
      <c r="F2682" s="27" t="str">
        <f t="shared" si="123"/>
        <v>6393</v>
      </c>
      <c r="G2682" s="27" t="str">
        <f t="shared" si="124"/>
        <v>Male</v>
      </c>
      <c r="H2682" s="27" t="e">
        <f t="shared" si="125"/>
        <v>#VALUE!</v>
      </c>
    </row>
    <row r="2683" spans="1:8" x14ac:dyDescent="0.3">
      <c r="A2683" s="49" t="s">
        <v>7069</v>
      </c>
      <c r="B2683" s="27" t="s">
        <v>7068</v>
      </c>
      <c r="C2683" s="27" t="s">
        <v>7067</v>
      </c>
      <c r="E2683" s="75">
        <v>32187</v>
      </c>
      <c r="F2683" s="27" t="str">
        <f t="shared" si="123"/>
        <v>0262</v>
      </c>
      <c r="G2683" s="27" t="str">
        <f t="shared" si="124"/>
        <v>Female</v>
      </c>
      <c r="H2683" s="27" t="e">
        <f t="shared" si="125"/>
        <v>#VALUE!</v>
      </c>
    </row>
    <row r="2684" spans="1:8" x14ac:dyDescent="0.3">
      <c r="A2684" s="49" t="s">
        <v>7066</v>
      </c>
      <c r="B2684" s="27" t="s">
        <v>7065</v>
      </c>
      <c r="C2684" s="27" t="s">
        <v>7064</v>
      </c>
      <c r="E2684" s="75">
        <v>32662</v>
      </c>
      <c r="F2684" s="27" t="str">
        <f t="shared" si="123"/>
        <v>5338</v>
      </c>
      <c r="G2684" s="27" t="str">
        <f t="shared" si="124"/>
        <v>Male</v>
      </c>
      <c r="H2684" s="27" t="e">
        <f t="shared" si="125"/>
        <v>#VALUE!</v>
      </c>
    </row>
    <row r="2685" spans="1:8" x14ac:dyDescent="0.3">
      <c r="A2685" s="49" t="s">
        <v>7063</v>
      </c>
      <c r="B2685" s="27" t="s">
        <v>7062</v>
      </c>
      <c r="C2685" s="27" t="s">
        <v>7061</v>
      </c>
      <c r="E2685" s="75">
        <v>31877</v>
      </c>
      <c r="F2685" s="27" t="str">
        <f t="shared" si="123"/>
        <v>0361</v>
      </c>
      <c r="G2685" s="27" t="str">
        <f t="shared" si="124"/>
        <v>Female</v>
      </c>
      <c r="H2685" s="27" t="e">
        <f t="shared" si="125"/>
        <v>#VALUE!</v>
      </c>
    </row>
    <row r="2686" spans="1:8" x14ac:dyDescent="0.3">
      <c r="A2686" s="49" t="s">
        <v>7060</v>
      </c>
      <c r="B2686" s="27" t="s">
        <v>7059</v>
      </c>
      <c r="C2686" s="27" t="s">
        <v>4202</v>
      </c>
      <c r="E2686" s="75">
        <v>33915</v>
      </c>
      <c r="F2686" s="27" t="str">
        <f t="shared" si="123"/>
        <v>0044</v>
      </c>
      <c r="G2686" s="27" t="str">
        <f t="shared" si="124"/>
        <v>Female</v>
      </c>
      <c r="H2686" s="27" t="e">
        <f t="shared" si="125"/>
        <v>#VALUE!</v>
      </c>
    </row>
    <row r="2687" spans="1:8" x14ac:dyDescent="0.3">
      <c r="A2687" s="49" t="s">
        <v>7058</v>
      </c>
      <c r="B2687" s="27" t="s">
        <v>7057</v>
      </c>
      <c r="C2687" s="27" t="s">
        <v>4125</v>
      </c>
      <c r="E2687" s="75">
        <v>34568</v>
      </c>
      <c r="F2687" s="27" t="str">
        <f t="shared" si="123"/>
        <v>1032</v>
      </c>
      <c r="G2687" s="27" t="str">
        <f t="shared" si="124"/>
        <v>Female</v>
      </c>
      <c r="H2687" s="27" t="e">
        <f t="shared" si="125"/>
        <v>#VALUE!</v>
      </c>
    </row>
    <row r="2688" spans="1:8" x14ac:dyDescent="0.3">
      <c r="A2688" s="49" t="s">
        <v>7056</v>
      </c>
      <c r="B2688" s="27" t="s">
        <v>7055</v>
      </c>
      <c r="C2688" s="27" t="s">
        <v>6319</v>
      </c>
      <c r="E2688" s="75">
        <v>33606</v>
      </c>
      <c r="F2688" s="27" t="str">
        <f t="shared" si="123"/>
        <v>6116</v>
      </c>
      <c r="G2688" s="27" t="str">
        <f t="shared" si="124"/>
        <v>Male</v>
      </c>
      <c r="H2688" s="27" t="e">
        <f t="shared" si="125"/>
        <v>#VALUE!</v>
      </c>
    </row>
    <row r="2689" spans="1:8" x14ac:dyDescent="0.3">
      <c r="A2689" s="49" t="s">
        <v>7054</v>
      </c>
      <c r="B2689" s="27" t="s">
        <v>7053</v>
      </c>
      <c r="C2689" s="27" t="s">
        <v>7052</v>
      </c>
      <c r="E2689" s="75">
        <v>33681</v>
      </c>
      <c r="F2689" s="27" t="str">
        <f t="shared" si="123"/>
        <v>0316</v>
      </c>
      <c r="G2689" s="27" t="str">
        <f t="shared" si="124"/>
        <v>Female</v>
      </c>
      <c r="H2689" s="27" t="e">
        <f t="shared" si="125"/>
        <v>#VALUE!</v>
      </c>
    </row>
    <row r="2690" spans="1:8" x14ac:dyDescent="0.3">
      <c r="A2690" s="49" t="s">
        <v>7051</v>
      </c>
      <c r="B2690" s="27" t="s">
        <v>4554</v>
      </c>
      <c r="C2690" s="27" t="s">
        <v>7050</v>
      </c>
      <c r="E2690" s="75">
        <v>32894</v>
      </c>
      <c r="F2690" s="27" t="str">
        <f t="shared" si="123"/>
        <v>0869</v>
      </c>
      <c r="G2690" s="27" t="str">
        <f t="shared" si="124"/>
        <v>Female</v>
      </c>
      <c r="H2690" s="27" t="e">
        <f t="shared" si="125"/>
        <v>#VALUE!</v>
      </c>
    </row>
    <row r="2691" spans="1:8" x14ac:dyDescent="0.3">
      <c r="A2691" s="49" t="s">
        <v>7049</v>
      </c>
      <c r="B2691" s="27" t="s">
        <v>4804</v>
      </c>
      <c r="C2691" s="27" t="s">
        <v>7048</v>
      </c>
      <c r="E2691" s="75">
        <v>33510</v>
      </c>
      <c r="F2691" s="27" t="str">
        <f t="shared" si="123"/>
        <v>0436</v>
      </c>
      <c r="G2691" s="27" t="str">
        <f t="shared" si="124"/>
        <v>Female</v>
      </c>
      <c r="H2691" s="27" t="e">
        <f t="shared" si="125"/>
        <v>#VALUE!</v>
      </c>
    </row>
    <row r="2692" spans="1:8" x14ac:dyDescent="0.3">
      <c r="A2692" s="49" t="s">
        <v>7047</v>
      </c>
      <c r="B2692" s="27" t="s">
        <v>7046</v>
      </c>
      <c r="C2692" s="27" t="s">
        <v>7045</v>
      </c>
      <c r="E2692" s="75">
        <v>31513</v>
      </c>
      <c r="F2692" s="27" t="str">
        <f t="shared" ref="F2692:F2755" si="126">MID(A2692,7,4)</f>
        <v>0147</v>
      </c>
      <c r="G2692" s="27" t="str">
        <f t="shared" si="124"/>
        <v>Female</v>
      </c>
      <c r="H2692" s="27" t="e">
        <f t="shared" si="125"/>
        <v>#VALUE!</v>
      </c>
    </row>
    <row r="2693" spans="1:8" x14ac:dyDescent="0.3">
      <c r="A2693" s="49" t="s">
        <v>7044</v>
      </c>
      <c r="B2693" s="27" t="s">
        <v>4768</v>
      </c>
      <c r="C2693" s="27" t="s">
        <v>7043</v>
      </c>
      <c r="E2693" s="75">
        <v>32567</v>
      </c>
      <c r="F2693" s="27" t="str">
        <f t="shared" si="126"/>
        <v>6564</v>
      </c>
      <c r="G2693" s="27" t="str">
        <f t="shared" ref="G2693:G2756" si="127">IF(F2693&gt;"4999","Male","Female")</f>
        <v>Male</v>
      </c>
      <c r="H2693" s="27" t="e">
        <f t="shared" ref="H2693:H2756" si="128">LEFT(REPLACE(D2693,1,FIND("@",D2693),""),FIND(".",REPLACE(D2693,1,FIND("@",D2693),""))-1)</f>
        <v>#VALUE!</v>
      </c>
    </row>
    <row r="2694" spans="1:8" x14ac:dyDescent="0.3">
      <c r="A2694" s="49" t="s">
        <v>7042</v>
      </c>
      <c r="B2694" s="27" t="s">
        <v>7041</v>
      </c>
      <c r="C2694" s="27" t="s">
        <v>7040</v>
      </c>
      <c r="E2694" s="75">
        <v>33615</v>
      </c>
      <c r="F2694" s="27" t="str">
        <f t="shared" si="126"/>
        <v>5765</v>
      </c>
      <c r="G2694" s="27" t="str">
        <f t="shared" si="127"/>
        <v>Male</v>
      </c>
      <c r="H2694" s="27" t="e">
        <f t="shared" si="128"/>
        <v>#VALUE!</v>
      </c>
    </row>
    <row r="2695" spans="1:8" x14ac:dyDescent="0.3">
      <c r="A2695" s="49" t="s">
        <v>7039</v>
      </c>
      <c r="B2695" s="27" t="s">
        <v>5276</v>
      </c>
      <c r="C2695" s="27" t="s">
        <v>5455</v>
      </c>
      <c r="E2695" s="75">
        <v>34731</v>
      </c>
      <c r="F2695" s="27" t="str">
        <f t="shared" si="126"/>
        <v>0827</v>
      </c>
      <c r="G2695" s="27" t="str">
        <f t="shared" si="127"/>
        <v>Female</v>
      </c>
      <c r="H2695" s="27" t="e">
        <f t="shared" si="128"/>
        <v>#VALUE!</v>
      </c>
    </row>
    <row r="2696" spans="1:8" x14ac:dyDescent="0.3">
      <c r="A2696" s="49" t="s">
        <v>7038</v>
      </c>
      <c r="B2696" s="27" t="s">
        <v>4182</v>
      </c>
      <c r="C2696" s="27" t="s">
        <v>7037</v>
      </c>
      <c r="E2696" s="75">
        <v>33677</v>
      </c>
      <c r="F2696" s="27" t="str">
        <f t="shared" si="126"/>
        <v>0248</v>
      </c>
      <c r="G2696" s="27" t="str">
        <f t="shared" si="127"/>
        <v>Female</v>
      </c>
      <c r="H2696" s="27" t="e">
        <f t="shared" si="128"/>
        <v>#VALUE!</v>
      </c>
    </row>
    <row r="2697" spans="1:8" x14ac:dyDescent="0.3">
      <c r="A2697" s="49" t="s">
        <v>7036</v>
      </c>
      <c r="B2697" s="27" t="s">
        <v>7035</v>
      </c>
      <c r="C2697" s="27" t="s">
        <v>6796</v>
      </c>
      <c r="E2697" s="75">
        <v>29595</v>
      </c>
      <c r="F2697" s="27" t="str">
        <f t="shared" si="126"/>
        <v>1416</v>
      </c>
      <c r="G2697" s="27" t="str">
        <f t="shared" si="127"/>
        <v>Female</v>
      </c>
      <c r="H2697" s="27" t="e">
        <f t="shared" si="128"/>
        <v>#VALUE!</v>
      </c>
    </row>
    <row r="2698" spans="1:8" x14ac:dyDescent="0.3">
      <c r="A2698" s="49" t="s">
        <v>7034</v>
      </c>
      <c r="B2698" s="27" t="s">
        <v>7033</v>
      </c>
      <c r="C2698" s="27" t="s">
        <v>4262</v>
      </c>
      <c r="E2698" s="75">
        <v>31131</v>
      </c>
      <c r="F2698" s="27" t="str">
        <f t="shared" si="126"/>
        <v>0616</v>
      </c>
      <c r="G2698" s="27" t="str">
        <f t="shared" si="127"/>
        <v>Female</v>
      </c>
      <c r="H2698" s="27" t="e">
        <f t="shared" si="128"/>
        <v>#VALUE!</v>
      </c>
    </row>
    <row r="2699" spans="1:8" x14ac:dyDescent="0.3">
      <c r="A2699" s="49" t="s">
        <v>7032</v>
      </c>
      <c r="B2699" s="27" t="s">
        <v>7031</v>
      </c>
      <c r="C2699" s="27" t="s">
        <v>7030</v>
      </c>
      <c r="E2699" s="75">
        <v>28152</v>
      </c>
      <c r="F2699" s="27" t="str">
        <f t="shared" si="126"/>
        <v>5218</v>
      </c>
      <c r="G2699" s="27" t="str">
        <f t="shared" si="127"/>
        <v>Male</v>
      </c>
      <c r="H2699" s="27" t="e">
        <f t="shared" si="128"/>
        <v>#VALUE!</v>
      </c>
    </row>
    <row r="2700" spans="1:8" x14ac:dyDescent="0.3">
      <c r="A2700" s="49" t="s">
        <v>7029</v>
      </c>
      <c r="B2700" s="27" t="s">
        <v>5830</v>
      </c>
      <c r="C2700" s="27" t="s">
        <v>7028</v>
      </c>
      <c r="E2700" s="75">
        <v>31642</v>
      </c>
      <c r="F2700" s="27" t="str">
        <f t="shared" si="126"/>
        <v>0887</v>
      </c>
      <c r="G2700" s="27" t="str">
        <f t="shared" si="127"/>
        <v>Female</v>
      </c>
      <c r="H2700" s="27" t="e">
        <f t="shared" si="128"/>
        <v>#VALUE!</v>
      </c>
    </row>
    <row r="2701" spans="1:8" x14ac:dyDescent="0.3">
      <c r="A2701" s="49" t="s">
        <v>7027</v>
      </c>
      <c r="B2701" s="27" t="s">
        <v>7026</v>
      </c>
      <c r="C2701" s="27" t="s">
        <v>5933</v>
      </c>
      <c r="E2701" s="75">
        <v>31855</v>
      </c>
      <c r="F2701" s="27" t="str">
        <f t="shared" si="126"/>
        <v>0211</v>
      </c>
      <c r="G2701" s="27" t="str">
        <f t="shared" si="127"/>
        <v>Female</v>
      </c>
      <c r="H2701" s="27" t="e">
        <f t="shared" si="128"/>
        <v>#VALUE!</v>
      </c>
    </row>
    <row r="2702" spans="1:8" x14ac:dyDescent="0.3">
      <c r="A2702" s="49" t="s">
        <v>7025</v>
      </c>
      <c r="B2702" s="27" t="s">
        <v>7024</v>
      </c>
      <c r="C2702" s="27" t="s">
        <v>7023</v>
      </c>
      <c r="E2702" s="75">
        <v>33303</v>
      </c>
      <c r="F2702" s="27" t="str">
        <f t="shared" si="126"/>
        <v>5137</v>
      </c>
      <c r="G2702" s="27" t="str">
        <f t="shared" si="127"/>
        <v>Male</v>
      </c>
      <c r="H2702" s="27" t="e">
        <f t="shared" si="128"/>
        <v>#VALUE!</v>
      </c>
    </row>
    <row r="2703" spans="1:8" x14ac:dyDescent="0.3">
      <c r="A2703" s="49" t="s">
        <v>7022</v>
      </c>
      <c r="B2703" s="27" t="s">
        <v>7021</v>
      </c>
      <c r="C2703" s="27" t="s">
        <v>5384</v>
      </c>
      <c r="E2703" s="75">
        <v>30485</v>
      </c>
      <c r="F2703" s="27" t="str">
        <f t="shared" si="126"/>
        <v>5541</v>
      </c>
      <c r="G2703" s="27" t="str">
        <f t="shared" si="127"/>
        <v>Male</v>
      </c>
      <c r="H2703" s="27" t="e">
        <f t="shared" si="128"/>
        <v>#VALUE!</v>
      </c>
    </row>
    <row r="2704" spans="1:8" x14ac:dyDescent="0.3">
      <c r="A2704" s="49" t="s">
        <v>7020</v>
      </c>
      <c r="B2704" s="27" t="s">
        <v>4497</v>
      </c>
      <c r="C2704" s="27" t="s">
        <v>4025</v>
      </c>
      <c r="E2704" s="75">
        <v>32698</v>
      </c>
      <c r="F2704" s="27" t="str">
        <f t="shared" si="126"/>
        <v>5331</v>
      </c>
      <c r="G2704" s="27" t="str">
        <f t="shared" si="127"/>
        <v>Male</v>
      </c>
      <c r="H2704" s="27" t="e">
        <f t="shared" si="128"/>
        <v>#VALUE!</v>
      </c>
    </row>
    <row r="2705" spans="1:8" x14ac:dyDescent="0.3">
      <c r="A2705" s="49" t="s">
        <v>7019</v>
      </c>
      <c r="B2705" s="27" t="s">
        <v>7018</v>
      </c>
      <c r="C2705" s="27" t="s">
        <v>7017</v>
      </c>
      <c r="E2705" s="75">
        <v>31560</v>
      </c>
      <c r="F2705" s="27" t="str">
        <f t="shared" si="126"/>
        <v>5262</v>
      </c>
      <c r="G2705" s="27" t="str">
        <f t="shared" si="127"/>
        <v>Male</v>
      </c>
      <c r="H2705" s="27" t="e">
        <f t="shared" si="128"/>
        <v>#VALUE!</v>
      </c>
    </row>
    <row r="2706" spans="1:8" x14ac:dyDescent="0.3">
      <c r="A2706" s="49" t="s">
        <v>7016</v>
      </c>
      <c r="B2706" s="27" t="s">
        <v>7015</v>
      </c>
      <c r="C2706" s="27" t="s">
        <v>7014</v>
      </c>
      <c r="E2706" s="75">
        <v>30412</v>
      </c>
      <c r="F2706" s="27" t="str">
        <f t="shared" si="126"/>
        <v>0370</v>
      </c>
      <c r="G2706" s="27" t="str">
        <f t="shared" si="127"/>
        <v>Female</v>
      </c>
      <c r="H2706" s="27" t="e">
        <f t="shared" si="128"/>
        <v>#VALUE!</v>
      </c>
    </row>
    <row r="2707" spans="1:8" x14ac:dyDescent="0.3">
      <c r="A2707" s="49" t="s">
        <v>7013</v>
      </c>
      <c r="B2707" s="27" t="s">
        <v>5844</v>
      </c>
      <c r="C2707" s="27" t="s">
        <v>7012</v>
      </c>
      <c r="E2707" s="75">
        <v>27944</v>
      </c>
      <c r="F2707" s="27" t="str">
        <f t="shared" si="126"/>
        <v>6256</v>
      </c>
      <c r="G2707" s="27" t="str">
        <f t="shared" si="127"/>
        <v>Male</v>
      </c>
      <c r="H2707" s="27" t="e">
        <f t="shared" si="128"/>
        <v>#VALUE!</v>
      </c>
    </row>
    <row r="2708" spans="1:8" x14ac:dyDescent="0.3">
      <c r="A2708" s="49" t="s">
        <v>7011</v>
      </c>
      <c r="B2708" s="27" t="s">
        <v>4826</v>
      </c>
      <c r="C2708" s="27" t="s">
        <v>6296</v>
      </c>
      <c r="E2708" s="75">
        <v>28282</v>
      </c>
      <c r="F2708" s="27" t="str">
        <f t="shared" si="126"/>
        <v>0134</v>
      </c>
      <c r="G2708" s="27" t="str">
        <f t="shared" si="127"/>
        <v>Female</v>
      </c>
      <c r="H2708" s="27" t="e">
        <f t="shared" si="128"/>
        <v>#VALUE!</v>
      </c>
    </row>
    <row r="2709" spans="1:8" x14ac:dyDescent="0.3">
      <c r="A2709" s="49" t="s">
        <v>7010</v>
      </c>
      <c r="B2709" s="27" t="s">
        <v>7009</v>
      </c>
      <c r="C2709" s="27" t="s">
        <v>7008</v>
      </c>
      <c r="E2709" s="75">
        <v>31392</v>
      </c>
      <c r="F2709" s="27" t="str">
        <f t="shared" si="126"/>
        <v>0128</v>
      </c>
      <c r="G2709" s="27" t="str">
        <f t="shared" si="127"/>
        <v>Female</v>
      </c>
      <c r="H2709" s="27" t="e">
        <f t="shared" si="128"/>
        <v>#VALUE!</v>
      </c>
    </row>
    <row r="2710" spans="1:8" x14ac:dyDescent="0.3">
      <c r="A2710" s="49" t="s">
        <v>7007</v>
      </c>
      <c r="B2710" s="27" t="s">
        <v>7006</v>
      </c>
      <c r="C2710" s="27" t="s">
        <v>7005</v>
      </c>
      <c r="E2710" s="75">
        <v>29487</v>
      </c>
      <c r="F2710" s="27" t="str">
        <f t="shared" si="126"/>
        <v>0003</v>
      </c>
      <c r="G2710" s="27" t="str">
        <f t="shared" si="127"/>
        <v>Female</v>
      </c>
      <c r="H2710" s="27" t="e">
        <f t="shared" si="128"/>
        <v>#VALUE!</v>
      </c>
    </row>
    <row r="2711" spans="1:8" x14ac:dyDescent="0.3">
      <c r="A2711" s="49" t="s">
        <v>7004</v>
      </c>
      <c r="B2711" s="27" t="s">
        <v>7003</v>
      </c>
      <c r="C2711" s="27" t="s">
        <v>7002</v>
      </c>
      <c r="E2711" s="75">
        <v>28038</v>
      </c>
      <c r="F2711" s="27" t="str">
        <f t="shared" si="126"/>
        <v>5062</v>
      </c>
      <c r="G2711" s="27" t="str">
        <f t="shared" si="127"/>
        <v>Male</v>
      </c>
      <c r="H2711" s="27" t="e">
        <f t="shared" si="128"/>
        <v>#VALUE!</v>
      </c>
    </row>
    <row r="2712" spans="1:8" x14ac:dyDescent="0.3">
      <c r="A2712" s="49" t="s">
        <v>7001</v>
      </c>
      <c r="B2712" s="27" t="s">
        <v>7000</v>
      </c>
      <c r="C2712" s="27" t="s">
        <v>6999</v>
      </c>
      <c r="E2712" s="75">
        <v>30798</v>
      </c>
      <c r="F2712" s="27" t="str">
        <f t="shared" si="126"/>
        <v>6204</v>
      </c>
      <c r="G2712" s="27" t="str">
        <f t="shared" si="127"/>
        <v>Male</v>
      </c>
      <c r="H2712" s="27" t="e">
        <f t="shared" si="128"/>
        <v>#VALUE!</v>
      </c>
    </row>
    <row r="2713" spans="1:8" x14ac:dyDescent="0.3">
      <c r="A2713" s="49" t="s">
        <v>6998</v>
      </c>
      <c r="B2713" s="27" t="s">
        <v>6997</v>
      </c>
      <c r="C2713" s="27" t="s">
        <v>5870</v>
      </c>
      <c r="E2713" s="75">
        <v>28820</v>
      </c>
      <c r="F2713" s="27" t="str">
        <f t="shared" si="126"/>
        <v>5395</v>
      </c>
      <c r="G2713" s="27" t="str">
        <f t="shared" si="127"/>
        <v>Male</v>
      </c>
      <c r="H2713" s="27" t="e">
        <f t="shared" si="128"/>
        <v>#VALUE!</v>
      </c>
    </row>
    <row r="2714" spans="1:8" x14ac:dyDescent="0.3">
      <c r="A2714" s="49" t="s">
        <v>6996</v>
      </c>
      <c r="B2714" s="27" t="s">
        <v>6995</v>
      </c>
      <c r="C2714" s="27" t="s">
        <v>6994</v>
      </c>
      <c r="E2714" s="75">
        <v>29925</v>
      </c>
      <c r="F2714" s="27" t="str">
        <f t="shared" si="126"/>
        <v>0190</v>
      </c>
      <c r="G2714" s="27" t="str">
        <f t="shared" si="127"/>
        <v>Female</v>
      </c>
      <c r="H2714" s="27" t="e">
        <f t="shared" si="128"/>
        <v>#VALUE!</v>
      </c>
    </row>
    <row r="2715" spans="1:8" x14ac:dyDescent="0.3">
      <c r="A2715" s="49" t="s">
        <v>6992</v>
      </c>
      <c r="B2715" s="27" t="s">
        <v>6991</v>
      </c>
      <c r="C2715" s="27" t="s">
        <v>6990</v>
      </c>
      <c r="E2715" s="75">
        <v>30322</v>
      </c>
      <c r="F2715" s="27" t="str">
        <f t="shared" si="126"/>
        <v>0859</v>
      </c>
      <c r="G2715" s="27" t="str">
        <f t="shared" si="127"/>
        <v>Female</v>
      </c>
      <c r="H2715" s="27" t="e">
        <f t="shared" si="128"/>
        <v>#VALUE!</v>
      </c>
    </row>
    <row r="2716" spans="1:8" x14ac:dyDescent="0.3">
      <c r="A2716" s="49" t="s">
        <v>6989</v>
      </c>
      <c r="B2716" s="27" t="s">
        <v>6988</v>
      </c>
      <c r="C2716" s="27" t="s">
        <v>6987</v>
      </c>
      <c r="E2716" s="75">
        <v>29181</v>
      </c>
      <c r="F2716" s="27" t="str">
        <f t="shared" si="126"/>
        <v>0762</v>
      </c>
      <c r="G2716" s="27" t="str">
        <f t="shared" si="127"/>
        <v>Female</v>
      </c>
      <c r="H2716" s="27" t="e">
        <f t="shared" si="128"/>
        <v>#VALUE!</v>
      </c>
    </row>
    <row r="2717" spans="1:8" x14ac:dyDescent="0.3">
      <c r="A2717" s="49" t="s">
        <v>6986</v>
      </c>
      <c r="B2717" s="27" t="s">
        <v>6985</v>
      </c>
      <c r="C2717" s="27" t="s">
        <v>6984</v>
      </c>
      <c r="E2717" s="75">
        <v>28529</v>
      </c>
      <c r="F2717" s="27" t="str">
        <f t="shared" si="126"/>
        <v>0028</v>
      </c>
      <c r="G2717" s="27" t="str">
        <f t="shared" si="127"/>
        <v>Female</v>
      </c>
      <c r="H2717" s="27" t="e">
        <f t="shared" si="128"/>
        <v>#VALUE!</v>
      </c>
    </row>
    <row r="2718" spans="1:8" x14ac:dyDescent="0.3">
      <c r="A2718" s="49" t="s">
        <v>6983</v>
      </c>
      <c r="B2718" s="27" t="s">
        <v>4047</v>
      </c>
      <c r="C2718" s="27" t="s">
        <v>6982</v>
      </c>
      <c r="E2718" s="75">
        <v>31646</v>
      </c>
      <c r="F2718" s="27" t="str">
        <f t="shared" si="126"/>
        <v>5112</v>
      </c>
      <c r="G2718" s="27" t="str">
        <f t="shared" si="127"/>
        <v>Male</v>
      </c>
      <c r="H2718" s="27" t="e">
        <f t="shared" si="128"/>
        <v>#VALUE!</v>
      </c>
    </row>
    <row r="2719" spans="1:8" x14ac:dyDescent="0.3">
      <c r="A2719" s="49" t="s">
        <v>6981</v>
      </c>
      <c r="B2719" s="27" t="s">
        <v>5424</v>
      </c>
      <c r="C2719" s="27" t="s">
        <v>6980</v>
      </c>
      <c r="E2719" s="75">
        <v>32021</v>
      </c>
      <c r="F2719" s="27" t="str">
        <f t="shared" si="126"/>
        <v>5738</v>
      </c>
      <c r="G2719" s="27" t="str">
        <f t="shared" si="127"/>
        <v>Male</v>
      </c>
      <c r="H2719" s="27" t="e">
        <f t="shared" si="128"/>
        <v>#VALUE!</v>
      </c>
    </row>
    <row r="2720" spans="1:8" x14ac:dyDescent="0.3">
      <c r="A2720" s="49" t="s">
        <v>6979</v>
      </c>
      <c r="B2720" s="27" t="s">
        <v>6978</v>
      </c>
      <c r="C2720" s="27" t="s">
        <v>4431</v>
      </c>
      <c r="E2720" s="75">
        <v>28840</v>
      </c>
      <c r="F2720" s="27" t="str">
        <f t="shared" si="126"/>
        <v>0158</v>
      </c>
      <c r="G2720" s="27" t="str">
        <f t="shared" si="127"/>
        <v>Female</v>
      </c>
      <c r="H2720" s="27" t="e">
        <f t="shared" si="128"/>
        <v>#VALUE!</v>
      </c>
    </row>
    <row r="2721" spans="1:8" x14ac:dyDescent="0.3">
      <c r="A2721" s="49" t="s">
        <v>6977</v>
      </c>
      <c r="B2721" s="27" t="s">
        <v>6976</v>
      </c>
      <c r="C2721" s="27" t="s">
        <v>6975</v>
      </c>
      <c r="E2721" s="75">
        <v>33458</v>
      </c>
      <c r="F2721" s="27" t="str">
        <f t="shared" si="126"/>
        <v>0325</v>
      </c>
      <c r="G2721" s="27" t="str">
        <f t="shared" si="127"/>
        <v>Female</v>
      </c>
      <c r="H2721" s="27" t="e">
        <f t="shared" si="128"/>
        <v>#VALUE!</v>
      </c>
    </row>
    <row r="2722" spans="1:8" x14ac:dyDescent="0.3">
      <c r="A2722" s="49" t="s">
        <v>6974</v>
      </c>
      <c r="B2722" s="27" t="s">
        <v>4044</v>
      </c>
      <c r="C2722" s="27" t="s">
        <v>4089</v>
      </c>
      <c r="E2722" s="75">
        <v>32645</v>
      </c>
      <c r="F2722" s="27" t="str">
        <f t="shared" si="126"/>
        <v>0382</v>
      </c>
      <c r="G2722" s="27" t="str">
        <f t="shared" si="127"/>
        <v>Female</v>
      </c>
      <c r="H2722" s="27" t="e">
        <f t="shared" si="128"/>
        <v>#VALUE!</v>
      </c>
    </row>
    <row r="2723" spans="1:8" x14ac:dyDescent="0.3">
      <c r="A2723" s="49" t="s">
        <v>6973</v>
      </c>
      <c r="B2723" s="27" t="s">
        <v>6972</v>
      </c>
      <c r="C2723" s="27" t="s">
        <v>6971</v>
      </c>
      <c r="E2723" s="75">
        <v>28866</v>
      </c>
      <c r="F2723" s="27" t="str">
        <f t="shared" si="126"/>
        <v>0187</v>
      </c>
      <c r="G2723" s="27" t="str">
        <f t="shared" si="127"/>
        <v>Female</v>
      </c>
      <c r="H2723" s="27" t="e">
        <f t="shared" si="128"/>
        <v>#VALUE!</v>
      </c>
    </row>
    <row r="2724" spans="1:8" x14ac:dyDescent="0.3">
      <c r="A2724" s="49" t="s">
        <v>6970</v>
      </c>
      <c r="B2724" s="27" t="s">
        <v>6969</v>
      </c>
      <c r="C2724" s="27" t="s">
        <v>6968</v>
      </c>
      <c r="E2724" s="75">
        <v>32137</v>
      </c>
      <c r="F2724" s="27" t="str">
        <f t="shared" si="126"/>
        <v>0841</v>
      </c>
      <c r="G2724" s="27" t="str">
        <f t="shared" si="127"/>
        <v>Female</v>
      </c>
      <c r="H2724" s="27" t="e">
        <f t="shared" si="128"/>
        <v>#VALUE!</v>
      </c>
    </row>
    <row r="2725" spans="1:8" x14ac:dyDescent="0.3">
      <c r="A2725" s="49" t="s">
        <v>6967</v>
      </c>
      <c r="B2725" s="27" t="s">
        <v>6966</v>
      </c>
      <c r="C2725" s="27" t="s">
        <v>6965</v>
      </c>
      <c r="E2725" s="75">
        <v>31912</v>
      </c>
      <c r="F2725" s="27" t="str">
        <f t="shared" si="126"/>
        <v>0003</v>
      </c>
      <c r="G2725" s="27" t="str">
        <f t="shared" si="127"/>
        <v>Female</v>
      </c>
      <c r="H2725" s="27" t="e">
        <f t="shared" si="128"/>
        <v>#VALUE!</v>
      </c>
    </row>
    <row r="2726" spans="1:8" x14ac:dyDescent="0.3">
      <c r="A2726" s="49" t="s">
        <v>6964</v>
      </c>
      <c r="B2726" s="27" t="s">
        <v>6963</v>
      </c>
      <c r="C2726" s="27" t="s">
        <v>6390</v>
      </c>
      <c r="E2726" s="75">
        <v>25742</v>
      </c>
      <c r="F2726" s="27" t="str">
        <f t="shared" si="126"/>
        <v>5069</v>
      </c>
      <c r="G2726" s="27" t="str">
        <f t="shared" si="127"/>
        <v>Male</v>
      </c>
      <c r="H2726" s="27" t="e">
        <f t="shared" si="128"/>
        <v>#VALUE!</v>
      </c>
    </row>
    <row r="2727" spans="1:8" x14ac:dyDescent="0.3">
      <c r="A2727" s="49" t="s">
        <v>6962</v>
      </c>
      <c r="B2727" s="27" t="s">
        <v>4765</v>
      </c>
      <c r="C2727" s="27" t="s">
        <v>6961</v>
      </c>
      <c r="E2727" s="75">
        <v>32444</v>
      </c>
      <c r="F2727" s="27" t="str">
        <f t="shared" si="126"/>
        <v>5316</v>
      </c>
      <c r="G2727" s="27" t="str">
        <f t="shared" si="127"/>
        <v>Male</v>
      </c>
      <c r="H2727" s="27" t="e">
        <f t="shared" si="128"/>
        <v>#VALUE!</v>
      </c>
    </row>
    <row r="2728" spans="1:8" x14ac:dyDescent="0.3">
      <c r="A2728" s="49" t="s">
        <v>6960</v>
      </c>
      <c r="B2728" s="27" t="s">
        <v>6959</v>
      </c>
      <c r="C2728" s="27" t="s">
        <v>6958</v>
      </c>
      <c r="E2728" s="75">
        <v>28433</v>
      </c>
      <c r="F2728" s="27" t="str">
        <f t="shared" si="126"/>
        <v>5564</v>
      </c>
      <c r="G2728" s="27" t="str">
        <f t="shared" si="127"/>
        <v>Male</v>
      </c>
      <c r="H2728" s="27" t="e">
        <f t="shared" si="128"/>
        <v>#VALUE!</v>
      </c>
    </row>
    <row r="2729" spans="1:8" x14ac:dyDescent="0.3">
      <c r="A2729" s="49" t="s">
        <v>6957</v>
      </c>
      <c r="B2729" s="27" t="s">
        <v>6956</v>
      </c>
      <c r="C2729" s="27" t="s">
        <v>6955</v>
      </c>
      <c r="E2729" s="75">
        <v>32844</v>
      </c>
      <c r="F2729" s="27" t="str">
        <f t="shared" si="126"/>
        <v>6173</v>
      </c>
      <c r="G2729" s="27" t="str">
        <f t="shared" si="127"/>
        <v>Male</v>
      </c>
      <c r="H2729" s="27" t="e">
        <f t="shared" si="128"/>
        <v>#VALUE!</v>
      </c>
    </row>
    <row r="2730" spans="1:8" x14ac:dyDescent="0.3">
      <c r="A2730" s="49" t="s">
        <v>6954</v>
      </c>
      <c r="B2730" s="27" t="s">
        <v>6953</v>
      </c>
      <c r="C2730" s="27" t="s">
        <v>6952</v>
      </c>
      <c r="E2730" s="75">
        <v>34397</v>
      </c>
      <c r="F2730" s="27" t="str">
        <f t="shared" si="126"/>
        <v>5250</v>
      </c>
      <c r="G2730" s="27" t="str">
        <f t="shared" si="127"/>
        <v>Male</v>
      </c>
      <c r="H2730" s="27" t="e">
        <f t="shared" si="128"/>
        <v>#VALUE!</v>
      </c>
    </row>
    <row r="2731" spans="1:8" x14ac:dyDescent="0.3">
      <c r="A2731" s="49" t="s">
        <v>6951</v>
      </c>
      <c r="B2731" s="27" t="s">
        <v>6950</v>
      </c>
      <c r="C2731" s="27" t="s">
        <v>6949</v>
      </c>
      <c r="E2731" s="75">
        <v>29050</v>
      </c>
      <c r="F2731" s="27" t="str">
        <f t="shared" si="126"/>
        <v>5328</v>
      </c>
      <c r="G2731" s="27" t="str">
        <f t="shared" si="127"/>
        <v>Male</v>
      </c>
      <c r="H2731" s="27" t="e">
        <f t="shared" si="128"/>
        <v>#VALUE!</v>
      </c>
    </row>
    <row r="2732" spans="1:8" x14ac:dyDescent="0.3">
      <c r="A2732" s="49" t="s">
        <v>6948</v>
      </c>
      <c r="B2732" s="27" t="s">
        <v>4734</v>
      </c>
      <c r="C2732" s="27" t="s">
        <v>6947</v>
      </c>
      <c r="E2732" s="75">
        <v>36473</v>
      </c>
      <c r="F2732" s="27" t="str">
        <f t="shared" si="126"/>
        <v>5824</v>
      </c>
      <c r="G2732" s="27" t="str">
        <f t="shared" si="127"/>
        <v>Male</v>
      </c>
      <c r="H2732" s="27" t="e">
        <f t="shared" si="128"/>
        <v>#VALUE!</v>
      </c>
    </row>
    <row r="2733" spans="1:8" x14ac:dyDescent="0.3">
      <c r="A2733" s="49" t="s">
        <v>6946</v>
      </c>
      <c r="B2733" s="27" t="s">
        <v>6945</v>
      </c>
      <c r="C2733" s="27" t="s">
        <v>5630</v>
      </c>
      <c r="E2733" s="75">
        <v>35916</v>
      </c>
      <c r="F2733" s="27" t="str">
        <f t="shared" si="126"/>
        <v>5365</v>
      </c>
      <c r="G2733" s="27" t="str">
        <f t="shared" si="127"/>
        <v>Male</v>
      </c>
      <c r="H2733" s="27" t="e">
        <f t="shared" si="128"/>
        <v>#VALUE!</v>
      </c>
    </row>
    <row r="2734" spans="1:8" x14ac:dyDescent="0.3">
      <c r="A2734" s="49" t="s">
        <v>6944</v>
      </c>
      <c r="B2734" s="27" t="s">
        <v>4962</v>
      </c>
      <c r="C2734" s="27" t="s">
        <v>4794</v>
      </c>
      <c r="E2734" s="75">
        <v>36189</v>
      </c>
      <c r="F2734" s="27" t="str">
        <f t="shared" si="126"/>
        <v>5372</v>
      </c>
      <c r="G2734" s="27" t="str">
        <f t="shared" si="127"/>
        <v>Male</v>
      </c>
      <c r="H2734" s="27" t="e">
        <f t="shared" si="128"/>
        <v>#VALUE!</v>
      </c>
    </row>
    <row r="2735" spans="1:8" x14ac:dyDescent="0.3">
      <c r="A2735" s="49" t="s">
        <v>6943</v>
      </c>
      <c r="B2735" s="27" t="s">
        <v>5092</v>
      </c>
      <c r="C2735" s="27" t="s">
        <v>6942</v>
      </c>
      <c r="E2735" s="75">
        <v>631096</v>
      </c>
      <c r="F2735" s="27" t="str">
        <f t="shared" si="126"/>
        <v>366K</v>
      </c>
      <c r="G2735" s="27" t="str">
        <f t="shared" si="127"/>
        <v>Female</v>
      </c>
      <c r="H2735" s="27" t="e">
        <f t="shared" si="128"/>
        <v>#VALUE!</v>
      </c>
    </row>
    <row r="2736" spans="1:8" x14ac:dyDescent="0.3">
      <c r="A2736" s="49" t="s">
        <v>6941</v>
      </c>
      <c r="B2736" s="27" t="s">
        <v>6940</v>
      </c>
      <c r="C2736" s="27" t="s">
        <v>6939</v>
      </c>
      <c r="E2736" s="75">
        <v>32752</v>
      </c>
      <c r="F2736" s="27" t="str">
        <f t="shared" si="126"/>
        <v>0232</v>
      </c>
      <c r="G2736" s="27" t="str">
        <f t="shared" si="127"/>
        <v>Female</v>
      </c>
      <c r="H2736" s="27" t="e">
        <f t="shared" si="128"/>
        <v>#VALUE!</v>
      </c>
    </row>
    <row r="2737" spans="1:8" x14ac:dyDescent="0.3">
      <c r="A2737" s="49" t="s">
        <v>6938</v>
      </c>
      <c r="B2737" s="27" t="s">
        <v>6937</v>
      </c>
      <c r="C2737" s="27" t="s">
        <v>5346</v>
      </c>
      <c r="E2737" s="75">
        <v>29063</v>
      </c>
      <c r="F2737" s="27" t="str">
        <f t="shared" si="126"/>
        <v>0207</v>
      </c>
      <c r="G2737" s="27" t="str">
        <f t="shared" si="127"/>
        <v>Female</v>
      </c>
      <c r="H2737" s="27" t="e">
        <f t="shared" si="128"/>
        <v>#VALUE!</v>
      </c>
    </row>
    <row r="2738" spans="1:8" x14ac:dyDescent="0.3">
      <c r="A2738" s="49" t="s">
        <v>6936</v>
      </c>
      <c r="B2738" s="27" t="s">
        <v>6935</v>
      </c>
      <c r="C2738" s="27" t="s">
        <v>4172</v>
      </c>
      <c r="E2738" s="75">
        <v>28120</v>
      </c>
      <c r="F2738" s="27" t="str">
        <f t="shared" si="126"/>
        <v>5526</v>
      </c>
      <c r="G2738" s="27" t="str">
        <f t="shared" si="127"/>
        <v>Male</v>
      </c>
      <c r="H2738" s="27" t="e">
        <f t="shared" si="128"/>
        <v>#VALUE!</v>
      </c>
    </row>
    <row r="2739" spans="1:8" x14ac:dyDescent="0.3">
      <c r="A2739" s="49" t="s">
        <v>6934</v>
      </c>
      <c r="B2739" s="27" t="s">
        <v>6933</v>
      </c>
      <c r="C2739" s="27" t="s">
        <v>5704</v>
      </c>
      <c r="E2739" s="75">
        <v>33794</v>
      </c>
      <c r="F2739" s="27" t="str">
        <f t="shared" si="126"/>
        <v>6437</v>
      </c>
      <c r="G2739" s="27" t="str">
        <f t="shared" si="127"/>
        <v>Male</v>
      </c>
      <c r="H2739" s="27" t="e">
        <f t="shared" si="128"/>
        <v>#VALUE!</v>
      </c>
    </row>
    <row r="2740" spans="1:8" x14ac:dyDescent="0.3">
      <c r="A2740" s="49" t="s">
        <v>6932</v>
      </c>
      <c r="B2740" s="27" t="s">
        <v>4206</v>
      </c>
      <c r="C2740" s="27" t="s">
        <v>6931</v>
      </c>
      <c r="E2740" s="75">
        <v>33417</v>
      </c>
      <c r="F2740" s="27" t="str">
        <f t="shared" si="126"/>
        <v>6005</v>
      </c>
      <c r="G2740" s="27" t="str">
        <f t="shared" si="127"/>
        <v>Male</v>
      </c>
      <c r="H2740" s="27" t="e">
        <f t="shared" si="128"/>
        <v>#VALUE!</v>
      </c>
    </row>
    <row r="2741" spans="1:8" x14ac:dyDescent="0.3">
      <c r="A2741" s="49" t="s">
        <v>6930</v>
      </c>
      <c r="B2741" s="27" t="s">
        <v>4941</v>
      </c>
      <c r="C2741" s="27" t="s">
        <v>6929</v>
      </c>
      <c r="E2741" s="75">
        <v>31696</v>
      </c>
      <c r="F2741" s="27" t="str">
        <f t="shared" si="126"/>
        <v>1105</v>
      </c>
      <c r="G2741" s="27" t="str">
        <f t="shared" si="127"/>
        <v>Female</v>
      </c>
      <c r="H2741" s="27" t="e">
        <f t="shared" si="128"/>
        <v>#VALUE!</v>
      </c>
    </row>
    <row r="2742" spans="1:8" x14ac:dyDescent="0.3">
      <c r="A2742" s="49" t="s">
        <v>6928</v>
      </c>
      <c r="B2742" s="27" t="s">
        <v>6305</v>
      </c>
      <c r="C2742" s="27" t="s">
        <v>6927</v>
      </c>
      <c r="E2742" s="75">
        <v>32636</v>
      </c>
      <c r="F2742" s="27" t="str">
        <f t="shared" si="126"/>
        <v>5258</v>
      </c>
      <c r="G2742" s="27" t="str">
        <f t="shared" si="127"/>
        <v>Male</v>
      </c>
      <c r="H2742" s="27" t="e">
        <f t="shared" si="128"/>
        <v>#VALUE!</v>
      </c>
    </row>
    <row r="2743" spans="1:8" x14ac:dyDescent="0.3">
      <c r="A2743" s="49" t="s">
        <v>6926</v>
      </c>
      <c r="B2743" s="27" t="s">
        <v>6925</v>
      </c>
      <c r="C2743" s="27" t="s">
        <v>6924</v>
      </c>
      <c r="E2743" s="75">
        <v>31332</v>
      </c>
      <c r="F2743" s="27" t="str">
        <f t="shared" si="126"/>
        <v>0551</v>
      </c>
      <c r="G2743" s="27" t="str">
        <f t="shared" si="127"/>
        <v>Female</v>
      </c>
      <c r="H2743" s="27" t="e">
        <f t="shared" si="128"/>
        <v>#VALUE!</v>
      </c>
    </row>
    <row r="2744" spans="1:8" x14ac:dyDescent="0.3">
      <c r="A2744" s="49" t="s">
        <v>6923</v>
      </c>
      <c r="B2744" s="27" t="s">
        <v>6922</v>
      </c>
      <c r="C2744" s="27" t="s">
        <v>4609</v>
      </c>
      <c r="E2744" s="75">
        <v>31934</v>
      </c>
      <c r="F2744" s="27" t="str">
        <f t="shared" si="126"/>
        <v>1441</v>
      </c>
      <c r="G2744" s="27" t="str">
        <f t="shared" si="127"/>
        <v>Female</v>
      </c>
      <c r="H2744" s="27" t="e">
        <f t="shared" si="128"/>
        <v>#VALUE!</v>
      </c>
    </row>
    <row r="2745" spans="1:8" x14ac:dyDescent="0.3">
      <c r="A2745" s="49" t="s">
        <v>6921</v>
      </c>
      <c r="B2745" s="27" t="s">
        <v>6920</v>
      </c>
      <c r="C2745" s="27" t="s">
        <v>4268</v>
      </c>
      <c r="E2745" s="75">
        <v>31880</v>
      </c>
      <c r="F2745" s="27" t="str">
        <f t="shared" si="126"/>
        <v>6160</v>
      </c>
      <c r="G2745" s="27" t="str">
        <f t="shared" si="127"/>
        <v>Male</v>
      </c>
      <c r="H2745" s="27" t="e">
        <f t="shared" si="128"/>
        <v>#VALUE!</v>
      </c>
    </row>
    <row r="2746" spans="1:8" x14ac:dyDescent="0.3">
      <c r="A2746" s="49" t="s">
        <v>6919</v>
      </c>
      <c r="B2746" s="27" t="s">
        <v>4307</v>
      </c>
      <c r="C2746" s="27" t="s">
        <v>5349</v>
      </c>
      <c r="E2746" s="75">
        <v>33366</v>
      </c>
      <c r="F2746" s="27" t="str">
        <f t="shared" si="126"/>
        <v>0345</v>
      </c>
      <c r="G2746" s="27" t="str">
        <f t="shared" si="127"/>
        <v>Female</v>
      </c>
      <c r="H2746" s="27" t="e">
        <f t="shared" si="128"/>
        <v>#VALUE!</v>
      </c>
    </row>
    <row r="2747" spans="1:8" x14ac:dyDescent="0.3">
      <c r="A2747" s="49" t="s">
        <v>6918</v>
      </c>
      <c r="B2747" s="27" t="s">
        <v>4477</v>
      </c>
      <c r="C2747" s="27" t="s">
        <v>6917</v>
      </c>
      <c r="E2747" s="75">
        <v>28541</v>
      </c>
      <c r="F2747" s="27" t="str">
        <f t="shared" si="126"/>
        <v>6178</v>
      </c>
      <c r="G2747" s="27" t="str">
        <f t="shared" si="127"/>
        <v>Male</v>
      </c>
      <c r="H2747" s="27" t="e">
        <f t="shared" si="128"/>
        <v>#VALUE!</v>
      </c>
    </row>
    <row r="2748" spans="1:8" x14ac:dyDescent="0.3">
      <c r="A2748" s="49" t="s">
        <v>6916</v>
      </c>
      <c r="B2748" s="27" t="s">
        <v>6915</v>
      </c>
      <c r="C2748" s="27" t="s">
        <v>6914</v>
      </c>
      <c r="E2748" s="75">
        <v>30601</v>
      </c>
      <c r="F2748" s="27" t="str">
        <f t="shared" si="126"/>
        <v>0054</v>
      </c>
      <c r="G2748" s="27" t="str">
        <f t="shared" si="127"/>
        <v>Female</v>
      </c>
      <c r="H2748" s="27" t="e">
        <f t="shared" si="128"/>
        <v>#VALUE!</v>
      </c>
    </row>
    <row r="2749" spans="1:8" x14ac:dyDescent="0.3">
      <c r="A2749" s="49" t="s">
        <v>6913</v>
      </c>
      <c r="B2749" s="27" t="s">
        <v>6912</v>
      </c>
      <c r="C2749" s="27" t="s">
        <v>6911</v>
      </c>
      <c r="E2749" s="75">
        <v>28877</v>
      </c>
      <c r="F2749" s="27" t="str">
        <f t="shared" si="126"/>
        <v>5051</v>
      </c>
      <c r="G2749" s="27" t="str">
        <f t="shared" si="127"/>
        <v>Male</v>
      </c>
      <c r="H2749" s="27" t="e">
        <f t="shared" si="128"/>
        <v>#VALUE!</v>
      </c>
    </row>
    <row r="2750" spans="1:8" x14ac:dyDescent="0.3">
      <c r="A2750" s="49" t="s">
        <v>6910</v>
      </c>
      <c r="B2750" s="27" t="s">
        <v>6909</v>
      </c>
      <c r="C2750" s="27" t="s">
        <v>6908</v>
      </c>
      <c r="E2750" s="75">
        <v>33351</v>
      </c>
      <c r="F2750" s="27" t="str">
        <f t="shared" si="126"/>
        <v>5495</v>
      </c>
      <c r="G2750" s="27" t="str">
        <f t="shared" si="127"/>
        <v>Male</v>
      </c>
      <c r="H2750" s="27" t="e">
        <f t="shared" si="128"/>
        <v>#VALUE!</v>
      </c>
    </row>
    <row r="2751" spans="1:8" x14ac:dyDescent="0.3">
      <c r="A2751" s="49" t="s">
        <v>6907</v>
      </c>
      <c r="B2751" s="27" t="s">
        <v>5219</v>
      </c>
      <c r="C2751" s="27" t="s">
        <v>4268</v>
      </c>
      <c r="E2751" s="75">
        <v>33551</v>
      </c>
      <c r="F2751" s="27" t="str">
        <f t="shared" si="126"/>
        <v>1003</v>
      </c>
      <c r="G2751" s="27" t="str">
        <f t="shared" si="127"/>
        <v>Female</v>
      </c>
      <c r="H2751" s="27" t="e">
        <f t="shared" si="128"/>
        <v>#VALUE!</v>
      </c>
    </row>
    <row r="2752" spans="1:8" x14ac:dyDescent="0.3">
      <c r="A2752" s="49" t="s">
        <v>6906</v>
      </c>
      <c r="B2752" s="27" t="s">
        <v>6905</v>
      </c>
      <c r="C2752" s="27" t="s">
        <v>6904</v>
      </c>
      <c r="E2752" s="75">
        <v>32185</v>
      </c>
      <c r="F2752" s="27" t="str">
        <f t="shared" si="126"/>
        <v>0570</v>
      </c>
      <c r="G2752" s="27" t="str">
        <f t="shared" si="127"/>
        <v>Female</v>
      </c>
      <c r="H2752" s="27" t="e">
        <f t="shared" si="128"/>
        <v>#VALUE!</v>
      </c>
    </row>
    <row r="2753" spans="1:8" x14ac:dyDescent="0.3">
      <c r="A2753" s="49" t="s">
        <v>6903</v>
      </c>
      <c r="B2753" s="27" t="s">
        <v>6902</v>
      </c>
      <c r="C2753" s="27" t="s">
        <v>6901</v>
      </c>
      <c r="E2753" s="75">
        <v>31975</v>
      </c>
      <c r="F2753" s="27" t="str">
        <f t="shared" si="126"/>
        <v>1207</v>
      </c>
      <c r="G2753" s="27" t="str">
        <f t="shared" si="127"/>
        <v>Female</v>
      </c>
      <c r="H2753" s="27" t="e">
        <f t="shared" si="128"/>
        <v>#VALUE!</v>
      </c>
    </row>
    <row r="2754" spans="1:8" x14ac:dyDescent="0.3">
      <c r="A2754" s="49" t="s">
        <v>6900</v>
      </c>
      <c r="B2754" s="27" t="s">
        <v>4571</v>
      </c>
      <c r="C2754" s="27" t="s">
        <v>6899</v>
      </c>
      <c r="E2754" s="75">
        <v>32263</v>
      </c>
      <c r="F2754" s="27" t="str">
        <f t="shared" si="126"/>
        <v>0521</v>
      </c>
      <c r="G2754" s="27" t="str">
        <f t="shared" si="127"/>
        <v>Female</v>
      </c>
      <c r="H2754" s="27" t="e">
        <f t="shared" si="128"/>
        <v>#VALUE!</v>
      </c>
    </row>
    <row r="2755" spans="1:8" x14ac:dyDescent="0.3">
      <c r="A2755" s="49" t="s">
        <v>6898</v>
      </c>
      <c r="B2755" s="27" t="s">
        <v>6897</v>
      </c>
      <c r="C2755" s="27" t="s">
        <v>6896</v>
      </c>
      <c r="E2755" s="75">
        <v>32057</v>
      </c>
      <c r="F2755" s="27" t="str">
        <f t="shared" si="126"/>
        <v>0249</v>
      </c>
      <c r="G2755" s="27" t="str">
        <f t="shared" si="127"/>
        <v>Female</v>
      </c>
      <c r="H2755" s="27" t="e">
        <f t="shared" si="128"/>
        <v>#VALUE!</v>
      </c>
    </row>
    <row r="2756" spans="1:8" x14ac:dyDescent="0.3">
      <c r="A2756" s="49" t="s">
        <v>6895</v>
      </c>
      <c r="B2756" s="27" t="s">
        <v>6894</v>
      </c>
      <c r="C2756" s="27" t="s">
        <v>6893</v>
      </c>
      <c r="E2756" s="75">
        <v>32188</v>
      </c>
      <c r="F2756" s="27" t="str">
        <f t="shared" ref="F2756:F2819" si="129">MID(A2756,7,4)</f>
        <v>0461</v>
      </c>
      <c r="G2756" s="27" t="str">
        <f t="shared" si="127"/>
        <v>Female</v>
      </c>
      <c r="H2756" s="27" t="e">
        <f t="shared" si="128"/>
        <v>#VALUE!</v>
      </c>
    </row>
    <row r="2757" spans="1:8" x14ac:dyDescent="0.3">
      <c r="A2757" s="49" t="s">
        <v>6892</v>
      </c>
      <c r="B2757" s="27" t="s">
        <v>6891</v>
      </c>
      <c r="C2757" s="27" t="s">
        <v>6890</v>
      </c>
      <c r="E2757" s="75">
        <v>34187</v>
      </c>
      <c r="F2757" s="27" t="str">
        <f t="shared" si="129"/>
        <v>0408</v>
      </c>
      <c r="G2757" s="27" t="str">
        <f t="shared" ref="G2757:G2820" si="130">IF(F2757&gt;"4999","Male","Female")</f>
        <v>Female</v>
      </c>
      <c r="H2757" s="27" t="e">
        <f t="shared" ref="H2757:H2820" si="131">LEFT(REPLACE(D2757,1,FIND("@",D2757),""),FIND(".",REPLACE(D2757,1,FIND("@",D2757),""))-1)</f>
        <v>#VALUE!</v>
      </c>
    </row>
    <row r="2758" spans="1:8" x14ac:dyDescent="0.3">
      <c r="A2758" s="49" t="s">
        <v>6889</v>
      </c>
      <c r="B2758" s="27" t="s">
        <v>6888</v>
      </c>
      <c r="C2758" s="27" t="s">
        <v>6887</v>
      </c>
      <c r="E2758" s="75">
        <v>32004</v>
      </c>
      <c r="F2758" s="27" t="str">
        <f t="shared" si="129"/>
        <v>1038</v>
      </c>
      <c r="G2758" s="27" t="str">
        <f t="shared" si="130"/>
        <v>Female</v>
      </c>
      <c r="H2758" s="27" t="e">
        <f t="shared" si="131"/>
        <v>#VALUE!</v>
      </c>
    </row>
    <row r="2759" spans="1:8" x14ac:dyDescent="0.3">
      <c r="A2759" s="49" t="s">
        <v>6886</v>
      </c>
      <c r="B2759" s="27" t="s">
        <v>6885</v>
      </c>
      <c r="C2759" s="27" t="s">
        <v>6884</v>
      </c>
      <c r="E2759" s="75">
        <v>32222</v>
      </c>
      <c r="F2759" s="27" t="str">
        <f t="shared" si="129"/>
        <v>0209</v>
      </c>
      <c r="G2759" s="27" t="str">
        <f t="shared" si="130"/>
        <v>Female</v>
      </c>
      <c r="H2759" s="27" t="e">
        <f t="shared" si="131"/>
        <v>#VALUE!</v>
      </c>
    </row>
    <row r="2760" spans="1:8" x14ac:dyDescent="0.3">
      <c r="A2760" s="49" t="s">
        <v>6883</v>
      </c>
      <c r="B2760" s="27" t="s">
        <v>6882</v>
      </c>
      <c r="C2760" s="27" t="s">
        <v>6881</v>
      </c>
      <c r="E2760" s="75">
        <v>31853</v>
      </c>
      <c r="F2760" s="27" t="str">
        <f t="shared" si="129"/>
        <v>0576</v>
      </c>
      <c r="G2760" s="27" t="str">
        <f t="shared" si="130"/>
        <v>Female</v>
      </c>
      <c r="H2760" s="27" t="e">
        <f t="shared" si="131"/>
        <v>#VALUE!</v>
      </c>
    </row>
    <row r="2761" spans="1:8" x14ac:dyDescent="0.3">
      <c r="A2761" s="49" t="s">
        <v>6880</v>
      </c>
      <c r="B2761" s="27" t="s">
        <v>5025</v>
      </c>
      <c r="C2761" s="27" t="s">
        <v>6879</v>
      </c>
      <c r="E2761" s="75">
        <v>32771</v>
      </c>
      <c r="F2761" s="27" t="str">
        <f t="shared" si="129"/>
        <v>5309</v>
      </c>
      <c r="G2761" s="27" t="str">
        <f t="shared" si="130"/>
        <v>Male</v>
      </c>
      <c r="H2761" s="27" t="e">
        <f t="shared" si="131"/>
        <v>#VALUE!</v>
      </c>
    </row>
    <row r="2762" spans="1:8" x14ac:dyDescent="0.3">
      <c r="A2762" s="49" t="s">
        <v>6878</v>
      </c>
      <c r="B2762" s="27" t="s">
        <v>6877</v>
      </c>
      <c r="C2762" s="27" t="s">
        <v>6876</v>
      </c>
      <c r="E2762" s="75">
        <v>33498</v>
      </c>
      <c r="F2762" s="27" t="str">
        <f t="shared" si="129"/>
        <v>0738</v>
      </c>
      <c r="G2762" s="27" t="str">
        <f t="shared" si="130"/>
        <v>Female</v>
      </c>
      <c r="H2762" s="27" t="e">
        <f t="shared" si="131"/>
        <v>#VALUE!</v>
      </c>
    </row>
    <row r="2763" spans="1:8" x14ac:dyDescent="0.3">
      <c r="A2763" s="49" t="s">
        <v>6875</v>
      </c>
      <c r="B2763" s="27" t="s">
        <v>5954</v>
      </c>
      <c r="C2763" s="27" t="s">
        <v>4488</v>
      </c>
      <c r="E2763" s="75">
        <v>32053</v>
      </c>
      <c r="F2763" s="27" t="str">
        <f t="shared" si="129"/>
        <v>0699</v>
      </c>
      <c r="G2763" s="27" t="str">
        <f t="shared" si="130"/>
        <v>Female</v>
      </c>
      <c r="H2763" s="27" t="e">
        <f t="shared" si="131"/>
        <v>#VALUE!</v>
      </c>
    </row>
    <row r="2764" spans="1:8" x14ac:dyDescent="0.3">
      <c r="A2764" s="49" t="s">
        <v>6874</v>
      </c>
      <c r="B2764" s="27" t="s">
        <v>6873</v>
      </c>
      <c r="C2764" s="27" t="s">
        <v>4776</v>
      </c>
      <c r="E2764" s="75">
        <v>32198</v>
      </c>
      <c r="F2764" s="27" t="str">
        <f t="shared" si="129"/>
        <v>5455</v>
      </c>
      <c r="G2764" s="27" t="str">
        <f t="shared" si="130"/>
        <v>Male</v>
      </c>
      <c r="H2764" s="27" t="e">
        <f t="shared" si="131"/>
        <v>#VALUE!</v>
      </c>
    </row>
    <row r="2765" spans="1:8" x14ac:dyDescent="0.3">
      <c r="A2765" s="49" t="s">
        <v>6872</v>
      </c>
      <c r="B2765" s="27" t="s">
        <v>4179</v>
      </c>
      <c r="C2765" s="27" t="s">
        <v>6871</v>
      </c>
      <c r="E2765" s="75">
        <v>31145</v>
      </c>
      <c r="F2765" s="27" t="str">
        <f t="shared" si="129"/>
        <v>0294</v>
      </c>
      <c r="G2765" s="27" t="str">
        <f t="shared" si="130"/>
        <v>Female</v>
      </c>
      <c r="H2765" s="27" t="e">
        <f t="shared" si="131"/>
        <v>#VALUE!</v>
      </c>
    </row>
    <row r="2766" spans="1:8" x14ac:dyDescent="0.3">
      <c r="A2766" s="49" t="s">
        <v>6870</v>
      </c>
      <c r="B2766" s="27" t="s">
        <v>6117</v>
      </c>
      <c r="C2766" s="27" t="s">
        <v>4134</v>
      </c>
      <c r="E2766" s="75">
        <v>33399</v>
      </c>
      <c r="F2766" s="27" t="str">
        <f t="shared" si="129"/>
        <v>0558</v>
      </c>
      <c r="G2766" s="27" t="str">
        <f t="shared" si="130"/>
        <v>Female</v>
      </c>
      <c r="H2766" s="27" t="e">
        <f t="shared" si="131"/>
        <v>#VALUE!</v>
      </c>
    </row>
    <row r="2767" spans="1:8" x14ac:dyDescent="0.3">
      <c r="A2767" s="49" t="s">
        <v>6869</v>
      </c>
      <c r="B2767" s="27" t="s">
        <v>5276</v>
      </c>
      <c r="C2767" s="27" t="s">
        <v>6868</v>
      </c>
      <c r="E2767" s="75">
        <v>34011</v>
      </c>
      <c r="F2767" s="27" t="str">
        <f t="shared" si="129"/>
        <v>0723</v>
      </c>
      <c r="G2767" s="27" t="str">
        <f t="shared" si="130"/>
        <v>Female</v>
      </c>
      <c r="H2767" s="27" t="e">
        <f t="shared" si="131"/>
        <v>#VALUE!</v>
      </c>
    </row>
    <row r="2768" spans="1:8" x14ac:dyDescent="0.3">
      <c r="A2768" s="49" t="s">
        <v>6867</v>
      </c>
      <c r="B2768" s="27" t="s">
        <v>6866</v>
      </c>
      <c r="C2768" s="27" t="s">
        <v>4268</v>
      </c>
      <c r="E2768" s="75">
        <v>32387</v>
      </c>
      <c r="F2768" s="27" t="str">
        <f t="shared" si="129"/>
        <v>0323</v>
      </c>
      <c r="G2768" s="27" t="str">
        <f t="shared" si="130"/>
        <v>Female</v>
      </c>
      <c r="H2768" s="27" t="e">
        <f t="shared" si="131"/>
        <v>#VALUE!</v>
      </c>
    </row>
    <row r="2769" spans="1:8" x14ac:dyDescent="0.3">
      <c r="A2769" s="49" t="s">
        <v>6865</v>
      </c>
      <c r="B2769" s="27" t="s">
        <v>6864</v>
      </c>
      <c r="C2769" s="27" t="s">
        <v>4930</v>
      </c>
      <c r="E2769" s="75">
        <v>31213</v>
      </c>
      <c r="F2769" s="27" t="str">
        <f t="shared" si="129"/>
        <v>5284</v>
      </c>
      <c r="G2769" s="27" t="str">
        <f t="shared" si="130"/>
        <v>Male</v>
      </c>
      <c r="H2769" s="27" t="e">
        <f t="shared" si="131"/>
        <v>#VALUE!</v>
      </c>
    </row>
    <row r="2770" spans="1:8" x14ac:dyDescent="0.3">
      <c r="A2770" s="49" t="s">
        <v>6863</v>
      </c>
      <c r="B2770" s="27" t="s">
        <v>6862</v>
      </c>
      <c r="C2770" s="27" t="s">
        <v>6861</v>
      </c>
      <c r="E2770" s="75">
        <v>31599</v>
      </c>
      <c r="F2770" s="27" t="str">
        <f t="shared" si="129"/>
        <v>5165</v>
      </c>
      <c r="G2770" s="27" t="str">
        <f t="shared" si="130"/>
        <v>Male</v>
      </c>
      <c r="H2770" s="27" t="e">
        <f t="shared" si="131"/>
        <v>#VALUE!</v>
      </c>
    </row>
    <row r="2771" spans="1:8" x14ac:dyDescent="0.3">
      <c r="A2771" s="49" t="s">
        <v>6860</v>
      </c>
      <c r="B2771" s="27" t="s">
        <v>4491</v>
      </c>
      <c r="C2771" s="27" t="s">
        <v>6859</v>
      </c>
      <c r="E2771" s="75">
        <v>27966</v>
      </c>
      <c r="F2771" s="27" t="str">
        <f t="shared" si="129"/>
        <v>0065</v>
      </c>
      <c r="G2771" s="27" t="str">
        <f t="shared" si="130"/>
        <v>Female</v>
      </c>
      <c r="H2771" s="27" t="e">
        <f t="shared" si="131"/>
        <v>#VALUE!</v>
      </c>
    </row>
    <row r="2772" spans="1:8" x14ac:dyDescent="0.3">
      <c r="A2772" s="49" t="s">
        <v>6858</v>
      </c>
      <c r="B2772" s="27" t="s">
        <v>6857</v>
      </c>
      <c r="C2772" s="27" t="s">
        <v>6856</v>
      </c>
      <c r="E2772" s="75">
        <v>32750</v>
      </c>
      <c r="F2772" s="27" t="str">
        <f t="shared" si="129"/>
        <v>5827</v>
      </c>
      <c r="G2772" s="27" t="str">
        <f t="shared" si="130"/>
        <v>Male</v>
      </c>
      <c r="H2772" s="27" t="e">
        <f t="shared" si="131"/>
        <v>#VALUE!</v>
      </c>
    </row>
    <row r="2773" spans="1:8" x14ac:dyDescent="0.3">
      <c r="A2773" s="49" t="s">
        <v>6855</v>
      </c>
      <c r="B2773" s="27" t="s">
        <v>6854</v>
      </c>
      <c r="C2773" s="27" t="s">
        <v>6853</v>
      </c>
      <c r="E2773" s="75">
        <v>31196</v>
      </c>
      <c r="F2773" s="27" t="str">
        <f t="shared" si="129"/>
        <v>5843</v>
      </c>
      <c r="G2773" s="27" t="str">
        <f t="shared" si="130"/>
        <v>Male</v>
      </c>
      <c r="H2773" s="27" t="e">
        <f t="shared" si="131"/>
        <v>#VALUE!</v>
      </c>
    </row>
    <row r="2774" spans="1:8" x14ac:dyDescent="0.3">
      <c r="A2774" s="49" t="s">
        <v>6852</v>
      </c>
      <c r="B2774" s="27" t="s">
        <v>4696</v>
      </c>
      <c r="C2774" s="27" t="s">
        <v>6851</v>
      </c>
      <c r="E2774" s="75">
        <v>30216</v>
      </c>
      <c r="F2774" s="27" t="str">
        <f t="shared" si="129"/>
        <v>6083</v>
      </c>
      <c r="G2774" s="27" t="str">
        <f t="shared" si="130"/>
        <v>Male</v>
      </c>
      <c r="H2774" s="27" t="e">
        <f t="shared" si="131"/>
        <v>#VALUE!</v>
      </c>
    </row>
    <row r="2775" spans="1:8" x14ac:dyDescent="0.3">
      <c r="A2775" s="49" t="s">
        <v>6850</v>
      </c>
      <c r="B2775" s="27" t="s">
        <v>5680</v>
      </c>
      <c r="C2775" s="27" t="s">
        <v>5527</v>
      </c>
      <c r="E2775" s="75">
        <v>30157</v>
      </c>
      <c r="F2775" s="27" t="str">
        <f t="shared" si="129"/>
        <v>5295</v>
      </c>
      <c r="G2775" s="27" t="str">
        <f t="shared" si="130"/>
        <v>Male</v>
      </c>
      <c r="H2775" s="27" t="e">
        <f t="shared" si="131"/>
        <v>#VALUE!</v>
      </c>
    </row>
    <row r="2776" spans="1:8" x14ac:dyDescent="0.3">
      <c r="A2776" s="49" t="s">
        <v>6849</v>
      </c>
      <c r="B2776" s="27" t="s">
        <v>6678</v>
      </c>
      <c r="C2776" s="27" t="s">
        <v>5041</v>
      </c>
      <c r="E2776" s="75">
        <v>30061</v>
      </c>
      <c r="F2776" s="27" t="str">
        <f t="shared" si="129"/>
        <v>5023</v>
      </c>
      <c r="G2776" s="27" t="str">
        <f t="shared" si="130"/>
        <v>Male</v>
      </c>
      <c r="H2776" s="27" t="e">
        <f t="shared" si="131"/>
        <v>#VALUE!</v>
      </c>
    </row>
    <row r="2777" spans="1:8" x14ac:dyDescent="0.3">
      <c r="A2777" s="49" t="s">
        <v>6848</v>
      </c>
      <c r="B2777" s="27" t="s">
        <v>6847</v>
      </c>
      <c r="C2777" s="27" t="s">
        <v>6846</v>
      </c>
      <c r="E2777" s="75">
        <v>33330</v>
      </c>
      <c r="F2777" s="27" t="str">
        <f t="shared" si="129"/>
        <v>0435</v>
      </c>
      <c r="G2777" s="27" t="str">
        <f t="shared" si="130"/>
        <v>Female</v>
      </c>
      <c r="H2777" s="27" t="e">
        <f t="shared" si="131"/>
        <v>#VALUE!</v>
      </c>
    </row>
    <row r="2778" spans="1:8" x14ac:dyDescent="0.3">
      <c r="A2778" s="49" t="s">
        <v>6845</v>
      </c>
      <c r="B2778" s="27" t="s">
        <v>4443</v>
      </c>
      <c r="C2778" s="27" t="s">
        <v>4240</v>
      </c>
      <c r="E2778" s="75">
        <v>33496</v>
      </c>
      <c r="F2778" s="27" t="str">
        <f t="shared" si="129"/>
        <v>1134</v>
      </c>
      <c r="G2778" s="27" t="str">
        <f t="shared" si="130"/>
        <v>Female</v>
      </c>
      <c r="H2778" s="27" t="e">
        <f t="shared" si="131"/>
        <v>#VALUE!</v>
      </c>
    </row>
    <row r="2779" spans="1:8" x14ac:dyDescent="0.3">
      <c r="A2779" s="49" t="s">
        <v>6844</v>
      </c>
      <c r="B2779" s="27" t="s">
        <v>4774</v>
      </c>
      <c r="C2779" s="27" t="s">
        <v>6843</v>
      </c>
      <c r="E2779" s="75">
        <v>26437</v>
      </c>
      <c r="F2779" s="27" t="str">
        <f t="shared" si="129"/>
        <v>5236</v>
      </c>
      <c r="G2779" s="27" t="str">
        <f t="shared" si="130"/>
        <v>Male</v>
      </c>
      <c r="H2779" s="27" t="e">
        <f t="shared" si="131"/>
        <v>#VALUE!</v>
      </c>
    </row>
    <row r="2780" spans="1:8" x14ac:dyDescent="0.3">
      <c r="A2780" s="49" t="s">
        <v>6842</v>
      </c>
      <c r="B2780" s="27" t="s">
        <v>6841</v>
      </c>
      <c r="C2780" s="27" t="s">
        <v>6840</v>
      </c>
      <c r="E2780" s="75">
        <v>31046</v>
      </c>
      <c r="F2780" s="27" t="str">
        <f t="shared" si="129"/>
        <v>5319</v>
      </c>
      <c r="G2780" s="27" t="str">
        <f t="shared" si="130"/>
        <v>Male</v>
      </c>
      <c r="H2780" s="27" t="e">
        <f t="shared" si="131"/>
        <v>#VALUE!</v>
      </c>
    </row>
    <row r="2781" spans="1:8" x14ac:dyDescent="0.3">
      <c r="A2781" s="49" t="s">
        <v>6839</v>
      </c>
      <c r="B2781" s="27" t="s">
        <v>6838</v>
      </c>
      <c r="C2781" s="27" t="s">
        <v>6837</v>
      </c>
      <c r="E2781" s="75">
        <v>29306</v>
      </c>
      <c r="F2781" s="27" t="str">
        <f t="shared" si="129"/>
        <v>0456</v>
      </c>
      <c r="G2781" s="27" t="str">
        <f t="shared" si="130"/>
        <v>Female</v>
      </c>
      <c r="H2781" s="27" t="e">
        <f t="shared" si="131"/>
        <v>#VALUE!</v>
      </c>
    </row>
    <row r="2782" spans="1:8" x14ac:dyDescent="0.3">
      <c r="A2782" s="49" t="s">
        <v>6836</v>
      </c>
      <c r="B2782" s="27" t="s">
        <v>4590</v>
      </c>
      <c r="C2782" s="27" t="s">
        <v>6835</v>
      </c>
      <c r="E2782" s="75">
        <v>31455</v>
      </c>
      <c r="F2782" s="27" t="str">
        <f t="shared" si="129"/>
        <v>5928</v>
      </c>
      <c r="G2782" s="27" t="str">
        <f t="shared" si="130"/>
        <v>Male</v>
      </c>
      <c r="H2782" s="27" t="e">
        <f t="shared" si="131"/>
        <v>#VALUE!</v>
      </c>
    </row>
    <row r="2783" spans="1:8" x14ac:dyDescent="0.3">
      <c r="A2783" s="49" t="s">
        <v>6833</v>
      </c>
      <c r="B2783" s="27" t="s">
        <v>5929</v>
      </c>
      <c r="C2783" s="27" t="s">
        <v>4265</v>
      </c>
      <c r="E2783" s="75">
        <v>30406</v>
      </c>
      <c r="F2783" s="27" t="str">
        <f t="shared" si="129"/>
        <v>0396</v>
      </c>
      <c r="G2783" s="27" t="str">
        <f t="shared" si="130"/>
        <v>Female</v>
      </c>
      <c r="H2783" s="27" t="e">
        <f t="shared" si="131"/>
        <v>#VALUE!</v>
      </c>
    </row>
    <row r="2784" spans="1:8" x14ac:dyDescent="0.3">
      <c r="A2784" s="49" t="s">
        <v>6832</v>
      </c>
      <c r="B2784" s="27" t="s">
        <v>5954</v>
      </c>
      <c r="C2784" s="27" t="s">
        <v>6831</v>
      </c>
      <c r="E2784" s="75">
        <v>30079</v>
      </c>
      <c r="F2784" s="27" t="str">
        <f t="shared" si="129"/>
        <v>5865</v>
      </c>
      <c r="G2784" s="27" t="str">
        <f t="shared" si="130"/>
        <v>Male</v>
      </c>
      <c r="H2784" s="27" t="e">
        <f t="shared" si="131"/>
        <v>#VALUE!</v>
      </c>
    </row>
    <row r="2785" spans="1:8" x14ac:dyDescent="0.3">
      <c r="A2785" s="49" t="s">
        <v>6830</v>
      </c>
      <c r="B2785" s="27" t="s">
        <v>6829</v>
      </c>
      <c r="C2785" s="27" t="s">
        <v>6828</v>
      </c>
      <c r="E2785" s="75">
        <v>29971</v>
      </c>
      <c r="F2785" s="27" t="str">
        <f t="shared" si="129"/>
        <v>5152</v>
      </c>
      <c r="G2785" s="27" t="str">
        <f t="shared" si="130"/>
        <v>Male</v>
      </c>
      <c r="H2785" s="27" t="e">
        <f t="shared" si="131"/>
        <v>#VALUE!</v>
      </c>
    </row>
    <row r="2786" spans="1:8" x14ac:dyDescent="0.3">
      <c r="A2786" s="49" t="s">
        <v>6827</v>
      </c>
      <c r="B2786" s="27" t="s">
        <v>6826</v>
      </c>
      <c r="C2786" s="27" t="s">
        <v>6825</v>
      </c>
      <c r="E2786" s="75">
        <v>32150</v>
      </c>
      <c r="F2786" s="27" t="str">
        <f t="shared" si="129"/>
        <v>5080</v>
      </c>
      <c r="G2786" s="27" t="str">
        <f t="shared" si="130"/>
        <v>Male</v>
      </c>
      <c r="H2786" s="27" t="e">
        <f t="shared" si="131"/>
        <v>#VALUE!</v>
      </c>
    </row>
    <row r="2787" spans="1:8" x14ac:dyDescent="0.3">
      <c r="A2787" s="49" t="s">
        <v>6824</v>
      </c>
      <c r="B2787" s="27" t="s">
        <v>4675</v>
      </c>
      <c r="C2787" s="27" t="s">
        <v>6823</v>
      </c>
      <c r="E2787" s="75">
        <v>31678</v>
      </c>
      <c r="F2787" s="27" t="str">
        <f t="shared" si="129"/>
        <v>0850</v>
      </c>
      <c r="G2787" s="27" t="str">
        <f t="shared" si="130"/>
        <v>Female</v>
      </c>
      <c r="H2787" s="27" t="e">
        <f t="shared" si="131"/>
        <v>#VALUE!</v>
      </c>
    </row>
    <row r="2788" spans="1:8" x14ac:dyDescent="0.3">
      <c r="A2788" s="49" t="s">
        <v>6822</v>
      </c>
      <c r="B2788" s="27" t="s">
        <v>6821</v>
      </c>
      <c r="C2788" s="27" t="s">
        <v>6820</v>
      </c>
      <c r="E2788" s="75">
        <v>32858</v>
      </c>
      <c r="F2788" s="27" t="str">
        <f t="shared" si="129"/>
        <v>0388</v>
      </c>
      <c r="G2788" s="27" t="str">
        <f t="shared" si="130"/>
        <v>Female</v>
      </c>
      <c r="H2788" s="27" t="e">
        <f t="shared" si="131"/>
        <v>#VALUE!</v>
      </c>
    </row>
    <row r="2789" spans="1:8" x14ac:dyDescent="0.3">
      <c r="A2789" s="49" t="s">
        <v>6819</v>
      </c>
      <c r="B2789" s="27" t="s">
        <v>5363</v>
      </c>
      <c r="C2789" s="27" t="s">
        <v>6818</v>
      </c>
      <c r="E2789" s="75">
        <v>28198</v>
      </c>
      <c r="F2789" s="27" t="str">
        <f t="shared" si="129"/>
        <v>5178</v>
      </c>
      <c r="G2789" s="27" t="str">
        <f t="shared" si="130"/>
        <v>Male</v>
      </c>
      <c r="H2789" s="27" t="e">
        <f t="shared" si="131"/>
        <v>#VALUE!</v>
      </c>
    </row>
    <row r="2790" spans="1:8" x14ac:dyDescent="0.3">
      <c r="A2790" s="49" t="s">
        <v>6817</v>
      </c>
      <c r="B2790" s="27" t="s">
        <v>6816</v>
      </c>
      <c r="C2790" s="27" t="s">
        <v>5527</v>
      </c>
      <c r="E2790" s="75">
        <v>33435</v>
      </c>
      <c r="F2790" s="27" t="str">
        <f t="shared" si="129"/>
        <v>0311</v>
      </c>
      <c r="G2790" s="27" t="str">
        <f t="shared" si="130"/>
        <v>Female</v>
      </c>
      <c r="H2790" s="27" t="e">
        <f t="shared" si="131"/>
        <v>#VALUE!</v>
      </c>
    </row>
    <row r="2791" spans="1:8" x14ac:dyDescent="0.3">
      <c r="A2791" s="49" t="s">
        <v>6815</v>
      </c>
      <c r="B2791" s="27" t="s">
        <v>6814</v>
      </c>
      <c r="C2791" s="27" t="s">
        <v>5155</v>
      </c>
      <c r="E2791" s="75">
        <v>33616</v>
      </c>
      <c r="F2791" s="27" t="str">
        <f t="shared" si="129"/>
        <v>0518</v>
      </c>
      <c r="G2791" s="27" t="str">
        <f t="shared" si="130"/>
        <v>Female</v>
      </c>
      <c r="H2791" s="27" t="e">
        <f t="shared" si="131"/>
        <v>#VALUE!</v>
      </c>
    </row>
    <row r="2792" spans="1:8" x14ac:dyDescent="0.3">
      <c r="A2792" s="49" t="s">
        <v>6813</v>
      </c>
      <c r="B2792" s="27" t="s">
        <v>4768</v>
      </c>
      <c r="C2792" s="27" t="s">
        <v>6812</v>
      </c>
      <c r="E2792" s="75">
        <v>32581</v>
      </c>
      <c r="F2792" s="27" t="str">
        <f t="shared" si="129"/>
        <v>5510</v>
      </c>
      <c r="G2792" s="27" t="str">
        <f t="shared" si="130"/>
        <v>Male</v>
      </c>
      <c r="H2792" s="27" t="e">
        <f t="shared" si="131"/>
        <v>#VALUE!</v>
      </c>
    </row>
    <row r="2793" spans="1:8" x14ac:dyDescent="0.3">
      <c r="A2793" s="49" t="s">
        <v>6811</v>
      </c>
      <c r="B2793" s="27" t="s">
        <v>6810</v>
      </c>
      <c r="C2793" s="27" t="s">
        <v>4794</v>
      </c>
      <c r="E2793" s="75">
        <v>32914</v>
      </c>
      <c r="F2793" s="27" t="str">
        <f t="shared" si="129"/>
        <v>0289</v>
      </c>
      <c r="G2793" s="27" t="str">
        <f t="shared" si="130"/>
        <v>Female</v>
      </c>
      <c r="H2793" s="27" t="e">
        <f t="shared" si="131"/>
        <v>#VALUE!</v>
      </c>
    </row>
    <row r="2794" spans="1:8" x14ac:dyDescent="0.3">
      <c r="A2794" s="49" t="s">
        <v>6809</v>
      </c>
      <c r="B2794" s="27" t="s">
        <v>5181</v>
      </c>
      <c r="C2794" s="27" t="s">
        <v>5166</v>
      </c>
      <c r="E2794" s="75">
        <v>32062</v>
      </c>
      <c r="F2794" s="27" t="str">
        <f t="shared" si="129"/>
        <v>5771</v>
      </c>
      <c r="G2794" s="27" t="str">
        <f t="shared" si="130"/>
        <v>Male</v>
      </c>
      <c r="H2794" s="27" t="e">
        <f t="shared" si="131"/>
        <v>#VALUE!</v>
      </c>
    </row>
    <row r="2795" spans="1:8" x14ac:dyDescent="0.3">
      <c r="A2795" s="49" t="s">
        <v>6808</v>
      </c>
      <c r="B2795" s="27" t="s">
        <v>6807</v>
      </c>
      <c r="C2795" s="27" t="s">
        <v>6806</v>
      </c>
      <c r="E2795" s="75">
        <v>31915</v>
      </c>
      <c r="F2795" s="27" t="str">
        <f t="shared" si="129"/>
        <v>5974</v>
      </c>
      <c r="G2795" s="27" t="str">
        <f t="shared" si="130"/>
        <v>Male</v>
      </c>
      <c r="H2795" s="27" t="e">
        <f t="shared" si="131"/>
        <v>#VALUE!</v>
      </c>
    </row>
    <row r="2796" spans="1:8" x14ac:dyDescent="0.3">
      <c r="A2796" s="49" t="s">
        <v>6805</v>
      </c>
      <c r="B2796" s="27" t="s">
        <v>5176</v>
      </c>
      <c r="C2796" s="27" t="s">
        <v>6804</v>
      </c>
      <c r="E2796" s="75">
        <v>33740</v>
      </c>
      <c r="F2796" s="27" t="str">
        <f t="shared" si="129"/>
        <v>1136</v>
      </c>
      <c r="G2796" s="27" t="str">
        <f t="shared" si="130"/>
        <v>Female</v>
      </c>
      <c r="H2796" s="27" t="e">
        <f t="shared" si="131"/>
        <v>#VALUE!</v>
      </c>
    </row>
    <row r="2797" spans="1:8" x14ac:dyDescent="0.3">
      <c r="A2797" s="49" t="s">
        <v>6803</v>
      </c>
      <c r="B2797" s="27" t="s">
        <v>6802</v>
      </c>
      <c r="C2797" s="27" t="s">
        <v>5811</v>
      </c>
      <c r="E2797" s="75">
        <v>29460</v>
      </c>
      <c r="F2797" s="27" t="str">
        <f t="shared" si="129"/>
        <v>0363</v>
      </c>
      <c r="G2797" s="27" t="str">
        <f t="shared" si="130"/>
        <v>Female</v>
      </c>
      <c r="H2797" s="27" t="e">
        <f t="shared" si="131"/>
        <v>#VALUE!</v>
      </c>
    </row>
    <row r="2798" spans="1:8" x14ac:dyDescent="0.3">
      <c r="A2798" s="49" t="s">
        <v>6801</v>
      </c>
      <c r="B2798" s="27" t="s">
        <v>6800</v>
      </c>
      <c r="C2798" s="27" t="s">
        <v>5604</v>
      </c>
      <c r="E2798" s="75">
        <v>31108</v>
      </c>
      <c r="F2798" s="27" t="str">
        <f t="shared" si="129"/>
        <v>0169</v>
      </c>
      <c r="G2798" s="27" t="str">
        <f t="shared" si="130"/>
        <v>Female</v>
      </c>
      <c r="H2798" s="27" t="e">
        <f t="shared" si="131"/>
        <v>#VALUE!</v>
      </c>
    </row>
    <row r="2799" spans="1:8" x14ac:dyDescent="0.3">
      <c r="A2799" s="49" t="s">
        <v>6799</v>
      </c>
      <c r="B2799" s="27" t="s">
        <v>5025</v>
      </c>
      <c r="C2799" s="27" t="s">
        <v>6798</v>
      </c>
      <c r="E2799" s="75">
        <v>33512</v>
      </c>
      <c r="F2799" s="27" t="str">
        <f t="shared" si="129"/>
        <v>5256</v>
      </c>
      <c r="G2799" s="27" t="str">
        <f t="shared" si="130"/>
        <v>Male</v>
      </c>
      <c r="H2799" s="27" t="e">
        <f t="shared" si="131"/>
        <v>#VALUE!</v>
      </c>
    </row>
    <row r="2800" spans="1:8" x14ac:dyDescent="0.3">
      <c r="A2800" s="49" t="s">
        <v>6797</v>
      </c>
      <c r="B2800" s="27" t="s">
        <v>4322</v>
      </c>
      <c r="C2800" s="27" t="s">
        <v>6796</v>
      </c>
      <c r="E2800" s="75">
        <v>30421</v>
      </c>
      <c r="F2800" s="27" t="str">
        <f t="shared" si="129"/>
        <v>0927</v>
      </c>
      <c r="G2800" s="27" t="str">
        <f t="shared" si="130"/>
        <v>Female</v>
      </c>
      <c r="H2800" s="27" t="e">
        <f t="shared" si="131"/>
        <v>#VALUE!</v>
      </c>
    </row>
    <row r="2801" spans="1:8" x14ac:dyDescent="0.3">
      <c r="A2801" s="49" t="s">
        <v>6795</v>
      </c>
      <c r="B2801" s="27" t="s">
        <v>5072</v>
      </c>
      <c r="C2801" s="27" t="s">
        <v>5349</v>
      </c>
      <c r="E2801" s="75">
        <v>32443</v>
      </c>
      <c r="F2801" s="27" t="str">
        <f t="shared" si="129"/>
        <v>5554</v>
      </c>
      <c r="G2801" s="27" t="str">
        <f t="shared" si="130"/>
        <v>Male</v>
      </c>
      <c r="H2801" s="27" t="e">
        <f t="shared" si="131"/>
        <v>#VALUE!</v>
      </c>
    </row>
    <row r="2802" spans="1:8" x14ac:dyDescent="0.3">
      <c r="A2802" s="49" t="s">
        <v>6794</v>
      </c>
      <c r="B2802" s="27" t="s">
        <v>5153</v>
      </c>
      <c r="C2802" s="27" t="s">
        <v>5166</v>
      </c>
      <c r="E2802" s="75">
        <v>28790</v>
      </c>
      <c r="F2802" s="27" t="str">
        <f t="shared" si="129"/>
        <v>0458</v>
      </c>
      <c r="G2802" s="27" t="str">
        <f t="shared" si="130"/>
        <v>Female</v>
      </c>
      <c r="H2802" s="27" t="e">
        <f t="shared" si="131"/>
        <v>#VALUE!</v>
      </c>
    </row>
    <row r="2803" spans="1:8" x14ac:dyDescent="0.3">
      <c r="A2803" s="49" t="s">
        <v>6793</v>
      </c>
      <c r="B2803" s="27" t="s">
        <v>4206</v>
      </c>
      <c r="C2803" s="27" t="s">
        <v>6792</v>
      </c>
      <c r="E2803" s="75">
        <v>31916</v>
      </c>
      <c r="F2803" s="27" t="str">
        <f t="shared" si="129"/>
        <v>5370</v>
      </c>
      <c r="G2803" s="27" t="str">
        <f t="shared" si="130"/>
        <v>Male</v>
      </c>
      <c r="H2803" s="27" t="e">
        <f t="shared" si="131"/>
        <v>#VALUE!</v>
      </c>
    </row>
    <row r="2804" spans="1:8" x14ac:dyDescent="0.3">
      <c r="A2804" s="49" t="s">
        <v>6791</v>
      </c>
      <c r="B2804" s="27" t="s">
        <v>6790</v>
      </c>
      <c r="C2804" s="27" t="s">
        <v>6789</v>
      </c>
      <c r="E2804" s="75">
        <v>33817</v>
      </c>
      <c r="F2804" s="27" t="str">
        <f t="shared" si="129"/>
        <v>0844</v>
      </c>
      <c r="G2804" s="27" t="str">
        <f t="shared" si="130"/>
        <v>Female</v>
      </c>
      <c r="H2804" s="27" t="e">
        <f t="shared" si="131"/>
        <v>#VALUE!</v>
      </c>
    </row>
    <row r="2805" spans="1:8" x14ac:dyDescent="0.3">
      <c r="A2805" s="49" t="s">
        <v>6788</v>
      </c>
      <c r="B2805" s="27" t="s">
        <v>4574</v>
      </c>
      <c r="C2805" s="27" t="s">
        <v>6787</v>
      </c>
      <c r="E2805" s="75">
        <v>32086</v>
      </c>
      <c r="F2805" s="27" t="str">
        <f t="shared" si="129"/>
        <v>0565</v>
      </c>
      <c r="G2805" s="27" t="str">
        <f t="shared" si="130"/>
        <v>Female</v>
      </c>
      <c r="H2805" s="27" t="e">
        <f t="shared" si="131"/>
        <v>#VALUE!</v>
      </c>
    </row>
    <row r="2806" spans="1:8" x14ac:dyDescent="0.3">
      <c r="A2806" s="49" t="s">
        <v>6786</v>
      </c>
      <c r="B2806" s="27" t="s">
        <v>4307</v>
      </c>
      <c r="C2806" s="27" t="s">
        <v>6785</v>
      </c>
      <c r="E2806" s="75">
        <v>32453</v>
      </c>
      <c r="F2806" s="27" t="str">
        <f t="shared" si="129"/>
        <v>0961</v>
      </c>
      <c r="G2806" s="27" t="str">
        <f t="shared" si="130"/>
        <v>Female</v>
      </c>
      <c r="H2806" s="27" t="e">
        <f t="shared" si="131"/>
        <v>#VALUE!</v>
      </c>
    </row>
    <row r="2807" spans="1:8" x14ac:dyDescent="0.3">
      <c r="A2807" s="49" t="s">
        <v>6784</v>
      </c>
      <c r="B2807" s="27" t="s">
        <v>6783</v>
      </c>
      <c r="C2807" s="27" t="s">
        <v>6782</v>
      </c>
      <c r="E2807" s="75">
        <v>31378</v>
      </c>
      <c r="F2807" s="27" t="str">
        <f t="shared" si="129"/>
        <v>0715</v>
      </c>
      <c r="G2807" s="27" t="str">
        <f t="shared" si="130"/>
        <v>Female</v>
      </c>
      <c r="H2807" s="27" t="e">
        <f t="shared" si="131"/>
        <v>#VALUE!</v>
      </c>
    </row>
    <row r="2808" spans="1:8" x14ac:dyDescent="0.3">
      <c r="A2808" s="49" t="s">
        <v>6781</v>
      </c>
      <c r="B2808" s="27" t="s">
        <v>6780</v>
      </c>
      <c r="C2808" s="27" t="s">
        <v>6779</v>
      </c>
      <c r="E2808" s="75">
        <v>32631</v>
      </c>
      <c r="F2808" s="27" t="str">
        <f t="shared" si="129"/>
        <v>0922</v>
      </c>
      <c r="G2808" s="27" t="str">
        <f t="shared" si="130"/>
        <v>Female</v>
      </c>
      <c r="H2808" s="27" t="e">
        <f t="shared" si="131"/>
        <v>#VALUE!</v>
      </c>
    </row>
    <row r="2809" spans="1:8" x14ac:dyDescent="0.3">
      <c r="A2809" s="49" t="s">
        <v>6778</v>
      </c>
      <c r="B2809" s="27" t="s">
        <v>6777</v>
      </c>
      <c r="C2809" s="27" t="s">
        <v>6776</v>
      </c>
      <c r="E2809" s="75">
        <v>31760</v>
      </c>
      <c r="F2809" s="27" t="str">
        <f t="shared" si="129"/>
        <v>0724</v>
      </c>
      <c r="G2809" s="27" t="str">
        <f t="shared" si="130"/>
        <v>Female</v>
      </c>
      <c r="H2809" s="27" t="e">
        <f t="shared" si="131"/>
        <v>#VALUE!</v>
      </c>
    </row>
    <row r="2810" spans="1:8" x14ac:dyDescent="0.3">
      <c r="A2810" s="49" t="s">
        <v>6775</v>
      </c>
      <c r="B2810" s="27" t="s">
        <v>6774</v>
      </c>
      <c r="C2810" s="27" t="s">
        <v>6773</v>
      </c>
      <c r="E2810" s="75">
        <v>31558</v>
      </c>
      <c r="F2810" s="27" t="str">
        <f t="shared" si="129"/>
        <v>0881</v>
      </c>
      <c r="G2810" s="27" t="str">
        <f t="shared" si="130"/>
        <v>Female</v>
      </c>
      <c r="H2810" s="27" t="e">
        <f t="shared" si="131"/>
        <v>#VALUE!</v>
      </c>
    </row>
    <row r="2811" spans="1:8" x14ac:dyDescent="0.3">
      <c r="A2811" s="49" t="s">
        <v>6772</v>
      </c>
      <c r="B2811" s="27" t="s">
        <v>6771</v>
      </c>
      <c r="C2811" s="27" t="s">
        <v>4080</v>
      </c>
      <c r="E2811" s="75">
        <v>32964</v>
      </c>
      <c r="F2811" s="27" t="str">
        <f t="shared" si="129"/>
        <v>0480</v>
      </c>
      <c r="G2811" s="27" t="str">
        <f t="shared" si="130"/>
        <v>Female</v>
      </c>
      <c r="H2811" s="27" t="e">
        <f t="shared" si="131"/>
        <v>#VALUE!</v>
      </c>
    </row>
    <row r="2812" spans="1:8" x14ac:dyDescent="0.3">
      <c r="A2812" s="49" t="s">
        <v>6770</v>
      </c>
      <c r="B2812" s="27" t="s">
        <v>5047</v>
      </c>
      <c r="C2812" s="27" t="s">
        <v>5890</v>
      </c>
      <c r="E2812" s="75">
        <v>33347</v>
      </c>
      <c r="F2812" s="27" t="str">
        <f t="shared" si="129"/>
        <v>6199</v>
      </c>
      <c r="G2812" s="27" t="str">
        <f t="shared" si="130"/>
        <v>Male</v>
      </c>
      <c r="H2812" s="27" t="e">
        <f t="shared" si="131"/>
        <v>#VALUE!</v>
      </c>
    </row>
    <row r="2813" spans="1:8" x14ac:dyDescent="0.3">
      <c r="A2813" s="49" t="s">
        <v>6769</v>
      </c>
      <c r="B2813" s="27" t="s">
        <v>6768</v>
      </c>
      <c r="C2813" s="27" t="s">
        <v>6767</v>
      </c>
      <c r="E2813" s="75">
        <v>30715</v>
      </c>
      <c r="F2813" s="27" t="str">
        <f t="shared" si="129"/>
        <v>0255</v>
      </c>
      <c r="G2813" s="27" t="str">
        <f t="shared" si="130"/>
        <v>Female</v>
      </c>
      <c r="H2813" s="27" t="e">
        <f t="shared" si="131"/>
        <v>#VALUE!</v>
      </c>
    </row>
    <row r="2814" spans="1:8" x14ac:dyDescent="0.3">
      <c r="A2814" s="49" t="s">
        <v>6766</v>
      </c>
      <c r="B2814" s="27" t="s">
        <v>5067</v>
      </c>
      <c r="C2814" s="27" t="s">
        <v>6765</v>
      </c>
      <c r="E2814" s="75">
        <v>34518</v>
      </c>
      <c r="F2814" s="27" t="str">
        <f t="shared" si="129"/>
        <v>5233</v>
      </c>
      <c r="G2814" s="27" t="str">
        <f t="shared" si="130"/>
        <v>Male</v>
      </c>
      <c r="H2814" s="27" t="e">
        <f t="shared" si="131"/>
        <v>#VALUE!</v>
      </c>
    </row>
    <row r="2815" spans="1:8" x14ac:dyDescent="0.3">
      <c r="A2815" s="49" t="s">
        <v>6764</v>
      </c>
      <c r="B2815" s="27" t="s">
        <v>6763</v>
      </c>
      <c r="C2815" s="27" t="s">
        <v>6762</v>
      </c>
      <c r="E2815" s="75">
        <v>32912</v>
      </c>
      <c r="F2815" s="27" t="str">
        <f t="shared" si="129"/>
        <v>0379</v>
      </c>
      <c r="G2815" s="27" t="str">
        <f t="shared" si="130"/>
        <v>Female</v>
      </c>
      <c r="H2815" s="27" t="e">
        <f t="shared" si="131"/>
        <v>#VALUE!</v>
      </c>
    </row>
    <row r="2816" spans="1:8" x14ac:dyDescent="0.3">
      <c r="A2816" s="49" t="s">
        <v>6761</v>
      </c>
      <c r="B2816" s="27" t="s">
        <v>6760</v>
      </c>
      <c r="C2816" s="27" t="s">
        <v>4595</v>
      </c>
      <c r="E2816" s="75">
        <v>32474</v>
      </c>
      <c r="F2816" s="27" t="str">
        <f t="shared" si="129"/>
        <v>0347</v>
      </c>
      <c r="G2816" s="27" t="str">
        <f t="shared" si="130"/>
        <v>Female</v>
      </c>
      <c r="H2816" s="27" t="e">
        <f t="shared" si="131"/>
        <v>#VALUE!</v>
      </c>
    </row>
    <row r="2817" spans="1:8" x14ac:dyDescent="0.3">
      <c r="A2817" s="49" t="s">
        <v>6759</v>
      </c>
      <c r="B2817" s="27" t="s">
        <v>6758</v>
      </c>
      <c r="C2817" s="27" t="s">
        <v>5750</v>
      </c>
      <c r="E2817" s="75">
        <v>32051</v>
      </c>
      <c r="F2817" s="27" t="str">
        <f t="shared" si="129"/>
        <v>0570</v>
      </c>
      <c r="G2817" s="27" t="str">
        <f t="shared" si="130"/>
        <v>Female</v>
      </c>
      <c r="H2817" s="27" t="e">
        <f t="shared" si="131"/>
        <v>#VALUE!</v>
      </c>
    </row>
    <row r="2818" spans="1:8" x14ac:dyDescent="0.3">
      <c r="A2818" s="49" t="s">
        <v>6757</v>
      </c>
      <c r="B2818" s="27" t="s">
        <v>4707</v>
      </c>
      <c r="C2818" s="27" t="s">
        <v>6756</v>
      </c>
      <c r="E2818" s="75">
        <v>32197</v>
      </c>
      <c r="F2818" s="27" t="str">
        <f t="shared" si="129"/>
        <v>0468</v>
      </c>
      <c r="G2818" s="27" t="str">
        <f t="shared" si="130"/>
        <v>Female</v>
      </c>
      <c r="H2818" s="27" t="e">
        <f t="shared" si="131"/>
        <v>#VALUE!</v>
      </c>
    </row>
    <row r="2819" spans="1:8" x14ac:dyDescent="0.3">
      <c r="A2819" s="49" t="s">
        <v>6755</v>
      </c>
      <c r="B2819" s="27" t="s">
        <v>6754</v>
      </c>
      <c r="C2819" s="27" t="s">
        <v>6753</v>
      </c>
      <c r="E2819" s="75">
        <v>24169</v>
      </c>
      <c r="F2819" s="27" t="str">
        <f t="shared" si="129"/>
        <v>0021</v>
      </c>
      <c r="G2819" s="27" t="str">
        <f t="shared" si="130"/>
        <v>Female</v>
      </c>
      <c r="H2819" s="27" t="e">
        <f t="shared" si="131"/>
        <v>#VALUE!</v>
      </c>
    </row>
    <row r="2820" spans="1:8" x14ac:dyDescent="0.3">
      <c r="A2820" s="49" t="s">
        <v>6752</v>
      </c>
      <c r="B2820" s="27" t="s">
        <v>6751</v>
      </c>
      <c r="C2820" s="27" t="s">
        <v>6750</v>
      </c>
      <c r="E2820" s="75">
        <v>30915</v>
      </c>
      <c r="F2820" s="27" t="str">
        <f t="shared" ref="F2820:F2883" si="132">MID(A2820,7,4)</f>
        <v>0331</v>
      </c>
      <c r="G2820" s="27" t="str">
        <f t="shared" si="130"/>
        <v>Female</v>
      </c>
      <c r="H2820" s="27" t="e">
        <f t="shared" si="131"/>
        <v>#VALUE!</v>
      </c>
    </row>
    <row r="2821" spans="1:8" x14ac:dyDescent="0.3">
      <c r="A2821" s="49" t="s">
        <v>6749</v>
      </c>
      <c r="B2821" s="27" t="s">
        <v>6748</v>
      </c>
      <c r="C2821" s="27" t="s">
        <v>6747</v>
      </c>
      <c r="E2821" s="75">
        <v>33718</v>
      </c>
      <c r="F2821" s="27" t="str">
        <f t="shared" si="132"/>
        <v>0700</v>
      </c>
      <c r="G2821" s="27" t="str">
        <f t="shared" ref="G2821:G2884" si="133">IF(F2821&gt;"4999","Male","Female")</f>
        <v>Female</v>
      </c>
      <c r="H2821" s="27" t="e">
        <f t="shared" ref="H2821:H2884" si="134">LEFT(REPLACE(D2821,1,FIND("@",D2821),""),FIND(".",REPLACE(D2821,1,FIND("@",D2821),""))-1)</f>
        <v>#VALUE!</v>
      </c>
    </row>
    <row r="2822" spans="1:8" x14ac:dyDescent="0.3">
      <c r="A2822" s="49" t="s">
        <v>6746</v>
      </c>
      <c r="B2822" s="27" t="s">
        <v>6745</v>
      </c>
      <c r="C2822" s="27" t="s">
        <v>6744</v>
      </c>
      <c r="E2822" s="75">
        <v>33048</v>
      </c>
      <c r="F2822" s="27" t="str">
        <f t="shared" si="132"/>
        <v>5249</v>
      </c>
      <c r="G2822" s="27" t="str">
        <f t="shared" si="133"/>
        <v>Male</v>
      </c>
      <c r="H2822" s="27" t="e">
        <f t="shared" si="134"/>
        <v>#VALUE!</v>
      </c>
    </row>
    <row r="2823" spans="1:8" x14ac:dyDescent="0.3">
      <c r="A2823" s="49" t="s">
        <v>6743</v>
      </c>
      <c r="B2823" s="27" t="s">
        <v>6742</v>
      </c>
      <c r="C2823" s="27" t="s">
        <v>6741</v>
      </c>
      <c r="E2823" s="75">
        <v>32449</v>
      </c>
      <c r="F2823" s="27" t="str">
        <f t="shared" si="132"/>
        <v>0666</v>
      </c>
      <c r="G2823" s="27" t="str">
        <f t="shared" si="133"/>
        <v>Female</v>
      </c>
      <c r="H2823" s="27" t="e">
        <f t="shared" si="134"/>
        <v>#VALUE!</v>
      </c>
    </row>
    <row r="2824" spans="1:8" x14ac:dyDescent="0.3">
      <c r="A2824" s="49" t="s">
        <v>6740</v>
      </c>
      <c r="B2824" s="27" t="s">
        <v>6739</v>
      </c>
      <c r="C2824" s="27" t="s">
        <v>6738</v>
      </c>
      <c r="E2824" s="75">
        <v>33107</v>
      </c>
      <c r="F2824" s="27" t="str">
        <f t="shared" si="132"/>
        <v>0593</v>
      </c>
      <c r="G2824" s="27" t="str">
        <f t="shared" si="133"/>
        <v>Female</v>
      </c>
      <c r="H2824" s="27" t="e">
        <f t="shared" si="134"/>
        <v>#VALUE!</v>
      </c>
    </row>
    <row r="2825" spans="1:8" x14ac:dyDescent="0.3">
      <c r="A2825" s="49" t="s">
        <v>6737</v>
      </c>
      <c r="B2825" s="27" t="s">
        <v>4044</v>
      </c>
      <c r="C2825" s="27" t="s">
        <v>5155</v>
      </c>
      <c r="E2825" s="75">
        <v>33918</v>
      </c>
      <c r="F2825" s="27" t="str">
        <f t="shared" si="132"/>
        <v>0255</v>
      </c>
      <c r="G2825" s="27" t="str">
        <f t="shared" si="133"/>
        <v>Female</v>
      </c>
      <c r="H2825" s="27" t="e">
        <f t="shared" si="134"/>
        <v>#VALUE!</v>
      </c>
    </row>
    <row r="2826" spans="1:8" x14ac:dyDescent="0.3">
      <c r="A2826" s="49" t="s">
        <v>6736</v>
      </c>
      <c r="B2826" s="27" t="s">
        <v>6591</v>
      </c>
      <c r="C2826" s="27" t="s">
        <v>4764</v>
      </c>
      <c r="E2826" s="75">
        <v>33156</v>
      </c>
      <c r="F2826" s="27" t="str">
        <f t="shared" si="132"/>
        <v>0288</v>
      </c>
      <c r="G2826" s="27" t="str">
        <f t="shared" si="133"/>
        <v>Female</v>
      </c>
      <c r="H2826" s="27" t="e">
        <f t="shared" si="134"/>
        <v>#VALUE!</v>
      </c>
    </row>
    <row r="2827" spans="1:8" x14ac:dyDescent="0.3">
      <c r="A2827" s="49" t="s">
        <v>6735</v>
      </c>
      <c r="B2827" s="27" t="s">
        <v>6734</v>
      </c>
      <c r="C2827" s="27" t="s">
        <v>6733</v>
      </c>
      <c r="E2827" s="75">
        <v>31489</v>
      </c>
      <c r="F2827" s="27" t="str">
        <f t="shared" si="132"/>
        <v>1155</v>
      </c>
      <c r="G2827" s="27" t="str">
        <f t="shared" si="133"/>
        <v>Female</v>
      </c>
      <c r="H2827" s="27" t="e">
        <f t="shared" si="134"/>
        <v>#VALUE!</v>
      </c>
    </row>
    <row r="2828" spans="1:8" x14ac:dyDescent="0.3">
      <c r="A2828" s="49" t="s">
        <v>6732</v>
      </c>
      <c r="B2828" s="27" t="s">
        <v>4962</v>
      </c>
      <c r="C2828" s="27" t="s">
        <v>6731</v>
      </c>
      <c r="E2828" s="75">
        <v>32885</v>
      </c>
      <c r="F2828" s="27" t="str">
        <f t="shared" si="132"/>
        <v>0196</v>
      </c>
      <c r="G2828" s="27" t="str">
        <f t="shared" si="133"/>
        <v>Female</v>
      </c>
      <c r="H2828" s="27" t="e">
        <f t="shared" si="134"/>
        <v>#VALUE!</v>
      </c>
    </row>
    <row r="2829" spans="1:8" x14ac:dyDescent="0.3">
      <c r="A2829" s="49" t="s">
        <v>6730</v>
      </c>
      <c r="B2829" s="27" t="s">
        <v>5305</v>
      </c>
      <c r="C2829" s="27" t="s">
        <v>6729</v>
      </c>
      <c r="E2829" s="75">
        <v>32782</v>
      </c>
      <c r="F2829" s="27" t="str">
        <f t="shared" si="132"/>
        <v>6044</v>
      </c>
      <c r="G2829" s="27" t="str">
        <f t="shared" si="133"/>
        <v>Male</v>
      </c>
      <c r="H2829" s="27" t="e">
        <f t="shared" si="134"/>
        <v>#VALUE!</v>
      </c>
    </row>
    <row r="2830" spans="1:8" x14ac:dyDescent="0.3">
      <c r="A2830" s="49" t="s">
        <v>6728</v>
      </c>
      <c r="B2830" s="27" t="s">
        <v>5515</v>
      </c>
      <c r="C2830" s="27" t="s">
        <v>5384</v>
      </c>
      <c r="E2830" s="75">
        <v>29517</v>
      </c>
      <c r="F2830" s="27" t="str">
        <f t="shared" si="132"/>
        <v>0507</v>
      </c>
      <c r="G2830" s="27" t="str">
        <f t="shared" si="133"/>
        <v>Female</v>
      </c>
      <c r="H2830" s="27" t="e">
        <f t="shared" si="134"/>
        <v>#VALUE!</v>
      </c>
    </row>
    <row r="2831" spans="1:8" x14ac:dyDescent="0.3">
      <c r="A2831" s="49" t="s">
        <v>6727</v>
      </c>
      <c r="B2831" s="27" t="s">
        <v>6726</v>
      </c>
      <c r="C2831" s="27" t="s">
        <v>6725</v>
      </c>
      <c r="E2831" s="75">
        <v>33308</v>
      </c>
      <c r="F2831" s="27" t="str">
        <f t="shared" si="132"/>
        <v>0187</v>
      </c>
      <c r="G2831" s="27" t="str">
        <f t="shared" si="133"/>
        <v>Female</v>
      </c>
      <c r="H2831" s="27" t="e">
        <f t="shared" si="134"/>
        <v>#VALUE!</v>
      </c>
    </row>
    <row r="2832" spans="1:8" x14ac:dyDescent="0.3">
      <c r="A2832" s="49" t="s">
        <v>6724</v>
      </c>
      <c r="B2832" s="27" t="s">
        <v>6723</v>
      </c>
      <c r="C2832" s="27" t="s">
        <v>6722</v>
      </c>
      <c r="E2832" s="75">
        <v>34273</v>
      </c>
      <c r="F2832" s="27" t="str">
        <f t="shared" si="132"/>
        <v>5290</v>
      </c>
      <c r="G2832" s="27" t="str">
        <f t="shared" si="133"/>
        <v>Male</v>
      </c>
      <c r="H2832" s="27" t="e">
        <f t="shared" si="134"/>
        <v>#VALUE!</v>
      </c>
    </row>
    <row r="2833" spans="1:8" x14ac:dyDescent="0.3">
      <c r="A2833" s="49" t="s">
        <v>6721</v>
      </c>
      <c r="B2833" s="27" t="s">
        <v>6720</v>
      </c>
      <c r="C2833" s="27" t="s">
        <v>6719</v>
      </c>
      <c r="E2833" s="75">
        <v>29124</v>
      </c>
      <c r="F2833" s="27" t="str">
        <f t="shared" si="132"/>
        <v>0726</v>
      </c>
      <c r="G2833" s="27" t="str">
        <f t="shared" si="133"/>
        <v>Female</v>
      </c>
      <c r="H2833" s="27" t="e">
        <f t="shared" si="134"/>
        <v>#VALUE!</v>
      </c>
    </row>
    <row r="2834" spans="1:8" x14ac:dyDescent="0.3">
      <c r="A2834" s="49" t="s">
        <v>6718</v>
      </c>
      <c r="B2834" s="27" t="s">
        <v>6717</v>
      </c>
      <c r="C2834" s="27" t="s">
        <v>6716</v>
      </c>
      <c r="E2834" s="75">
        <v>25695</v>
      </c>
      <c r="F2834" s="27" t="str">
        <f t="shared" si="132"/>
        <v>0219</v>
      </c>
      <c r="G2834" s="27" t="str">
        <f t="shared" si="133"/>
        <v>Female</v>
      </c>
      <c r="H2834" s="27" t="e">
        <f t="shared" si="134"/>
        <v>#VALUE!</v>
      </c>
    </row>
    <row r="2835" spans="1:8" x14ac:dyDescent="0.3">
      <c r="A2835" s="49" t="s">
        <v>6715</v>
      </c>
      <c r="B2835" s="27" t="s">
        <v>5977</v>
      </c>
      <c r="C2835" s="27" t="s">
        <v>6714</v>
      </c>
      <c r="E2835" s="75">
        <v>31682</v>
      </c>
      <c r="F2835" s="27" t="str">
        <f t="shared" si="132"/>
        <v>0054</v>
      </c>
      <c r="G2835" s="27" t="str">
        <f t="shared" si="133"/>
        <v>Female</v>
      </c>
      <c r="H2835" s="27" t="e">
        <f t="shared" si="134"/>
        <v>#VALUE!</v>
      </c>
    </row>
    <row r="2836" spans="1:8" x14ac:dyDescent="0.3">
      <c r="A2836" s="49" t="s">
        <v>6713</v>
      </c>
      <c r="B2836" s="27" t="s">
        <v>6712</v>
      </c>
      <c r="C2836" s="27" t="s">
        <v>6711</v>
      </c>
      <c r="E2836" s="75">
        <v>33064</v>
      </c>
      <c r="F2836" s="27" t="str">
        <f t="shared" si="132"/>
        <v>0527</v>
      </c>
      <c r="G2836" s="27" t="str">
        <f t="shared" si="133"/>
        <v>Female</v>
      </c>
      <c r="H2836" s="27" t="e">
        <f t="shared" si="134"/>
        <v>#VALUE!</v>
      </c>
    </row>
    <row r="2837" spans="1:8" x14ac:dyDescent="0.3">
      <c r="A2837" s="49" t="s">
        <v>6710</v>
      </c>
      <c r="B2837" s="27" t="s">
        <v>4179</v>
      </c>
      <c r="C2837" s="27" t="s">
        <v>6220</v>
      </c>
      <c r="E2837" s="75">
        <v>32735</v>
      </c>
      <c r="F2837" s="27" t="str">
        <f t="shared" si="132"/>
        <v>0346</v>
      </c>
      <c r="G2837" s="27" t="str">
        <f t="shared" si="133"/>
        <v>Female</v>
      </c>
      <c r="H2837" s="27" t="e">
        <f t="shared" si="134"/>
        <v>#VALUE!</v>
      </c>
    </row>
    <row r="2838" spans="1:8" x14ac:dyDescent="0.3">
      <c r="A2838" s="49" t="s">
        <v>6709</v>
      </c>
      <c r="B2838" s="27" t="s">
        <v>6708</v>
      </c>
      <c r="C2838" s="27" t="s">
        <v>6707</v>
      </c>
      <c r="E2838" s="75">
        <v>27943</v>
      </c>
      <c r="F2838" s="27" t="str">
        <f t="shared" si="132"/>
        <v>0134</v>
      </c>
      <c r="G2838" s="27" t="str">
        <f t="shared" si="133"/>
        <v>Female</v>
      </c>
      <c r="H2838" s="27" t="e">
        <f t="shared" si="134"/>
        <v>#VALUE!</v>
      </c>
    </row>
    <row r="2839" spans="1:8" x14ac:dyDescent="0.3">
      <c r="A2839" s="49" t="s">
        <v>6706</v>
      </c>
      <c r="B2839" s="27" t="s">
        <v>6705</v>
      </c>
      <c r="C2839" s="27" t="s">
        <v>6319</v>
      </c>
      <c r="E2839" s="75">
        <v>32900</v>
      </c>
      <c r="F2839" s="27" t="str">
        <f t="shared" si="132"/>
        <v>5225</v>
      </c>
      <c r="G2839" s="27" t="str">
        <f t="shared" si="133"/>
        <v>Male</v>
      </c>
      <c r="H2839" s="27" t="e">
        <f t="shared" si="134"/>
        <v>#VALUE!</v>
      </c>
    </row>
    <row r="2840" spans="1:8" x14ac:dyDescent="0.3">
      <c r="A2840" s="49" t="s">
        <v>6704</v>
      </c>
      <c r="B2840" s="27" t="s">
        <v>6703</v>
      </c>
      <c r="C2840" s="27" t="s">
        <v>6702</v>
      </c>
      <c r="E2840" s="75">
        <v>28261</v>
      </c>
      <c r="F2840" s="27" t="str">
        <f t="shared" si="132"/>
        <v>5217</v>
      </c>
      <c r="G2840" s="27" t="str">
        <f t="shared" si="133"/>
        <v>Male</v>
      </c>
      <c r="H2840" s="27" t="e">
        <f t="shared" si="134"/>
        <v>#VALUE!</v>
      </c>
    </row>
    <row r="2841" spans="1:8" x14ac:dyDescent="0.3">
      <c r="A2841" s="49" t="s">
        <v>6701</v>
      </c>
      <c r="B2841" s="27" t="s">
        <v>6700</v>
      </c>
      <c r="C2841" s="27" t="s">
        <v>6699</v>
      </c>
      <c r="E2841" s="75">
        <v>30953</v>
      </c>
      <c r="F2841" s="27" t="str">
        <f t="shared" si="132"/>
        <v>5012</v>
      </c>
      <c r="G2841" s="27" t="str">
        <f t="shared" si="133"/>
        <v>Male</v>
      </c>
      <c r="H2841" s="27" t="e">
        <f t="shared" si="134"/>
        <v>#VALUE!</v>
      </c>
    </row>
    <row r="2842" spans="1:8" x14ac:dyDescent="0.3">
      <c r="A2842" s="49" t="s">
        <v>6698</v>
      </c>
      <c r="B2842" s="27" t="s">
        <v>4438</v>
      </c>
      <c r="C2842" s="27" t="s">
        <v>6697</v>
      </c>
      <c r="E2842" s="75">
        <v>31472</v>
      </c>
      <c r="F2842" s="27" t="str">
        <f t="shared" si="132"/>
        <v>0992</v>
      </c>
      <c r="G2842" s="27" t="str">
        <f t="shared" si="133"/>
        <v>Female</v>
      </c>
      <c r="H2842" s="27" t="e">
        <f t="shared" si="134"/>
        <v>#VALUE!</v>
      </c>
    </row>
    <row r="2843" spans="1:8" x14ac:dyDescent="0.3">
      <c r="A2843" s="49" t="s">
        <v>6696</v>
      </c>
      <c r="B2843" s="27" t="s">
        <v>5176</v>
      </c>
      <c r="C2843" s="27" t="s">
        <v>6695</v>
      </c>
      <c r="E2843" s="75">
        <v>28482</v>
      </c>
      <c r="F2843" s="27" t="str">
        <f t="shared" si="132"/>
        <v>5480</v>
      </c>
      <c r="G2843" s="27" t="str">
        <f t="shared" si="133"/>
        <v>Male</v>
      </c>
      <c r="H2843" s="27" t="e">
        <f t="shared" si="134"/>
        <v>#VALUE!</v>
      </c>
    </row>
    <row r="2844" spans="1:8" x14ac:dyDescent="0.3">
      <c r="A2844" s="49" t="s">
        <v>6694</v>
      </c>
      <c r="B2844" s="27" t="s">
        <v>6693</v>
      </c>
      <c r="C2844" s="27" t="s">
        <v>6692</v>
      </c>
      <c r="E2844" s="75">
        <v>33234</v>
      </c>
      <c r="F2844" s="27" t="str">
        <f t="shared" si="132"/>
        <v>5098</v>
      </c>
      <c r="G2844" s="27" t="str">
        <f t="shared" si="133"/>
        <v>Male</v>
      </c>
      <c r="H2844" s="27" t="e">
        <f t="shared" si="134"/>
        <v>#VALUE!</v>
      </c>
    </row>
    <row r="2845" spans="1:8" x14ac:dyDescent="0.3">
      <c r="A2845" s="49" t="s">
        <v>6691</v>
      </c>
      <c r="B2845" s="27" t="s">
        <v>6690</v>
      </c>
      <c r="C2845" s="27" t="s">
        <v>6689</v>
      </c>
      <c r="E2845" s="75">
        <v>30044</v>
      </c>
      <c r="F2845" s="27" t="str">
        <f t="shared" si="132"/>
        <v>0834</v>
      </c>
      <c r="G2845" s="27" t="str">
        <f t="shared" si="133"/>
        <v>Female</v>
      </c>
      <c r="H2845" s="27" t="e">
        <f t="shared" si="134"/>
        <v>#VALUE!</v>
      </c>
    </row>
    <row r="2846" spans="1:8" x14ac:dyDescent="0.3">
      <c r="A2846" s="49" t="s">
        <v>6688</v>
      </c>
      <c r="B2846" s="27" t="s">
        <v>6687</v>
      </c>
      <c r="C2846" s="27" t="s">
        <v>6686</v>
      </c>
      <c r="E2846" s="75">
        <v>30890</v>
      </c>
      <c r="F2846" s="27" t="str">
        <f t="shared" si="132"/>
        <v>5789</v>
      </c>
      <c r="G2846" s="27" t="str">
        <f t="shared" si="133"/>
        <v>Male</v>
      </c>
      <c r="H2846" s="27" t="e">
        <f t="shared" si="134"/>
        <v>#VALUE!</v>
      </c>
    </row>
    <row r="2847" spans="1:8" x14ac:dyDescent="0.3">
      <c r="A2847" s="49" t="s">
        <v>6685</v>
      </c>
      <c r="B2847" s="27" t="s">
        <v>6684</v>
      </c>
      <c r="C2847" s="27" t="s">
        <v>6683</v>
      </c>
      <c r="E2847" s="75">
        <v>28037</v>
      </c>
      <c r="F2847" s="27" t="str">
        <f t="shared" si="132"/>
        <v>0102</v>
      </c>
      <c r="G2847" s="27" t="str">
        <f t="shared" si="133"/>
        <v>Female</v>
      </c>
      <c r="H2847" s="27" t="e">
        <f t="shared" si="134"/>
        <v>#VALUE!</v>
      </c>
    </row>
    <row r="2848" spans="1:8" x14ac:dyDescent="0.3">
      <c r="A2848" s="49" t="s">
        <v>6682</v>
      </c>
      <c r="B2848" s="27" t="s">
        <v>6681</v>
      </c>
      <c r="C2848" s="27" t="s">
        <v>6680</v>
      </c>
      <c r="E2848" s="75">
        <v>31337</v>
      </c>
      <c r="F2848" s="27" t="str">
        <f t="shared" si="132"/>
        <v>5709</v>
      </c>
      <c r="G2848" s="27" t="str">
        <f t="shared" si="133"/>
        <v>Male</v>
      </c>
      <c r="H2848" s="27" t="e">
        <f t="shared" si="134"/>
        <v>#VALUE!</v>
      </c>
    </row>
    <row r="2849" spans="1:8" x14ac:dyDescent="0.3">
      <c r="A2849" s="49" t="s">
        <v>6679</v>
      </c>
      <c r="B2849" s="27" t="s">
        <v>6678</v>
      </c>
      <c r="C2849" s="27" t="s">
        <v>6677</v>
      </c>
      <c r="E2849" s="75">
        <v>29436</v>
      </c>
      <c r="F2849" s="27" t="str">
        <f t="shared" si="132"/>
        <v>5048</v>
      </c>
      <c r="G2849" s="27" t="str">
        <f t="shared" si="133"/>
        <v>Male</v>
      </c>
      <c r="H2849" s="27" t="e">
        <f t="shared" si="134"/>
        <v>#VALUE!</v>
      </c>
    </row>
    <row r="2850" spans="1:8" x14ac:dyDescent="0.3">
      <c r="A2850" s="49" t="s">
        <v>6676</v>
      </c>
      <c r="B2850" s="27" t="s">
        <v>6675</v>
      </c>
      <c r="C2850" s="27" t="s">
        <v>6674</v>
      </c>
      <c r="E2850" s="75">
        <v>31662</v>
      </c>
      <c r="F2850" s="27" t="str">
        <f t="shared" si="132"/>
        <v>0362</v>
      </c>
      <c r="G2850" s="27" t="str">
        <f t="shared" si="133"/>
        <v>Female</v>
      </c>
      <c r="H2850" s="27" t="e">
        <f t="shared" si="134"/>
        <v>#VALUE!</v>
      </c>
    </row>
    <row r="2851" spans="1:8" x14ac:dyDescent="0.3">
      <c r="A2851" s="49" t="s">
        <v>6673</v>
      </c>
      <c r="B2851" s="27" t="s">
        <v>4388</v>
      </c>
      <c r="C2851" s="27" t="s">
        <v>6672</v>
      </c>
      <c r="E2851" s="75">
        <v>32200</v>
      </c>
      <c r="F2851" s="27" t="str">
        <f t="shared" si="132"/>
        <v>6042</v>
      </c>
      <c r="G2851" s="27" t="str">
        <f t="shared" si="133"/>
        <v>Male</v>
      </c>
      <c r="H2851" s="27" t="e">
        <f t="shared" si="134"/>
        <v>#VALUE!</v>
      </c>
    </row>
    <row r="2852" spans="1:8" x14ac:dyDescent="0.3">
      <c r="A2852" s="49" t="s">
        <v>6671</v>
      </c>
      <c r="B2852" s="27" t="s">
        <v>5061</v>
      </c>
      <c r="C2852" s="27" t="s">
        <v>6670</v>
      </c>
      <c r="E2852" s="75">
        <v>32205</v>
      </c>
      <c r="F2852" s="27" t="str">
        <f t="shared" si="132"/>
        <v>5637</v>
      </c>
      <c r="G2852" s="27" t="str">
        <f t="shared" si="133"/>
        <v>Male</v>
      </c>
      <c r="H2852" s="27" t="e">
        <f t="shared" si="134"/>
        <v>#VALUE!</v>
      </c>
    </row>
    <row r="2853" spans="1:8" x14ac:dyDescent="0.3">
      <c r="A2853" s="49" t="s">
        <v>6669</v>
      </c>
      <c r="B2853" s="27" t="s">
        <v>6668</v>
      </c>
      <c r="C2853" s="27" t="s">
        <v>6667</v>
      </c>
      <c r="E2853" s="75">
        <v>24605</v>
      </c>
      <c r="F2853" s="27" t="str">
        <f t="shared" si="132"/>
        <v>5007</v>
      </c>
      <c r="G2853" s="27" t="str">
        <f t="shared" si="133"/>
        <v>Male</v>
      </c>
      <c r="H2853" s="27" t="e">
        <f t="shared" si="134"/>
        <v>#VALUE!</v>
      </c>
    </row>
    <row r="2854" spans="1:8" x14ac:dyDescent="0.3">
      <c r="A2854" s="49" t="s">
        <v>6666</v>
      </c>
      <c r="B2854" s="27" t="s">
        <v>6161</v>
      </c>
      <c r="C2854" s="27" t="s">
        <v>6665</v>
      </c>
      <c r="E2854" s="75">
        <v>24742</v>
      </c>
      <c r="F2854" s="27" t="str">
        <f t="shared" si="132"/>
        <v>5858</v>
      </c>
      <c r="G2854" s="27" t="str">
        <f t="shared" si="133"/>
        <v>Male</v>
      </c>
      <c r="H2854" s="27" t="e">
        <f t="shared" si="134"/>
        <v>#VALUE!</v>
      </c>
    </row>
    <row r="2855" spans="1:8" x14ac:dyDescent="0.3">
      <c r="A2855" s="49" t="s">
        <v>6664</v>
      </c>
      <c r="B2855" s="27" t="s">
        <v>4804</v>
      </c>
      <c r="C2855" s="27" t="s">
        <v>5086</v>
      </c>
      <c r="E2855" s="75">
        <v>31340</v>
      </c>
      <c r="F2855" s="27" t="str">
        <f t="shared" si="132"/>
        <v>1011</v>
      </c>
      <c r="G2855" s="27" t="str">
        <f t="shared" si="133"/>
        <v>Female</v>
      </c>
      <c r="H2855" s="27" t="e">
        <f t="shared" si="134"/>
        <v>#VALUE!</v>
      </c>
    </row>
    <row r="2856" spans="1:8" x14ac:dyDescent="0.3">
      <c r="A2856" s="49" t="s">
        <v>6663</v>
      </c>
      <c r="B2856" s="27" t="s">
        <v>6662</v>
      </c>
      <c r="C2856" s="27" t="s">
        <v>6661</v>
      </c>
      <c r="E2856" s="75">
        <v>30695</v>
      </c>
      <c r="F2856" s="27" t="str">
        <f t="shared" si="132"/>
        <v>5092</v>
      </c>
      <c r="G2856" s="27" t="str">
        <f t="shared" si="133"/>
        <v>Male</v>
      </c>
      <c r="H2856" s="27" t="e">
        <f t="shared" si="134"/>
        <v>#VALUE!</v>
      </c>
    </row>
    <row r="2857" spans="1:8" x14ac:dyDescent="0.3">
      <c r="A2857" s="49" t="s">
        <v>6660</v>
      </c>
      <c r="B2857" s="27" t="s">
        <v>6659</v>
      </c>
      <c r="C2857" s="27" t="s">
        <v>4265</v>
      </c>
      <c r="E2857" s="75">
        <v>31526</v>
      </c>
      <c r="F2857" s="27" t="str">
        <f t="shared" si="132"/>
        <v>6209</v>
      </c>
      <c r="G2857" s="27" t="str">
        <f t="shared" si="133"/>
        <v>Male</v>
      </c>
      <c r="H2857" s="27" t="e">
        <f t="shared" si="134"/>
        <v>#VALUE!</v>
      </c>
    </row>
    <row r="2858" spans="1:8" x14ac:dyDescent="0.3">
      <c r="A2858" s="49" t="s">
        <v>6658</v>
      </c>
      <c r="B2858" s="27" t="s">
        <v>4348</v>
      </c>
      <c r="C2858" s="27" t="s">
        <v>6657</v>
      </c>
      <c r="E2858" s="75">
        <v>29193</v>
      </c>
      <c r="F2858" s="27" t="str">
        <f t="shared" si="132"/>
        <v>0357</v>
      </c>
      <c r="G2858" s="27" t="str">
        <f t="shared" si="133"/>
        <v>Female</v>
      </c>
      <c r="H2858" s="27" t="e">
        <f t="shared" si="134"/>
        <v>#VALUE!</v>
      </c>
    </row>
    <row r="2859" spans="1:8" x14ac:dyDescent="0.3">
      <c r="A2859" s="49" t="s">
        <v>6656</v>
      </c>
      <c r="B2859" s="27" t="s">
        <v>6655</v>
      </c>
      <c r="C2859" s="27" t="s">
        <v>6654</v>
      </c>
      <c r="E2859" s="75">
        <v>32217</v>
      </c>
      <c r="F2859" s="27" t="str">
        <f t="shared" si="132"/>
        <v>5489</v>
      </c>
      <c r="G2859" s="27" t="str">
        <f t="shared" si="133"/>
        <v>Male</v>
      </c>
      <c r="H2859" s="27" t="e">
        <f t="shared" si="134"/>
        <v>#VALUE!</v>
      </c>
    </row>
    <row r="2860" spans="1:8" x14ac:dyDescent="0.3">
      <c r="A2860" s="49" t="s">
        <v>6653</v>
      </c>
      <c r="B2860" s="27" t="s">
        <v>6652</v>
      </c>
      <c r="C2860" s="27" t="s">
        <v>4242</v>
      </c>
      <c r="E2860" s="75">
        <v>27631</v>
      </c>
      <c r="F2860" s="27" t="str">
        <f t="shared" si="132"/>
        <v>0266</v>
      </c>
      <c r="G2860" s="27" t="str">
        <f t="shared" si="133"/>
        <v>Female</v>
      </c>
      <c r="H2860" s="27" t="e">
        <f t="shared" si="134"/>
        <v>#VALUE!</v>
      </c>
    </row>
    <row r="2861" spans="1:8" x14ac:dyDescent="0.3">
      <c r="A2861" s="49" t="s">
        <v>6651</v>
      </c>
      <c r="B2861" s="27" t="s">
        <v>4351</v>
      </c>
      <c r="C2861" s="27" t="s">
        <v>6650</v>
      </c>
      <c r="E2861" s="75">
        <v>33768</v>
      </c>
      <c r="F2861" s="27" t="str">
        <f t="shared" si="132"/>
        <v>0318</v>
      </c>
      <c r="G2861" s="27" t="str">
        <f t="shared" si="133"/>
        <v>Female</v>
      </c>
      <c r="H2861" s="27" t="e">
        <f t="shared" si="134"/>
        <v>#VALUE!</v>
      </c>
    </row>
    <row r="2862" spans="1:8" x14ac:dyDescent="0.3">
      <c r="A2862" s="49" t="s">
        <v>6649</v>
      </c>
      <c r="B2862" s="27" t="s">
        <v>4655</v>
      </c>
      <c r="C2862" s="27" t="s">
        <v>6648</v>
      </c>
      <c r="E2862" s="75">
        <v>33252</v>
      </c>
      <c r="F2862" s="27" t="str">
        <f t="shared" si="132"/>
        <v>0158</v>
      </c>
      <c r="G2862" s="27" t="str">
        <f t="shared" si="133"/>
        <v>Female</v>
      </c>
      <c r="H2862" s="27" t="e">
        <f t="shared" si="134"/>
        <v>#VALUE!</v>
      </c>
    </row>
    <row r="2863" spans="1:8" x14ac:dyDescent="0.3">
      <c r="A2863" s="49" t="s">
        <v>6647</v>
      </c>
      <c r="B2863" s="27" t="s">
        <v>4804</v>
      </c>
      <c r="C2863" s="27" t="s">
        <v>6646</v>
      </c>
      <c r="E2863" s="75">
        <v>27687</v>
      </c>
      <c r="F2863" s="27" t="str">
        <f t="shared" si="132"/>
        <v>1085</v>
      </c>
      <c r="G2863" s="27" t="str">
        <f t="shared" si="133"/>
        <v>Female</v>
      </c>
      <c r="H2863" s="27" t="e">
        <f t="shared" si="134"/>
        <v>#VALUE!</v>
      </c>
    </row>
    <row r="2864" spans="1:8" x14ac:dyDescent="0.3">
      <c r="A2864" s="49" t="s">
        <v>6645</v>
      </c>
      <c r="B2864" s="27" t="s">
        <v>6102</v>
      </c>
      <c r="C2864" s="27" t="s">
        <v>6644</v>
      </c>
      <c r="E2864" s="75">
        <v>31783</v>
      </c>
      <c r="F2864" s="27" t="str">
        <f t="shared" si="132"/>
        <v>1049</v>
      </c>
      <c r="G2864" s="27" t="str">
        <f t="shared" si="133"/>
        <v>Female</v>
      </c>
      <c r="H2864" s="27" t="e">
        <f t="shared" si="134"/>
        <v>#VALUE!</v>
      </c>
    </row>
    <row r="2865" spans="1:8" x14ac:dyDescent="0.3">
      <c r="A2865" s="49" t="s">
        <v>6643</v>
      </c>
      <c r="B2865" s="27" t="s">
        <v>4179</v>
      </c>
      <c r="C2865" s="27" t="s">
        <v>6642</v>
      </c>
      <c r="E2865" s="75">
        <v>30751</v>
      </c>
      <c r="F2865" s="27" t="str">
        <f t="shared" si="132"/>
        <v>5351</v>
      </c>
      <c r="G2865" s="27" t="str">
        <f t="shared" si="133"/>
        <v>Male</v>
      </c>
      <c r="H2865" s="27" t="e">
        <f t="shared" si="134"/>
        <v>#VALUE!</v>
      </c>
    </row>
    <row r="2866" spans="1:8" x14ac:dyDescent="0.3">
      <c r="A2866" s="49" t="s">
        <v>6641</v>
      </c>
      <c r="B2866" s="27" t="s">
        <v>5537</v>
      </c>
      <c r="C2866" s="27" t="s">
        <v>5107</v>
      </c>
      <c r="E2866" s="75">
        <v>30712</v>
      </c>
      <c r="F2866" s="27" t="str">
        <f t="shared" si="132"/>
        <v>0569</v>
      </c>
      <c r="G2866" s="27" t="str">
        <f t="shared" si="133"/>
        <v>Female</v>
      </c>
      <c r="H2866" s="27" t="e">
        <f t="shared" si="134"/>
        <v>#VALUE!</v>
      </c>
    </row>
    <row r="2867" spans="1:8" x14ac:dyDescent="0.3">
      <c r="A2867" s="49" t="s">
        <v>6640</v>
      </c>
      <c r="B2867" s="27" t="s">
        <v>6639</v>
      </c>
      <c r="C2867" s="27" t="s">
        <v>6638</v>
      </c>
      <c r="E2867" s="75">
        <v>34421</v>
      </c>
      <c r="F2867" s="27" t="str">
        <f t="shared" si="132"/>
        <v>1043</v>
      </c>
      <c r="G2867" s="27" t="str">
        <f t="shared" si="133"/>
        <v>Female</v>
      </c>
      <c r="H2867" s="27" t="e">
        <f t="shared" si="134"/>
        <v>#VALUE!</v>
      </c>
    </row>
    <row r="2868" spans="1:8" x14ac:dyDescent="0.3">
      <c r="A2868" s="49" t="s">
        <v>6637</v>
      </c>
      <c r="B2868" s="27" t="s">
        <v>6636</v>
      </c>
      <c r="C2868" s="27" t="s">
        <v>6635</v>
      </c>
      <c r="E2868" s="75">
        <v>31646</v>
      </c>
      <c r="F2868" s="27" t="str">
        <f t="shared" si="132"/>
        <v>5716</v>
      </c>
      <c r="G2868" s="27" t="str">
        <f t="shared" si="133"/>
        <v>Male</v>
      </c>
      <c r="H2868" s="27" t="e">
        <f t="shared" si="134"/>
        <v>#VALUE!</v>
      </c>
    </row>
    <row r="2869" spans="1:8" x14ac:dyDescent="0.3">
      <c r="A2869" s="49" t="s">
        <v>6634</v>
      </c>
      <c r="B2869" s="27" t="s">
        <v>4217</v>
      </c>
      <c r="C2869" s="27" t="s">
        <v>4961</v>
      </c>
      <c r="E2869" s="75">
        <v>30692</v>
      </c>
      <c r="F2869" s="27" t="str">
        <f t="shared" si="132"/>
        <v>0795</v>
      </c>
      <c r="G2869" s="27" t="str">
        <f t="shared" si="133"/>
        <v>Female</v>
      </c>
      <c r="H2869" s="27" t="e">
        <f t="shared" si="134"/>
        <v>#VALUE!</v>
      </c>
    </row>
    <row r="2870" spans="1:8" x14ac:dyDescent="0.3">
      <c r="A2870" s="49" t="s">
        <v>6633</v>
      </c>
      <c r="B2870" s="27" t="s">
        <v>5305</v>
      </c>
      <c r="C2870" s="27" t="s">
        <v>6632</v>
      </c>
      <c r="E2870" s="75">
        <v>34125</v>
      </c>
      <c r="F2870" s="27" t="str">
        <f t="shared" si="132"/>
        <v>0653</v>
      </c>
      <c r="G2870" s="27" t="str">
        <f t="shared" si="133"/>
        <v>Female</v>
      </c>
      <c r="H2870" s="27" t="e">
        <f t="shared" si="134"/>
        <v>#VALUE!</v>
      </c>
    </row>
    <row r="2871" spans="1:8" x14ac:dyDescent="0.3">
      <c r="A2871" s="49" t="s">
        <v>6631</v>
      </c>
      <c r="B2871" s="27" t="s">
        <v>6630</v>
      </c>
      <c r="C2871" s="27" t="s">
        <v>6629</v>
      </c>
      <c r="E2871" s="75">
        <v>31137</v>
      </c>
      <c r="F2871" s="27" t="str">
        <f t="shared" si="132"/>
        <v>0848</v>
      </c>
      <c r="G2871" s="27" t="str">
        <f t="shared" si="133"/>
        <v>Female</v>
      </c>
      <c r="H2871" s="27" t="e">
        <f t="shared" si="134"/>
        <v>#VALUE!</v>
      </c>
    </row>
    <row r="2872" spans="1:8" x14ac:dyDescent="0.3">
      <c r="A2872" s="49" t="s">
        <v>6628</v>
      </c>
      <c r="B2872" s="27" t="s">
        <v>4182</v>
      </c>
      <c r="C2872" s="27" t="s">
        <v>4488</v>
      </c>
      <c r="E2872" s="75">
        <v>31906</v>
      </c>
      <c r="F2872" s="27" t="str">
        <f t="shared" si="132"/>
        <v>1251</v>
      </c>
      <c r="G2872" s="27" t="str">
        <f t="shared" si="133"/>
        <v>Female</v>
      </c>
      <c r="H2872" s="27" t="e">
        <f t="shared" si="134"/>
        <v>#VALUE!</v>
      </c>
    </row>
    <row r="2873" spans="1:8" x14ac:dyDescent="0.3">
      <c r="A2873" s="49" t="s">
        <v>6627</v>
      </c>
      <c r="B2873" s="27" t="s">
        <v>5421</v>
      </c>
      <c r="C2873" s="27" t="s">
        <v>6626</v>
      </c>
      <c r="E2873" s="75">
        <v>33239</v>
      </c>
      <c r="F2873" s="27" t="str">
        <f t="shared" si="132"/>
        <v>0419</v>
      </c>
      <c r="G2873" s="27" t="str">
        <f t="shared" si="133"/>
        <v>Female</v>
      </c>
      <c r="H2873" s="27" t="e">
        <f t="shared" si="134"/>
        <v>#VALUE!</v>
      </c>
    </row>
    <row r="2874" spans="1:8" x14ac:dyDescent="0.3">
      <c r="A2874" s="49" t="s">
        <v>6625</v>
      </c>
      <c r="B2874" s="27" t="s">
        <v>6624</v>
      </c>
      <c r="C2874" s="27" t="s">
        <v>6623</v>
      </c>
      <c r="E2874" s="75">
        <v>32352</v>
      </c>
      <c r="F2874" s="27" t="str">
        <f t="shared" si="132"/>
        <v>0916</v>
      </c>
      <c r="G2874" s="27" t="str">
        <f t="shared" si="133"/>
        <v>Female</v>
      </c>
      <c r="H2874" s="27" t="e">
        <f t="shared" si="134"/>
        <v>#VALUE!</v>
      </c>
    </row>
    <row r="2875" spans="1:8" x14ac:dyDescent="0.3">
      <c r="A2875" s="49" t="s">
        <v>6622</v>
      </c>
      <c r="B2875" s="27" t="s">
        <v>6117</v>
      </c>
      <c r="C2875" s="27" t="s">
        <v>6621</v>
      </c>
      <c r="E2875" s="75">
        <v>33434</v>
      </c>
      <c r="F2875" s="27" t="str">
        <f t="shared" si="132"/>
        <v>1111</v>
      </c>
      <c r="G2875" s="27" t="str">
        <f t="shared" si="133"/>
        <v>Female</v>
      </c>
      <c r="H2875" s="27" t="e">
        <f t="shared" si="134"/>
        <v>#VALUE!</v>
      </c>
    </row>
    <row r="2876" spans="1:8" x14ac:dyDescent="0.3">
      <c r="A2876" s="49" t="s">
        <v>6620</v>
      </c>
      <c r="B2876" s="27" t="s">
        <v>6619</v>
      </c>
      <c r="C2876" s="27" t="s">
        <v>6618</v>
      </c>
      <c r="E2876" s="75">
        <v>34278</v>
      </c>
      <c r="F2876" s="27" t="str">
        <f t="shared" si="132"/>
        <v>0494</v>
      </c>
      <c r="G2876" s="27" t="str">
        <f t="shared" si="133"/>
        <v>Female</v>
      </c>
      <c r="H2876" s="27" t="e">
        <f t="shared" si="134"/>
        <v>#VALUE!</v>
      </c>
    </row>
    <row r="2877" spans="1:8" x14ac:dyDescent="0.3">
      <c r="A2877" s="49" t="s">
        <v>6617</v>
      </c>
      <c r="B2877" s="27" t="s">
        <v>6066</v>
      </c>
      <c r="C2877" s="27" t="s">
        <v>5947</v>
      </c>
      <c r="E2877" s="75">
        <v>32219</v>
      </c>
      <c r="F2877" s="27" t="str">
        <f t="shared" si="132"/>
        <v>0913</v>
      </c>
      <c r="G2877" s="27" t="str">
        <f t="shared" si="133"/>
        <v>Female</v>
      </c>
      <c r="H2877" s="27" t="e">
        <f t="shared" si="134"/>
        <v>#VALUE!</v>
      </c>
    </row>
    <row r="2878" spans="1:8" x14ac:dyDescent="0.3">
      <c r="A2878" s="49" t="s">
        <v>6616</v>
      </c>
      <c r="B2878" s="27" t="s">
        <v>6615</v>
      </c>
      <c r="C2878" s="27" t="s">
        <v>4268</v>
      </c>
      <c r="E2878" s="75">
        <v>33913</v>
      </c>
      <c r="F2878" s="27" t="str">
        <f t="shared" si="132"/>
        <v>0186</v>
      </c>
      <c r="G2878" s="27" t="str">
        <f t="shared" si="133"/>
        <v>Female</v>
      </c>
      <c r="H2878" s="27" t="e">
        <f t="shared" si="134"/>
        <v>#VALUE!</v>
      </c>
    </row>
    <row r="2879" spans="1:8" x14ac:dyDescent="0.3">
      <c r="A2879" s="49" t="s">
        <v>6614</v>
      </c>
      <c r="B2879" s="27" t="s">
        <v>6613</v>
      </c>
      <c r="C2879" s="27" t="s">
        <v>6612</v>
      </c>
      <c r="E2879" s="75">
        <v>32514</v>
      </c>
      <c r="F2879" s="27" t="str">
        <f t="shared" si="132"/>
        <v>0531</v>
      </c>
      <c r="G2879" s="27" t="str">
        <f t="shared" si="133"/>
        <v>Female</v>
      </c>
      <c r="H2879" s="27" t="e">
        <f t="shared" si="134"/>
        <v>#VALUE!</v>
      </c>
    </row>
    <row r="2880" spans="1:8" x14ac:dyDescent="0.3">
      <c r="A2880" s="49" t="s">
        <v>6611</v>
      </c>
      <c r="B2880" s="27" t="s">
        <v>4996</v>
      </c>
      <c r="C2880" s="27" t="s">
        <v>6610</v>
      </c>
      <c r="E2880" s="75">
        <v>30943</v>
      </c>
      <c r="F2880" s="27" t="str">
        <f t="shared" si="132"/>
        <v>5389</v>
      </c>
      <c r="G2880" s="27" t="str">
        <f t="shared" si="133"/>
        <v>Male</v>
      </c>
      <c r="H2880" s="27" t="e">
        <f t="shared" si="134"/>
        <v>#VALUE!</v>
      </c>
    </row>
    <row r="2881" spans="1:8" x14ac:dyDescent="0.3">
      <c r="A2881" s="49" t="s">
        <v>6609</v>
      </c>
      <c r="B2881" s="27" t="s">
        <v>6608</v>
      </c>
      <c r="C2881" s="27" t="s">
        <v>5166</v>
      </c>
      <c r="E2881" s="75">
        <v>32712</v>
      </c>
      <c r="F2881" s="27" t="str">
        <f t="shared" si="132"/>
        <v>6007</v>
      </c>
      <c r="G2881" s="27" t="str">
        <f t="shared" si="133"/>
        <v>Male</v>
      </c>
      <c r="H2881" s="27" t="e">
        <f t="shared" si="134"/>
        <v>#VALUE!</v>
      </c>
    </row>
    <row r="2882" spans="1:8" x14ac:dyDescent="0.3">
      <c r="A2882" s="49" t="s">
        <v>6607</v>
      </c>
      <c r="B2882" s="27" t="s">
        <v>6606</v>
      </c>
      <c r="C2882" s="27" t="s">
        <v>6605</v>
      </c>
      <c r="E2882" s="75">
        <v>32788</v>
      </c>
      <c r="F2882" s="27" t="str">
        <f t="shared" si="132"/>
        <v>0388</v>
      </c>
      <c r="G2882" s="27" t="str">
        <f t="shared" si="133"/>
        <v>Female</v>
      </c>
      <c r="H2882" s="27" t="e">
        <f t="shared" si="134"/>
        <v>#VALUE!</v>
      </c>
    </row>
    <row r="2883" spans="1:8" x14ac:dyDescent="0.3">
      <c r="A2883" s="49" t="s">
        <v>6604</v>
      </c>
      <c r="B2883" s="27" t="s">
        <v>4554</v>
      </c>
      <c r="C2883" s="27" t="s">
        <v>6603</v>
      </c>
      <c r="E2883" s="75">
        <v>31398</v>
      </c>
      <c r="F2883" s="27" t="str">
        <f t="shared" si="132"/>
        <v>0848</v>
      </c>
      <c r="G2883" s="27" t="str">
        <f t="shared" si="133"/>
        <v>Female</v>
      </c>
      <c r="H2883" s="27" t="e">
        <f t="shared" si="134"/>
        <v>#VALUE!</v>
      </c>
    </row>
    <row r="2884" spans="1:8" x14ac:dyDescent="0.3">
      <c r="A2884" s="49" t="s">
        <v>6602</v>
      </c>
      <c r="B2884" s="27" t="s">
        <v>6601</v>
      </c>
      <c r="C2884" s="27" t="s">
        <v>6600</v>
      </c>
      <c r="E2884" s="75">
        <v>30366</v>
      </c>
      <c r="F2884" s="27" t="str">
        <f t="shared" ref="F2884:F2947" si="135">MID(A2884,7,4)</f>
        <v>0039</v>
      </c>
      <c r="G2884" s="27" t="str">
        <f t="shared" si="133"/>
        <v>Female</v>
      </c>
      <c r="H2884" s="27" t="e">
        <f t="shared" si="134"/>
        <v>#VALUE!</v>
      </c>
    </row>
    <row r="2885" spans="1:8" x14ac:dyDescent="0.3">
      <c r="A2885" s="49" t="s">
        <v>6599</v>
      </c>
      <c r="B2885" s="27" t="s">
        <v>4038</v>
      </c>
      <c r="C2885" s="27" t="s">
        <v>4202</v>
      </c>
      <c r="E2885" s="75">
        <v>33120</v>
      </c>
      <c r="F2885" s="27" t="str">
        <f t="shared" si="135"/>
        <v>5138</v>
      </c>
      <c r="G2885" s="27" t="str">
        <f t="shared" ref="G2885:G2948" si="136">IF(F2885&gt;"4999","Male","Female")</f>
        <v>Male</v>
      </c>
      <c r="H2885" s="27" t="e">
        <f t="shared" ref="H2885:H2948" si="137">LEFT(REPLACE(D2885,1,FIND("@",D2885),""),FIND(".",REPLACE(D2885,1,FIND("@",D2885),""))-1)</f>
        <v>#VALUE!</v>
      </c>
    </row>
    <row r="2886" spans="1:8" x14ac:dyDescent="0.3">
      <c r="A2886" s="49" t="s">
        <v>6598</v>
      </c>
      <c r="B2886" s="27" t="s">
        <v>5572</v>
      </c>
      <c r="C2886" s="27" t="s">
        <v>6597</v>
      </c>
      <c r="E2886" s="75">
        <v>31892</v>
      </c>
      <c r="F2886" s="27" t="str">
        <f t="shared" si="135"/>
        <v>0430</v>
      </c>
      <c r="G2886" s="27" t="str">
        <f t="shared" si="136"/>
        <v>Female</v>
      </c>
      <c r="H2886" s="27" t="e">
        <f t="shared" si="137"/>
        <v>#VALUE!</v>
      </c>
    </row>
    <row r="2887" spans="1:8" x14ac:dyDescent="0.3">
      <c r="A2887" s="49" t="s">
        <v>6596</v>
      </c>
      <c r="B2887" s="27" t="s">
        <v>4179</v>
      </c>
      <c r="C2887" s="27" t="s">
        <v>6595</v>
      </c>
      <c r="E2887" s="75">
        <v>28632</v>
      </c>
      <c r="F2887" s="27" t="str">
        <f t="shared" si="135"/>
        <v>5309</v>
      </c>
      <c r="G2887" s="27" t="str">
        <f t="shared" si="136"/>
        <v>Male</v>
      </c>
      <c r="H2887" s="27" t="e">
        <f t="shared" si="137"/>
        <v>#VALUE!</v>
      </c>
    </row>
    <row r="2888" spans="1:8" x14ac:dyDescent="0.3">
      <c r="A2888" s="49" t="s">
        <v>6594</v>
      </c>
      <c r="B2888" s="27" t="s">
        <v>4848</v>
      </c>
      <c r="C2888" s="27" t="s">
        <v>6593</v>
      </c>
      <c r="E2888" s="75">
        <v>31614</v>
      </c>
      <c r="F2888" s="27" t="str">
        <f t="shared" si="135"/>
        <v>0355</v>
      </c>
      <c r="G2888" s="27" t="str">
        <f t="shared" si="136"/>
        <v>Female</v>
      </c>
      <c r="H2888" s="27" t="e">
        <f t="shared" si="137"/>
        <v>#VALUE!</v>
      </c>
    </row>
    <row r="2889" spans="1:8" x14ac:dyDescent="0.3">
      <c r="A2889" s="49" t="s">
        <v>6592</v>
      </c>
      <c r="B2889" s="27" t="s">
        <v>6591</v>
      </c>
      <c r="C2889" s="27" t="s">
        <v>6590</v>
      </c>
      <c r="E2889" s="75">
        <v>32608</v>
      </c>
      <c r="F2889" s="27" t="str">
        <f t="shared" si="135"/>
        <v>1324</v>
      </c>
      <c r="G2889" s="27" t="str">
        <f t="shared" si="136"/>
        <v>Female</v>
      </c>
      <c r="H2889" s="27" t="e">
        <f t="shared" si="137"/>
        <v>#VALUE!</v>
      </c>
    </row>
    <row r="2890" spans="1:8" x14ac:dyDescent="0.3">
      <c r="A2890" s="49" t="s">
        <v>6589</v>
      </c>
      <c r="B2890" s="27" t="s">
        <v>6588</v>
      </c>
      <c r="C2890" s="27" t="s">
        <v>5049</v>
      </c>
      <c r="E2890" s="75">
        <v>32256</v>
      </c>
      <c r="F2890" s="27" t="str">
        <f t="shared" si="135"/>
        <v>0472</v>
      </c>
      <c r="G2890" s="27" t="str">
        <f t="shared" si="136"/>
        <v>Female</v>
      </c>
      <c r="H2890" s="27" t="e">
        <f t="shared" si="137"/>
        <v>#VALUE!</v>
      </c>
    </row>
    <row r="2891" spans="1:8" x14ac:dyDescent="0.3">
      <c r="A2891" s="49" t="s">
        <v>6587</v>
      </c>
      <c r="B2891" s="27" t="s">
        <v>4882</v>
      </c>
      <c r="C2891" s="27" t="s">
        <v>6586</v>
      </c>
      <c r="E2891" s="75">
        <v>32502</v>
      </c>
      <c r="F2891" s="27" t="str">
        <f t="shared" si="135"/>
        <v>6217</v>
      </c>
      <c r="G2891" s="27" t="str">
        <f t="shared" si="136"/>
        <v>Male</v>
      </c>
      <c r="H2891" s="27" t="e">
        <f t="shared" si="137"/>
        <v>#VALUE!</v>
      </c>
    </row>
    <row r="2892" spans="1:8" x14ac:dyDescent="0.3">
      <c r="A2892" s="49" t="s">
        <v>6585</v>
      </c>
      <c r="B2892" s="27" t="s">
        <v>6584</v>
      </c>
      <c r="C2892" s="27" t="s">
        <v>6583</v>
      </c>
      <c r="E2892" s="75">
        <v>31933</v>
      </c>
      <c r="F2892" s="27" t="str">
        <f t="shared" si="135"/>
        <v>0876</v>
      </c>
      <c r="G2892" s="27" t="str">
        <f t="shared" si="136"/>
        <v>Female</v>
      </c>
      <c r="H2892" s="27" t="e">
        <f t="shared" si="137"/>
        <v>#VALUE!</v>
      </c>
    </row>
    <row r="2893" spans="1:8" x14ac:dyDescent="0.3">
      <c r="A2893" s="49" t="s">
        <v>6582</v>
      </c>
      <c r="B2893" s="27" t="s">
        <v>4206</v>
      </c>
      <c r="C2893" s="27" t="s">
        <v>6581</v>
      </c>
      <c r="E2893" s="75">
        <v>32533</v>
      </c>
      <c r="F2893" s="27" t="str">
        <f t="shared" si="135"/>
        <v>5552</v>
      </c>
      <c r="G2893" s="27" t="str">
        <f t="shared" si="136"/>
        <v>Male</v>
      </c>
      <c r="H2893" s="27" t="e">
        <f t="shared" si="137"/>
        <v>#VALUE!</v>
      </c>
    </row>
    <row r="2894" spans="1:8" x14ac:dyDescent="0.3">
      <c r="A2894" s="49" t="s">
        <v>6580</v>
      </c>
      <c r="B2894" s="27" t="s">
        <v>6579</v>
      </c>
      <c r="C2894" s="27" t="s">
        <v>6578</v>
      </c>
      <c r="E2894" s="75">
        <v>30062</v>
      </c>
      <c r="F2894" s="27" t="str">
        <f t="shared" si="135"/>
        <v>0178</v>
      </c>
      <c r="G2894" s="27" t="str">
        <f t="shared" si="136"/>
        <v>Female</v>
      </c>
      <c r="H2894" s="27" t="e">
        <f t="shared" si="137"/>
        <v>#VALUE!</v>
      </c>
    </row>
    <row r="2895" spans="1:8" x14ac:dyDescent="0.3">
      <c r="A2895" s="49" t="s">
        <v>6577</v>
      </c>
      <c r="B2895" s="27" t="s">
        <v>6576</v>
      </c>
      <c r="C2895" s="27" t="s">
        <v>6185</v>
      </c>
      <c r="E2895" s="75">
        <v>30962</v>
      </c>
      <c r="F2895" s="27" t="str">
        <f t="shared" si="135"/>
        <v>5213</v>
      </c>
      <c r="G2895" s="27" t="str">
        <f t="shared" si="136"/>
        <v>Male</v>
      </c>
      <c r="H2895" s="27" t="e">
        <f t="shared" si="137"/>
        <v>#VALUE!</v>
      </c>
    </row>
    <row r="2896" spans="1:8" x14ac:dyDescent="0.3">
      <c r="A2896" s="49" t="s">
        <v>6575</v>
      </c>
      <c r="B2896" s="27" t="s">
        <v>6574</v>
      </c>
      <c r="C2896" s="27" t="s">
        <v>4248</v>
      </c>
      <c r="E2896" s="75">
        <v>30885</v>
      </c>
      <c r="F2896" s="27" t="str">
        <f t="shared" si="135"/>
        <v>5435</v>
      </c>
      <c r="G2896" s="27" t="str">
        <f t="shared" si="136"/>
        <v>Male</v>
      </c>
      <c r="H2896" s="27" t="e">
        <f t="shared" si="137"/>
        <v>#VALUE!</v>
      </c>
    </row>
    <row r="2897" spans="1:8" x14ac:dyDescent="0.3">
      <c r="A2897" s="49" t="s">
        <v>6573</v>
      </c>
      <c r="B2897" s="27" t="s">
        <v>5047</v>
      </c>
      <c r="C2897" s="27" t="s">
        <v>6572</v>
      </c>
      <c r="E2897" s="75">
        <v>31002</v>
      </c>
      <c r="F2897" s="27" t="str">
        <f t="shared" si="135"/>
        <v>5325</v>
      </c>
      <c r="G2897" s="27" t="str">
        <f t="shared" si="136"/>
        <v>Male</v>
      </c>
      <c r="H2897" s="27" t="e">
        <f t="shared" si="137"/>
        <v>#VALUE!</v>
      </c>
    </row>
    <row r="2898" spans="1:8" x14ac:dyDescent="0.3">
      <c r="A2898" s="49" t="s">
        <v>6571</v>
      </c>
      <c r="B2898" s="27" t="s">
        <v>6570</v>
      </c>
      <c r="C2898" s="27" t="s">
        <v>6569</v>
      </c>
      <c r="E2898" s="75">
        <v>31007</v>
      </c>
      <c r="F2898" s="27" t="str">
        <f t="shared" si="135"/>
        <v>0339</v>
      </c>
      <c r="G2898" s="27" t="str">
        <f t="shared" si="136"/>
        <v>Female</v>
      </c>
      <c r="H2898" s="27" t="e">
        <f t="shared" si="137"/>
        <v>#VALUE!</v>
      </c>
    </row>
    <row r="2899" spans="1:8" x14ac:dyDescent="0.3">
      <c r="A2899" s="49" t="s">
        <v>6568</v>
      </c>
      <c r="B2899" s="27" t="s">
        <v>6567</v>
      </c>
      <c r="C2899" s="27" t="s">
        <v>5560</v>
      </c>
      <c r="E2899" s="75">
        <v>31214</v>
      </c>
      <c r="F2899" s="27" t="str">
        <f t="shared" si="135"/>
        <v>0444</v>
      </c>
      <c r="G2899" s="27" t="str">
        <f t="shared" si="136"/>
        <v>Female</v>
      </c>
      <c r="H2899" s="27" t="e">
        <f t="shared" si="137"/>
        <v>#VALUE!</v>
      </c>
    </row>
    <row r="2900" spans="1:8" x14ac:dyDescent="0.3">
      <c r="A2900" s="49" t="s">
        <v>6566</v>
      </c>
      <c r="B2900" s="27" t="s">
        <v>5552</v>
      </c>
      <c r="C2900" s="27" t="s">
        <v>6565</v>
      </c>
      <c r="E2900" s="75">
        <v>33266</v>
      </c>
      <c r="F2900" s="27" t="str">
        <f t="shared" si="135"/>
        <v>0554</v>
      </c>
      <c r="G2900" s="27" t="str">
        <f t="shared" si="136"/>
        <v>Female</v>
      </c>
      <c r="H2900" s="27" t="e">
        <f t="shared" si="137"/>
        <v>#VALUE!</v>
      </c>
    </row>
    <row r="2901" spans="1:8" x14ac:dyDescent="0.3">
      <c r="A2901" s="49" t="s">
        <v>6564</v>
      </c>
      <c r="B2901" s="27" t="s">
        <v>5451</v>
      </c>
      <c r="C2901" s="27" t="s">
        <v>6563</v>
      </c>
      <c r="E2901" s="75">
        <v>30260</v>
      </c>
      <c r="F2901" s="27" t="str">
        <f t="shared" si="135"/>
        <v>5717</v>
      </c>
      <c r="G2901" s="27" t="str">
        <f t="shared" si="136"/>
        <v>Male</v>
      </c>
      <c r="H2901" s="27" t="e">
        <f t="shared" si="137"/>
        <v>#VALUE!</v>
      </c>
    </row>
    <row r="2902" spans="1:8" x14ac:dyDescent="0.3">
      <c r="A2902" s="49" t="s">
        <v>6562</v>
      </c>
      <c r="B2902" s="27" t="s">
        <v>5632</v>
      </c>
      <c r="C2902" s="27" t="s">
        <v>6561</v>
      </c>
      <c r="E2902" s="75">
        <v>31361</v>
      </c>
      <c r="F2902" s="27" t="str">
        <f t="shared" si="135"/>
        <v>0723</v>
      </c>
      <c r="G2902" s="27" t="str">
        <f t="shared" si="136"/>
        <v>Female</v>
      </c>
      <c r="H2902" s="27" t="e">
        <f t="shared" si="137"/>
        <v>#VALUE!</v>
      </c>
    </row>
    <row r="2903" spans="1:8" x14ac:dyDescent="0.3">
      <c r="A2903" s="49" t="s">
        <v>6560</v>
      </c>
      <c r="B2903" s="27" t="s">
        <v>6559</v>
      </c>
      <c r="C2903" s="27" t="s">
        <v>4125</v>
      </c>
      <c r="E2903" s="75">
        <v>30564</v>
      </c>
      <c r="F2903" s="27" t="str">
        <f t="shared" si="135"/>
        <v>5571</v>
      </c>
      <c r="G2903" s="27" t="str">
        <f t="shared" si="136"/>
        <v>Male</v>
      </c>
      <c r="H2903" s="27" t="e">
        <f t="shared" si="137"/>
        <v>#VALUE!</v>
      </c>
    </row>
    <row r="2904" spans="1:8" x14ac:dyDescent="0.3">
      <c r="A2904" s="49" t="s">
        <v>6558</v>
      </c>
      <c r="B2904" s="27" t="s">
        <v>5025</v>
      </c>
      <c r="C2904" s="27" t="s">
        <v>5497</v>
      </c>
      <c r="E2904" s="75">
        <v>32710</v>
      </c>
      <c r="F2904" s="27" t="str">
        <f t="shared" si="135"/>
        <v>5229</v>
      </c>
      <c r="G2904" s="27" t="str">
        <f t="shared" si="136"/>
        <v>Male</v>
      </c>
      <c r="H2904" s="27" t="e">
        <f t="shared" si="137"/>
        <v>#VALUE!</v>
      </c>
    </row>
    <row r="2905" spans="1:8" x14ac:dyDescent="0.3">
      <c r="A2905" s="49" t="s">
        <v>6557</v>
      </c>
      <c r="B2905" s="27" t="s">
        <v>6556</v>
      </c>
      <c r="C2905" s="27" t="s">
        <v>6555</v>
      </c>
      <c r="E2905" s="75">
        <v>33108</v>
      </c>
      <c r="F2905" s="27" t="str">
        <f t="shared" si="135"/>
        <v>0458</v>
      </c>
      <c r="G2905" s="27" t="str">
        <f t="shared" si="136"/>
        <v>Female</v>
      </c>
      <c r="H2905" s="27" t="e">
        <f t="shared" si="137"/>
        <v>#VALUE!</v>
      </c>
    </row>
    <row r="2906" spans="1:8" x14ac:dyDescent="0.3">
      <c r="A2906" s="49" t="s">
        <v>6554</v>
      </c>
      <c r="B2906" s="27" t="s">
        <v>6553</v>
      </c>
      <c r="C2906" s="27" t="s">
        <v>6552</v>
      </c>
      <c r="E2906" s="75">
        <v>31535</v>
      </c>
      <c r="F2906" s="27" t="str">
        <f t="shared" si="135"/>
        <v>5914</v>
      </c>
      <c r="G2906" s="27" t="str">
        <f t="shared" si="136"/>
        <v>Male</v>
      </c>
      <c r="H2906" s="27" t="e">
        <f t="shared" si="137"/>
        <v>#VALUE!</v>
      </c>
    </row>
    <row r="2907" spans="1:8" x14ac:dyDescent="0.3">
      <c r="A2907" s="49" t="s">
        <v>6551</v>
      </c>
      <c r="B2907" s="27" t="s">
        <v>6550</v>
      </c>
      <c r="C2907" s="27" t="s">
        <v>6549</v>
      </c>
      <c r="E2907" s="75">
        <v>31269</v>
      </c>
      <c r="F2907" s="27" t="str">
        <f t="shared" si="135"/>
        <v>5071</v>
      </c>
      <c r="G2907" s="27" t="str">
        <f t="shared" si="136"/>
        <v>Male</v>
      </c>
      <c r="H2907" s="27" t="e">
        <f t="shared" si="137"/>
        <v>#VALUE!</v>
      </c>
    </row>
    <row r="2908" spans="1:8" x14ac:dyDescent="0.3">
      <c r="A2908" s="49" t="s">
        <v>6548</v>
      </c>
      <c r="B2908" s="27" t="s">
        <v>5305</v>
      </c>
      <c r="C2908" s="27" t="s">
        <v>6547</v>
      </c>
      <c r="E2908" s="75">
        <v>29989</v>
      </c>
      <c r="F2908" s="27" t="str">
        <f t="shared" si="135"/>
        <v>0657</v>
      </c>
      <c r="G2908" s="27" t="str">
        <f t="shared" si="136"/>
        <v>Female</v>
      </c>
      <c r="H2908" s="27" t="e">
        <f t="shared" si="137"/>
        <v>#VALUE!</v>
      </c>
    </row>
    <row r="2909" spans="1:8" x14ac:dyDescent="0.3">
      <c r="A2909" s="49" t="s">
        <v>6546</v>
      </c>
      <c r="B2909" s="27" t="s">
        <v>6545</v>
      </c>
      <c r="C2909" s="27" t="s">
        <v>6544</v>
      </c>
      <c r="E2909" s="75">
        <v>31461</v>
      </c>
      <c r="F2909" s="27" t="str">
        <f t="shared" si="135"/>
        <v>5357</v>
      </c>
      <c r="G2909" s="27" t="str">
        <f t="shared" si="136"/>
        <v>Male</v>
      </c>
      <c r="H2909" s="27" t="e">
        <f t="shared" si="137"/>
        <v>#VALUE!</v>
      </c>
    </row>
    <row r="2910" spans="1:8" x14ac:dyDescent="0.3">
      <c r="A2910" s="49" t="s">
        <v>6543</v>
      </c>
      <c r="B2910" s="27" t="s">
        <v>6542</v>
      </c>
      <c r="C2910" s="27" t="s">
        <v>4741</v>
      </c>
      <c r="E2910" s="75">
        <v>31067</v>
      </c>
      <c r="F2910" s="27" t="str">
        <f t="shared" si="135"/>
        <v>1240</v>
      </c>
      <c r="G2910" s="27" t="str">
        <f t="shared" si="136"/>
        <v>Female</v>
      </c>
      <c r="H2910" s="27" t="e">
        <f t="shared" si="137"/>
        <v>#VALUE!</v>
      </c>
    </row>
    <row r="2911" spans="1:8" x14ac:dyDescent="0.3">
      <c r="A2911" s="49" t="s">
        <v>6541</v>
      </c>
      <c r="B2911" s="27" t="s">
        <v>6540</v>
      </c>
      <c r="C2911" s="27" t="s">
        <v>6539</v>
      </c>
      <c r="E2911" s="75">
        <v>30030</v>
      </c>
      <c r="F2911" s="27" t="str">
        <f t="shared" si="135"/>
        <v>5298</v>
      </c>
      <c r="G2911" s="27" t="str">
        <f t="shared" si="136"/>
        <v>Male</v>
      </c>
      <c r="H2911" s="27" t="e">
        <f t="shared" si="137"/>
        <v>#VALUE!</v>
      </c>
    </row>
    <row r="2912" spans="1:8" x14ac:dyDescent="0.3">
      <c r="A2912" s="49" t="s">
        <v>6538</v>
      </c>
      <c r="B2912" s="27" t="s">
        <v>6537</v>
      </c>
      <c r="C2912" s="27" t="s">
        <v>6536</v>
      </c>
      <c r="E2912" s="75">
        <v>32413</v>
      </c>
      <c r="F2912" s="27" t="str">
        <f t="shared" si="135"/>
        <v>6288</v>
      </c>
      <c r="G2912" s="27" t="str">
        <f t="shared" si="136"/>
        <v>Male</v>
      </c>
      <c r="H2912" s="27" t="e">
        <f t="shared" si="137"/>
        <v>#VALUE!</v>
      </c>
    </row>
    <row r="2913" spans="1:8" x14ac:dyDescent="0.3">
      <c r="A2913" s="49" t="s">
        <v>6535</v>
      </c>
      <c r="B2913" s="27" t="s">
        <v>6534</v>
      </c>
      <c r="C2913" s="27" t="s">
        <v>5910</v>
      </c>
      <c r="E2913" s="75">
        <v>28565</v>
      </c>
      <c r="F2913" s="27" t="str">
        <f t="shared" si="135"/>
        <v>5059</v>
      </c>
      <c r="G2913" s="27" t="str">
        <f t="shared" si="136"/>
        <v>Male</v>
      </c>
      <c r="H2913" s="27" t="e">
        <f t="shared" si="137"/>
        <v>#VALUE!</v>
      </c>
    </row>
    <row r="2914" spans="1:8" x14ac:dyDescent="0.3">
      <c r="A2914" s="49" t="s">
        <v>6532</v>
      </c>
      <c r="B2914" s="27" t="s">
        <v>6531</v>
      </c>
      <c r="C2914" s="27" t="s">
        <v>4470</v>
      </c>
      <c r="E2914" s="75">
        <v>30493</v>
      </c>
      <c r="F2914" s="27" t="str">
        <f t="shared" si="135"/>
        <v>0134</v>
      </c>
      <c r="G2914" s="27" t="str">
        <f t="shared" si="136"/>
        <v>Female</v>
      </c>
      <c r="H2914" s="27" t="e">
        <f t="shared" si="137"/>
        <v>#VALUE!</v>
      </c>
    </row>
    <row r="2915" spans="1:8" x14ac:dyDescent="0.3">
      <c r="A2915" s="49" t="s">
        <v>6530</v>
      </c>
      <c r="B2915" s="27" t="s">
        <v>6529</v>
      </c>
      <c r="C2915" s="27" t="s">
        <v>6528</v>
      </c>
      <c r="E2915" s="75">
        <v>29368</v>
      </c>
      <c r="F2915" s="27" t="str">
        <f t="shared" si="135"/>
        <v>0461</v>
      </c>
      <c r="G2915" s="27" t="str">
        <f t="shared" si="136"/>
        <v>Female</v>
      </c>
      <c r="H2915" s="27" t="e">
        <f t="shared" si="137"/>
        <v>#VALUE!</v>
      </c>
    </row>
    <row r="2916" spans="1:8" x14ac:dyDescent="0.3">
      <c r="A2916" s="49" t="s">
        <v>6527</v>
      </c>
      <c r="B2916" s="27" t="s">
        <v>6526</v>
      </c>
      <c r="C2916" s="27" t="s">
        <v>4993</v>
      </c>
      <c r="E2916" s="75">
        <v>32399</v>
      </c>
      <c r="F2916" s="27" t="str">
        <f t="shared" si="135"/>
        <v>1227</v>
      </c>
      <c r="G2916" s="27" t="str">
        <f t="shared" si="136"/>
        <v>Female</v>
      </c>
      <c r="H2916" s="27" t="e">
        <f t="shared" si="137"/>
        <v>#VALUE!</v>
      </c>
    </row>
    <row r="2917" spans="1:8" x14ac:dyDescent="0.3">
      <c r="A2917" s="49" t="s">
        <v>6525</v>
      </c>
      <c r="B2917" s="27" t="s">
        <v>5458</v>
      </c>
      <c r="C2917" s="27" t="s">
        <v>6524</v>
      </c>
      <c r="E2917" s="75">
        <v>34411</v>
      </c>
      <c r="F2917" s="27" t="str">
        <f t="shared" si="135"/>
        <v>0083</v>
      </c>
      <c r="G2917" s="27" t="str">
        <f t="shared" si="136"/>
        <v>Female</v>
      </c>
      <c r="H2917" s="27" t="e">
        <f t="shared" si="137"/>
        <v>#VALUE!</v>
      </c>
    </row>
    <row r="2918" spans="1:8" x14ac:dyDescent="0.3">
      <c r="A2918" s="49" t="s">
        <v>6523</v>
      </c>
      <c r="B2918" s="27" t="s">
        <v>6522</v>
      </c>
      <c r="C2918" s="27" t="s">
        <v>6521</v>
      </c>
      <c r="E2918" s="75">
        <v>32891</v>
      </c>
      <c r="F2918" s="27" t="str">
        <f t="shared" si="135"/>
        <v>0721</v>
      </c>
      <c r="G2918" s="27" t="str">
        <f t="shared" si="136"/>
        <v>Female</v>
      </c>
      <c r="H2918" s="27" t="e">
        <f t="shared" si="137"/>
        <v>#VALUE!</v>
      </c>
    </row>
    <row r="2919" spans="1:8" x14ac:dyDescent="0.3">
      <c r="A2919" s="49" t="s">
        <v>6520</v>
      </c>
      <c r="B2919" s="27" t="s">
        <v>6519</v>
      </c>
      <c r="C2919" s="27" t="s">
        <v>6518</v>
      </c>
      <c r="E2919" s="75">
        <v>33076</v>
      </c>
      <c r="F2919" s="27" t="str">
        <f t="shared" si="135"/>
        <v>0612</v>
      </c>
      <c r="G2919" s="27" t="str">
        <f t="shared" si="136"/>
        <v>Female</v>
      </c>
      <c r="H2919" s="27" t="e">
        <f t="shared" si="137"/>
        <v>#VALUE!</v>
      </c>
    </row>
    <row r="2920" spans="1:8" x14ac:dyDescent="0.3">
      <c r="A2920" s="49" t="s">
        <v>6517</v>
      </c>
      <c r="B2920" s="27" t="s">
        <v>6516</v>
      </c>
      <c r="C2920" s="27" t="s">
        <v>6515</v>
      </c>
      <c r="E2920" s="75">
        <v>33318</v>
      </c>
      <c r="F2920" s="27" t="str">
        <f t="shared" si="135"/>
        <v>0996</v>
      </c>
      <c r="G2920" s="27" t="str">
        <f t="shared" si="136"/>
        <v>Female</v>
      </c>
      <c r="H2920" s="27" t="e">
        <f t="shared" si="137"/>
        <v>#VALUE!</v>
      </c>
    </row>
    <row r="2921" spans="1:8" x14ac:dyDescent="0.3">
      <c r="A2921" s="49" t="s">
        <v>6514</v>
      </c>
      <c r="B2921" s="27" t="s">
        <v>6513</v>
      </c>
      <c r="C2921" s="27" t="s">
        <v>6512</v>
      </c>
      <c r="E2921" s="75">
        <v>31575</v>
      </c>
      <c r="F2921" s="27" t="str">
        <f t="shared" si="135"/>
        <v>0956</v>
      </c>
      <c r="G2921" s="27" t="str">
        <f t="shared" si="136"/>
        <v>Female</v>
      </c>
      <c r="H2921" s="27" t="e">
        <f t="shared" si="137"/>
        <v>#VALUE!</v>
      </c>
    </row>
    <row r="2922" spans="1:8" x14ac:dyDescent="0.3">
      <c r="A2922" s="49" t="s">
        <v>6511</v>
      </c>
      <c r="B2922" s="27" t="s">
        <v>5176</v>
      </c>
      <c r="C2922" s="27" t="s">
        <v>6510</v>
      </c>
      <c r="E2922" s="75">
        <v>30039</v>
      </c>
      <c r="F2922" s="27" t="str">
        <f t="shared" si="135"/>
        <v>0468</v>
      </c>
      <c r="G2922" s="27" t="str">
        <f t="shared" si="136"/>
        <v>Female</v>
      </c>
      <c r="H2922" s="27" t="e">
        <f t="shared" si="137"/>
        <v>#VALUE!</v>
      </c>
    </row>
    <row r="2923" spans="1:8" x14ac:dyDescent="0.3">
      <c r="A2923" s="49" t="s">
        <v>6509</v>
      </c>
      <c r="B2923" s="27" t="s">
        <v>6508</v>
      </c>
      <c r="C2923" s="27" t="s">
        <v>6507</v>
      </c>
      <c r="E2923" s="75">
        <v>31294</v>
      </c>
      <c r="F2923" s="27" t="str">
        <f t="shared" si="135"/>
        <v>5307</v>
      </c>
      <c r="G2923" s="27" t="str">
        <f t="shared" si="136"/>
        <v>Male</v>
      </c>
      <c r="H2923" s="27" t="e">
        <f t="shared" si="137"/>
        <v>#VALUE!</v>
      </c>
    </row>
    <row r="2924" spans="1:8" x14ac:dyDescent="0.3">
      <c r="A2924" s="49" t="s">
        <v>6506</v>
      </c>
      <c r="B2924" s="27" t="s">
        <v>5305</v>
      </c>
      <c r="C2924" s="27" t="s">
        <v>6505</v>
      </c>
      <c r="E2924" s="75">
        <v>30443</v>
      </c>
      <c r="F2924" s="27" t="str">
        <f t="shared" si="135"/>
        <v>0664</v>
      </c>
      <c r="G2924" s="27" t="str">
        <f t="shared" si="136"/>
        <v>Female</v>
      </c>
      <c r="H2924" s="27" t="e">
        <f t="shared" si="137"/>
        <v>#VALUE!</v>
      </c>
    </row>
    <row r="2925" spans="1:8" x14ac:dyDescent="0.3">
      <c r="A2925" s="49" t="s">
        <v>6504</v>
      </c>
      <c r="B2925" s="27" t="s">
        <v>6503</v>
      </c>
      <c r="C2925" s="27" t="s">
        <v>6502</v>
      </c>
      <c r="E2925" s="75">
        <v>32978</v>
      </c>
      <c r="F2925" s="27" t="str">
        <f t="shared" si="135"/>
        <v>0628</v>
      </c>
      <c r="G2925" s="27" t="str">
        <f t="shared" si="136"/>
        <v>Female</v>
      </c>
      <c r="H2925" s="27" t="e">
        <f t="shared" si="137"/>
        <v>#VALUE!</v>
      </c>
    </row>
    <row r="2926" spans="1:8" x14ac:dyDescent="0.3">
      <c r="A2926" s="49" t="s">
        <v>6501</v>
      </c>
      <c r="B2926" s="27" t="s">
        <v>5899</v>
      </c>
      <c r="C2926" s="27" t="s">
        <v>6500</v>
      </c>
      <c r="E2926" s="75">
        <v>33697</v>
      </c>
      <c r="F2926" s="27" t="str">
        <f t="shared" si="135"/>
        <v>0052</v>
      </c>
      <c r="G2926" s="27" t="str">
        <f t="shared" si="136"/>
        <v>Female</v>
      </c>
      <c r="H2926" s="27" t="e">
        <f t="shared" si="137"/>
        <v>#VALUE!</v>
      </c>
    </row>
    <row r="2927" spans="1:8" x14ac:dyDescent="0.3">
      <c r="A2927" s="49" t="s">
        <v>6499</v>
      </c>
      <c r="B2927" s="27" t="s">
        <v>4983</v>
      </c>
      <c r="C2927" s="27" t="s">
        <v>5190</v>
      </c>
      <c r="E2927" s="75">
        <v>32621</v>
      </c>
      <c r="F2927" s="27" t="str">
        <f t="shared" si="135"/>
        <v>5373</v>
      </c>
      <c r="G2927" s="27" t="str">
        <f t="shared" si="136"/>
        <v>Male</v>
      </c>
      <c r="H2927" s="27" t="e">
        <f t="shared" si="137"/>
        <v>#VALUE!</v>
      </c>
    </row>
    <row r="2928" spans="1:8" x14ac:dyDescent="0.3">
      <c r="A2928" s="49" t="s">
        <v>6498</v>
      </c>
      <c r="B2928" s="27" t="s">
        <v>6497</v>
      </c>
      <c r="C2928" s="27" t="s">
        <v>6496</v>
      </c>
      <c r="E2928" s="75">
        <v>25807</v>
      </c>
      <c r="F2928" s="27" t="str">
        <f t="shared" si="135"/>
        <v>5159</v>
      </c>
      <c r="G2928" s="27" t="str">
        <f t="shared" si="136"/>
        <v>Male</v>
      </c>
      <c r="H2928" s="27" t="e">
        <f t="shared" si="137"/>
        <v>#VALUE!</v>
      </c>
    </row>
    <row r="2929" spans="1:8" x14ac:dyDescent="0.3">
      <c r="A2929" s="49" t="s">
        <v>6495</v>
      </c>
      <c r="B2929" s="27" t="s">
        <v>6494</v>
      </c>
      <c r="C2929" s="27" t="s">
        <v>6493</v>
      </c>
      <c r="E2929" s="75">
        <v>30313</v>
      </c>
      <c r="F2929" s="27" t="str">
        <f t="shared" si="135"/>
        <v>5108</v>
      </c>
      <c r="G2929" s="27" t="str">
        <f t="shared" si="136"/>
        <v>Male</v>
      </c>
      <c r="H2929" s="27" t="e">
        <f t="shared" si="137"/>
        <v>#VALUE!</v>
      </c>
    </row>
    <row r="2930" spans="1:8" x14ac:dyDescent="0.3">
      <c r="A2930" s="49" t="s">
        <v>6492</v>
      </c>
      <c r="B2930" s="27" t="s">
        <v>5305</v>
      </c>
      <c r="C2930" s="27" t="s">
        <v>6491</v>
      </c>
      <c r="E2930" s="75">
        <v>30219</v>
      </c>
      <c r="F2930" s="27" t="str">
        <f t="shared" si="135"/>
        <v>0456</v>
      </c>
      <c r="G2930" s="27" t="str">
        <f t="shared" si="136"/>
        <v>Female</v>
      </c>
      <c r="H2930" s="27" t="e">
        <f t="shared" si="137"/>
        <v>#VALUE!</v>
      </c>
    </row>
    <row r="2931" spans="1:8" x14ac:dyDescent="0.3">
      <c r="A2931" s="49" t="s">
        <v>6490</v>
      </c>
      <c r="B2931" s="27" t="s">
        <v>6282</v>
      </c>
      <c r="C2931" s="27" t="s">
        <v>6489</v>
      </c>
      <c r="E2931" s="75">
        <v>34666</v>
      </c>
      <c r="F2931" s="27" t="str">
        <f t="shared" si="135"/>
        <v>5233</v>
      </c>
      <c r="G2931" s="27" t="str">
        <f t="shared" si="136"/>
        <v>Male</v>
      </c>
      <c r="H2931" s="27" t="e">
        <f t="shared" si="137"/>
        <v>#VALUE!</v>
      </c>
    </row>
    <row r="2932" spans="1:8" x14ac:dyDescent="0.3">
      <c r="A2932" s="49" t="s">
        <v>6488</v>
      </c>
      <c r="B2932" s="27" t="s">
        <v>6487</v>
      </c>
      <c r="C2932" s="27" t="s">
        <v>6486</v>
      </c>
      <c r="E2932" s="75">
        <v>30250</v>
      </c>
      <c r="F2932" s="27" t="str">
        <f t="shared" si="135"/>
        <v>0400</v>
      </c>
      <c r="G2932" s="27" t="str">
        <f t="shared" si="136"/>
        <v>Female</v>
      </c>
      <c r="H2932" s="27" t="e">
        <f t="shared" si="137"/>
        <v>#VALUE!</v>
      </c>
    </row>
    <row r="2933" spans="1:8" x14ac:dyDescent="0.3">
      <c r="A2933" s="49" t="s">
        <v>6485</v>
      </c>
      <c r="B2933" s="27" t="s">
        <v>6484</v>
      </c>
      <c r="C2933" s="27" t="s">
        <v>6483</v>
      </c>
      <c r="E2933" s="75">
        <v>33666</v>
      </c>
      <c r="F2933" s="27" t="str">
        <f t="shared" si="135"/>
        <v>5226</v>
      </c>
      <c r="G2933" s="27" t="str">
        <f t="shared" si="136"/>
        <v>Male</v>
      </c>
      <c r="H2933" s="27" t="e">
        <f t="shared" si="137"/>
        <v>#VALUE!</v>
      </c>
    </row>
    <row r="2934" spans="1:8" x14ac:dyDescent="0.3">
      <c r="A2934" s="49" t="s">
        <v>6482</v>
      </c>
      <c r="B2934" s="27" t="s">
        <v>5159</v>
      </c>
      <c r="C2934" s="27" t="s">
        <v>6481</v>
      </c>
      <c r="E2934" s="75">
        <v>29813</v>
      </c>
      <c r="F2934" s="27" t="str">
        <f t="shared" si="135"/>
        <v>0731</v>
      </c>
      <c r="G2934" s="27" t="str">
        <f t="shared" si="136"/>
        <v>Female</v>
      </c>
      <c r="H2934" s="27" t="e">
        <f t="shared" si="137"/>
        <v>#VALUE!</v>
      </c>
    </row>
    <row r="2935" spans="1:8" x14ac:dyDescent="0.3">
      <c r="A2935" s="49" t="s">
        <v>6480</v>
      </c>
      <c r="B2935" s="27" t="s">
        <v>6479</v>
      </c>
      <c r="C2935" s="27" t="s">
        <v>5284</v>
      </c>
      <c r="E2935" s="75">
        <v>31791</v>
      </c>
      <c r="F2935" s="27" t="str">
        <f t="shared" si="135"/>
        <v>5087</v>
      </c>
      <c r="G2935" s="27" t="str">
        <f t="shared" si="136"/>
        <v>Male</v>
      </c>
      <c r="H2935" s="27" t="e">
        <f t="shared" si="137"/>
        <v>#VALUE!</v>
      </c>
    </row>
    <row r="2936" spans="1:8" x14ac:dyDescent="0.3">
      <c r="A2936" s="49" t="s">
        <v>6478</v>
      </c>
      <c r="B2936" s="27" t="s">
        <v>6477</v>
      </c>
      <c r="C2936" s="27" t="s">
        <v>6476</v>
      </c>
      <c r="E2936" s="75">
        <v>32540</v>
      </c>
      <c r="F2936" s="27" t="str">
        <f t="shared" si="135"/>
        <v>6333</v>
      </c>
      <c r="G2936" s="27" t="str">
        <f t="shared" si="136"/>
        <v>Male</v>
      </c>
      <c r="H2936" s="27" t="e">
        <f t="shared" si="137"/>
        <v>#VALUE!</v>
      </c>
    </row>
    <row r="2937" spans="1:8" x14ac:dyDescent="0.3">
      <c r="A2937" s="49" t="s">
        <v>6475</v>
      </c>
      <c r="B2937" s="27" t="s">
        <v>6474</v>
      </c>
      <c r="C2937" s="27" t="s">
        <v>6473</v>
      </c>
      <c r="E2937" s="75">
        <v>31620</v>
      </c>
      <c r="F2937" s="27" t="str">
        <f t="shared" si="135"/>
        <v>5618</v>
      </c>
      <c r="G2937" s="27" t="str">
        <f t="shared" si="136"/>
        <v>Male</v>
      </c>
      <c r="H2937" s="27" t="e">
        <f t="shared" si="137"/>
        <v>#VALUE!</v>
      </c>
    </row>
    <row r="2938" spans="1:8" x14ac:dyDescent="0.3">
      <c r="A2938" s="49" t="s">
        <v>6472</v>
      </c>
      <c r="B2938" s="27" t="s">
        <v>6471</v>
      </c>
      <c r="C2938" s="27" t="s">
        <v>5527</v>
      </c>
      <c r="E2938" s="75">
        <v>32995</v>
      </c>
      <c r="F2938" s="27" t="str">
        <f t="shared" si="135"/>
        <v>5471</v>
      </c>
      <c r="G2938" s="27" t="str">
        <f t="shared" si="136"/>
        <v>Male</v>
      </c>
      <c r="H2938" s="27" t="e">
        <f t="shared" si="137"/>
        <v>#VALUE!</v>
      </c>
    </row>
    <row r="2939" spans="1:8" x14ac:dyDescent="0.3">
      <c r="A2939" s="49" t="s">
        <v>6470</v>
      </c>
      <c r="B2939" s="27" t="s">
        <v>4426</v>
      </c>
      <c r="C2939" s="27" t="s">
        <v>4089</v>
      </c>
      <c r="E2939" s="75">
        <v>33872</v>
      </c>
      <c r="F2939" s="27" t="str">
        <f t="shared" si="135"/>
        <v>0357</v>
      </c>
      <c r="G2939" s="27" t="str">
        <f t="shared" si="136"/>
        <v>Female</v>
      </c>
      <c r="H2939" s="27" t="e">
        <f t="shared" si="137"/>
        <v>#VALUE!</v>
      </c>
    </row>
    <row r="2940" spans="1:8" x14ac:dyDescent="0.3">
      <c r="A2940" s="49" t="s">
        <v>6469</v>
      </c>
      <c r="B2940" s="27" t="s">
        <v>4571</v>
      </c>
      <c r="C2940" s="27" t="s">
        <v>4573</v>
      </c>
      <c r="E2940" s="75">
        <v>31942</v>
      </c>
      <c r="F2940" s="27" t="str">
        <f t="shared" si="135"/>
        <v>1104</v>
      </c>
      <c r="G2940" s="27" t="str">
        <f t="shared" si="136"/>
        <v>Female</v>
      </c>
      <c r="H2940" s="27" t="e">
        <f t="shared" si="137"/>
        <v>#VALUE!</v>
      </c>
    </row>
    <row r="2941" spans="1:8" x14ac:dyDescent="0.3">
      <c r="A2941" s="49" t="s">
        <v>6468</v>
      </c>
      <c r="B2941" s="27" t="s">
        <v>4322</v>
      </c>
      <c r="C2941" s="27" t="s">
        <v>5206</v>
      </c>
      <c r="E2941" s="75">
        <v>34389</v>
      </c>
      <c r="F2941" s="27" t="str">
        <f t="shared" si="135"/>
        <v>0391</v>
      </c>
      <c r="G2941" s="27" t="str">
        <f t="shared" si="136"/>
        <v>Female</v>
      </c>
      <c r="H2941" s="27" t="e">
        <f t="shared" si="137"/>
        <v>#VALUE!</v>
      </c>
    </row>
    <row r="2942" spans="1:8" x14ac:dyDescent="0.3">
      <c r="A2942" s="49" t="s">
        <v>6467</v>
      </c>
      <c r="B2942" s="27" t="s">
        <v>6466</v>
      </c>
      <c r="C2942" s="27" t="s">
        <v>6465</v>
      </c>
      <c r="E2942" s="75">
        <v>34621</v>
      </c>
      <c r="F2942" s="27" t="str">
        <f t="shared" si="135"/>
        <v>0462</v>
      </c>
      <c r="G2942" s="27" t="str">
        <f t="shared" si="136"/>
        <v>Female</v>
      </c>
      <c r="H2942" s="27" t="e">
        <f t="shared" si="137"/>
        <v>#VALUE!</v>
      </c>
    </row>
    <row r="2943" spans="1:8" x14ac:dyDescent="0.3">
      <c r="A2943" s="49" t="s">
        <v>6464</v>
      </c>
      <c r="B2943" s="27" t="s">
        <v>6463</v>
      </c>
      <c r="C2943" s="27" t="s">
        <v>6462</v>
      </c>
      <c r="E2943" s="75">
        <v>26917</v>
      </c>
      <c r="F2943" s="27" t="str">
        <f t="shared" si="135"/>
        <v>0011</v>
      </c>
      <c r="G2943" s="27" t="str">
        <f t="shared" si="136"/>
        <v>Female</v>
      </c>
      <c r="H2943" s="27" t="e">
        <f t="shared" si="137"/>
        <v>#VALUE!</v>
      </c>
    </row>
    <row r="2944" spans="1:8" x14ac:dyDescent="0.3">
      <c r="A2944" s="49" t="s">
        <v>6461</v>
      </c>
      <c r="B2944" s="27" t="s">
        <v>6460</v>
      </c>
      <c r="C2944" s="27" t="s">
        <v>6459</v>
      </c>
      <c r="E2944" s="75">
        <v>29020</v>
      </c>
      <c r="F2944" s="27" t="str">
        <f t="shared" si="135"/>
        <v>5634</v>
      </c>
      <c r="G2944" s="27" t="str">
        <f t="shared" si="136"/>
        <v>Male</v>
      </c>
      <c r="H2944" s="27" t="e">
        <f t="shared" si="137"/>
        <v>#VALUE!</v>
      </c>
    </row>
    <row r="2945" spans="1:8" x14ac:dyDescent="0.3">
      <c r="A2945" s="49" t="s">
        <v>6458</v>
      </c>
      <c r="B2945" s="27" t="s">
        <v>6457</v>
      </c>
      <c r="C2945" s="27" t="s">
        <v>6456</v>
      </c>
      <c r="E2945" s="75">
        <v>30277</v>
      </c>
      <c r="F2945" s="27" t="str">
        <f t="shared" si="135"/>
        <v>0066</v>
      </c>
      <c r="G2945" s="27" t="str">
        <f t="shared" si="136"/>
        <v>Female</v>
      </c>
      <c r="H2945" s="27" t="e">
        <f t="shared" si="137"/>
        <v>#VALUE!</v>
      </c>
    </row>
    <row r="2946" spans="1:8" x14ac:dyDescent="0.3">
      <c r="A2946" s="49" t="s">
        <v>6455</v>
      </c>
      <c r="B2946" s="27" t="s">
        <v>4078</v>
      </c>
      <c r="C2946" s="27" t="s">
        <v>6454</v>
      </c>
      <c r="E2946" s="75">
        <v>33498</v>
      </c>
      <c r="F2946" s="27" t="str">
        <f t="shared" si="135"/>
        <v>0339</v>
      </c>
      <c r="G2946" s="27" t="str">
        <f t="shared" si="136"/>
        <v>Female</v>
      </c>
      <c r="H2946" s="27" t="e">
        <f t="shared" si="137"/>
        <v>#VALUE!</v>
      </c>
    </row>
    <row r="2947" spans="1:8" x14ac:dyDescent="0.3">
      <c r="A2947" s="49" t="s">
        <v>6453</v>
      </c>
      <c r="B2947" s="27" t="s">
        <v>6452</v>
      </c>
      <c r="C2947" s="27" t="s">
        <v>6451</v>
      </c>
      <c r="E2947" s="75">
        <v>30658</v>
      </c>
      <c r="F2947" s="27" t="str">
        <f t="shared" si="135"/>
        <v>0838</v>
      </c>
      <c r="G2947" s="27" t="str">
        <f t="shared" si="136"/>
        <v>Female</v>
      </c>
      <c r="H2947" s="27" t="e">
        <f t="shared" si="137"/>
        <v>#VALUE!</v>
      </c>
    </row>
    <row r="2948" spans="1:8" x14ac:dyDescent="0.3">
      <c r="A2948" s="49" t="s">
        <v>6450</v>
      </c>
      <c r="B2948" s="27" t="s">
        <v>6449</v>
      </c>
      <c r="C2948" s="27" t="s">
        <v>6448</v>
      </c>
      <c r="E2948" s="75">
        <v>33025</v>
      </c>
      <c r="F2948" s="27" t="str">
        <f t="shared" ref="F2948:F3011" si="138">MID(A2948,7,4)</f>
        <v>0338</v>
      </c>
      <c r="G2948" s="27" t="str">
        <f t="shared" si="136"/>
        <v>Female</v>
      </c>
      <c r="H2948" s="27" t="e">
        <f t="shared" si="137"/>
        <v>#VALUE!</v>
      </c>
    </row>
    <row r="2949" spans="1:8" x14ac:dyDescent="0.3">
      <c r="A2949" s="49" t="s">
        <v>6447</v>
      </c>
      <c r="B2949" s="27" t="s">
        <v>4804</v>
      </c>
      <c r="C2949" s="27" t="s">
        <v>5551</v>
      </c>
      <c r="E2949" s="75">
        <v>32346</v>
      </c>
      <c r="F2949" s="27" t="str">
        <f t="shared" si="138"/>
        <v>0281</v>
      </c>
      <c r="G2949" s="27" t="str">
        <f t="shared" ref="G2949:G3012" si="139">IF(F2949&gt;"4999","Male","Female")</f>
        <v>Female</v>
      </c>
      <c r="H2949" s="27" t="e">
        <f t="shared" ref="H2949:H3012" si="140">LEFT(REPLACE(D2949,1,FIND("@",D2949),""),FIND(".",REPLACE(D2949,1,FIND("@",D2949),""))-1)</f>
        <v>#VALUE!</v>
      </c>
    </row>
    <row r="2950" spans="1:8" x14ac:dyDescent="0.3">
      <c r="A2950" s="49" t="s">
        <v>6446</v>
      </c>
      <c r="B2950" s="27" t="s">
        <v>6445</v>
      </c>
      <c r="C2950" s="27" t="s">
        <v>6444</v>
      </c>
      <c r="E2950" s="75">
        <v>31807</v>
      </c>
      <c r="F2950" s="27" t="str">
        <f t="shared" si="138"/>
        <v>0866</v>
      </c>
      <c r="G2950" s="27" t="str">
        <f t="shared" si="139"/>
        <v>Female</v>
      </c>
      <c r="H2950" s="27" t="e">
        <f t="shared" si="140"/>
        <v>#VALUE!</v>
      </c>
    </row>
    <row r="2951" spans="1:8" x14ac:dyDescent="0.3">
      <c r="A2951" s="49" t="s">
        <v>6443</v>
      </c>
      <c r="B2951" s="27" t="s">
        <v>6442</v>
      </c>
      <c r="C2951" s="27" t="s">
        <v>4488</v>
      </c>
      <c r="E2951" s="75">
        <v>29694</v>
      </c>
      <c r="F2951" s="27" t="str">
        <f t="shared" si="138"/>
        <v>0650</v>
      </c>
      <c r="G2951" s="27" t="str">
        <f t="shared" si="139"/>
        <v>Female</v>
      </c>
      <c r="H2951" s="27" t="e">
        <f t="shared" si="140"/>
        <v>#VALUE!</v>
      </c>
    </row>
    <row r="2952" spans="1:8" x14ac:dyDescent="0.3">
      <c r="A2952" s="49" t="s">
        <v>6441</v>
      </c>
      <c r="B2952" s="27" t="s">
        <v>6440</v>
      </c>
      <c r="C2952" s="27" t="s">
        <v>6439</v>
      </c>
      <c r="E2952" s="75">
        <v>33086</v>
      </c>
      <c r="F2952" s="27" t="str">
        <f t="shared" si="138"/>
        <v>5746</v>
      </c>
      <c r="G2952" s="27" t="str">
        <f t="shared" si="139"/>
        <v>Male</v>
      </c>
      <c r="H2952" s="27" t="e">
        <f t="shared" si="140"/>
        <v>#VALUE!</v>
      </c>
    </row>
    <row r="2953" spans="1:8" x14ac:dyDescent="0.3">
      <c r="A2953" s="49" t="s">
        <v>6438</v>
      </c>
      <c r="B2953" s="27" t="s">
        <v>4044</v>
      </c>
      <c r="C2953" s="27" t="s">
        <v>5384</v>
      </c>
      <c r="E2953" s="75">
        <v>33018</v>
      </c>
      <c r="F2953" s="27" t="str">
        <f t="shared" si="138"/>
        <v>0440</v>
      </c>
      <c r="G2953" s="27" t="str">
        <f t="shared" si="139"/>
        <v>Female</v>
      </c>
      <c r="H2953" s="27" t="e">
        <f t="shared" si="140"/>
        <v>#VALUE!</v>
      </c>
    </row>
    <row r="2954" spans="1:8" x14ac:dyDescent="0.3">
      <c r="A2954" s="49" t="s">
        <v>6437</v>
      </c>
      <c r="B2954" s="27" t="s">
        <v>4804</v>
      </c>
      <c r="C2954" s="27" t="s">
        <v>4061</v>
      </c>
      <c r="E2954" s="75">
        <v>33901</v>
      </c>
      <c r="F2954" s="27" t="str">
        <f t="shared" si="138"/>
        <v>0274</v>
      </c>
      <c r="G2954" s="27" t="str">
        <f t="shared" si="139"/>
        <v>Female</v>
      </c>
      <c r="H2954" s="27" t="e">
        <f t="shared" si="140"/>
        <v>#VALUE!</v>
      </c>
    </row>
    <row r="2955" spans="1:8" x14ac:dyDescent="0.3">
      <c r="A2955" s="49" t="s">
        <v>6436</v>
      </c>
      <c r="B2955" s="27" t="s">
        <v>4047</v>
      </c>
      <c r="C2955" s="27" t="s">
        <v>6435</v>
      </c>
      <c r="E2955" s="75">
        <v>32131</v>
      </c>
      <c r="F2955" s="27" t="str">
        <f t="shared" si="138"/>
        <v>6180</v>
      </c>
      <c r="G2955" s="27" t="str">
        <f t="shared" si="139"/>
        <v>Male</v>
      </c>
      <c r="H2955" s="27" t="e">
        <f t="shared" si="140"/>
        <v>#VALUE!</v>
      </c>
    </row>
    <row r="2956" spans="1:8" x14ac:dyDescent="0.3">
      <c r="A2956" s="49" t="s">
        <v>6434</v>
      </c>
      <c r="B2956" s="27" t="s">
        <v>6433</v>
      </c>
      <c r="C2956" s="27" t="s">
        <v>6432</v>
      </c>
      <c r="E2956" s="75">
        <v>34201</v>
      </c>
      <c r="F2956" s="27" t="str">
        <f t="shared" si="138"/>
        <v>0204</v>
      </c>
      <c r="G2956" s="27" t="str">
        <f t="shared" si="139"/>
        <v>Female</v>
      </c>
      <c r="H2956" s="27" t="e">
        <f t="shared" si="140"/>
        <v>#VALUE!</v>
      </c>
    </row>
    <row r="2957" spans="1:8" x14ac:dyDescent="0.3">
      <c r="A2957" s="49" t="s">
        <v>6431</v>
      </c>
      <c r="B2957" s="27" t="s">
        <v>6430</v>
      </c>
      <c r="C2957" s="27" t="s">
        <v>6429</v>
      </c>
      <c r="E2957" s="75">
        <v>32202</v>
      </c>
      <c r="F2957" s="27" t="str">
        <f t="shared" si="138"/>
        <v>0015</v>
      </c>
      <c r="G2957" s="27" t="str">
        <f t="shared" si="139"/>
        <v>Female</v>
      </c>
      <c r="H2957" s="27" t="e">
        <f t="shared" si="140"/>
        <v>#VALUE!</v>
      </c>
    </row>
    <row r="2958" spans="1:8" x14ac:dyDescent="0.3">
      <c r="A2958" s="49" t="s">
        <v>6428</v>
      </c>
      <c r="B2958" s="27" t="s">
        <v>6427</v>
      </c>
      <c r="C2958" s="27" t="s">
        <v>6426</v>
      </c>
      <c r="E2958" s="75">
        <v>29433</v>
      </c>
      <c r="F2958" s="27" t="str">
        <f t="shared" si="138"/>
        <v>5331</v>
      </c>
      <c r="G2958" s="27" t="str">
        <f t="shared" si="139"/>
        <v>Male</v>
      </c>
      <c r="H2958" s="27" t="e">
        <f t="shared" si="140"/>
        <v>#VALUE!</v>
      </c>
    </row>
    <row r="2959" spans="1:8" x14ac:dyDescent="0.3">
      <c r="A2959" s="49" t="s">
        <v>6425</v>
      </c>
      <c r="B2959" s="27" t="s">
        <v>6424</v>
      </c>
      <c r="C2959" s="27" t="s">
        <v>6423</v>
      </c>
      <c r="E2959" s="75">
        <v>32736</v>
      </c>
      <c r="F2959" s="27" t="str">
        <f t="shared" si="138"/>
        <v>5073</v>
      </c>
      <c r="G2959" s="27" t="str">
        <f t="shared" si="139"/>
        <v>Male</v>
      </c>
      <c r="H2959" s="27" t="e">
        <f t="shared" si="140"/>
        <v>#VALUE!</v>
      </c>
    </row>
    <row r="2960" spans="1:8" x14ac:dyDescent="0.3">
      <c r="A2960" s="49" t="s">
        <v>6422</v>
      </c>
      <c r="B2960" s="27" t="s">
        <v>4328</v>
      </c>
      <c r="C2960" s="27" t="s">
        <v>6421</v>
      </c>
      <c r="E2960" s="75">
        <v>31543</v>
      </c>
      <c r="F2960" s="27" t="str">
        <f t="shared" si="138"/>
        <v>0040</v>
      </c>
      <c r="G2960" s="27" t="str">
        <f t="shared" si="139"/>
        <v>Female</v>
      </c>
      <c r="H2960" s="27" t="e">
        <f t="shared" si="140"/>
        <v>#VALUE!</v>
      </c>
    </row>
    <row r="2961" spans="1:8" x14ac:dyDescent="0.3">
      <c r="A2961" s="49" t="s">
        <v>6420</v>
      </c>
      <c r="B2961" s="27" t="s">
        <v>6036</v>
      </c>
      <c r="C2961" s="27" t="s">
        <v>6419</v>
      </c>
      <c r="E2961" s="75">
        <v>33645</v>
      </c>
      <c r="F2961" s="27" t="str">
        <f t="shared" si="138"/>
        <v>5030</v>
      </c>
      <c r="G2961" s="27" t="str">
        <f t="shared" si="139"/>
        <v>Male</v>
      </c>
      <c r="H2961" s="27" t="e">
        <f t="shared" si="140"/>
        <v>#VALUE!</v>
      </c>
    </row>
    <row r="2962" spans="1:8" x14ac:dyDescent="0.3">
      <c r="A2962" s="49" t="s">
        <v>6418</v>
      </c>
      <c r="B2962" s="27" t="s">
        <v>6417</v>
      </c>
      <c r="C2962" s="27" t="s">
        <v>6416</v>
      </c>
      <c r="E2962" s="75">
        <v>34899</v>
      </c>
      <c r="F2962" s="27" t="str">
        <f t="shared" si="138"/>
        <v>5130</v>
      </c>
      <c r="G2962" s="27" t="str">
        <f t="shared" si="139"/>
        <v>Male</v>
      </c>
      <c r="H2962" s="27" t="e">
        <f t="shared" si="140"/>
        <v>#VALUE!</v>
      </c>
    </row>
    <row r="2963" spans="1:8" x14ac:dyDescent="0.3">
      <c r="A2963" s="49" t="s">
        <v>6415</v>
      </c>
      <c r="B2963" s="27" t="s">
        <v>6414</v>
      </c>
      <c r="C2963" s="27" t="s">
        <v>6413</v>
      </c>
      <c r="E2963" s="75">
        <v>32702</v>
      </c>
      <c r="F2963" s="27" t="str">
        <f t="shared" si="138"/>
        <v>0417</v>
      </c>
      <c r="G2963" s="27" t="str">
        <f t="shared" si="139"/>
        <v>Female</v>
      </c>
      <c r="H2963" s="27" t="e">
        <f t="shared" si="140"/>
        <v>#VALUE!</v>
      </c>
    </row>
    <row r="2964" spans="1:8" x14ac:dyDescent="0.3">
      <c r="A2964" s="49" t="s">
        <v>6412</v>
      </c>
      <c r="B2964" s="27" t="s">
        <v>6342</v>
      </c>
      <c r="C2964" s="27" t="s">
        <v>6411</v>
      </c>
      <c r="E2964" s="75">
        <v>30444</v>
      </c>
      <c r="F2964" s="27" t="str">
        <f t="shared" si="138"/>
        <v>5166</v>
      </c>
      <c r="G2964" s="27" t="str">
        <f t="shared" si="139"/>
        <v>Male</v>
      </c>
      <c r="H2964" s="27" t="e">
        <f t="shared" si="140"/>
        <v>#VALUE!</v>
      </c>
    </row>
    <row r="2965" spans="1:8" x14ac:dyDescent="0.3">
      <c r="A2965" s="49" t="s">
        <v>6410</v>
      </c>
      <c r="B2965" s="27" t="s">
        <v>4502</v>
      </c>
      <c r="C2965" s="27" t="s">
        <v>5852</v>
      </c>
      <c r="E2965" s="75">
        <v>24441</v>
      </c>
      <c r="F2965" s="27" t="str">
        <f t="shared" si="138"/>
        <v>5048</v>
      </c>
      <c r="G2965" s="27" t="str">
        <f t="shared" si="139"/>
        <v>Male</v>
      </c>
      <c r="H2965" s="27" t="e">
        <f t="shared" si="140"/>
        <v>#VALUE!</v>
      </c>
    </row>
    <row r="2966" spans="1:8" x14ac:dyDescent="0.3">
      <c r="A2966" s="49" t="s">
        <v>6409</v>
      </c>
      <c r="B2966" s="27" t="s">
        <v>5313</v>
      </c>
      <c r="C2966" s="27" t="s">
        <v>6408</v>
      </c>
      <c r="E2966" s="75">
        <v>24778</v>
      </c>
      <c r="F2966" s="27" t="str">
        <f t="shared" si="138"/>
        <v>5386</v>
      </c>
      <c r="G2966" s="27" t="str">
        <f t="shared" si="139"/>
        <v>Male</v>
      </c>
      <c r="H2966" s="27" t="e">
        <f t="shared" si="140"/>
        <v>#VALUE!</v>
      </c>
    </row>
    <row r="2967" spans="1:8" x14ac:dyDescent="0.3">
      <c r="A2967" s="49" t="s">
        <v>6407</v>
      </c>
      <c r="B2967" s="27" t="s">
        <v>6290</v>
      </c>
      <c r="C2967" s="27" t="s">
        <v>6406</v>
      </c>
      <c r="E2967" s="75">
        <v>27488</v>
      </c>
      <c r="F2967" s="27" t="str">
        <f t="shared" si="138"/>
        <v>5246</v>
      </c>
      <c r="G2967" s="27" t="str">
        <f t="shared" si="139"/>
        <v>Male</v>
      </c>
      <c r="H2967" s="27" t="e">
        <f t="shared" si="140"/>
        <v>#VALUE!</v>
      </c>
    </row>
    <row r="2968" spans="1:8" x14ac:dyDescent="0.3">
      <c r="A2968" s="49" t="s">
        <v>6405</v>
      </c>
      <c r="B2968" s="27" t="s">
        <v>6404</v>
      </c>
      <c r="C2968" s="27" t="s">
        <v>5821</v>
      </c>
      <c r="E2968" s="75">
        <v>25016</v>
      </c>
      <c r="F2968" s="27" t="str">
        <f t="shared" si="138"/>
        <v>0279</v>
      </c>
      <c r="G2968" s="27" t="str">
        <f t="shared" si="139"/>
        <v>Female</v>
      </c>
      <c r="H2968" s="27" t="e">
        <f t="shared" si="140"/>
        <v>#VALUE!</v>
      </c>
    </row>
    <row r="2969" spans="1:8" x14ac:dyDescent="0.3">
      <c r="A2969" s="49" t="s">
        <v>6403</v>
      </c>
      <c r="B2969" s="27" t="s">
        <v>6402</v>
      </c>
      <c r="C2969" s="27" t="s">
        <v>6401</v>
      </c>
      <c r="E2969" s="75">
        <v>31157</v>
      </c>
      <c r="F2969" s="27" t="str">
        <f t="shared" si="138"/>
        <v>5083</v>
      </c>
      <c r="G2969" s="27" t="str">
        <f t="shared" si="139"/>
        <v>Male</v>
      </c>
      <c r="H2969" s="27" t="e">
        <f t="shared" si="140"/>
        <v>#VALUE!</v>
      </c>
    </row>
    <row r="2970" spans="1:8" x14ac:dyDescent="0.3">
      <c r="A2970" s="49" t="s">
        <v>6400</v>
      </c>
      <c r="B2970" s="27" t="s">
        <v>5385</v>
      </c>
      <c r="C2970" s="27" t="s">
        <v>6327</v>
      </c>
      <c r="E2970" s="75">
        <v>32169</v>
      </c>
      <c r="F2970" s="27" t="str">
        <f t="shared" si="138"/>
        <v>5492</v>
      </c>
      <c r="G2970" s="27" t="str">
        <f t="shared" si="139"/>
        <v>Male</v>
      </c>
      <c r="H2970" s="27" t="e">
        <f t="shared" si="140"/>
        <v>#VALUE!</v>
      </c>
    </row>
    <row r="2971" spans="1:8" x14ac:dyDescent="0.3">
      <c r="A2971" s="49" t="s">
        <v>6399</v>
      </c>
      <c r="B2971" s="27" t="s">
        <v>6398</v>
      </c>
      <c r="C2971" s="27" t="s">
        <v>6397</v>
      </c>
      <c r="E2971" s="75">
        <v>31776</v>
      </c>
      <c r="F2971" s="27" t="str">
        <f t="shared" si="138"/>
        <v>0912</v>
      </c>
      <c r="G2971" s="27" t="str">
        <f t="shared" si="139"/>
        <v>Female</v>
      </c>
      <c r="H2971" s="27" t="e">
        <f t="shared" si="140"/>
        <v>#VALUE!</v>
      </c>
    </row>
    <row r="2972" spans="1:8" x14ac:dyDescent="0.3">
      <c r="A2972" s="49" t="s">
        <v>6396</v>
      </c>
      <c r="B2972" s="27" t="s">
        <v>4206</v>
      </c>
      <c r="C2972" s="27" t="s">
        <v>6395</v>
      </c>
      <c r="E2972" s="75">
        <v>33167</v>
      </c>
      <c r="F2972" s="27" t="str">
        <f t="shared" si="138"/>
        <v>5687</v>
      </c>
      <c r="G2972" s="27" t="str">
        <f t="shared" si="139"/>
        <v>Male</v>
      </c>
      <c r="H2972" s="27" t="e">
        <f t="shared" si="140"/>
        <v>#VALUE!</v>
      </c>
    </row>
    <row r="2973" spans="1:8" x14ac:dyDescent="0.3">
      <c r="A2973" s="49" t="s">
        <v>6394</v>
      </c>
      <c r="B2973" s="27" t="s">
        <v>4179</v>
      </c>
      <c r="C2973" s="27" t="s">
        <v>6393</v>
      </c>
      <c r="E2973" s="75">
        <v>33013</v>
      </c>
      <c r="F2973" s="27" t="str">
        <f t="shared" si="138"/>
        <v>5242</v>
      </c>
      <c r="G2973" s="27" t="str">
        <f t="shared" si="139"/>
        <v>Male</v>
      </c>
      <c r="H2973" s="27" t="e">
        <f t="shared" si="140"/>
        <v>#VALUE!</v>
      </c>
    </row>
    <row r="2974" spans="1:8" x14ac:dyDescent="0.3">
      <c r="A2974" s="49" t="s">
        <v>6392</v>
      </c>
      <c r="B2974" s="27" t="s">
        <v>6391</v>
      </c>
      <c r="C2974" s="27" t="s">
        <v>6390</v>
      </c>
      <c r="E2974" s="75">
        <v>33013</v>
      </c>
      <c r="F2974" s="27" t="str">
        <f t="shared" si="138"/>
        <v>5029</v>
      </c>
      <c r="G2974" s="27" t="str">
        <f t="shared" si="139"/>
        <v>Male</v>
      </c>
      <c r="H2974" s="27" t="e">
        <f t="shared" si="140"/>
        <v>#VALUE!</v>
      </c>
    </row>
    <row r="2975" spans="1:8" x14ac:dyDescent="0.3">
      <c r="A2975" s="49" t="s">
        <v>6389</v>
      </c>
      <c r="B2975" s="27" t="s">
        <v>6388</v>
      </c>
      <c r="C2975" s="27" t="s">
        <v>4878</v>
      </c>
      <c r="E2975" s="75">
        <v>27597</v>
      </c>
      <c r="F2975" s="27" t="str">
        <f t="shared" si="138"/>
        <v>0379</v>
      </c>
      <c r="G2975" s="27" t="str">
        <f t="shared" si="139"/>
        <v>Female</v>
      </c>
      <c r="H2975" s="27" t="e">
        <f t="shared" si="140"/>
        <v>#VALUE!</v>
      </c>
    </row>
    <row r="2976" spans="1:8" x14ac:dyDescent="0.3">
      <c r="A2976" s="49" t="s">
        <v>6387</v>
      </c>
      <c r="B2976" s="27" t="s">
        <v>5592</v>
      </c>
      <c r="C2976" s="27" t="s">
        <v>6386</v>
      </c>
      <c r="E2976" s="75">
        <v>32388</v>
      </c>
      <c r="F2976" s="27" t="str">
        <f t="shared" si="138"/>
        <v>0971</v>
      </c>
      <c r="G2976" s="27" t="str">
        <f t="shared" si="139"/>
        <v>Female</v>
      </c>
      <c r="H2976" s="27" t="e">
        <f t="shared" si="140"/>
        <v>#VALUE!</v>
      </c>
    </row>
    <row r="2977" spans="1:8" x14ac:dyDescent="0.3">
      <c r="A2977" s="49" t="s">
        <v>6385</v>
      </c>
      <c r="B2977" s="27" t="s">
        <v>4179</v>
      </c>
      <c r="C2977" s="27" t="s">
        <v>6220</v>
      </c>
      <c r="E2977" s="75">
        <v>31457</v>
      </c>
      <c r="F2977" s="27" t="str">
        <f t="shared" si="138"/>
        <v>0780</v>
      </c>
      <c r="G2977" s="27" t="str">
        <f t="shared" si="139"/>
        <v>Female</v>
      </c>
      <c r="H2977" s="27" t="e">
        <f t="shared" si="140"/>
        <v>#VALUE!</v>
      </c>
    </row>
    <row r="2978" spans="1:8" x14ac:dyDescent="0.3">
      <c r="A2978" s="49" t="s">
        <v>6384</v>
      </c>
      <c r="B2978" s="27" t="s">
        <v>4307</v>
      </c>
      <c r="C2978" s="27" t="s">
        <v>6146</v>
      </c>
      <c r="E2978" s="75">
        <v>33022</v>
      </c>
      <c r="F2978" s="27" t="str">
        <f t="shared" si="138"/>
        <v>0528</v>
      </c>
      <c r="G2978" s="27" t="str">
        <f t="shared" si="139"/>
        <v>Female</v>
      </c>
      <c r="H2978" s="27" t="e">
        <f t="shared" si="140"/>
        <v>#VALUE!</v>
      </c>
    </row>
    <row r="2979" spans="1:8" x14ac:dyDescent="0.3">
      <c r="A2979" s="49" t="s">
        <v>6383</v>
      </c>
      <c r="B2979" s="27" t="s">
        <v>4078</v>
      </c>
      <c r="C2979" s="27" t="s">
        <v>4049</v>
      </c>
      <c r="E2979" s="75">
        <v>31965</v>
      </c>
      <c r="F2979" s="27" t="str">
        <f t="shared" si="138"/>
        <v>0312</v>
      </c>
      <c r="G2979" s="27" t="str">
        <f t="shared" si="139"/>
        <v>Female</v>
      </c>
      <c r="H2979" s="27" t="e">
        <f t="shared" si="140"/>
        <v>#VALUE!</v>
      </c>
    </row>
    <row r="2980" spans="1:8" x14ac:dyDescent="0.3">
      <c r="A2980" s="49" t="s">
        <v>6382</v>
      </c>
      <c r="B2980" s="27" t="s">
        <v>6381</v>
      </c>
      <c r="C2980" s="27" t="s">
        <v>6380</v>
      </c>
      <c r="E2980" s="75">
        <v>32548</v>
      </c>
      <c r="F2980" s="27" t="str">
        <f t="shared" si="138"/>
        <v>1214</v>
      </c>
      <c r="G2980" s="27" t="str">
        <f t="shared" si="139"/>
        <v>Female</v>
      </c>
      <c r="H2980" s="27" t="e">
        <f t="shared" si="140"/>
        <v>#VALUE!</v>
      </c>
    </row>
    <row r="2981" spans="1:8" x14ac:dyDescent="0.3">
      <c r="A2981" s="49" t="s">
        <v>6379</v>
      </c>
      <c r="B2981" s="27" t="s">
        <v>6378</v>
      </c>
      <c r="C2981" s="27" t="s">
        <v>6377</v>
      </c>
      <c r="E2981" s="75">
        <v>31156</v>
      </c>
      <c r="F2981" s="27" t="str">
        <f t="shared" si="138"/>
        <v>1003</v>
      </c>
      <c r="G2981" s="27" t="str">
        <f t="shared" si="139"/>
        <v>Female</v>
      </c>
      <c r="H2981" s="27" t="e">
        <f t="shared" si="140"/>
        <v>#VALUE!</v>
      </c>
    </row>
    <row r="2982" spans="1:8" x14ac:dyDescent="0.3">
      <c r="A2982" s="49" t="s">
        <v>6376</v>
      </c>
      <c r="B2982" s="27" t="s">
        <v>4928</v>
      </c>
      <c r="C2982" s="27" t="s">
        <v>6375</v>
      </c>
      <c r="E2982" s="75">
        <v>30246</v>
      </c>
      <c r="F2982" s="27" t="str">
        <f t="shared" si="138"/>
        <v>1140</v>
      </c>
      <c r="G2982" s="27" t="str">
        <f t="shared" si="139"/>
        <v>Female</v>
      </c>
      <c r="H2982" s="27" t="e">
        <f t="shared" si="140"/>
        <v>#VALUE!</v>
      </c>
    </row>
    <row r="2983" spans="1:8" x14ac:dyDescent="0.3">
      <c r="A2983" s="49" t="s">
        <v>6374</v>
      </c>
      <c r="B2983" s="27" t="s">
        <v>4307</v>
      </c>
      <c r="C2983" s="27" t="s">
        <v>6373</v>
      </c>
      <c r="E2983" s="75">
        <v>31172</v>
      </c>
      <c r="F2983" s="27" t="str">
        <f t="shared" si="138"/>
        <v>1300</v>
      </c>
      <c r="G2983" s="27" t="str">
        <f t="shared" si="139"/>
        <v>Female</v>
      </c>
      <c r="H2983" s="27" t="e">
        <f t="shared" si="140"/>
        <v>#VALUE!</v>
      </c>
    </row>
    <row r="2984" spans="1:8" x14ac:dyDescent="0.3">
      <c r="A2984" s="49" t="s">
        <v>6372</v>
      </c>
      <c r="B2984" s="27" t="s">
        <v>4477</v>
      </c>
      <c r="C2984" s="27" t="s">
        <v>5203</v>
      </c>
      <c r="E2984" s="75">
        <v>26850</v>
      </c>
      <c r="F2984" s="27" t="str">
        <f t="shared" si="138"/>
        <v>5772</v>
      </c>
      <c r="G2984" s="27" t="str">
        <f t="shared" si="139"/>
        <v>Male</v>
      </c>
      <c r="H2984" s="27" t="e">
        <f t="shared" si="140"/>
        <v>#VALUE!</v>
      </c>
    </row>
    <row r="2985" spans="1:8" x14ac:dyDescent="0.3">
      <c r="A2985" s="49" t="s">
        <v>6371</v>
      </c>
      <c r="B2985" s="27" t="s">
        <v>6370</v>
      </c>
      <c r="C2985" s="27" t="s">
        <v>6369</v>
      </c>
      <c r="E2985" s="75">
        <v>33063</v>
      </c>
      <c r="F2985" s="27" t="str">
        <f t="shared" si="138"/>
        <v>0944</v>
      </c>
      <c r="G2985" s="27" t="str">
        <f t="shared" si="139"/>
        <v>Female</v>
      </c>
      <c r="H2985" s="27" t="e">
        <f t="shared" si="140"/>
        <v>#VALUE!</v>
      </c>
    </row>
    <row r="2986" spans="1:8" x14ac:dyDescent="0.3">
      <c r="A2986" s="49" t="s">
        <v>6368</v>
      </c>
      <c r="B2986" s="27" t="s">
        <v>6367</v>
      </c>
      <c r="C2986" s="27" t="s">
        <v>4437</v>
      </c>
      <c r="E2986" s="75">
        <v>31576</v>
      </c>
      <c r="F2986" s="27" t="str">
        <f t="shared" si="138"/>
        <v>5327</v>
      </c>
      <c r="G2986" s="27" t="str">
        <f t="shared" si="139"/>
        <v>Male</v>
      </c>
      <c r="H2986" s="27" t="e">
        <f t="shared" si="140"/>
        <v>#VALUE!</v>
      </c>
    </row>
    <row r="2987" spans="1:8" x14ac:dyDescent="0.3">
      <c r="A2987" s="49" t="s">
        <v>6366</v>
      </c>
      <c r="B2987" s="27" t="s">
        <v>6365</v>
      </c>
      <c r="C2987" s="27" t="s">
        <v>6364</v>
      </c>
      <c r="E2987" s="75">
        <v>29669</v>
      </c>
      <c r="F2987" s="27" t="str">
        <f t="shared" si="138"/>
        <v>0681</v>
      </c>
      <c r="G2987" s="27" t="str">
        <f t="shared" si="139"/>
        <v>Female</v>
      </c>
      <c r="H2987" s="27" t="e">
        <f t="shared" si="140"/>
        <v>#VALUE!</v>
      </c>
    </row>
    <row r="2988" spans="1:8" x14ac:dyDescent="0.3">
      <c r="A2988" s="49" t="s">
        <v>6363</v>
      </c>
      <c r="B2988" s="27" t="s">
        <v>6362</v>
      </c>
      <c r="C2988" s="27" t="s">
        <v>6361</v>
      </c>
      <c r="E2988" s="75">
        <v>30142</v>
      </c>
      <c r="F2988" s="27" t="str">
        <f t="shared" si="138"/>
        <v>5843</v>
      </c>
      <c r="G2988" s="27" t="str">
        <f t="shared" si="139"/>
        <v>Male</v>
      </c>
      <c r="H2988" s="27" t="e">
        <f t="shared" si="140"/>
        <v>#VALUE!</v>
      </c>
    </row>
    <row r="2989" spans="1:8" x14ac:dyDescent="0.3">
      <c r="A2989" s="49" t="s">
        <v>6360</v>
      </c>
      <c r="B2989" s="27" t="s">
        <v>6359</v>
      </c>
      <c r="C2989" s="27" t="s">
        <v>4488</v>
      </c>
      <c r="E2989" s="75">
        <v>31534</v>
      </c>
      <c r="F2989" s="27" t="str">
        <f t="shared" si="138"/>
        <v>1160</v>
      </c>
      <c r="G2989" s="27" t="str">
        <f t="shared" si="139"/>
        <v>Female</v>
      </c>
      <c r="H2989" s="27" t="e">
        <f t="shared" si="140"/>
        <v>#VALUE!</v>
      </c>
    </row>
    <row r="2990" spans="1:8" x14ac:dyDescent="0.3">
      <c r="A2990" s="49" t="s">
        <v>6358</v>
      </c>
      <c r="B2990" s="27" t="s">
        <v>5176</v>
      </c>
      <c r="C2990" s="27" t="s">
        <v>6357</v>
      </c>
      <c r="E2990" s="75">
        <v>32571</v>
      </c>
      <c r="F2990" s="27" t="str">
        <f t="shared" si="138"/>
        <v>0268</v>
      </c>
      <c r="G2990" s="27" t="str">
        <f t="shared" si="139"/>
        <v>Female</v>
      </c>
      <c r="H2990" s="27" t="e">
        <f t="shared" si="140"/>
        <v>#VALUE!</v>
      </c>
    </row>
    <row r="2991" spans="1:8" x14ac:dyDescent="0.3">
      <c r="A2991" s="49" t="s">
        <v>6356</v>
      </c>
      <c r="B2991" s="27" t="s">
        <v>6355</v>
      </c>
      <c r="C2991" s="27" t="s">
        <v>6354</v>
      </c>
      <c r="E2991" s="75">
        <v>33153</v>
      </c>
      <c r="F2991" s="27" t="str">
        <f t="shared" si="138"/>
        <v>1081</v>
      </c>
      <c r="G2991" s="27" t="str">
        <f t="shared" si="139"/>
        <v>Female</v>
      </c>
      <c r="H2991" s="27" t="e">
        <f t="shared" si="140"/>
        <v>#VALUE!</v>
      </c>
    </row>
    <row r="2992" spans="1:8" x14ac:dyDescent="0.3">
      <c r="A2992" s="49" t="s">
        <v>6353</v>
      </c>
      <c r="B2992" s="27" t="s">
        <v>5025</v>
      </c>
      <c r="C2992" s="27" t="s">
        <v>6352</v>
      </c>
      <c r="E2992" s="75">
        <v>32641</v>
      </c>
      <c r="F2992" s="27" t="str">
        <f t="shared" si="138"/>
        <v>0657</v>
      </c>
      <c r="G2992" s="27" t="str">
        <f t="shared" si="139"/>
        <v>Female</v>
      </c>
      <c r="H2992" s="27" t="e">
        <f t="shared" si="140"/>
        <v>#VALUE!</v>
      </c>
    </row>
    <row r="2993" spans="1:8" x14ac:dyDescent="0.3">
      <c r="A2993" s="49" t="s">
        <v>6351</v>
      </c>
      <c r="B2993" s="27" t="s">
        <v>6350</v>
      </c>
      <c r="C2993" s="27" t="s">
        <v>6349</v>
      </c>
      <c r="E2993" s="75">
        <v>33060</v>
      </c>
      <c r="F2993" s="27" t="str">
        <f t="shared" si="138"/>
        <v>6001</v>
      </c>
      <c r="G2993" s="27" t="str">
        <f t="shared" si="139"/>
        <v>Male</v>
      </c>
      <c r="H2993" s="27" t="e">
        <f t="shared" si="140"/>
        <v>#VALUE!</v>
      </c>
    </row>
    <row r="2994" spans="1:8" x14ac:dyDescent="0.3">
      <c r="A2994" s="49" t="s">
        <v>6348</v>
      </c>
      <c r="B2994" s="27" t="s">
        <v>4105</v>
      </c>
      <c r="C2994" s="27" t="s">
        <v>4172</v>
      </c>
      <c r="E2994" s="75">
        <v>30308</v>
      </c>
      <c r="F2994" s="27" t="str">
        <f t="shared" si="138"/>
        <v>0854</v>
      </c>
      <c r="G2994" s="27" t="str">
        <f t="shared" si="139"/>
        <v>Female</v>
      </c>
      <c r="H2994" s="27" t="e">
        <f t="shared" si="140"/>
        <v>#VALUE!</v>
      </c>
    </row>
    <row r="2995" spans="1:8" x14ac:dyDescent="0.3">
      <c r="A2995" s="49" t="s">
        <v>6347</v>
      </c>
      <c r="B2995" s="27" t="s">
        <v>6346</v>
      </c>
      <c r="C2995" s="27" t="s">
        <v>4356</v>
      </c>
      <c r="E2995" s="75">
        <v>33679</v>
      </c>
      <c r="F2995" s="27" t="str">
        <f t="shared" si="138"/>
        <v>5584</v>
      </c>
      <c r="G2995" s="27" t="str">
        <f t="shared" si="139"/>
        <v>Male</v>
      </c>
      <c r="H2995" s="27" t="e">
        <f t="shared" si="140"/>
        <v>#VALUE!</v>
      </c>
    </row>
    <row r="2996" spans="1:8" x14ac:dyDescent="0.3">
      <c r="A2996" s="49" t="s">
        <v>6345</v>
      </c>
      <c r="B2996" s="27" t="s">
        <v>4105</v>
      </c>
      <c r="C2996" s="27" t="s">
        <v>4172</v>
      </c>
      <c r="E2996" s="75">
        <v>32955</v>
      </c>
      <c r="F2996" s="27" t="str">
        <f t="shared" si="138"/>
        <v>0886</v>
      </c>
      <c r="G2996" s="27" t="str">
        <f t="shared" si="139"/>
        <v>Female</v>
      </c>
      <c r="H2996" s="27" t="e">
        <f t="shared" si="140"/>
        <v>#VALUE!</v>
      </c>
    </row>
    <row r="2997" spans="1:8" x14ac:dyDescent="0.3">
      <c r="A2997" s="49" t="s">
        <v>6344</v>
      </c>
      <c r="B2997" s="27" t="s">
        <v>6343</v>
      </c>
      <c r="C2997" s="27" t="s">
        <v>6342</v>
      </c>
      <c r="E2997" s="75">
        <v>30275</v>
      </c>
      <c r="F2997" s="27" t="str">
        <f t="shared" si="138"/>
        <v>0042</v>
      </c>
      <c r="G2997" s="27" t="str">
        <f t="shared" si="139"/>
        <v>Female</v>
      </c>
      <c r="H2997" s="27" t="e">
        <f t="shared" si="140"/>
        <v>#VALUE!</v>
      </c>
    </row>
    <row r="2998" spans="1:8" x14ac:dyDescent="0.3">
      <c r="A2998" s="49" t="s">
        <v>6340</v>
      </c>
      <c r="B2998" s="27" t="s">
        <v>4962</v>
      </c>
      <c r="C2998" s="27" t="s">
        <v>6339</v>
      </c>
      <c r="E2998" s="75">
        <v>31065</v>
      </c>
      <c r="F2998" s="27" t="str">
        <f t="shared" si="138"/>
        <v>0789</v>
      </c>
      <c r="G2998" s="27" t="str">
        <f t="shared" si="139"/>
        <v>Female</v>
      </c>
      <c r="H2998" s="27" t="e">
        <f t="shared" si="140"/>
        <v>#VALUE!</v>
      </c>
    </row>
    <row r="2999" spans="1:8" x14ac:dyDescent="0.3">
      <c r="A2999" s="49" t="s">
        <v>6338</v>
      </c>
      <c r="B2999" s="27" t="s">
        <v>6337</v>
      </c>
      <c r="C2999" s="27" t="s">
        <v>6336</v>
      </c>
      <c r="E2999" s="75">
        <v>31917</v>
      </c>
      <c r="F2999" s="27" t="str">
        <f t="shared" si="138"/>
        <v>1136</v>
      </c>
      <c r="G2999" s="27" t="str">
        <f t="shared" si="139"/>
        <v>Female</v>
      </c>
      <c r="H2999" s="27" t="e">
        <f t="shared" si="140"/>
        <v>#VALUE!</v>
      </c>
    </row>
    <row r="3000" spans="1:8" x14ac:dyDescent="0.3">
      <c r="A3000" s="49" t="s">
        <v>6335</v>
      </c>
      <c r="B3000" s="27" t="s">
        <v>5159</v>
      </c>
      <c r="C3000" s="27" t="s">
        <v>6334</v>
      </c>
      <c r="E3000" s="75">
        <v>26908</v>
      </c>
      <c r="F3000" s="27" t="str">
        <f t="shared" si="138"/>
        <v>0406</v>
      </c>
      <c r="G3000" s="27" t="str">
        <f t="shared" si="139"/>
        <v>Female</v>
      </c>
      <c r="H3000" s="27" t="e">
        <f t="shared" si="140"/>
        <v>#VALUE!</v>
      </c>
    </row>
    <row r="3001" spans="1:8" x14ac:dyDescent="0.3">
      <c r="A3001" s="49" t="s">
        <v>6333</v>
      </c>
      <c r="B3001" s="27" t="s">
        <v>4132</v>
      </c>
      <c r="C3001" s="27" t="s">
        <v>6332</v>
      </c>
      <c r="E3001" s="75">
        <v>31793</v>
      </c>
      <c r="F3001" s="27" t="str">
        <f t="shared" si="138"/>
        <v>0940</v>
      </c>
      <c r="G3001" s="27" t="str">
        <f t="shared" si="139"/>
        <v>Female</v>
      </c>
      <c r="H3001" s="27" t="e">
        <f t="shared" si="140"/>
        <v>#VALUE!</v>
      </c>
    </row>
    <row r="3002" spans="1:8" x14ac:dyDescent="0.3">
      <c r="A3002" s="49" t="s">
        <v>6331</v>
      </c>
      <c r="B3002" s="27" t="s">
        <v>5148</v>
      </c>
      <c r="C3002" s="27" t="s">
        <v>6330</v>
      </c>
      <c r="E3002" s="75">
        <v>30708</v>
      </c>
      <c r="F3002" s="27" t="str">
        <f t="shared" si="138"/>
        <v>5489</v>
      </c>
      <c r="G3002" s="27" t="str">
        <f t="shared" si="139"/>
        <v>Male</v>
      </c>
      <c r="H3002" s="27" t="e">
        <f t="shared" si="140"/>
        <v>#VALUE!</v>
      </c>
    </row>
    <row r="3003" spans="1:8" x14ac:dyDescent="0.3">
      <c r="A3003" s="49" t="s">
        <v>6329</v>
      </c>
      <c r="B3003" s="27" t="s">
        <v>6328</v>
      </c>
      <c r="C3003" s="27" t="s">
        <v>6327</v>
      </c>
      <c r="E3003" s="75">
        <v>33138</v>
      </c>
      <c r="F3003" s="27" t="str">
        <f t="shared" si="138"/>
        <v>0414</v>
      </c>
      <c r="G3003" s="27" t="str">
        <f t="shared" si="139"/>
        <v>Female</v>
      </c>
      <c r="H3003" s="27" t="e">
        <f t="shared" si="140"/>
        <v>#VALUE!</v>
      </c>
    </row>
    <row r="3004" spans="1:8" x14ac:dyDescent="0.3">
      <c r="A3004" s="49" t="s">
        <v>6326</v>
      </c>
      <c r="B3004" s="27" t="s">
        <v>6325</v>
      </c>
      <c r="C3004" s="27" t="s">
        <v>5328</v>
      </c>
      <c r="E3004" s="75">
        <v>29972</v>
      </c>
      <c r="F3004" s="27" t="str">
        <f t="shared" si="138"/>
        <v>5016</v>
      </c>
      <c r="G3004" s="27" t="str">
        <f t="shared" si="139"/>
        <v>Male</v>
      </c>
      <c r="H3004" s="27" t="e">
        <f t="shared" si="140"/>
        <v>#VALUE!</v>
      </c>
    </row>
    <row r="3005" spans="1:8" x14ac:dyDescent="0.3">
      <c r="A3005" s="49" t="s">
        <v>6324</v>
      </c>
      <c r="B3005" s="27" t="s">
        <v>6323</v>
      </c>
      <c r="C3005" s="27" t="s">
        <v>6322</v>
      </c>
      <c r="E3005" s="75">
        <v>29571</v>
      </c>
      <c r="F3005" s="27" t="str">
        <f t="shared" si="138"/>
        <v>0072</v>
      </c>
      <c r="G3005" s="27" t="str">
        <f t="shared" si="139"/>
        <v>Female</v>
      </c>
      <c r="H3005" s="27" t="e">
        <f t="shared" si="140"/>
        <v>#VALUE!</v>
      </c>
    </row>
    <row r="3006" spans="1:8" x14ac:dyDescent="0.3">
      <c r="A3006" s="49" t="s">
        <v>6321</v>
      </c>
      <c r="B3006" s="27" t="s">
        <v>6320</v>
      </c>
      <c r="C3006" s="27" t="s">
        <v>6319</v>
      </c>
      <c r="E3006" s="75">
        <v>30531</v>
      </c>
      <c r="F3006" s="27" t="str">
        <f t="shared" si="138"/>
        <v>0126</v>
      </c>
      <c r="G3006" s="27" t="str">
        <f t="shared" si="139"/>
        <v>Female</v>
      </c>
      <c r="H3006" s="27" t="e">
        <f t="shared" si="140"/>
        <v>#VALUE!</v>
      </c>
    </row>
    <row r="3007" spans="1:8" x14ac:dyDescent="0.3">
      <c r="A3007" s="49" t="s">
        <v>6318</v>
      </c>
      <c r="B3007" s="27" t="s">
        <v>4291</v>
      </c>
      <c r="C3007" s="27" t="s">
        <v>6317</v>
      </c>
      <c r="E3007" s="75">
        <v>29672</v>
      </c>
      <c r="F3007" s="27" t="str">
        <f t="shared" si="138"/>
        <v>5181</v>
      </c>
      <c r="G3007" s="27" t="str">
        <f t="shared" si="139"/>
        <v>Male</v>
      </c>
      <c r="H3007" s="27" t="e">
        <f t="shared" si="140"/>
        <v>#VALUE!</v>
      </c>
    </row>
    <row r="3008" spans="1:8" x14ac:dyDescent="0.3">
      <c r="A3008" s="49" t="s">
        <v>6316</v>
      </c>
      <c r="B3008" s="27" t="s">
        <v>4073</v>
      </c>
      <c r="C3008" s="27" t="s">
        <v>6315</v>
      </c>
      <c r="E3008" s="75">
        <v>29870</v>
      </c>
      <c r="F3008" s="27" t="str">
        <f t="shared" si="138"/>
        <v>5540</v>
      </c>
      <c r="G3008" s="27" t="str">
        <f t="shared" si="139"/>
        <v>Male</v>
      </c>
      <c r="H3008" s="27" t="e">
        <f t="shared" si="140"/>
        <v>#VALUE!</v>
      </c>
    </row>
    <row r="3009" spans="1:8" x14ac:dyDescent="0.3">
      <c r="A3009" s="49" t="s">
        <v>6314</v>
      </c>
      <c r="B3009" s="27" t="s">
        <v>6313</v>
      </c>
      <c r="C3009" s="27" t="s">
        <v>6312</v>
      </c>
      <c r="E3009" s="75">
        <v>31009</v>
      </c>
      <c r="F3009" s="27" t="str">
        <f t="shared" si="138"/>
        <v>5777</v>
      </c>
      <c r="G3009" s="27" t="str">
        <f t="shared" si="139"/>
        <v>Male</v>
      </c>
      <c r="H3009" s="27" t="e">
        <f t="shared" si="140"/>
        <v>#VALUE!</v>
      </c>
    </row>
    <row r="3010" spans="1:8" x14ac:dyDescent="0.3">
      <c r="A3010" s="49" t="s">
        <v>6311</v>
      </c>
      <c r="B3010" s="27" t="s">
        <v>6310</v>
      </c>
      <c r="C3010" s="27" t="s">
        <v>6309</v>
      </c>
      <c r="E3010" s="75">
        <v>31558</v>
      </c>
      <c r="F3010" s="27" t="str">
        <f t="shared" si="138"/>
        <v>5643</v>
      </c>
      <c r="G3010" s="27" t="str">
        <f t="shared" si="139"/>
        <v>Male</v>
      </c>
      <c r="H3010" s="27" t="e">
        <f t="shared" si="140"/>
        <v>#VALUE!</v>
      </c>
    </row>
    <row r="3011" spans="1:8" x14ac:dyDescent="0.3">
      <c r="A3011" s="49" t="s">
        <v>6308</v>
      </c>
      <c r="B3011" s="27" t="s">
        <v>5181</v>
      </c>
      <c r="C3011" s="27" t="s">
        <v>6307</v>
      </c>
      <c r="E3011" s="75">
        <v>29158</v>
      </c>
      <c r="F3011" s="27" t="str">
        <f t="shared" si="138"/>
        <v>0357</v>
      </c>
      <c r="G3011" s="27" t="str">
        <f t="shared" si="139"/>
        <v>Female</v>
      </c>
      <c r="H3011" s="27" t="e">
        <f t="shared" si="140"/>
        <v>#VALUE!</v>
      </c>
    </row>
    <row r="3012" spans="1:8" x14ac:dyDescent="0.3">
      <c r="A3012" s="49" t="s">
        <v>6306</v>
      </c>
      <c r="B3012" s="27" t="s">
        <v>6305</v>
      </c>
      <c r="C3012" s="27" t="s">
        <v>6304</v>
      </c>
      <c r="E3012" s="75">
        <v>29349</v>
      </c>
      <c r="F3012" s="27" t="str">
        <f t="shared" ref="F3012:F3075" si="141">MID(A3012,7,4)</f>
        <v>5285</v>
      </c>
      <c r="G3012" s="27" t="str">
        <f t="shared" si="139"/>
        <v>Male</v>
      </c>
      <c r="H3012" s="27" t="e">
        <f t="shared" si="140"/>
        <v>#VALUE!</v>
      </c>
    </row>
    <row r="3013" spans="1:8" x14ac:dyDescent="0.3">
      <c r="A3013" s="49" t="s">
        <v>6303</v>
      </c>
      <c r="B3013" s="27" t="s">
        <v>6302</v>
      </c>
      <c r="C3013" s="27" t="s">
        <v>6301</v>
      </c>
      <c r="E3013" s="75">
        <v>30482</v>
      </c>
      <c r="F3013" s="27" t="str">
        <f t="shared" si="141"/>
        <v>0259</v>
      </c>
      <c r="G3013" s="27" t="str">
        <f t="shared" ref="G3013:G3076" si="142">IF(F3013&gt;"4999","Male","Female")</f>
        <v>Female</v>
      </c>
      <c r="H3013" s="27" t="e">
        <f t="shared" ref="H3013:H3076" si="143">LEFT(REPLACE(D3013,1,FIND("@",D3013),""),FIND(".",REPLACE(D3013,1,FIND("@",D3013),""))-1)</f>
        <v>#VALUE!</v>
      </c>
    </row>
    <row r="3014" spans="1:8" x14ac:dyDescent="0.3">
      <c r="A3014" s="49" t="s">
        <v>6300</v>
      </c>
      <c r="B3014" s="27" t="s">
        <v>6299</v>
      </c>
      <c r="C3014" s="27" t="s">
        <v>6298</v>
      </c>
      <c r="E3014" s="75">
        <v>27661</v>
      </c>
      <c r="F3014" s="27" t="str">
        <f t="shared" si="141"/>
        <v>5045</v>
      </c>
      <c r="G3014" s="27" t="str">
        <f t="shared" si="142"/>
        <v>Male</v>
      </c>
      <c r="H3014" s="27" t="e">
        <f t="shared" si="143"/>
        <v>#VALUE!</v>
      </c>
    </row>
    <row r="3015" spans="1:8" x14ac:dyDescent="0.3">
      <c r="A3015" s="49" t="s">
        <v>6297</v>
      </c>
      <c r="B3015" s="27" t="s">
        <v>6248</v>
      </c>
      <c r="C3015" s="27" t="s">
        <v>6296</v>
      </c>
      <c r="E3015" s="75">
        <v>22670</v>
      </c>
      <c r="F3015" s="27" t="str">
        <f t="shared" si="141"/>
        <v>5109</v>
      </c>
      <c r="G3015" s="27" t="str">
        <f t="shared" si="142"/>
        <v>Male</v>
      </c>
      <c r="H3015" s="27" t="e">
        <f t="shared" si="143"/>
        <v>#VALUE!</v>
      </c>
    </row>
    <row r="3016" spans="1:8" x14ac:dyDescent="0.3">
      <c r="A3016" s="49" t="s">
        <v>6295</v>
      </c>
      <c r="B3016" s="27" t="s">
        <v>6294</v>
      </c>
      <c r="C3016" s="27" t="s">
        <v>6293</v>
      </c>
      <c r="E3016" s="75">
        <v>23754</v>
      </c>
      <c r="F3016" s="27" t="str">
        <f t="shared" si="141"/>
        <v>0092</v>
      </c>
      <c r="G3016" s="27" t="str">
        <f t="shared" si="142"/>
        <v>Female</v>
      </c>
      <c r="H3016" s="27" t="e">
        <f t="shared" si="143"/>
        <v>#VALUE!</v>
      </c>
    </row>
    <row r="3017" spans="1:8" x14ac:dyDescent="0.3">
      <c r="A3017" s="49" t="s">
        <v>6292</v>
      </c>
      <c r="B3017" s="27" t="s">
        <v>6291</v>
      </c>
      <c r="C3017" s="27" t="s">
        <v>6290</v>
      </c>
      <c r="E3017" s="75">
        <v>30637</v>
      </c>
      <c r="F3017" s="27" t="str">
        <f t="shared" si="141"/>
        <v>5094</v>
      </c>
      <c r="G3017" s="27" t="str">
        <f t="shared" si="142"/>
        <v>Male</v>
      </c>
      <c r="H3017" s="27" t="e">
        <f t="shared" si="143"/>
        <v>#VALUE!</v>
      </c>
    </row>
    <row r="3018" spans="1:8" x14ac:dyDescent="0.3">
      <c r="A3018" s="49" t="s">
        <v>6289</v>
      </c>
      <c r="B3018" s="27" t="s">
        <v>5061</v>
      </c>
      <c r="C3018" s="27" t="s">
        <v>6288</v>
      </c>
      <c r="E3018" s="75">
        <v>20910</v>
      </c>
      <c r="F3018" s="27" t="str">
        <f t="shared" si="141"/>
        <v>5181</v>
      </c>
      <c r="G3018" s="27" t="str">
        <f t="shared" si="142"/>
        <v>Male</v>
      </c>
      <c r="H3018" s="27" t="e">
        <f t="shared" si="143"/>
        <v>#VALUE!</v>
      </c>
    </row>
    <row r="3019" spans="1:8" x14ac:dyDescent="0.3">
      <c r="A3019" s="49" t="s">
        <v>6287</v>
      </c>
      <c r="B3019" s="27" t="s">
        <v>6286</v>
      </c>
      <c r="C3019" s="27" t="s">
        <v>6285</v>
      </c>
      <c r="E3019" s="75">
        <v>21099</v>
      </c>
      <c r="F3019" s="27" t="str">
        <f t="shared" si="141"/>
        <v>0241</v>
      </c>
      <c r="G3019" s="27" t="str">
        <f t="shared" si="142"/>
        <v>Female</v>
      </c>
      <c r="H3019" s="27" t="e">
        <f t="shared" si="143"/>
        <v>#VALUE!</v>
      </c>
    </row>
    <row r="3020" spans="1:8" x14ac:dyDescent="0.3">
      <c r="A3020" s="49" t="s">
        <v>6284</v>
      </c>
      <c r="B3020" s="27" t="s">
        <v>6283</v>
      </c>
      <c r="C3020" s="27" t="s">
        <v>6282</v>
      </c>
      <c r="E3020" s="75">
        <v>26295</v>
      </c>
      <c r="F3020" s="27" t="str">
        <f t="shared" si="141"/>
        <v>0204</v>
      </c>
      <c r="G3020" s="27" t="str">
        <f t="shared" si="142"/>
        <v>Female</v>
      </c>
      <c r="H3020" s="27" t="e">
        <f t="shared" si="143"/>
        <v>#VALUE!</v>
      </c>
    </row>
    <row r="3021" spans="1:8" x14ac:dyDescent="0.3">
      <c r="A3021" s="49" t="s">
        <v>6281</v>
      </c>
      <c r="B3021" s="27" t="s">
        <v>6280</v>
      </c>
      <c r="C3021" s="27" t="s">
        <v>6279</v>
      </c>
      <c r="E3021" s="75">
        <v>25641</v>
      </c>
      <c r="F3021" s="27" t="str">
        <f t="shared" si="141"/>
        <v>0133</v>
      </c>
      <c r="G3021" s="27" t="str">
        <f t="shared" si="142"/>
        <v>Female</v>
      </c>
      <c r="H3021" s="27" t="e">
        <f t="shared" si="143"/>
        <v>#VALUE!</v>
      </c>
    </row>
    <row r="3022" spans="1:8" x14ac:dyDescent="0.3">
      <c r="A3022" s="49" t="s">
        <v>6278</v>
      </c>
      <c r="B3022" s="27" t="s">
        <v>5357</v>
      </c>
      <c r="C3022" s="27" t="s">
        <v>6277</v>
      </c>
      <c r="E3022" s="75">
        <v>30445</v>
      </c>
      <c r="F3022" s="27" t="str">
        <f t="shared" si="141"/>
        <v>0039</v>
      </c>
      <c r="G3022" s="27" t="str">
        <f t="shared" si="142"/>
        <v>Female</v>
      </c>
      <c r="H3022" s="27" t="e">
        <f t="shared" si="143"/>
        <v>#VALUE!</v>
      </c>
    </row>
    <row r="3023" spans="1:8" x14ac:dyDescent="0.3">
      <c r="A3023" s="49" t="s">
        <v>6276</v>
      </c>
      <c r="B3023" s="27" t="s">
        <v>6275</v>
      </c>
      <c r="C3023" s="27" t="s">
        <v>6274</v>
      </c>
      <c r="E3023" s="75">
        <v>26840</v>
      </c>
      <c r="F3023" s="27" t="str">
        <f t="shared" si="141"/>
        <v>5153</v>
      </c>
      <c r="G3023" s="27" t="str">
        <f t="shared" si="142"/>
        <v>Male</v>
      </c>
      <c r="H3023" s="27" t="e">
        <f t="shared" si="143"/>
        <v>#VALUE!</v>
      </c>
    </row>
    <row r="3024" spans="1:8" x14ac:dyDescent="0.3">
      <c r="A3024" s="49" t="s">
        <v>6273</v>
      </c>
      <c r="B3024" s="27" t="s">
        <v>6272</v>
      </c>
      <c r="C3024" s="27" t="s">
        <v>6271</v>
      </c>
      <c r="E3024" s="75">
        <v>32691</v>
      </c>
      <c r="F3024" s="27" t="str">
        <f t="shared" si="141"/>
        <v>0139</v>
      </c>
      <c r="G3024" s="27" t="str">
        <f t="shared" si="142"/>
        <v>Female</v>
      </c>
      <c r="H3024" s="27" t="e">
        <f t="shared" si="143"/>
        <v>#VALUE!</v>
      </c>
    </row>
    <row r="3025" spans="1:8" x14ac:dyDescent="0.3">
      <c r="A3025" s="49" t="s">
        <v>6270</v>
      </c>
      <c r="B3025" s="27" t="s">
        <v>6269</v>
      </c>
      <c r="C3025" s="27" t="s">
        <v>4037</v>
      </c>
      <c r="E3025" s="75">
        <v>20094</v>
      </c>
      <c r="F3025" s="27" t="str">
        <f t="shared" si="141"/>
        <v>0059</v>
      </c>
      <c r="G3025" s="27" t="str">
        <f t="shared" si="142"/>
        <v>Female</v>
      </c>
      <c r="H3025" s="27" t="e">
        <f t="shared" si="143"/>
        <v>#VALUE!</v>
      </c>
    </row>
    <row r="3026" spans="1:8" x14ac:dyDescent="0.3">
      <c r="A3026" s="49" t="s">
        <v>6268</v>
      </c>
      <c r="B3026" s="27" t="s">
        <v>5640</v>
      </c>
      <c r="C3026" s="27" t="s">
        <v>6267</v>
      </c>
      <c r="E3026" s="75">
        <v>32201</v>
      </c>
      <c r="F3026" s="27" t="str">
        <f t="shared" si="141"/>
        <v>0324</v>
      </c>
      <c r="G3026" s="27" t="str">
        <f t="shared" si="142"/>
        <v>Female</v>
      </c>
      <c r="H3026" s="27" t="e">
        <f t="shared" si="143"/>
        <v>#VALUE!</v>
      </c>
    </row>
    <row r="3027" spans="1:8" x14ac:dyDescent="0.3">
      <c r="A3027" s="49" t="s">
        <v>6266</v>
      </c>
      <c r="B3027" s="27" t="s">
        <v>6265</v>
      </c>
      <c r="C3027" s="27" t="s">
        <v>6264</v>
      </c>
      <c r="E3027" s="75">
        <v>32809</v>
      </c>
      <c r="F3027" s="27" t="str">
        <f t="shared" si="141"/>
        <v>5459</v>
      </c>
      <c r="G3027" s="27" t="str">
        <f t="shared" si="142"/>
        <v>Male</v>
      </c>
      <c r="H3027" s="27" t="e">
        <f t="shared" si="143"/>
        <v>#VALUE!</v>
      </c>
    </row>
    <row r="3028" spans="1:8" x14ac:dyDescent="0.3">
      <c r="A3028" s="49" t="s">
        <v>6263</v>
      </c>
      <c r="B3028" s="27" t="s">
        <v>6262</v>
      </c>
      <c r="C3028" s="27" t="s">
        <v>6261</v>
      </c>
      <c r="E3028" s="75">
        <v>31934</v>
      </c>
      <c r="F3028" s="27" t="str">
        <f t="shared" si="141"/>
        <v>0089</v>
      </c>
      <c r="G3028" s="27" t="str">
        <f t="shared" si="142"/>
        <v>Female</v>
      </c>
      <c r="H3028" s="27" t="e">
        <f t="shared" si="143"/>
        <v>#VALUE!</v>
      </c>
    </row>
    <row r="3029" spans="1:8" x14ac:dyDescent="0.3">
      <c r="A3029" s="49" t="s">
        <v>6260</v>
      </c>
      <c r="B3029" s="27" t="s">
        <v>6259</v>
      </c>
      <c r="C3029" s="27" t="s">
        <v>6258</v>
      </c>
      <c r="E3029" s="75">
        <v>30695</v>
      </c>
      <c r="F3029" s="27" t="str">
        <f t="shared" si="141"/>
        <v>5804</v>
      </c>
      <c r="G3029" s="27" t="str">
        <f t="shared" si="142"/>
        <v>Male</v>
      </c>
      <c r="H3029" s="27" t="e">
        <f t="shared" si="143"/>
        <v>#VALUE!</v>
      </c>
    </row>
    <row r="3030" spans="1:8" x14ac:dyDescent="0.3">
      <c r="A3030" s="49" t="s">
        <v>6257</v>
      </c>
      <c r="B3030" s="27" t="s">
        <v>6256</v>
      </c>
      <c r="C3030" s="27" t="s">
        <v>6255</v>
      </c>
      <c r="E3030" s="75">
        <v>30617</v>
      </c>
      <c r="F3030" s="27" t="str">
        <f t="shared" si="141"/>
        <v>0095</v>
      </c>
      <c r="G3030" s="27" t="str">
        <f t="shared" si="142"/>
        <v>Female</v>
      </c>
      <c r="H3030" s="27" t="e">
        <f t="shared" si="143"/>
        <v>#VALUE!</v>
      </c>
    </row>
    <row r="3031" spans="1:8" x14ac:dyDescent="0.3">
      <c r="A3031" s="49" t="s">
        <v>6254</v>
      </c>
      <c r="B3031" s="27" t="s">
        <v>6068</v>
      </c>
      <c r="C3031" s="27" t="s">
        <v>6253</v>
      </c>
      <c r="E3031" s="75">
        <v>33148</v>
      </c>
      <c r="F3031" s="27" t="str">
        <f t="shared" si="141"/>
        <v>0471</v>
      </c>
      <c r="G3031" s="27" t="str">
        <f t="shared" si="142"/>
        <v>Female</v>
      </c>
      <c r="H3031" s="27" t="e">
        <f t="shared" si="143"/>
        <v>#VALUE!</v>
      </c>
    </row>
    <row r="3032" spans="1:8" x14ac:dyDescent="0.3">
      <c r="A3032" s="49" t="s">
        <v>6252</v>
      </c>
      <c r="B3032" s="27" t="s">
        <v>6251</v>
      </c>
      <c r="C3032" s="27" t="s">
        <v>6250</v>
      </c>
      <c r="E3032" s="75">
        <v>28290</v>
      </c>
      <c r="F3032" s="27" t="str">
        <f t="shared" si="141"/>
        <v>0018</v>
      </c>
      <c r="G3032" s="27" t="str">
        <f t="shared" si="142"/>
        <v>Female</v>
      </c>
      <c r="H3032" s="27" t="e">
        <f t="shared" si="143"/>
        <v>#VALUE!</v>
      </c>
    </row>
    <row r="3033" spans="1:8" x14ac:dyDescent="0.3">
      <c r="A3033" s="49" t="s">
        <v>6249</v>
      </c>
      <c r="B3033" s="27" t="s">
        <v>6248</v>
      </c>
      <c r="C3033" s="27" t="s">
        <v>4373</v>
      </c>
      <c r="E3033" s="75">
        <v>30509</v>
      </c>
      <c r="F3033" s="27" t="str">
        <f t="shared" si="141"/>
        <v>5179</v>
      </c>
      <c r="G3033" s="27" t="str">
        <f t="shared" si="142"/>
        <v>Male</v>
      </c>
      <c r="H3033" s="27" t="e">
        <f t="shared" si="143"/>
        <v>#VALUE!</v>
      </c>
    </row>
    <row r="3034" spans="1:8" x14ac:dyDescent="0.3">
      <c r="A3034" s="49" t="s">
        <v>6247</v>
      </c>
      <c r="B3034" s="27" t="s">
        <v>4179</v>
      </c>
      <c r="C3034" s="27" t="s">
        <v>6246</v>
      </c>
      <c r="E3034" s="75">
        <v>31479</v>
      </c>
      <c r="F3034" s="27" t="str">
        <f t="shared" si="141"/>
        <v>5398</v>
      </c>
      <c r="G3034" s="27" t="str">
        <f t="shared" si="142"/>
        <v>Male</v>
      </c>
      <c r="H3034" s="27" t="e">
        <f t="shared" si="143"/>
        <v>#VALUE!</v>
      </c>
    </row>
    <row r="3035" spans="1:8" x14ac:dyDescent="0.3">
      <c r="A3035" s="49" t="s">
        <v>6245</v>
      </c>
      <c r="B3035" s="27" t="s">
        <v>6244</v>
      </c>
      <c r="C3035" s="27" t="s">
        <v>4265</v>
      </c>
      <c r="E3035" s="75">
        <v>30834</v>
      </c>
      <c r="F3035" s="27" t="str">
        <f t="shared" si="141"/>
        <v>1334</v>
      </c>
      <c r="G3035" s="27" t="str">
        <f t="shared" si="142"/>
        <v>Female</v>
      </c>
      <c r="H3035" s="27" t="e">
        <f t="shared" si="143"/>
        <v>#VALUE!</v>
      </c>
    </row>
    <row r="3036" spans="1:8" x14ac:dyDescent="0.3">
      <c r="A3036" s="49" t="s">
        <v>6243</v>
      </c>
      <c r="B3036" s="27" t="s">
        <v>5592</v>
      </c>
      <c r="C3036" s="27" t="s">
        <v>6242</v>
      </c>
      <c r="E3036" s="75">
        <v>33560</v>
      </c>
      <c r="F3036" s="27" t="str">
        <f t="shared" si="141"/>
        <v>1096</v>
      </c>
      <c r="G3036" s="27" t="str">
        <f t="shared" si="142"/>
        <v>Female</v>
      </c>
      <c r="H3036" s="27" t="e">
        <f t="shared" si="143"/>
        <v>#VALUE!</v>
      </c>
    </row>
    <row r="3037" spans="1:8" x14ac:dyDescent="0.3">
      <c r="A3037" s="49" t="s">
        <v>6241</v>
      </c>
      <c r="B3037" s="27" t="s">
        <v>6240</v>
      </c>
      <c r="C3037" s="27" t="s">
        <v>6239</v>
      </c>
      <c r="E3037" s="75">
        <v>33259</v>
      </c>
      <c r="F3037" s="27" t="str">
        <f t="shared" si="141"/>
        <v>0152</v>
      </c>
      <c r="G3037" s="27" t="str">
        <f t="shared" si="142"/>
        <v>Female</v>
      </c>
      <c r="H3037" s="27" t="e">
        <f t="shared" si="143"/>
        <v>#VALUE!</v>
      </c>
    </row>
    <row r="3038" spans="1:8" x14ac:dyDescent="0.3">
      <c r="A3038" s="49" t="s">
        <v>6238</v>
      </c>
      <c r="B3038" s="27" t="s">
        <v>4494</v>
      </c>
      <c r="C3038" s="27" t="s">
        <v>5551</v>
      </c>
      <c r="E3038" s="75">
        <v>31985</v>
      </c>
      <c r="F3038" s="27" t="str">
        <f t="shared" si="141"/>
        <v>6899</v>
      </c>
      <c r="G3038" s="27" t="str">
        <f t="shared" si="142"/>
        <v>Male</v>
      </c>
      <c r="H3038" s="27" t="e">
        <f t="shared" si="143"/>
        <v>#VALUE!</v>
      </c>
    </row>
    <row r="3039" spans="1:8" x14ac:dyDescent="0.3">
      <c r="A3039" s="49" t="s">
        <v>6237</v>
      </c>
      <c r="B3039" s="27" t="s">
        <v>6236</v>
      </c>
      <c r="C3039" s="27" t="s">
        <v>6235</v>
      </c>
      <c r="E3039" s="75">
        <v>31008</v>
      </c>
      <c r="F3039" s="27" t="str">
        <f t="shared" si="141"/>
        <v>1162</v>
      </c>
      <c r="G3039" s="27" t="str">
        <f t="shared" si="142"/>
        <v>Female</v>
      </c>
      <c r="H3039" s="27" t="e">
        <f t="shared" si="143"/>
        <v>#VALUE!</v>
      </c>
    </row>
    <row r="3040" spans="1:8" x14ac:dyDescent="0.3">
      <c r="A3040" s="49" t="s">
        <v>6234</v>
      </c>
      <c r="B3040" s="27" t="s">
        <v>4723</v>
      </c>
      <c r="C3040" s="27" t="s">
        <v>6233</v>
      </c>
      <c r="E3040" s="75">
        <v>32620</v>
      </c>
      <c r="F3040" s="27" t="str">
        <f t="shared" si="141"/>
        <v>0850</v>
      </c>
      <c r="G3040" s="27" t="str">
        <f t="shared" si="142"/>
        <v>Female</v>
      </c>
      <c r="H3040" s="27" t="e">
        <f t="shared" si="143"/>
        <v>#VALUE!</v>
      </c>
    </row>
    <row r="3041" spans="1:8" x14ac:dyDescent="0.3">
      <c r="A3041" s="49" t="s">
        <v>6232</v>
      </c>
      <c r="B3041" s="27" t="s">
        <v>6231</v>
      </c>
      <c r="C3041" s="27" t="s">
        <v>6230</v>
      </c>
      <c r="E3041" s="75">
        <v>33749</v>
      </c>
      <c r="F3041" s="27" t="str">
        <f t="shared" si="141"/>
        <v>0046</v>
      </c>
      <c r="G3041" s="27" t="str">
        <f t="shared" si="142"/>
        <v>Female</v>
      </c>
      <c r="H3041" s="27" t="e">
        <f t="shared" si="143"/>
        <v>#VALUE!</v>
      </c>
    </row>
    <row r="3042" spans="1:8" x14ac:dyDescent="0.3">
      <c r="A3042" s="49" t="s">
        <v>6229</v>
      </c>
      <c r="B3042" s="27" t="s">
        <v>6228</v>
      </c>
      <c r="C3042" s="27" t="s">
        <v>6227</v>
      </c>
      <c r="E3042" s="75">
        <v>26355</v>
      </c>
      <c r="F3042" s="27" t="str">
        <f t="shared" si="141"/>
        <v>5189</v>
      </c>
      <c r="G3042" s="27" t="str">
        <f t="shared" si="142"/>
        <v>Male</v>
      </c>
      <c r="H3042" s="27" t="e">
        <f t="shared" si="143"/>
        <v>#VALUE!</v>
      </c>
    </row>
    <row r="3043" spans="1:8" x14ac:dyDescent="0.3">
      <c r="A3043" s="49" t="s">
        <v>6226</v>
      </c>
      <c r="B3043" s="27" t="s">
        <v>6225</v>
      </c>
      <c r="C3043" s="27" t="s">
        <v>5218</v>
      </c>
      <c r="E3043" s="75">
        <v>31116</v>
      </c>
      <c r="F3043" s="27" t="str">
        <f t="shared" si="141"/>
        <v>0858</v>
      </c>
      <c r="G3043" s="27" t="str">
        <f t="shared" si="142"/>
        <v>Female</v>
      </c>
      <c r="H3043" s="27" t="e">
        <f t="shared" si="143"/>
        <v>#VALUE!</v>
      </c>
    </row>
    <row r="3044" spans="1:8" x14ac:dyDescent="0.3">
      <c r="A3044" s="49" t="s">
        <v>6224</v>
      </c>
      <c r="B3044" s="27" t="s">
        <v>6223</v>
      </c>
      <c r="C3044" s="27" t="s">
        <v>6222</v>
      </c>
      <c r="E3044" s="75">
        <v>31109</v>
      </c>
      <c r="F3044" s="27" t="str">
        <f t="shared" si="141"/>
        <v>1020</v>
      </c>
      <c r="G3044" s="27" t="str">
        <f t="shared" si="142"/>
        <v>Female</v>
      </c>
      <c r="H3044" s="27" t="e">
        <f t="shared" si="143"/>
        <v>#VALUE!</v>
      </c>
    </row>
    <row r="3045" spans="1:8" x14ac:dyDescent="0.3">
      <c r="A3045" s="49" t="s">
        <v>6221</v>
      </c>
      <c r="B3045" s="27" t="s">
        <v>4173</v>
      </c>
      <c r="C3045" s="27" t="s">
        <v>6220</v>
      </c>
      <c r="E3045" s="75">
        <v>29486</v>
      </c>
      <c r="F3045" s="27" t="str">
        <f t="shared" si="141"/>
        <v>5476</v>
      </c>
      <c r="G3045" s="27" t="str">
        <f t="shared" si="142"/>
        <v>Male</v>
      </c>
      <c r="H3045" s="27" t="e">
        <f t="shared" si="143"/>
        <v>#VALUE!</v>
      </c>
    </row>
    <row r="3046" spans="1:8" x14ac:dyDescent="0.3">
      <c r="A3046" s="49" t="s">
        <v>6219</v>
      </c>
      <c r="B3046" s="27" t="s">
        <v>6218</v>
      </c>
      <c r="C3046" s="27" t="s">
        <v>6217</v>
      </c>
      <c r="E3046" s="75">
        <v>29392</v>
      </c>
      <c r="F3046" s="27" t="str">
        <f t="shared" si="141"/>
        <v>5052</v>
      </c>
      <c r="G3046" s="27" t="str">
        <f t="shared" si="142"/>
        <v>Male</v>
      </c>
      <c r="H3046" s="27" t="e">
        <f t="shared" si="143"/>
        <v>#VALUE!</v>
      </c>
    </row>
    <row r="3047" spans="1:8" x14ac:dyDescent="0.3">
      <c r="A3047" s="49" t="s">
        <v>6216</v>
      </c>
      <c r="B3047" s="27" t="s">
        <v>6215</v>
      </c>
      <c r="C3047" s="27" t="s">
        <v>5346</v>
      </c>
      <c r="E3047" s="75">
        <v>24997</v>
      </c>
      <c r="F3047" s="27" t="str">
        <f t="shared" si="141"/>
        <v>0103</v>
      </c>
      <c r="G3047" s="27" t="str">
        <f t="shared" si="142"/>
        <v>Female</v>
      </c>
      <c r="H3047" s="27" t="e">
        <f t="shared" si="143"/>
        <v>#VALUE!</v>
      </c>
    </row>
    <row r="3048" spans="1:8" x14ac:dyDescent="0.3">
      <c r="A3048" s="49" t="s">
        <v>6214</v>
      </c>
      <c r="B3048" s="27" t="s">
        <v>6213</v>
      </c>
      <c r="C3048" s="27" t="s">
        <v>6212</v>
      </c>
      <c r="E3048" s="75">
        <v>29206</v>
      </c>
      <c r="F3048" s="27" t="str">
        <f t="shared" si="141"/>
        <v>5151</v>
      </c>
      <c r="G3048" s="27" t="str">
        <f t="shared" si="142"/>
        <v>Male</v>
      </c>
      <c r="H3048" s="27" t="e">
        <f t="shared" si="143"/>
        <v>#VALUE!</v>
      </c>
    </row>
    <row r="3049" spans="1:8" x14ac:dyDescent="0.3">
      <c r="A3049" s="49" t="s">
        <v>6211</v>
      </c>
      <c r="B3049" s="27" t="s">
        <v>6210</v>
      </c>
      <c r="C3049" s="27" t="s">
        <v>6209</v>
      </c>
      <c r="E3049" s="75">
        <v>25443</v>
      </c>
      <c r="F3049" s="27" t="str">
        <f t="shared" si="141"/>
        <v>0931</v>
      </c>
      <c r="G3049" s="27" t="str">
        <f t="shared" si="142"/>
        <v>Female</v>
      </c>
      <c r="H3049" s="27" t="e">
        <f t="shared" si="143"/>
        <v>#VALUE!</v>
      </c>
    </row>
    <row r="3050" spans="1:8" x14ac:dyDescent="0.3">
      <c r="A3050" s="49" t="s">
        <v>6208</v>
      </c>
      <c r="B3050" s="27" t="s">
        <v>5291</v>
      </c>
      <c r="C3050" s="27" t="s">
        <v>5441</v>
      </c>
      <c r="E3050" s="75">
        <v>29534</v>
      </c>
      <c r="F3050" s="27" t="str">
        <f t="shared" si="141"/>
        <v>0448</v>
      </c>
      <c r="G3050" s="27" t="str">
        <f t="shared" si="142"/>
        <v>Female</v>
      </c>
      <c r="H3050" s="27" t="e">
        <f t="shared" si="143"/>
        <v>#VALUE!</v>
      </c>
    </row>
    <row r="3051" spans="1:8" x14ac:dyDescent="0.3">
      <c r="A3051" s="49" t="s">
        <v>6207</v>
      </c>
      <c r="B3051" s="27" t="s">
        <v>6206</v>
      </c>
      <c r="C3051" s="27" t="s">
        <v>6205</v>
      </c>
      <c r="E3051" s="75">
        <v>30302</v>
      </c>
      <c r="F3051" s="27" t="str">
        <f t="shared" si="141"/>
        <v>5854</v>
      </c>
      <c r="G3051" s="27" t="str">
        <f t="shared" si="142"/>
        <v>Male</v>
      </c>
      <c r="H3051" s="27" t="e">
        <f t="shared" si="143"/>
        <v>#VALUE!</v>
      </c>
    </row>
    <row r="3052" spans="1:8" x14ac:dyDescent="0.3">
      <c r="A3052" s="49" t="s">
        <v>6204</v>
      </c>
      <c r="B3052" s="27" t="s">
        <v>6203</v>
      </c>
      <c r="C3052" s="27" t="s">
        <v>6202</v>
      </c>
      <c r="E3052" s="75">
        <v>166186</v>
      </c>
      <c r="F3052" s="27" t="str">
        <f t="shared" si="141"/>
        <v>053</v>
      </c>
      <c r="G3052" s="27" t="str">
        <f t="shared" si="142"/>
        <v>Female</v>
      </c>
      <c r="H3052" s="27" t="e">
        <f t="shared" si="143"/>
        <v>#VALUE!</v>
      </c>
    </row>
    <row r="3053" spans="1:8" x14ac:dyDescent="0.3">
      <c r="A3053" s="49" t="s">
        <v>6201</v>
      </c>
      <c r="B3053" s="27" t="s">
        <v>6200</v>
      </c>
      <c r="C3053" s="27" t="s">
        <v>6199</v>
      </c>
      <c r="E3053" s="75">
        <v>30037</v>
      </c>
      <c r="F3053" s="27" t="str">
        <f t="shared" si="141"/>
        <v>0459</v>
      </c>
      <c r="G3053" s="27" t="str">
        <f t="shared" si="142"/>
        <v>Female</v>
      </c>
      <c r="H3053" s="27" t="e">
        <f t="shared" si="143"/>
        <v>#VALUE!</v>
      </c>
    </row>
    <row r="3054" spans="1:8" x14ac:dyDescent="0.3">
      <c r="A3054" s="49" t="s">
        <v>6198</v>
      </c>
      <c r="B3054" s="27" t="s">
        <v>6197</v>
      </c>
      <c r="C3054" s="27" t="s">
        <v>6196</v>
      </c>
      <c r="E3054" s="75">
        <v>28808</v>
      </c>
      <c r="F3054" s="27" t="str">
        <f t="shared" si="141"/>
        <v>0638</v>
      </c>
      <c r="G3054" s="27" t="str">
        <f t="shared" si="142"/>
        <v>Female</v>
      </c>
      <c r="H3054" s="27" t="e">
        <f t="shared" si="143"/>
        <v>#VALUE!</v>
      </c>
    </row>
    <row r="3055" spans="1:8" x14ac:dyDescent="0.3">
      <c r="A3055" s="49" t="s">
        <v>6195</v>
      </c>
      <c r="B3055" s="27" t="s">
        <v>6194</v>
      </c>
      <c r="C3055" s="27" t="s">
        <v>4858</v>
      </c>
      <c r="E3055" s="75">
        <v>27352</v>
      </c>
      <c r="F3055" s="27" t="str">
        <f t="shared" si="141"/>
        <v>5106</v>
      </c>
      <c r="G3055" s="27" t="str">
        <f t="shared" si="142"/>
        <v>Male</v>
      </c>
      <c r="H3055" s="27" t="e">
        <f t="shared" si="143"/>
        <v>#VALUE!</v>
      </c>
    </row>
    <row r="3056" spans="1:8" x14ac:dyDescent="0.3">
      <c r="A3056" s="49" t="s">
        <v>6193</v>
      </c>
      <c r="B3056" s="27" t="s">
        <v>6192</v>
      </c>
      <c r="C3056" s="27" t="s">
        <v>6191</v>
      </c>
      <c r="E3056" s="75">
        <v>31933</v>
      </c>
      <c r="F3056" s="27" t="str">
        <f t="shared" si="141"/>
        <v>0623</v>
      </c>
      <c r="G3056" s="27" t="str">
        <f t="shared" si="142"/>
        <v>Female</v>
      </c>
      <c r="H3056" s="27" t="e">
        <f t="shared" si="143"/>
        <v>#VALUE!</v>
      </c>
    </row>
    <row r="3057" spans="1:8" x14ac:dyDescent="0.3">
      <c r="A3057" s="49" t="s">
        <v>6190</v>
      </c>
      <c r="B3057" s="27" t="s">
        <v>6189</v>
      </c>
      <c r="C3057" s="27" t="s">
        <v>6188</v>
      </c>
      <c r="E3057" s="75">
        <v>31996</v>
      </c>
      <c r="F3057" s="27" t="str">
        <f t="shared" si="141"/>
        <v>0441</v>
      </c>
      <c r="G3057" s="27" t="str">
        <f t="shared" si="142"/>
        <v>Female</v>
      </c>
      <c r="H3057" s="27" t="e">
        <f t="shared" si="143"/>
        <v>#VALUE!</v>
      </c>
    </row>
    <row r="3058" spans="1:8" x14ac:dyDescent="0.3">
      <c r="A3058" s="49" t="s">
        <v>6187</v>
      </c>
      <c r="B3058" s="27" t="s">
        <v>6186</v>
      </c>
      <c r="C3058" s="27" t="s">
        <v>6185</v>
      </c>
      <c r="E3058" s="75">
        <v>32064</v>
      </c>
      <c r="F3058" s="27" t="str">
        <f t="shared" si="141"/>
        <v>5113</v>
      </c>
      <c r="G3058" s="27" t="str">
        <f t="shared" si="142"/>
        <v>Male</v>
      </c>
      <c r="H3058" s="27" t="e">
        <f t="shared" si="143"/>
        <v>#VALUE!</v>
      </c>
    </row>
    <row r="3059" spans="1:8" x14ac:dyDescent="0.3">
      <c r="A3059" s="49" t="s">
        <v>6184</v>
      </c>
      <c r="B3059" s="27" t="s">
        <v>6183</v>
      </c>
      <c r="C3059" s="27" t="s">
        <v>6182</v>
      </c>
      <c r="E3059" s="75">
        <v>27366</v>
      </c>
      <c r="F3059" s="27" t="str">
        <f t="shared" si="141"/>
        <v>6611</v>
      </c>
      <c r="G3059" s="27" t="str">
        <f t="shared" si="142"/>
        <v>Male</v>
      </c>
      <c r="H3059" s="27" t="e">
        <f t="shared" si="143"/>
        <v>#VALUE!</v>
      </c>
    </row>
    <row r="3060" spans="1:8" x14ac:dyDescent="0.3">
      <c r="A3060" s="49" t="s">
        <v>6181</v>
      </c>
      <c r="B3060" s="27" t="s">
        <v>4179</v>
      </c>
      <c r="C3060" s="27" t="s">
        <v>6180</v>
      </c>
      <c r="E3060" s="75">
        <v>33873</v>
      </c>
      <c r="F3060" s="27" t="str">
        <f t="shared" si="141"/>
        <v>5265</v>
      </c>
      <c r="G3060" s="27" t="str">
        <f t="shared" si="142"/>
        <v>Male</v>
      </c>
      <c r="H3060" s="27" t="e">
        <f t="shared" si="143"/>
        <v>#VALUE!</v>
      </c>
    </row>
    <row r="3061" spans="1:8" x14ac:dyDescent="0.3">
      <c r="A3061" s="49" t="s">
        <v>6179</v>
      </c>
      <c r="B3061" s="27" t="s">
        <v>6066</v>
      </c>
      <c r="C3061" s="27" t="s">
        <v>6178</v>
      </c>
      <c r="E3061" s="75">
        <v>31595</v>
      </c>
      <c r="F3061" s="27" t="str">
        <f t="shared" si="141"/>
        <v>0931</v>
      </c>
      <c r="G3061" s="27" t="str">
        <f t="shared" si="142"/>
        <v>Female</v>
      </c>
      <c r="H3061" s="27" t="e">
        <f t="shared" si="143"/>
        <v>#VALUE!</v>
      </c>
    </row>
    <row r="3062" spans="1:8" x14ac:dyDescent="0.3">
      <c r="A3062" s="49" t="s">
        <v>6177</v>
      </c>
      <c r="B3062" s="27" t="s">
        <v>4826</v>
      </c>
      <c r="C3062" s="27" t="s">
        <v>6176</v>
      </c>
      <c r="E3062" s="75">
        <v>31184</v>
      </c>
      <c r="F3062" s="27" t="str">
        <f t="shared" si="141"/>
        <v>0136</v>
      </c>
      <c r="G3062" s="27" t="str">
        <f t="shared" si="142"/>
        <v>Female</v>
      </c>
      <c r="H3062" s="27" t="e">
        <f t="shared" si="143"/>
        <v>#VALUE!</v>
      </c>
    </row>
    <row r="3063" spans="1:8" x14ac:dyDescent="0.3">
      <c r="A3063" s="49" t="s">
        <v>6175</v>
      </c>
      <c r="B3063" s="27" t="s">
        <v>6174</v>
      </c>
      <c r="C3063" s="27" t="s">
        <v>6173</v>
      </c>
      <c r="E3063" s="75">
        <v>30312</v>
      </c>
      <c r="F3063" s="27" t="str">
        <f t="shared" si="141"/>
        <v>0846</v>
      </c>
      <c r="G3063" s="27" t="str">
        <f t="shared" si="142"/>
        <v>Female</v>
      </c>
      <c r="H3063" s="27" t="e">
        <f t="shared" si="143"/>
        <v>#VALUE!</v>
      </c>
    </row>
    <row r="3064" spans="1:8" x14ac:dyDescent="0.3">
      <c r="A3064" s="49" t="s">
        <v>6172</v>
      </c>
      <c r="B3064" s="27" t="s">
        <v>4562</v>
      </c>
      <c r="C3064" s="27" t="s">
        <v>6171</v>
      </c>
      <c r="E3064" s="75">
        <v>25811</v>
      </c>
      <c r="F3064" s="27" t="str">
        <f t="shared" si="141"/>
        <v>5079</v>
      </c>
      <c r="G3064" s="27" t="str">
        <f t="shared" si="142"/>
        <v>Male</v>
      </c>
      <c r="H3064" s="27" t="e">
        <f t="shared" si="143"/>
        <v>#VALUE!</v>
      </c>
    </row>
    <row r="3065" spans="1:8" x14ac:dyDescent="0.3">
      <c r="A3065" s="49" t="s">
        <v>6170</v>
      </c>
      <c r="B3065" s="27" t="s">
        <v>4765</v>
      </c>
      <c r="C3065" s="27" t="s">
        <v>6169</v>
      </c>
      <c r="E3065" s="75">
        <v>31583</v>
      </c>
      <c r="F3065" s="27" t="str">
        <f t="shared" si="141"/>
        <v>5986</v>
      </c>
      <c r="G3065" s="27" t="str">
        <f t="shared" si="142"/>
        <v>Male</v>
      </c>
      <c r="H3065" s="27" t="e">
        <f t="shared" si="143"/>
        <v>#VALUE!</v>
      </c>
    </row>
    <row r="3066" spans="1:8" x14ac:dyDescent="0.3">
      <c r="A3066" s="49" t="s">
        <v>6168</v>
      </c>
      <c r="B3066" s="27" t="s">
        <v>6167</v>
      </c>
      <c r="C3066" s="27" t="s">
        <v>6166</v>
      </c>
      <c r="E3066" s="75">
        <v>33125</v>
      </c>
      <c r="F3066" s="27" t="str">
        <f t="shared" si="141"/>
        <v>0423</v>
      </c>
      <c r="G3066" s="27" t="str">
        <f t="shared" si="142"/>
        <v>Female</v>
      </c>
      <c r="H3066" s="27" t="e">
        <f t="shared" si="143"/>
        <v>#VALUE!</v>
      </c>
    </row>
    <row r="3067" spans="1:8" x14ac:dyDescent="0.3">
      <c r="A3067" s="49" t="s">
        <v>6165</v>
      </c>
      <c r="B3067" s="27" t="s">
        <v>6164</v>
      </c>
      <c r="C3067" s="27" t="s">
        <v>6163</v>
      </c>
      <c r="E3067" s="75">
        <v>33711</v>
      </c>
      <c r="F3067" s="27" t="str">
        <f t="shared" si="141"/>
        <v>5081</v>
      </c>
      <c r="G3067" s="27" t="str">
        <f t="shared" si="142"/>
        <v>Male</v>
      </c>
      <c r="H3067" s="27" t="e">
        <f t="shared" si="143"/>
        <v>#VALUE!</v>
      </c>
    </row>
    <row r="3068" spans="1:8" x14ac:dyDescent="0.3">
      <c r="A3068" s="49" t="s">
        <v>6162</v>
      </c>
      <c r="B3068" s="27" t="s">
        <v>6161</v>
      </c>
      <c r="C3068" s="27" t="s">
        <v>6160</v>
      </c>
      <c r="E3068" s="75">
        <v>26160</v>
      </c>
      <c r="F3068" s="27" t="str">
        <f t="shared" si="141"/>
        <v>5317</v>
      </c>
      <c r="G3068" s="27" t="str">
        <f t="shared" si="142"/>
        <v>Male</v>
      </c>
      <c r="H3068" s="27" t="e">
        <f t="shared" si="143"/>
        <v>#VALUE!</v>
      </c>
    </row>
    <row r="3069" spans="1:8" x14ac:dyDescent="0.3">
      <c r="A3069" s="49" t="s">
        <v>6159</v>
      </c>
      <c r="B3069" s="27" t="s">
        <v>5922</v>
      </c>
      <c r="C3069" s="27" t="s">
        <v>6158</v>
      </c>
      <c r="E3069" s="75">
        <v>32567</v>
      </c>
      <c r="F3069" s="27" t="str">
        <f t="shared" si="141"/>
        <v>5433</v>
      </c>
      <c r="G3069" s="27" t="str">
        <f t="shared" si="142"/>
        <v>Male</v>
      </c>
      <c r="H3069" s="27" t="e">
        <f t="shared" si="143"/>
        <v>#VALUE!</v>
      </c>
    </row>
    <row r="3070" spans="1:8" x14ac:dyDescent="0.3">
      <c r="A3070" s="49" t="s">
        <v>6157</v>
      </c>
      <c r="B3070" s="27" t="s">
        <v>6156</v>
      </c>
      <c r="C3070" s="27" t="s">
        <v>4701</v>
      </c>
      <c r="E3070" s="75">
        <v>33443</v>
      </c>
      <c r="F3070" s="27" t="str">
        <f t="shared" si="141"/>
        <v>5418</v>
      </c>
      <c r="G3070" s="27" t="str">
        <f t="shared" si="142"/>
        <v>Male</v>
      </c>
      <c r="H3070" s="27" t="e">
        <f t="shared" si="143"/>
        <v>#VALUE!</v>
      </c>
    </row>
    <row r="3071" spans="1:8" x14ac:dyDescent="0.3">
      <c r="A3071" s="49" t="s">
        <v>6155</v>
      </c>
      <c r="B3071" s="27" t="s">
        <v>6154</v>
      </c>
      <c r="C3071" s="27" t="s">
        <v>6153</v>
      </c>
      <c r="E3071" s="75">
        <v>34897</v>
      </c>
      <c r="F3071" s="27" t="str">
        <f t="shared" si="141"/>
        <v>5256</v>
      </c>
      <c r="G3071" s="27" t="str">
        <f t="shared" si="142"/>
        <v>Male</v>
      </c>
      <c r="H3071" s="27" t="e">
        <f t="shared" si="143"/>
        <v>#VALUE!</v>
      </c>
    </row>
    <row r="3072" spans="1:8" x14ac:dyDescent="0.3">
      <c r="A3072" s="49" t="s">
        <v>6152</v>
      </c>
      <c r="B3072" s="27" t="s">
        <v>6151</v>
      </c>
      <c r="C3072" s="27" t="s">
        <v>6150</v>
      </c>
      <c r="E3072" s="75">
        <v>32493</v>
      </c>
      <c r="F3072" s="27" t="str">
        <f t="shared" si="141"/>
        <v>0996</v>
      </c>
      <c r="G3072" s="27" t="str">
        <f t="shared" si="142"/>
        <v>Female</v>
      </c>
      <c r="H3072" s="27" t="e">
        <f t="shared" si="143"/>
        <v>#VALUE!</v>
      </c>
    </row>
    <row r="3073" spans="1:8" x14ac:dyDescent="0.3">
      <c r="A3073" s="49" t="s">
        <v>6149</v>
      </c>
      <c r="B3073" s="27" t="s">
        <v>4164</v>
      </c>
      <c r="C3073" s="27" t="s">
        <v>6148</v>
      </c>
      <c r="E3073" s="75">
        <v>26325</v>
      </c>
      <c r="F3073" s="27" t="str">
        <f t="shared" si="141"/>
        <v>5116</v>
      </c>
      <c r="G3073" s="27" t="str">
        <f t="shared" si="142"/>
        <v>Male</v>
      </c>
      <c r="H3073" s="27" t="e">
        <f t="shared" si="143"/>
        <v>#VALUE!</v>
      </c>
    </row>
    <row r="3074" spans="1:8" x14ac:dyDescent="0.3">
      <c r="A3074" s="49" t="s">
        <v>6147</v>
      </c>
      <c r="B3074" s="27" t="s">
        <v>5058</v>
      </c>
      <c r="C3074" s="27" t="s">
        <v>6146</v>
      </c>
      <c r="E3074" s="75">
        <v>32217</v>
      </c>
      <c r="F3074" s="27" t="str">
        <f t="shared" si="141"/>
        <v>5975</v>
      </c>
      <c r="G3074" s="27" t="str">
        <f t="shared" si="142"/>
        <v>Male</v>
      </c>
      <c r="H3074" s="27" t="e">
        <f t="shared" si="143"/>
        <v>#VALUE!</v>
      </c>
    </row>
    <row r="3075" spans="1:8" x14ac:dyDescent="0.3">
      <c r="A3075" s="49" t="s">
        <v>6145</v>
      </c>
      <c r="B3075" s="27" t="s">
        <v>6144</v>
      </c>
      <c r="C3075" s="27" t="s">
        <v>6143</v>
      </c>
      <c r="E3075" s="75">
        <v>32749</v>
      </c>
      <c r="F3075" s="27" t="str">
        <f t="shared" si="141"/>
        <v>0228</v>
      </c>
      <c r="G3075" s="27" t="str">
        <f t="shared" si="142"/>
        <v>Female</v>
      </c>
      <c r="H3075" s="27" t="e">
        <f t="shared" si="143"/>
        <v>#VALUE!</v>
      </c>
    </row>
    <row r="3076" spans="1:8" x14ac:dyDescent="0.3">
      <c r="A3076" s="49" t="s">
        <v>6142</v>
      </c>
      <c r="B3076" s="27" t="s">
        <v>6141</v>
      </c>
      <c r="C3076" s="27" t="s">
        <v>6140</v>
      </c>
      <c r="E3076" s="75">
        <v>32702</v>
      </c>
      <c r="F3076" s="27" t="str">
        <f t="shared" ref="F3076:F3139" si="144">MID(A3076,7,4)</f>
        <v>1031</v>
      </c>
      <c r="G3076" s="27" t="str">
        <f t="shared" si="142"/>
        <v>Female</v>
      </c>
      <c r="H3076" s="27" t="e">
        <f t="shared" si="143"/>
        <v>#VALUE!</v>
      </c>
    </row>
    <row r="3077" spans="1:8" x14ac:dyDescent="0.3">
      <c r="A3077" s="49" t="s">
        <v>6139</v>
      </c>
      <c r="B3077" s="27" t="s">
        <v>4206</v>
      </c>
      <c r="C3077" s="27" t="s">
        <v>6138</v>
      </c>
      <c r="E3077" s="75">
        <v>34320</v>
      </c>
      <c r="F3077" s="27" t="str">
        <f t="shared" si="144"/>
        <v>0814</v>
      </c>
      <c r="G3077" s="27" t="str">
        <f t="shared" ref="G3077:G3140" si="145">IF(F3077&gt;"4999","Male","Female")</f>
        <v>Female</v>
      </c>
      <c r="H3077" s="27" t="e">
        <f t="shared" ref="H3077:H3140" si="146">LEFT(REPLACE(D3077,1,FIND("@",D3077),""),FIND(".",REPLACE(D3077,1,FIND("@",D3077),""))-1)</f>
        <v>#VALUE!</v>
      </c>
    </row>
    <row r="3078" spans="1:8" x14ac:dyDescent="0.3">
      <c r="A3078" s="49" t="s">
        <v>6137</v>
      </c>
      <c r="B3078" s="27" t="s">
        <v>4234</v>
      </c>
      <c r="C3078" s="27" t="s">
        <v>4961</v>
      </c>
      <c r="E3078" s="75">
        <v>32475</v>
      </c>
      <c r="F3078" s="27" t="str">
        <f t="shared" si="144"/>
        <v>6134</v>
      </c>
      <c r="G3078" s="27" t="str">
        <f t="shared" si="145"/>
        <v>Male</v>
      </c>
      <c r="H3078" s="27" t="e">
        <f t="shared" si="146"/>
        <v>#VALUE!</v>
      </c>
    </row>
    <row r="3079" spans="1:8" x14ac:dyDescent="0.3">
      <c r="A3079" s="49" t="s">
        <v>6136</v>
      </c>
      <c r="B3079" s="27" t="s">
        <v>6135</v>
      </c>
      <c r="C3079" s="27" t="s">
        <v>6134</v>
      </c>
      <c r="E3079" s="75">
        <v>30086</v>
      </c>
      <c r="F3079" s="27" t="str">
        <f t="shared" si="144"/>
        <v>0594</v>
      </c>
      <c r="G3079" s="27" t="str">
        <f t="shared" si="145"/>
        <v>Female</v>
      </c>
      <c r="H3079" s="27" t="e">
        <f t="shared" si="146"/>
        <v>#VALUE!</v>
      </c>
    </row>
    <row r="3080" spans="1:8" x14ac:dyDescent="0.3">
      <c r="A3080" s="49" t="s">
        <v>6133</v>
      </c>
      <c r="B3080" s="27" t="s">
        <v>6132</v>
      </c>
      <c r="C3080" s="27" t="s">
        <v>4026</v>
      </c>
      <c r="E3080" s="75">
        <v>33854</v>
      </c>
      <c r="F3080" s="27" t="str">
        <f t="shared" si="144"/>
        <v>0494</v>
      </c>
      <c r="G3080" s="27" t="str">
        <f t="shared" si="145"/>
        <v>Female</v>
      </c>
      <c r="H3080" s="27" t="e">
        <f t="shared" si="146"/>
        <v>#VALUE!</v>
      </c>
    </row>
    <row r="3081" spans="1:8" x14ac:dyDescent="0.3">
      <c r="A3081" s="49" t="s">
        <v>6131</v>
      </c>
      <c r="B3081" s="27" t="s">
        <v>6130</v>
      </c>
      <c r="C3081" s="27" t="s">
        <v>6129</v>
      </c>
      <c r="E3081" s="75">
        <v>32486</v>
      </c>
      <c r="F3081" s="27" t="str">
        <f t="shared" si="144"/>
        <v>0578</v>
      </c>
      <c r="G3081" s="27" t="str">
        <f t="shared" si="145"/>
        <v>Female</v>
      </c>
      <c r="H3081" s="27" t="e">
        <f t="shared" si="146"/>
        <v>#VALUE!</v>
      </c>
    </row>
    <row r="3082" spans="1:8" x14ac:dyDescent="0.3">
      <c r="A3082" s="49" t="s">
        <v>6128</v>
      </c>
      <c r="B3082" s="27" t="s">
        <v>5176</v>
      </c>
      <c r="C3082" s="27" t="s">
        <v>6127</v>
      </c>
      <c r="E3082" s="75">
        <v>33843</v>
      </c>
      <c r="F3082" s="27" t="str">
        <f t="shared" si="144"/>
        <v>0272</v>
      </c>
      <c r="G3082" s="27" t="str">
        <f t="shared" si="145"/>
        <v>Female</v>
      </c>
      <c r="H3082" s="27" t="e">
        <f t="shared" si="146"/>
        <v>#VALUE!</v>
      </c>
    </row>
    <row r="3083" spans="1:8" x14ac:dyDescent="0.3">
      <c r="A3083" s="49" t="s">
        <v>6126</v>
      </c>
      <c r="B3083" s="27" t="s">
        <v>6125</v>
      </c>
      <c r="C3083" s="27" t="s">
        <v>5548</v>
      </c>
      <c r="E3083" s="75">
        <v>31682</v>
      </c>
      <c r="F3083" s="27" t="str">
        <f t="shared" si="144"/>
        <v>5908</v>
      </c>
      <c r="G3083" s="27" t="str">
        <f t="shared" si="145"/>
        <v>Male</v>
      </c>
      <c r="H3083" s="27" t="e">
        <f t="shared" si="146"/>
        <v>#VALUE!</v>
      </c>
    </row>
    <row r="3084" spans="1:8" x14ac:dyDescent="0.3">
      <c r="A3084" s="49" t="s">
        <v>6124</v>
      </c>
      <c r="B3084" s="27" t="s">
        <v>6123</v>
      </c>
      <c r="C3084" s="27" t="s">
        <v>6122</v>
      </c>
      <c r="E3084" s="75">
        <v>31733</v>
      </c>
      <c r="F3084" s="27" t="str">
        <f t="shared" si="144"/>
        <v>0255</v>
      </c>
      <c r="G3084" s="27" t="str">
        <f t="shared" si="145"/>
        <v>Female</v>
      </c>
      <c r="H3084" s="27" t="e">
        <f t="shared" si="146"/>
        <v>#VALUE!</v>
      </c>
    </row>
    <row r="3085" spans="1:8" x14ac:dyDescent="0.3">
      <c r="A3085" s="49" t="s">
        <v>6121</v>
      </c>
      <c r="B3085" s="27" t="s">
        <v>5036</v>
      </c>
      <c r="C3085" s="27" t="s">
        <v>6120</v>
      </c>
      <c r="E3085" s="75">
        <v>31246</v>
      </c>
      <c r="F3085" s="27" t="str">
        <f t="shared" si="144"/>
        <v>0925</v>
      </c>
      <c r="G3085" s="27" t="str">
        <f t="shared" si="145"/>
        <v>Female</v>
      </c>
      <c r="H3085" s="27" t="e">
        <f t="shared" si="146"/>
        <v>#VALUE!</v>
      </c>
    </row>
    <row r="3086" spans="1:8" x14ac:dyDescent="0.3">
      <c r="A3086" s="49" t="s">
        <v>6119</v>
      </c>
      <c r="B3086" s="27" t="s">
        <v>4179</v>
      </c>
      <c r="C3086" s="27" t="s">
        <v>3</v>
      </c>
      <c r="E3086" s="75">
        <v>30080</v>
      </c>
      <c r="F3086" s="27" t="str">
        <f t="shared" si="144"/>
        <v>0815</v>
      </c>
      <c r="G3086" s="27" t="str">
        <f t="shared" si="145"/>
        <v>Female</v>
      </c>
      <c r="H3086" s="27" t="e">
        <f t="shared" si="146"/>
        <v>#VALUE!</v>
      </c>
    </row>
    <row r="3087" spans="1:8" x14ac:dyDescent="0.3">
      <c r="A3087" s="49" t="s">
        <v>6118</v>
      </c>
      <c r="B3087" s="27" t="s">
        <v>6117</v>
      </c>
      <c r="C3087" s="27" t="s">
        <v>6116</v>
      </c>
      <c r="E3087" s="75">
        <v>34618</v>
      </c>
      <c r="F3087" s="27" t="str">
        <f t="shared" si="144"/>
        <v>0506</v>
      </c>
      <c r="G3087" s="27" t="str">
        <f t="shared" si="145"/>
        <v>Female</v>
      </c>
      <c r="H3087" s="27" t="e">
        <f t="shared" si="146"/>
        <v>#VALUE!</v>
      </c>
    </row>
    <row r="3088" spans="1:8" x14ac:dyDescent="0.3">
      <c r="A3088" s="49" t="s">
        <v>6115</v>
      </c>
      <c r="B3088" s="27" t="s">
        <v>6114</v>
      </c>
      <c r="C3088" s="27" t="s">
        <v>6113</v>
      </c>
      <c r="E3088" s="75">
        <v>32431</v>
      </c>
      <c r="F3088" s="27" t="str">
        <f t="shared" si="144"/>
        <v>1049</v>
      </c>
      <c r="G3088" s="27" t="str">
        <f t="shared" si="145"/>
        <v>Female</v>
      </c>
      <c r="H3088" s="27" t="e">
        <f t="shared" si="146"/>
        <v>#VALUE!</v>
      </c>
    </row>
    <row r="3089" spans="1:8" x14ac:dyDescent="0.3">
      <c r="A3089" s="49" t="s">
        <v>6112</v>
      </c>
      <c r="B3089" s="27" t="s">
        <v>4206</v>
      </c>
      <c r="C3089" s="27" t="s">
        <v>6111</v>
      </c>
      <c r="E3089" s="75">
        <v>32162</v>
      </c>
      <c r="F3089" s="27" t="str">
        <f t="shared" si="144"/>
        <v>0416</v>
      </c>
      <c r="G3089" s="27" t="str">
        <f t="shared" si="145"/>
        <v>Female</v>
      </c>
      <c r="H3089" s="27" t="e">
        <f t="shared" si="146"/>
        <v>#VALUE!</v>
      </c>
    </row>
    <row r="3090" spans="1:8" x14ac:dyDescent="0.3">
      <c r="A3090" s="49" t="s">
        <v>6110</v>
      </c>
      <c r="B3090" s="27" t="s">
        <v>4307</v>
      </c>
      <c r="C3090" s="27" t="s">
        <v>4961</v>
      </c>
      <c r="E3090" s="75">
        <v>32181</v>
      </c>
      <c r="F3090" s="27" t="str">
        <f t="shared" si="144"/>
        <v>1256</v>
      </c>
      <c r="G3090" s="27" t="str">
        <f t="shared" si="145"/>
        <v>Female</v>
      </c>
      <c r="H3090" s="27" t="e">
        <f t="shared" si="146"/>
        <v>#VALUE!</v>
      </c>
    </row>
    <row r="3091" spans="1:8" x14ac:dyDescent="0.3">
      <c r="A3091" s="49" t="s">
        <v>6109</v>
      </c>
      <c r="B3091" s="27" t="s">
        <v>4941</v>
      </c>
      <c r="C3091" s="27" t="s">
        <v>4961</v>
      </c>
      <c r="E3091" s="75">
        <v>31839</v>
      </c>
      <c r="F3091" s="27" t="str">
        <f t="shared" si="144"/>
        <v>6758</v>
      </c>
      <c r="G3091" s="27" t="str">
        <f t="shared" si="145"/>
        <v>Male</v>
      </c>
      <c r="H3091" s="27" t="e">
        <f t="shared" si="146"/>
        <v>#VALUE!</v>
      </c>
    </row>
    <row r="3092" spans="1:8" x14ac:dyDescent="0.3">
      <c r="A3092" s="49" t="s">
        <v>6108</v>
      </c>
      <c r="B3092" s="27" t="s">
        <v>4220</v>
      </c>
      <c r="C3092" s="27" t="s">
        <v>6107</v>
      </c>
      <c r="E3092" s="75">
        <v>32195</v>
      </c>
      <c r="F3092" s="27" t="str">
        <f t="shared" si="144"/>
        <v>0842</v>
      </c>
      <c r="G3092" s="27" t="str">
        <f t="shared" si="145"/>
        <v>Female</v>
      </c>
      <c r="H3092" s="27" t="e">
        <f t="shared" si="146"/>
        <v>#VALUE!</v>
      </c>
    </row>
    <row r="3093" spans="1:8" x14ac:dyDescent="0.3">
      <c r="A3093" s="49" t="s">
        <v>6106</v>
      </c>
      <c r="B3093" s="27" t="s">
        <v>6105</v>
      </c>
      <c r="C3093" s="27" t="s">
        <v>6104</v>
      </c>
      <c r="E3093" s="75">
        <v>31258</v>
      </c>
      <c r="F3093" s="27" t="str">
        <f t="shared" si="144"/>
        <v>0322</v>
      </c>
      <c r="G3093" s="27" t="str">
        <f t="shared" si="145"/>
        <v>Female</v>
      </c>
      <c r="H3093" s="27" t="e">
        <f t="shared" si="146"/>
        <v>#VALUE!</v>
      </c>
    </row>
    <row r="3094" spans="1:8" x14ac:dyDescent="0.3">
      <c r="A3094" s="49" t="s">
        <v>6103</v>
      </c>
      <c r="B3094" s="27" t="s">
        <v>6102</v>
      </c>
      <c r="C3094" s="27" t="s">
        <v>6101</v>
      </c>
      <c r="E3094" s="75">
        <v>31397</v>
      </c>
      <c r="F3094" s="27" t="str">
        <f t="shared" si="144"/>
        <v>0983</v>
      </c>
      <c r="G3094" s="27" t="str">
        <f t="shared" si="145"/>
        <v>Female</v>
      </c>
      <c r="H3094" s="27" t="e">
        <f t="shared" si="146"/>
        <v>#VALUE!</v>
      </c>
    </row>
    <row r="3095" spans="1:8" x14ac:dyDescent="0.3">
      <c r="A3095" s="49" t="s">
        <v>6100</v>
      </c>
      <c r="B3095" s="27" t="s">
        <v>6099</v>
      </c>
      <c r="C3095" s="27" t="s">
        <v>6098</v>
      </c>
      <c r="E3095" s="75">
        <v>31840</v>
      </c>
      <c r="F3095" s="27" t="str">
        <f t="shared" si="144"/>
        <v>0235</v>
      </c>
      <c r="G3095" s="27" t="str">
        <f t="shared" si="145"/>
        <v>Female</v>
      </c>
      <c r="H3095" s="27" t="e">
        <f t="shared" si="146"/>
        <v>#VALUE!</v>
      </c>
    </row>
    <row r="3096" spans="1:8" x14ac:dyDescent="0.3">
      <c r="A3096" s="49" t="s">
        <v>6097</v>
      </c>
      <c r="B3096" s="27" t="s">
        <v>6096</v>
      </c>
      <c r="C3096" s="27" t="s">
        <v>4794</v>
      </c>
      <c r="E3096" s="75">
        <v>31536</v>
      </c>
      <c r="F3096" s="27" t="str">
        <f t="shared" si="144"/>
        <v>0519</v>
      </c>
      <c r="G3096" s="27" t="str">
        <f t="shared" si="145"/>
        <v>Female</v>
      </c>
      <c r="H3096" s="27" t="e">
        <f t="shared" si="146"/>
        <v>#VALUE!</v>
      </c>
    </row>
    <row r="3097" spans="1:8" x14ac:dyDescent="0.3">
      <c r="A3097" s="49" t="s">
        <v>6095</v>
      </c>
      <c r="B3097" s="27" t="s">
        <v>6094</v>
      </c>
      <c r="C3097" s="27" t="s">
        <v>6093</v>
      </c>
      <c r="E3097" s="75">
        <v>31189</v>
      </c>
      <c r="F3097" s="27" t="str">
        <f t="shared" si="144"/>
        <v>5004</v>
      </c>
      <c r="G3097" s="27" t="str">
        <f t="shared" si="145"/>
        <v>Male</v>
      </c>
      <c r="H3097" s="27" t="e">
        <f t="shared" si="146"/>
        <v>#VALUE!</v>
      </c>
    </row>
    <row r="3098" spans="1:8" x14ac:dyDescent="0.3">
      <c r="A3098" s="49" t="s">
        <v>6092</v>
      </c>
      <c r="B3098" s="27" t="s">
        <v>6036</v>
      </c>
      <c r="C3098" s="27" t="s">
        <v>6091</v>
      </c>
      <c r="E3098" s="75">
        <v>27776</v>
      </c>
      <c r="F3098" s="27" t="str">
        <f t="shared" si="144"/>
        <v>5024</v>
      </c>
      <c r="G3098" s="27" t="str">
        <f t="shared" si="145"/>
        <v>Male</v>
      </c>
      <c r="H3098" s="27" t="e">
        <f t="shared" si="146"/>
        <v>#VALUE!</v>
      </c>
    </row>
    <row r="3099" spans="1:8" x14ac:dyDescent="0.3">
      <c r="A3099" s="49" t="s">
        <v>6090</v>
      </c>
      <c r="B3099" s="27" t="s">
        <v>6089</v>
      </c>
      <c r="C3099" s="27" t="s">
        <v>6088</v>
      </c>
      <c r="E3099" s="75">
        <v>30789</v>
      </c>
      <c r="F3099" s="27" t="str">
        <f t="shared" si="144"/>
        <v>0247</v>
      </c>
      <c r="G3099" s="27" t="str">
        <f t="shared" si="145"/>
        <v>Female</v>
      </c>
      <c r="H3099" s="27" t="e">
        <f t="shared" si="146"/>
        <v>#VALUE!</v>
      </c>
    </row>
    <row r="3100" spans="1:8" x14ac:dyDescent="0.3">
      <c r="A3100" s="49" t="s">
        <v>6087</v>
      </c>
      <c r="B3100" s="27" t="s">
        <v>6086</v>
      </c>
      <c r="C3100" s="27" t="s">
        <v>6085</v>
      </c>
      <c r="E3100" s="75">
        <v>32424</v>
      </c>
      <c r="F3100" s="27" t="str">
        <f t="shared" si="144"/>
        <v>0772</v>
      </c>
      <c r="G3100" s="27" t="str">
        <f t="shared" si="145"/>
        <v>Female</v>
      </c>
      <c r="H3100" s="27" t="e">
        <f t="shared" si="146"/>
        <v>#VALUE!</v>
      </c>
    </row>
    <row r="3101" spans="1:8" x14ac:dyDescent="0.3">
      <c r="A3101" s="49" t="s">
        <v>6084</v>
      </c>
      <c r="B3101" s="27" t="s">
        <v>6083</v>
      </c>
      <c r="C3101" s="27" t="s">
        <v>6082</v>
      </c>
      <c r="E3101" s="75">
        <v>33419</v>
      </c>
      <c r="F3101" s="27" t="str">
        <f t="shared" si="144"/>
        <v>0250</v>
      </c>
      <c r="G3101" s="27" t="str">
        <f t="shared" si="145"/>
        <v>Female</v>
      </c>
      <c r="H3101" s="27" t="e">
        <f t="shared" si="146"/>
        <v>#VALUE!</v>
      </c>
    </row>
    <row r="3102" spans="1:8" x14ac:dyDescent="0.3">
      <c r="A3102" s="49" t="s">
        <v>6081</v>
      </c>
      <c r="B3102" s="27" t="s">
        <v>6080</v>
      </c>
      <c r="C3102" s="27" t="s">
        <v>6079</v>
      </c>
      <c r="E3102" s="75">
        <v>31409</v>
      </c>
      <c r="F3102" s="27" t="str">
        <f t="shared" si="144"/>
        <v>1265</v>
      </c>
      <c r="G3102" s="27" t="str">
        <f t="shared" si="145"/>
        <v>Female</v>
      </c>
      <c r="H3102" s="27" t="e">
        <f t="shared" si="146"/>
        <v>#VALUE!</v>
      </c>
    </row>
    <row r="3103" spans="1:8" x14ac:dyDescent="0.3">
      <c r="A3103" s="49" t="s">
        <v>6078</v>
      </c>
      <c r="B3103" s="27" t="s">
        <v>6077</v>
      </c>
      <c r="C3103" s="27" t="s">
        <v>6076</v>
      </c>
      <c r="E3103" s="75">
        <v>32673</v>
      </c>
      <c r="F3103" s="27" t="str">
        <f t="shared" si="144"/>
        <v>0309</v>
      </c>
      <c r="G3103" s="27" t="str">
        <f t="shared" si="145"/>
        <v>Female</v>
      </c>
      <c r="H3103" s="27" t="e">
        <f t="shared" si="146"/>
        <v>#VALUE!</v>
      </c>
    </row>
    <row r="3104" spans="1:8" x14ac:dyDescent="0.3">
      <c r="A3104" s="49" t="s">
        <v>6075</v>
      </c>
      <c r="B3104" s="27" t="s">
        <v>4571</v>
      </c>
      <c r="C3104" s="27" t="s">
        <v>4657</v>
      </c>
      <c r="E3104" s="75">
        <v>33520</v>
      </c>
      <c r="F3104" s="27" t="str">
        <f t="shared" si="144"/>
        <v>0162</v>
      </c>
      <c r="G3104" s="27" t="str">
        <f t="shared" si="145"/>
        <v>Female</v>
      </c>
      <c r="H3104" s="27" t="e">
        <f t="shared" si="146"/>
        <v>#VALUE!</v>
      </c>
    </row>
    <row r="3105" spans="1:8" x14ac:dyDescent="0.3">
      <c r="A3105" s="49" t="s">
        <v>6074</v>
      </c>
      <c r="B3105" s="27" t="s">
        <v>6073</v>
      </c>
      <c r="C3105" s="27" t="s">
        <v>6072</v>
      </c>
      <c r="E3105" s="75">
        <v>31087</v>
      </c>
      <c r="F3105" s="27" t="str">
        <f t="shared" si="144"/>
        <v>0361</v>
      </c>
      <c r="G3105" s="27" t="str">
        <f t="shared" si="145"/>
        <v>Female</v>
      </c>
      <c r="H3105" s="27" t="e">
        <f t="shared" si="146"/>
        <v>#VALUE!</v>
      </c>
    </row>
    <row r="3106" spans="1:8" x14ac:dyDescent="0.3">
      <c r="A3106" s="49" t="s">
        <v>6071</v>
      </c>
      <c r="B3106" s="27" t="s">
        <v>4173</v>
      </c>
      <c r="C3106" s="27" t="s">
        <v>6070</v>
      </c>
      <c r="E3106" s="75">
        <v>33577</v>
      </c>
      <c r="F3106" s="27" t="str">
        <f t="shared" si="144"/>
        <v>5261</v>
      </c>
      <c r="G3106" s="27" t="str">
        <f t="shared" si="145"/>
        <v>Male</v>
      </c>
      <c r="H3106" s="27" t="e">
        <f t="shared" si="146"/>
        <v>#VALUE!</v>
      </c>
    </row>
    <row r="3107" spans="1:8" x14ac:dyDescent="0.3">
      <c r="A3107" s="49" t="s">
        <v>6069</v>
      </c>
      <c r="B3107" s="27" t="s">
        <v>6068</v>
      </c>
      <c r="C3107" s="27" t="s">
        <v>5049</v>
      </c>
      <c r="E3107" s="75">
        <v>33199</v>
      </c>
      <c r="F3107" s="27" t="str">
        <f t="shared" si="144"/>
        <v>0663</v>
      </c>
      <c r="G3107" s="27" t="str">
        <f t="shared" si="145"/>
        <v>Female</v>
      </c>
      <c r="H3107" s="27" t="e">
        <f t="shared" si="146"/>
        <v>#VALUE!</v>
      </c>
    </row>
    <row r="3108" spans="1:8" x14ac:dyDescent="0.3">
      <c r="A3108" s="49" t="s">
        <v>6067</v>
      </c>
      <c r="B3108" s="27" t="s">
        <v>6066</v>
      </c>
      <c r="C3108" s="27" t="s">
        <v>6065</v>
      </c>
      <c r="E3108" s="75">
        <v>32966</v>
      </c>
      <c r="F3108" s="27" t="str">
        <f t="shared" si="144"/>
        <v>0483</v>
      </c>
      <c r="G3108" s="27" t="str">
        <f t="shared" si="145"/>
        <v>Female</v>
      </c>
      <c r="H3108" s="27" t="e">
        <f t="shared" si="146"/>
        <v>#VALUE!</v>
      </c>
    </row>
    <row r="3109" spans="1:8" x14ac:dyDescent="0.3">
      <c r="A3109" s="49" t="s">
        <v>6064</v>
      </c>
      <c r="B3109" s="27" t="s">
        <v>5827</v>
      </c>
      <c r="C3109" s="27" t="s">
        <v>5821</v>
      </c>
      <c r="E3109" s="75">
        <v>33668</v>
      </c>
      <c r="F3109" s="27" t="str">
        <f t="shared" si="144"/>
        <v>0177</v>
      </c>
      <c r="G3109" s="27" t="str">
        <f t="shared" si="145"/>
        <v>Female</v>
      </c>
      <c r="H3109" s="27" t="e">
        <f t="shared" si="146"/>
        <v>#VALUE!</v>
      </c>
    </row>
    <row r="3110" spans="1:8" x14ac:dyDescent="0.3">
      <c r="A3110" s="49" t="s">
        <v>6063</v>
      </c>
      <c r="B3110" s="27" t="s">
        <v>6062</v>
      </c>
      <c r="C3110" s="27" t="s">
        <v>5704</v>
      </c>
      <c r="E3110" s="75">
        <v>33301</v>
      </c>
      <c r="F3110" s="27" t="str">
        <f t="shared" si="144"/>
        <v>5298</v>
      </c>
      <c r="G3110" s="27" t="str">
        <f t="shared" si="145"/>
        <v>Male</v>
      </c>
      <c r="H3110" s="27" t="e">
        <f t="shared" si="146"/>
        <v>#VALUE!</v>
      </c>
    </row>
    <row r="3111" spans="1:8" x14ac:dyDescent="0.3">
      <c r="A3111" s="49" t="s">
        <v>6061</v>
      </c>
      <c r="B3111" s="27" t="s">
        <v>4252</v>
      </c>
      <c r="C3111" s="27" t="s">
        <v>6060</v>
      </c>
      <c r="E3111" s="75">
        <v>34182</v>
      </c>
      <c r="F3111" s="27" t="str">
        <f t="shared" si="144"/>
        <v>5108</v>
      </c>
      <c r="G3111" s="27" t="str">
        <f t="shared" si="145"/>
        <v>Male</v>
      </c>
      <c r="H3111" s="27" t="e">
        <f t="shared" si="146"/>
        <v>#VALUE!</v>
      </c>
    </row>
    <row r="3112" spans="1:8" x14ac:dyDescent="0.3">
      <c r="A3112" s="49" t="s">
        <v>6059</v>
      </c>
      <c r="B3112" s="27" t="s">
        <v>4629</v>
      </c>
      <c r="C3112" s="27" t="s">
        <v>6058</v>
      </c>
      <c r="E3112" s="75">
        <v>32037</v>
      </c>
      <c r="F3112" s="27" t="str">
        <f t="shared" si="144"/>
        <v>0942</v>
      </c>
      <c r="G3112" s="27" t="str">
        <f t="shared" si="145"/>
        <v>Female</v>
      </c>
      <c r="H3112" s="27" t="e">
        <f t="shared" si="146"/>
        <v>#VALUE!</v>
      </c>
    </row>
    <row r="3113" spans="1:8" x14ac:dyDescent="0.3">
      <c r="A3113" s="49" t="s">
        <v>6057</v>
      </c>
      <c r="B3113" s="27" t="s">
        <v>6056</v>
      </c>
      <c r="C3113" s="27" t="s">
        <v>5434</v>
      </c>
      <c r="E3113" s="75">
        <v>32910</v>
      </c>
      <c r="F3113" s="27" t="str">
        <f t="shared" si="144"/>
        <v>0724</v>
      </c>
      <c r="G3113" s="27" t="str">
        <f t="shared" si="145"/>
        <v>Female</v>
      </c>
      <c r="H3113" s="27" t="e">
        <f t="shared" si="146"/>
        <v>#VALUE!</v>
      </c>
    </row>
    <row r="3114" spans="1:8" x14ac:dyDescent="0.3">
      <c r="A3114" s="49" t="s">
        <v>6055</v>
      </c>
      <c r="B3114" s="27" t="s">
        <v>4348</v>
      </c>
      <c r="C3114" s="27" t="s">
        <v>6054</v>
      </c>
      <c r="E3114" s="75">
        <v>31939</v>
      </c>
      <c r="F3114" s="27" t="str">
        <f t="shared" si="144"/>
        <v>0291</v>
      </c>
      <c r="G3114" s="27" t="str">
        <f t="shared" si="145"/>
        <v>Female</v>
      </c>
      <c r="H3114" s="27" t="e">
        <f t="shared" si="146"/>
        <v>#VALUE!</v>
      </c>
    </row>
    <row r="3115" spans="1:8" x14ac:dyDescent="0.3">
      <c r="A3115" s="49" t="s">
        <v>6053</v>
      </c>
      <c r="B3115" s="27" t="s">
        <v>4554</v>
      </c>
      <c r="C3115" s="27" t="s">
        <v>6052</v>
      </c>
      <c r="E3115" s="75">
        <v>31046</v>
      </c>
      <c r="F3115" s="27" t="str">
        <f t="shared" si="144"/>
        <v>0397</v>
      </c>
      <c r="G3115" s="27" t="str">
        <f t="shared" si="145"/>
        <v>Female</v>
      </c>
      <c r="H3115" s="27" t="e">
        <f t="shared" si="146"/>
        <v>#VALUE!</v>
      </c>
    </row>
    <row r="3116" spans="1:8" x14ac:dyDescent="0.3">
      <c r="A3116" s="49" t="s">
        <v>6051</v>
      </c>
      <c r="B3116" s="27" t="s">
        <v>6050</v>
      </c>
      <c r="C3116" s="27" t="s">
        <v>4104</v>
      </c>
      <c r="E3116" s="75">
        <v>31031</v>
      </c>
      <c r="F3116" s="27" t="str">
        <f t="shared" si="144"/>
        <v>0453</v>
      </c>
      <c r="G3116" s="27" t="str">
        <f t="shared" si="145"/>
        <v>Female</v>
      </c>
      <c r="H3116" s="27" t="e">
        <f t="shared" si="146"/>
        <v>#VALUE!</v>
      </c>
    </row>
    <row r="3117" spans="1:8" x14ac:dyDescent="0.3">
      <c r="A3117" s="49" t="s">
        <v>6049</v>
      </c>
      <c r="B3117" s="27" t="s">
        <v>6048</v>
      </c>
      <c r="C3117" s="27" t="s">
        <v>6047</v>
      </c>
      <c r="E3117" s="75">
        <v>33316</v>
      </c>
      <c r="F3117" s="27" t="str">
        <f t="shared" si="144"/>
        <v>1144</v>
      </c>
      <c r="G3117" s="27" t="str">
        <f t="shared" si="145"/>
        <v>Female</v>
      </c>
      <c r="H3117" s="27" t="e">
        <f t="shared" si="146"/>
        <v>#VALUE!</v>
      </c>
    </row>
    <row r="3118" spans="1:8" x14ac:dyDescent="0.3">
      <c r="A3118" s="49" t="s">
        <v>6046</v>
      </c>
      <c r="B3118" s="27" t="s">
        <v>6045</v>
      </c>
      <c r="C3118" s="27" t="s">
        <v>6044</v>
      </c>
      <c r="E3118" s="75">
        <v>32844</v>
      </c>
      <c r="F3118" s="27" t="str">
        <f t="shared" si="144"/>
        <v>1071</v>
      </c>
      <c r="G3118" s="27" t="str">
        <f t="shared" si="145"/>
        <v>Female</v>
      </c>
      <c r="H3118" s="27" t="e">
        <f t="shared" si="146"/>
        <v>#VALUE!</v>
      </c>
    </row>
    <row r="3119" spans="1:8" x14ac:dyDescent="0.3">
      <c r="A3119" s="49" t="s">
        <v>6043</v>
      </c>
      <c r="B3119" s="27" t="s">
        <v>6042</v>
      </c>
      <c r="C3119" s="27" t="s">
        <v>6041</v>
      </c>
      <c r="E3119" s="75">
        <v>33169</v>
      </c>
      <c r="F3119" s="27" t="str">
        <f t="shared" si="144"/>
        <v>1053</v>
      </c>
      <c r="G3119" s="27" t="str">
        <f t="shared" si="145"/>
        <v>Female</v>
      </c>
      <c r="H3119" s="27" t="e">
        <f t="shared" si="146"/>
        <v>#VALUE!</v>
      </c>
    </row>
    <row r="3120" spans="1:8" x14ac:dyDescent="0.3">
      <c r="A3120" s="49" t="s">
        <v>6040</v>
      </c>
      <c r="B3120" s="27" t="s">
        <v>6039</v>
      </c>
      <c r="C3120" s="27" t="s">
        <v>6038</v>
      </c>
      <c r="E3120" s="75">
        <v>32446</v>
      </c>
      <c r="F3120" s="27" t="str">
        <f t="shared" si="144"/>
        <v>0967</v>
      </c>
      <c r="G3120" s="27" t="str">
        <f t="shared" si="145"/>
        <v>Female</v>
      </c>
      <c r="H3120" s="27" t="e">
        <f t="shared" si="146"/>
        <v>#VALUE!</v>
      </c>
    </row>
    <row r="3121" spans="1:8" x14ac:dyDescent="0.3">
      <c r="A3121" s="49" t="s">
        <v>6037</v>
      </c>
      <c r="B3121" s="27" t="s">
        <v>6036</v>
      </c>
      <c r="C3121" s="27" t="s">
        <v>6035</v>
      </c>
      <c r="E3121" s="75">
        <v>33056</v>
      </c>
      <c r="F3121" s="27" t="str">
        <f t="shared" si="144"/>
        <v>5681</v>
      </c>
      <c r="G3121" s="27" t="str">
        <f t="shared" si="145"/>
        <v>Male</v>
      </c>
      <c r="H3121" s="27" t="e">
        <f t="shared" si="146"/>
        <v>#VALUE!</v>
      </c>
    </row>
    <row r="3122" spans="1:8" x14ac:dyDescent="0.3">
      <c r="A3122" s="49" t="s">
        <v>6034</v>
      </c>
      <c r="B3122" s="27" t="s">
        <v>5509</v>
      </c>
      <c r="C3122" s="27" t="s">
        <v>6033</v>
      </c>
      <c r="E3122" s="75">
        <v>24805</v>
      </c>
      <c r="F3122" s="27" t="str">
        <f t="shared" si="144"/>
        <v>5149</v>
      </c>
      <c r="G3122" s="27" t="str">
        <f t="shared" si="145"/>
        <v>Male</v>
      </c>
      <c r="H3122" s="27" t="e">
        <f t="shared" si="146"/>
        <v>#VALUE!</v>
      </c>
    </row>
    <row r="3123" spans="1:8" x14ac:dyDescent="0.3">
      <c r="A3123" s="49" t="s">
        <v>6032</v>
      </c>
      <c r="B3123" s="27" t="s">
        <v>6031</v>
      </c>
      <c r="C3123" s="27" t="s">
        <v>6030</v>
      </c>
      <c r="E3123" s="75">
        <v>31045</v>
      </c>
      <c r="F3123" s="27" t="str">
        <f t="shared" si="144"/>
        <v>5312</v>
      </c>
      <c r="G3123" s="27" t="str">
        <f t="shared" si="145"/>
        <v>Male</v>
      </c>
      <c r="H3123" s="27" t="e">
        <f t="shared" si="146"/>
        <v>#VALUE!</v>
      </c>
    </row>
    <row r="3124" spans="1:8" x14ac:dyDescent="0.3">
      <c r="A3124" s="49" t="s">
        <v>6029</v>
      </c>
      <c r="B3124" s="27" t="s">
        <v>6028</v>
      </c>
      <c r="C3124" s="27" t="s">
        <v>5188</v>
      </c>
      <c r="E3124" s="75">
        <v>27504</v>
      </c>
      <c r="F3124" s="27" t="str">
        <f t="shared" si="144"/>
        <v>0547</v>
      </c>
      <c r="G3124" s="27" t="str">
        <f t="shared" si="145"/>
        <v>Female</v>
      </c>
      <c r="H3124" s="27" t="e">
        <f t="shared" si="146"/>
        <v>#VALUE!</v>
      </c>
    </row>
    <row r="3125" spans="1:8" x14ac:dyDescent="0.3">
      <c r="A3125" s="49" t="s">
        <v>6027</v>
      </c>
      <c r="B3125" s="27" t="s">
        <v>6026</v>
      </c>
      <c r="C3125" s="27" t="s">
        <v>5041</v>
      </c>
      <c r="E3125" s="75">
        <v>22512</v>
      </c>
      <c r="F3125" s="27" t="str">
        <f t="shared" si="144"/>
        <v>0154</v>
      </c>
      <c r="G3125" s="27" t="str">
        <f t="shared" si="145"/>
        <v>Female</v>
      </c>
      <c r="H3125" s="27" t="e">
        <f t="shared" si="146"/>
        <v>#VALUE!</v>
      </c>
    </row>
    <row r="3126" spans="1:8" x14ac:dyDescent="0.3">
      <c r="A3126" s="49" t="s">
        <v>6025</v>
      </c>
      <c r="B3126" s="27" t="s">
        <v>5418</v>
      </c>
      <c r="C3126" s="27" t="s">
        <v>6024</v>
      </c>
      <c r="E3126" s="75">
        <v>31975</v>
      </c>
      <c r="F3126" s="27" t="str">
        <f t="shared" si="144"/>
        <v>0720</v>
      </c>
      <c r="G3126" s="27" t="str">
        <f t="shared" si="145"/>
        <v>Female</v>
      </c>
      <c r="H3126" s="27" t="e">
        <f t="shared" si="146"/>
        <v>#VALUE!</v>
      </c>
    </row>
    <row r="3127" spans="1:8" x14ac:dyDescent="0.3">
      <c r="A3127" s="49" t="s">
        <v>6023</v>
      </c>
      <c r="B3127" s="27" t="s">
        <v>5404</v>
      </c>
      <c r="C3127" s="27" t="s">
        <v>6022</v>
      </c>
      <c r="E3127" s="75">
        <v>29573</v>
      </c>
      <c r="F3127" s="27" t="str">
        <f t="shared" si="144"/>
        <v>5019</v>
      </c>
      <c r="G3127" s="27" t="str">
        <f t="shared" si="145"/>
        <v>Male</v>
      </c>
      <c r="H3127" s="27" t="e">
        <f t="shared" si="146"/>
        <v>#VALUE!</v>
      </c>
    </row>
    <row r="3128" spans="1:8" x14ac:dyDescent="0.3">
      <c r="A3128" s="49" t="s">
        <v>6021</v>
      </c>
      <c r="B3128" s="27" t="s">
        <v>6020</v>
      </c>
      <c r="C3128" s="27" t="s">
        <v>6019</v>
      </c>
      <c r="E3128" s="75">
        <v>32136</v>
      </c>
      <c r="F3128" s="27" t="str">
        <f t="shared" si="144"/>
        <v>0049</v>
      </c>
      <c r="G3128" s="27" t="str">
        <f t="shared" si="145"/>
        <v>Female</v>
      </c>
      <c r="H3128" s="27" t="e">
        <f t="shared" si="146"/>
        <v>#VALUE!</v>
      </c>
    </row>
    <row r="3129" spans="1:8" x14ac:dyDescent="0.3">
      <c r="A3129" s="49" t="s">
        <v>6018</v>
      </c>
      <c r="B3129" s="27" t="s">
        <v>6017</v>
      </c>
      <c r="C3129" s="27" t="s">
        <v>6016</v>
      </c>
      <c r="E3129" s="75">
        <v>26514</v>
      </c>
      <c r="F3129" s="27" t="str">
        <f t="shared" si="144"/>
        <v>0087</v>
      </c>
      <c r="G3129" s="27" t="str">
        <f t="shared" si="145"/>
        <v>Female</v>
      </c>
      <c r="H3129" s="27" t="e">
        <f t="shared" si="146"/>
        <v>#VALUE!</v>
      </c>
    </row>
    <row r="3130" spans="1:8" x14ac:dyDescent="0.3">
      <c r="A3130" s="49" t="s">
        <v>6015</v>
      </c>
      <c r="B3130" s="27" t="s">
        <v>6014</v>
      </c>
      <c r="C3130" s="27" t="s">
        <v>4242</v>
      </c>
      <c r="E3130" s="75">
        <v>35144</v>
      </c>
      <c r="F3130" s="27" t="str">
        <f t="shared" si="144"/>
        <v>5197</v>
      </c>
      <c r="G3130" s="27" t="str">
        <f t="shared" si="145"/>
        <v>Male</v>
      </c>
      <c r="H3130" s="27" t="e">
        <f t="shared" si="146"/>
        <v>#VALUE!</v>
      </c>
    </row>
    <row r="3131" spans="1:8" x14ac:dyDescent="0.3">
      <c r="A3131" s="49" t="s">
        <v>6013</v>
      </c>
      <c r="B3131" s="27" t="s">
        <v>5732</v>
      </c>
      <c r="C3131" s="27" t="s">
        <v>6012</v>
      </c>
      <c r="E3131" s="75">
        <v>29863</v>
      </c>
      <c r="F3131" s="27" t="str">
        <f t="shared" si="144"/>
        <v>5457</v>
      </c>
      <c r="G3131" s="27" t="str">
        <f t="shared" si="145"/>
        <v>Male</v>
      </c>
      <c r="H3131" s="27" t="e">
        <f t="shared" si="146"/>
        <v>#VALUE!</v>
      </c>
    </row>
    <row r="3132" spans="1:8" x14ac:dyDescent="0.3">
      <c r="A3132" s="49" t="s">
        <v>6011</v>
      </c>
      <c r="B3132" s="27" t="s">
        <v>6010</v>
      </c>
      <c r="C3132" s="27" t="s">
        <v>4733</v>
      </c>
      <c r="E3132" s="75">
        <v>34665</v>
      </c>
      <c r="F3132" s="27" t="str">
        <f t="shared" si="144"/>
        <v>5145</v>
      </c>
      <c r="G3132" s="27" t="str">
        <f t="shared" si="145"/>
        <v>Male</v>
      </c>
      <c r="H3132" s="27" t="e">
        <f t="shared" si="146"/>
        <v>#VALUE!</v>
      </c>
    </row>
    <row r="3133" spans="1:8" x14ac:dyDescent="0.3">
      <c r="A3133" s="49" t="s">
        <v>6009</v>
      </c>
      <c r="B3133" s="27" t="s">
        <v>4206</v>
      </c>
      <c r="C3133" s="27" t="s">
        <v>6008</v>
      </c>
      <c r="E3133" s="75">
        <v>32722</v>
      </c>
      <c r="F3133" s="27" t="str">
        <f t="shared" si="144"/>
        <v>5631</v>
      </c>
      <c r="G3133" s="27" t="str">
        <f t="shared" si="145"/>
        <v>Male</v>
      </c>
      <c r="H3133" s="27" t="e">
        <f t="shared" si="146"/>
        <v>#VALUE!</v>
      </c>
    </row>
    <row r="3134" spans="1:8" x14ac:dyDescent="0.3">
      <c r="A3134" s="49" t="s">
        <v>6007</v>
      </c>
      <c r="B3134" s="27" t="s">
        <v>6006</v>
      </c>
      <c r="C3134" s="27" t="s">
        <v>6005</v>
      </c>
      <c r="E3134" s="75">
        <v>33080</v>
      </c>
      <c r="F3134" s="27" t="str">
        <f t="shared" si="144"/>
        <v>5583</v>
      </c>
      <c r="G3134" s="27" t="str">
        <f t="shared" si="145"/>
        <v>Male</v>
      </c>
      <c r="H3134" s="27" t="e">
        <f t="shared" si="146"/>
        <v>#VALUE!</v>
      </c>
    </row>
    <row r="3135" spans="1:8" x14ac:dyDescent="0.3">
      <c r="A3135" s="49" t="s">
        <v>6004</v>
      </c>
      <c r="B3135" s="27" t="s">
        <v>6003</v>
      </c>
      <c r="C3135" s="27" t="s">
        <v>6002</v>
      </c>
      <c r="E3135" s="75">
        <v>33442</v>
      </c>
      <c r="F3135" s="27" t="str">
        <f t="shared" si="144"/>
        <v>0808</v>
      </c>
      <c r="G3135" s="27" t="str">
        <f t="shared" si="145"/>
        <v>Female</v>
      </c>
      <c r="H3135" s="27" t="e">
        <f t="shared" si="146"/>
        <v>#VALUE!</v>
      </c>
    </row>
    <row r="3136" spans="1:8" x14ac:dyDescent="0.3">
      <c r="A3136" s="49" t="s">
        <v>6001</v>
      </c>
      <c r="B3136" s="27" t="s">
        <v>5219</v>
      </c>
      <c r="C3136" s="27" t="s">
        <v>6000</v>
      </c>
      <c r="E3136" s="75">
        <v>33293</v>
      </c>
      <c r="F3136" s="27" t="str">
        <f t="shared" si="144"/>
        <v>5065</v>
      </c>
      <c r="G3136" s="27" t="str">
        <f t="shared" si="145"/>
        <v>Male</v>
      </c>
      <c r="H3136" s="27" t="e">
        <f t="shared" si="146"/>
        <v>#VALUE!</v>
      </c>
    </row>
    <row r="3137" spans="1:8" x14ac:dyDescent="0.3">
      <c r="A3137" s="49" t="s">
        <v>5999</v>
      </c>
      <c r="B3137" s="27" t="s">
        <v>5464</v>
      </c>
      <c r="C3137" s="27" t="s">
        <v>4797</v>
      </c>
      <c r="E3137" s="75">
        <v>33041</v>
      </c>
      <c r="F3137" s="27" t="str">
        <f t="shared" si="144"/>
        <v>5507</v>
      </c>
      <c r="G3137" s="27" t="str">
        <f t="shared" si="145"/>
        <v>Male</v>
      </c>
      <c r="H3137" s="27" t="e">
        <f t="shared" si="146"/>
        <v>#VALUE!</v>
      </c>
    </row>
    <row r="3138" spans="1:8" x14ac:dyDescent="0.3">
      <c r="A3138" s="49" t="s">
        <v>5997</v>
      </c>
      <c r="B3138" s="27" t="s">
        <v>5201</v>
      </c>
      <c r="C3138" s="27" t="s">
        <v>5996</v>
      </c>
      <c r="E3138" s="75">
        <v>33134</v>
      </c>
      <c r="F3138" s="27" t="str">
        <f t="shared" si="144"/>
        <v>0608</v>
      </c>
      <c r="G3138" s="27" t="str">
        <f t="shared" si="145"/>
        <v>Female</v>
      </c>
      <c r="H3138" s="27" t="e">
        <f t="shared" si="146"/>
        <v>#VALUE!</v>
      </c>
    </row>
    <row r="3139" spans="1:8" x14ac:dyDescent="0.3">
      <c r="A3139" s="49" t="s">
        <v>5995</v>
      </c>
      <c r="B3139" s="27" t="s">
        <v>4554</v>
      </c>
      <c r="C3139" s="27" t="s">
        <v>5994</v>
      </c>
      <c r="E3139" s="75">
        <v>32596</v>
      </c>
      <c r="F3139" s="27" t="str">
        <f t="shared" si="144"/>
        <v>0338</v>
      </c>
      <c r="G3139" s="27" t="str">
        <f t="shared" si="145"/>
        <v>Female</v>
      </c>
      <c r="H3139" s="27" t="e">
        <f t="shared" si="146"/>
        <v>#VALUE!</v>
      </c>
    </row>
    <row r="3140" spans="1:8" x14ac:dyDescent="0.3">
      <c r="A3140" s="49" t="s">
        <v>5993</v>
      </c>
      <c r="B3140" s="27" t="s">
        <v>5992</v>
      </c>
      <c r="C3140" s="27" t="s">
        <v>5991</v>
      </c>
      <c r="E3140" s="75">
        <v>32678</v>
      </c>
      <c r="F3140" s="27" t="str">
        <f t="shared" ref="F3140:F3203" si="147">MID(A3140,7,4)</f>
        <v>1002</v>
      </c>
      <c r="G3140" s="27" t="str">
        <f t="shared" si="145"/>
        <v>Female</v>
      </c>
      <c r="H3140" s="27" t="e">
        <f t="shared" si="146"/>
        <v>#VALUE!</v>
      </c>
    </row>
    <row r="3141" spans="1:8" x14ac:dyDescent="0.3">
      <c r="A3141" s="49" t="s">
        <v>5990</v>
      </c>
      <c r="B3141" s="27" t="s">
        <v>5637</v>
      </c>
      <c r="C3141" s="27" t="s">
        <v>5989</v>
      </c>
      <c r="E3141" s="75">
        <v>33326</v>
      </c>
      <c r="F3141" s="27" t="str">
        <f t="shared" si="147"/>
        <v>0230</v>
      </c>
      <c r="G3141" s="27" t="str">
        <f t="shared" ref="G3141:G3204" si="148">IF(F3141&gt;"4999","Male","Female")</f>
        <v>Female</v>
      </c>
      <c r="H3141" s="27" t="e">
        <f t="shared" ref="H3141:H3204" si="149">LEFT(REPLACE(D3141,1,FIND("@",D3141),""),FIND(".",REPLACE(D3141,1,FIND("@",D3141),""))-1)</f>
        <v>#VALUE!</v>
      </c>
    </row>
    <row r="3142" spans="1:8" x14ac:dyDescent="0.3">
      <c r="A3142" s="49" t="s">
        <v>5988</v>
      </c>
      <c r="B3142" s="27" t="s">
        <v>5987</v>
      </c>
      <c r="C3142" s="27" t="s">
        <v>5986</v>
      </c>
      <c r="E3142" s="75">
        <v>33831</v>
      </c>
      <c r="F3142" s="27" t="str">
        <f t="shared" si="147"/>
        <v>0255</v>
      </c>
      <c r="G3142" s="27" t="str">
        <f t="shared" si="148"/>
        <v>Female</v>
      </c>
      <c r="H3142" s="27" t="e">
        <f t="shared" si="149"/>
        <v>#VALUE!</v>
      </c>
    </row>
    <row r="3143" spans="1:8" x14ac:dyDescent="0.3">
      <c r="A3143" s="49" t="s">
        <v>5985</v>
      </c>
      <c r="B3143" s="27" t="s">
        <v>5984</v>
      </c>
      <c r="C3143" s="27" t="s">
        <v>5983</v>
      </c>
      <c r="E3143" s="75">
        <v>30422</v>
      </c>
      <c r="F3143" s="27" t="str">
        <f t="shared" si="147"/>
        <v>5072</v>
      </c>
      <c r="G3143" s="27" t="str">
        <f t="shared" si="148"/>
        <v>Male</v>
      </c>
      <c r="H3143" s="27" t="e">
        <f t="shared" si="149"/>
        <v>#VALUE!</v>
      </c>
    </row>
    <row r="3144" spans="1:8" x14ac:dyDescent="0.3">
      <c r="A3144" s="49" t="s">
        <v>5982</v>
      </c>
      <c r="B3144" s="27" t="s">
        <v>5981</v>
      </c>
      <c r="C3144" s="27" t="s">
        <v>5980</v>
      </c>
      <c r="E3144" s="75">
        <v>28403</v>
      </c>
      <c r="F3144" s="27" t="str">
        <f t="shared" si="147"/>
        <v>0012</v>
      </c>
      <c r="G3144" s="27" t="str">
        <f t="shared" si="148"/>
        <v>Female</v>
      </c>
      <c r="H3144" s="27" t="e">
        <f t="shared" si="149"/>
        <v>#VALUE!</v>
      </c>
    </row>
    <row r="3145" spans="1:8" x14ac:dyDescent="0.3">
      <c r="A3145" s="49" t="s">
        <v>5979</v>
      </c>
      <c r="B3145" s="27" t="s">
        <v>5047</v>
      </c>
      <c r="C3145" s="27" t="s">
        <v>4049</v>
      </c>
      <c r="E3145" s="75">
        <v>33005</v>
      </c>
      <c r="F3145" s="27" t="str">
        <f t="shared" si="147"/>
        <v>5361</v>
      </c>
      <c r="G3145" s="27" t="str">
        <f t="shared" si="148"/>
        <v>Male</v>
      </c>
      <c r="H3145" s="27" t="e">
        <f t="shared" si="149"/>
        <v>#VALUE!</v>
      </c>
    </row>
    <row r="3146" spans="1:8" x14ac:dyDescent="0.3">
      <c r="A3146" s="49" t="s">
        <v>5978</v>
      </c>
      <c r="B3146" s="27" t="s">
        <v>5977</v>
      </c>
      <c r="C3146" s="27" t="s">
        <v>5976</v>
      </c>
      <c r="E3146" s="75">
        <v>27233</v>
      </c>
      <c r="F3146" s="27" t="str">
        <f t="shared" si="147"/>
        <v>0199</v>
      </c>
      <c r="G3146" s="27" t="str">
        <f t="shared" si="148"/>
        <v>Female</v>
      </c>
      <c r="H3146" s="27" t="e">
        <f t="shared" si="149"/>
        <v>#VALUE!</v>
      </c>
    </row>
    <row r="3147" spans="1:8" x14ac:dyDescent="0.3">
      <c r="A3147" s="49" t="s">
        <v>5975</v>
      </c>
      <c r="B3147" s="27" t="s">
        <v>4179</v>
      </c>
      <c r="C3147" s="27" t="s">
        <v>5974</v>
      </c>
      <c r="E3147" s="75">
        <v>29826</v>
      </c>
      <c r="F3147" s="27" t="str">
        <f t="shared" si="147"/>
        <v>5557</v>
      </c>
      <c r="G3147" s="27" t="str">
        <f t="shared" si="148"/>
        <v>Male</v>
      </c>
      <c r="H3147" s="27" t="e">
        <f t="shared" si="149"/>
        <v>#VALUE!</v>
      </c>
    </row>
    <row r="3148" spans="1:8" x14ac:dyDescent="0.3">
      <c r="A3148" s="49" t="s">
        <v>5973</v>
      </c>
      <c r="B3148" s="27" t="s">
        <v>5972</v>
      </c>
      <c r="C3148" s="27" t="s">
        <v>5971</v>
      </c>
      <c r="E3148" s="75">
        <v>31159</v>
      </c>
      <c r="F3148" s="27" t="str">
        <f t="shared" si="147"/>
        <v>0130</v>
      </c>
      <c r="G3148" s="27" t="str">
        <f t="shared" si="148"/>
        <v>Female</v>
      </c>
      <c r="H3148" s="27" t="e">
        <f t="shared" si="149"/>
        <v>#VALUE!</v>
      </c>
    </row>
    <row r="3149" spans="1:8" x14ac:dyDescent="0.3">
      <c r="A3149" s="49" t="s">
        <v>5970</v>
      </c>
      <c r="B3149" s="27" t="s">
        <v>5969</v>
      </c>
      <c r="C3149" s="27" t="s">
        <v>5968</v>
      </c>
      <c r="E3149" s="75">
        <v>32548</v>
      </c>
      <c r="F3149" s="27" t="str">
        <f t="shared" si="147"/>
        <v>5042</v>
      </c>
      <c r="G3149" s="27" t="str">
        <f t="shared" si="148"/>
        <v>Male</v>
      </c>
      <c r="H3149" s="27" t="e">
        <f t="shared" si="149"/>
        <v>#VALUE!</v>
      </c>
    </row>
    <row r="3150" spans="1:8" x14ac:dyDescent="0.3">
      <c r="A3150" s="49" t="s">
        <v>5967</v>
      </c>
      <c r="B3150" s="27" t="s">
        <v>5966</v>
      </c>
      <c r="C3150" s="27" t="s">
        <v>5965</v>
      </c>
      <c r="E3150" s="75">
        <v>30723</v>
      </c>
      <c r="F3150" s="27" t="str">
        <f t="shared" si="147"/>
        <v>0076</v>
      </c>
      <c r="G3150" s="27" t="str">
        <f t="shared" si="148"/>
        <v>Female</v>
      </c>
      <c r="H3150" s="27" t="e">
        <f t="shared" si="149"/>
        <v>#VALUE!</v>
      </c>
    </row>
    <row r="3151" spans="1:8" x14ac:dyDescent="0.3">
      <c r="A3151" s="49" t="s">
        <v>5964</v>
      </c>
      <c r="B3151" s="27" t="s">
        <v>5963</v>
      </c>
      <c r="C3151" s="27" t="s">
        <v>5962</v>
      </c>
      <c r="E3151" s="75">
        <v>24155</v>
      </c>
      <c r="F3151" s="27" t="str">
        <f t="shared" si="147"/>
        <v>0201</v>
      </c>
      <c r="G3151" s="27" t="str">
        <f t="shared" si="148"/>
        <v>Female</v>
      </c>
      <c r="H3151" s="27" t="e">
        <f t="shared" si="149"/>
        <v>#VALUE!</v>
      </c>
    </row>
    <row r="3152" spans="1:8" x14ac:dyDescent="0.3">
      <c r="A3152" s="49" t="s">
        <v>5961</v>
      </c>
      <c r="B3152" s="27" t="s">
        <v>5960</v>
      </c>
      <c r="C3152" s="27" t="s">
        <v>5959</v>
      </c>
      <c r="E3152" s="75">
        <v>32574</v>
      </c>
      <c r="F3152" s="27" t="str">
        <f t="shared" si="147"/>
        <v>6080</v>
      </c>
      <c r="G3152" s="27" t="str">
        <f t="shared" si="148"/>
        <v>Male</v>
      </c>
      <c r="H3152" s="27" t="e">
        <f t="shared" si="149"/>
        <v>#VALUE!</v>
      </c>
    </row>
    <row r="3153" spans="1:8" x14ac:dyDescent="0.3">
      <c r="A3153" s="49" t="s">
        <v>5958</v>
      </c>
      <c r="B3153" s="27" t="s">
        <v>4731</v>
      </c>
      <c r="C3153" s="27" t="s">
        <v>5957</v>
      </c>
      <c r="E3153" s="75">
        <v>31912</v>
      </c>
      <c r="F3153" s="27" t="str">
        <f t="shared" si="147"/>
        <v>5520</v>
      </c>
      <c r="G3153" s="27" t="str">
        <f t="shared" si="148"/>
        <v>Male</v>
      </c>
      <c r="H3153" s="27" t="e">
        <f t="shared" si="149"/>
        <v>#VALUE!</v>
      </c>
    </row>
    <row r="3154" spans="1:8" x14ac:dyDescent="0.3">
      <c r="A3154" s="49" t="s">
        <v>5956</v>
      </c>
      <c r="B3154" s="27" t="s">
        <v>4152</v>
      </c>
      <c r="C3154" s="27" t="s">
        <v>5445</v>
      </c>
      <c r="E3154" s="75">
        <v>32040</v>
      </c>
      <c r="F3154" s="27" t="str">
        <f t="shared" si="147"/>
        <v>5395</v>
      </c>
      <c r="G3154" s="27" t="str">
        <f t="shared" si="148"/>
        <v>Male</v>
      </c>
      <c r="H3154" s="27" t="e">
        <f t="shared" si="149"/>
        <v>#VALUE!</v>
      </c>
    </row>
    <row r="3155" spans="1:8" x14ac:dyDescent="0.3">
      <c r="A3155" s="49" t="s">
        <v>5955</v>
      </c>
      <c r="B3155" s="27" t="s">
        <v>5954</v>
      </c>
      <c r="C3155" s="27" t="s">
        <v>5953</v>
      </c>
      <c r="E3155" s="75">
        <v>33385</v>
      </c>
      <c r="F3155" s="27" t="str">
        <f t="shared" si="147"/>
        <v>0403</v>
      </c>
      <c r="G3155" s="27" t="str">
        <f t="shared" si="148"/>
        <v>Female</v>
      </c>
      <c r="H3155" s="27" t="e">
        <f t="shared" si="149"/>
        <v>#VALUE!</v>
      </c>
    </row>
    <row r="3156" spans="1:8" x14ac:dyDescent="0.3">
      <c r="A3156" s="49" t="s">
        <v>5952</v>
      </c>
      <c r="B3156" s="27" t="s">
        <v>4313</v>
      </c>
      <c r="C3156" s="27" t="s">
        <v>4025</v>
      </c>
      <c r="E3156" s="75">
        <v>32726</v>
      </c>
      <c r="F3156" s="27" t="str">
        <f t="shared" si="147"/>
        <v>5479</v>
      </c>
      <c r="G3156" s="27" t="str">
        <f t="shared" si="148"/>
        <v>Male</v>
      </c>
      <c r="H3156" s="27" t="e">
        <f t="shared" si="149"/>
        <v>#VALUE!</v>
      </c>
    </row>
    <row r="3157" spans="1:8" x14ac:dyDescent="0.3">
      <c r="A3157" s="49" t="s">
        <v>5951</v>
      </c>
      <c r="B3157" s="27" t="s">
        <v>5950</v>
      </c>
      <c r="C3157" s="27" t="s">
        <v>5949</v>
      </c>
      <c r="E3157" s="75">
        <v>32734</v>
      </c>
      <c r="F3157" s="27" t="str">
        <f t="shared" si="147"/>
        <v>0254</v>
      </c>
      <c r="G3157" s="27" t="str">
        <f t="shared" si="148"/>
        <v>Female</v>
      </c>
      <c r="H3157" s="27" t="e">
        <f t="shared" si="149"/>
        <v>#VALUE!</v>
      </c>
    </row>
    <row r="3158" spans="1:8" x14ac:dyDescent="0.3">
      <c r="A3158" s="49" t="s">
        <v>5948</v>
      </c>
      <c r="B3158" s="27" t="s">
        <v>4699</v>
      </c>
      <c r="C3158" s="27" t="s">
        <v>5947</v>
      </c>
      <c r="E3158" s="75">
        <v>32426</v>
      </c>
      <c r="F3158" s="27" t="str">
        <f t="shared" si="147"/>
        <v>0405</v>
      </c>
      <c r="G3158" s="27" t="str">
        <f t="shared" si="148"/>
        <v>Female</v>
      </c>
      <c r="H3158" s="27" t="e">
        <f t="shared" si="149"/>
        <v>#VALUE!</v>
      </c>
    </row>
    <row r="3159" spans="1:8" x14ac:dyDescent="0.3">
      <c r="A3159" s="49" t="s">
        <v>5946</v>
      </c>
      <c r="B3159" s="27" t="s">
        <v>5945</v>
      </c>
      <c r="C3159" s="27" t="s">
        <v>5944</v>
      </c>
      <c r="E3159" s="75">
        <v>31525</v>
      </c>
      <c r="F3159" s="27" t="str">
        <f t="shared" si="147"/>
        <v>0110</v>
      </c>
      <c r="G3159" s="27" t="str">
        <f t="shared" si="148"/>
        <v>Female</v>
      </c>
      <c r="H3159" s="27" t="e">
        <f t="shared" si="149"/>
        <v>#VALUE!</v>
      </c>
    </row>
    <row r="3160" spans="1:8" x14ac:dyDescent="0.3">
      <c r="A3160" s="49" t="s">
        <v>5943</v>
      </c>
      <c r="B3160" s="27" t="s">
        <v>5406</v>
      </c>
      <c r="C3160" s="27" t="s">
        <v>5942</v>
      </c>
      <c r="E3160" s="75">
        <v>24936</v>
      </c>
      <c r="F3160" s="27" t="str">
        <f t="shared" si="147"/>
        <v>5053</v>
      </c>
      <c r="G3160" s="27" t="str">
        <f t="shared" si="148"/>
        <v>Male</v>
      </c>
      <c r="H3160" s="27" t="e">
        <f t="shared" si="149"/>
        <v>#VALUE!</v>
      </c>
    </row>
    <row r="3161" spans="1:8" x14ac:dyDescent="0.3">
      <c r="A3161" s="49" t="s">
        <v>5941</v>
      </c>
      <c r="B3161" s="27" t="s">
        <v>5940</v>
      </c>
      <c r="C3161" s="27" t="s">
        <v>5939</v>
      </c>
      <c r="E3161" s="75">
        <v>31071</v>
      </c>
      <c r="F3161" s="27" t="str">
        <f t="shared" si="147"/>
        <v>5183</v>
      </c>
      <c r="G3161" s="27" t="str">
        <f t="shared" si="148"/>
        <v>Male</v>
      </c>
      <c r="H3161" s="27" t="e">
        <f t="shared" si="149"/>
        <v>#VALUE!</v>
      </c>
    </row>
    <row r="3162" spans="1:8" x14ac:dyDescent="0.3">
      <c r="A3162" s="49" t="s">
        <v>5938</v>
      </c>
      <c r="B3162" s="27" t="s">
        <v>5937</v>
      </c>
      <c r="C3162" s="27" t="s">
        <v>5936</v>
      </c>
      <c r="E3162" s="75">
        <v>27582</v>
      </c>
      <c r="F3162" s="27" t="str">
        <f t="shared" si="147"/>
        <v>0044</v>
      </c>
      <c r="G3162" s="27" t="str">
        <f t="shared" si="148"/>
        <v>Female</v>
      </c>
      <c r="H3162" s="27" t="e">
        <f t="shared" si="149"/>
        <v>#VALUE!</v>
      </c>
    </row>
    <row r="3163" spans="1:8" x14ac:dyDescent="0.3">
      <c r="A3163" s="49" t="s">
        <v>5935</v>
      </c>
      <c r="B3163" s="27" t="s">
        <v>5934</v>
      </c>
      <c r="C3163" s="27" t="s">
        <v>5933</v>
      </c>
      <c r="E3163" s="75">
        <v>31926</v>
      </c>
      <c r="F3163" s="27" t="str">
        <f t="shared" si="147"/>
        <v>0076</v>
      </c>
      <c r="G3163" s="27" t="str">
        <f t="shared" si="148"/>
        <v>Female</v>
      </c>
      <c r="H3163" s="27" t="e">
        <f t="shared" si="149"/>
        <v>#VALUE!</v>
      </c>
    </row>
    <row r="3164" spans="1:8" x14ac:dyDescent="0.3">
      <c r="A3164" s="49" t="s">
        <v>5932</v>
      </c>
      <c r="B3164" s="27" t="s">
        <v>4105</v>
      </c>
      <c r="C3164" s="27" t="s">
        <v>5931</v>
      </c>
      <c r="E3164" s="75">
        <v>32307</v>
      </c>
      <c r="F3164" s="27" t="str">
        <f t="shared" si="147"/>
        <v>0672</v>
      </c>
      <c r="G3164" s="27" t="str">
        <f t="shared" si="148"/>
        <v>Female</v>
      </c>
      <c r="H3164" s="27" t="e">
        <f t="shared" si="149"/>
        <v>#VALUE!</v>
      </c>
    </row>
    <row r="3165" spans="1:8" x14ac:dyDescent="0.3">
      <c r="A3165" s="49" t="s">
        <v>5930</v>
      </c>
      <c r="B3165" s="27" t="s">
        <v>5929</v>
      </c>
      <c r="C3165" s="27" t="s">
        <v>5551</v>
      </c>
      <c r="E3165" s="75">
        <v>31401</v>
      </c>
      <c r="F3165" s="27" t="str">
        <f t="shared" si="147"/>
        <v>0949</v>
      </c>
      <c r="G3165" s="27" t="str">
        <f t="shared" si="148"/>
        <v>Female</v>
      </c>
      <c r="H3165" s="27" t="e">
        <f t="shared" si="149"/>
        <v>#VALUE!</v>
      </c>
    </row>
    <row r="3166" spans="1:8" x14ac:dyDescent="0.3">
      <c r="A3166" s="49" t="s">
        <v>5928</v>
      </c>
      <c r="B3166" s="27" t="s">
        <v>4179</v>
      </c>
      <c r="C3166" s="27" t="s">
        <v>5927</v>
      </c>
      <c r="E3166" s="75">
        <v>28499</v>
      </c>
      <c r="F3166" s="27" t="str">
        <f t="shared" si="147"/>
        <v>5599</v>
      </c>
      <c r="G3166" s="27" t="str">
        <f t="shared" si="148"/>
        <v>Male</v>
      </c>
      <c r="H3166" s="27" t="e">
        <f t="shared" si="149"/>
        <v>#VALUE!</v>
      </c>
    </row>
    <row r="3167" spans="1:8" x14ac:dyDescent="0.3">
      <c r="A3167" s="49" t="s">
        <v>5926</v>
      </c>
      <c r="B3167" s="27" t="s">
        <v>5925</v>
      </c>
      <c r="C3167" s="27" t="s">
        <v>5924</v>
      </c>
      <c r="E3167" s="75">
        <v>31052</v>
      </c>
      <c r="F3167" s="27" t="str">
        <f t="shared" si="147"/>
        <v>5103</v>
      </c>
      <c r="G3167" s="27" t="str">
        <f t="shared" si="148"/>
        <v>Male</v>
      </c>
      <c r="H3167" s="27" t="e">
        <f t="shared" si="149"/>
        <v>#VALUE!</v>
      </c>
    </row>
    <row r="3168" spans="1:8" x14ac:dyDescent="0.3">
      <c r="A3168" s="49" t="s">
        <v>5923</v>
      </c>
      <c r="B3168" s="27" t="s">
        <v>5922</v>
      </c>
      <c r="C3168" s="27" t="s">
        <v>5921</v>
      </c>
      <c r="E3168" s="75">
        <v>33083</v>
      </c>
      <c r="F3168" s="27" t="str">
        <f t="shared" si="147"/>
        <v>0597</v>
      </c>
      <c r="G3168" s="27" t="str">
        <f t="shared" si="148"/>
        <v>Female</v>
      </c>
      <c r="H3168" s="27" t="e">
        <f t="shared" si="149"/>
        <v>#VALUE!</v>
      </c>
    </row>
    <row r="3169" spans="1:8" x14ac:dyDescent="0.3">
      <c r="A3169" s="49" t="s">
        <v>5920</v>
      </c>
      <c r="B3169" s="27" t="s">
        <v>5919</v>
      </c>
      <c r="C3169" s="27" t="s">
        <v>5918</v>
      </c>
      <c r="E3169" s="75">
        <v>30186</v>
      </c>
      <c r="F3169" s="27" t="str">
        <f t="shared" si="147"/>
        <v>5259</v>
      </c>
      <c r="G3169" s="27" t="str">
        <f t="shared" si="148"/>
        <v>Male</v>
      </c>
      <c r="H3169" s="27" t="e">
        <f t="shared" si="149"/>
        <v>#VALUE!</v>
      </c>
    </row>
    <row r="3170" spans="1:8" x14ac:dyDescent="0.3">
      <c r="A3170" s="49" t="s">
        <v>5917</v>
      </c>
      <c r="B3170" s="27" t="s">
        <v>5916</v>
      </c>
      <c r="C3170" s="27" t="s">
        <v>5915</v>
      </c>
      <c r="E3170" s="75">
        <v>33209</v>
      </c>
      <c r="F3170" s="27" t="str">
        <f t="shared" si="147"/>
        <v>0067</v>
      </c>
      <c r="G3170" s="27" t="str">
        <f t="shared" si="148"/>
        <v>Female</v>
      </c>
      <c r="H3170" s="27" t="e">
        <f t="shared" si="149"/>
        <v>#VALUE!</v>
      </c>
    </row>
    <row r="3171" spans="1:8" x14ac:dyDescent="0.3">
      <c r="A3171" s="49" t="s">
        <v>5914</v>
      </c>
      <c r="B3171" s="27" t="s">
        <v>4523</v>
      </c>
      <c r="C3171" s="27" t="s">
        <v>5913</v>
      </c>
      <c r="E3171" s="75">
        <v>28394</v>
      </c>
      <c r="F3171" s="27" t="str">
        <f t="shared" si="147"/>
        <v>5069</v>
      </c>
      <c r="G3171" s="27" t="str">
        <f t="shared" si="148"/>
        <v>Male</v>
      </c>
      <c r="H3171" s="27" t="e">
        <f t="shared" si="149"/>
        <v>#VALUE!</v>
      </c>
    </row>
    <row r="3172" spans="1:8" x14ac:dyDescent="0.3">
      <c r="A3172" s="49" t="s">
        <v>5912</v>
      </c>
      <c r="B3172" s="27" t="s">
        <v>5911</v>
      </c>
      <c r="C3172" s="27" t="s">
        <v>5910</v>
      </c>
      <c r="E3172" s="75">
        <v>30205</v>
      </c>
      <c r="F3172" s="27" t="str">
        <f t="shared" si="147"/>
        <v>5106</v>
      </c>
      <c r="G3172" s="27" t="str">
        <f t="shared" si="148"/>
        <v>Male</v>
      </c>
      <c r="H3172" s="27" t="e">
        <f t="shared" si="149"/>
        <v>#VALUE!</v>
      </c>
    </row>
    <row r="3173" spans="1:8" x14ac:dyDescent="0.3">
      <c r="A3173" s="49" t="s">
        <v>5909</v>
      </c>
      <c r="B3173" s="27" t="s">
        <v>4919</v>
      </c>
      <c r="C3173" s="27" t="s">
        <v>5908</v>
      </c>
      <c r="E3173" s="75">
        <v>28454</v>
      </c>
      <c r="F3173" s="27" t="str">
        <f t="shared" si="147"/>
        <v>5567</v>
      </c>
      <c r="G3173" s="27" t="str">
        <f t="shared" si="148"/>
        <v>Male</v>
      </c>
      <c r="H3173" s="27" t="e">
        <f t="shared" si="149"/>
        <v>#VALUE!</v>
      </c>
    </row>
    <row r="3174" spans="1:8" x14ac:dyDescent="0.3">
      <c r="A3174" s="49" t="s">
        <v>5907</v>
      </c>
      <c r="B3174" s="27" t="s">
        <v>5329</v>
      </c>
      <c r="C3174" s="27" t="s">
        <v>5906</v>
      </c>
      <c r="E3174" s="75">
        <v>32038</v>
      </c>
      <c r="F3174" s="27" t="str">
        <f t="shared" si="147"/>
        <v>5002</v>
      </c>
      <c r="G3174" s="27" t="str">
        <f t="shared" si="148"/>
        <v>Male</v>
      </c>
      <c r="H3174" s="27" t="e">
        <f t="shared" si="149"/>
        <v>#VALUE!</v>
      </c>
    </row>
    <row r="3175" spans="1:8" x14ac:dyDescent="0.3">
      <c r="A3175" s="49" t="s">
        <v>5905</v>
      </c>
      <c r="B3175" s="27" t="s">
        <v>5904</v>
      </c>
      <c r="C3175" s="27" t="s">
        <v>5903</v>
      </c>
      <c r="E3175" s="75">
        <v>33243</v>
      </c>
      <c r="F3175" s="27" t="str">
        <f t="shared" si="147"/>
        <v>0743</v>
      </c>
      <c r="G3175" s="27" t="str">
        <f t="shared" si="148"/>
        <v>Female</v>
      </c>
      <c r="H3175" s="27" t="e">
        <f t="shared" si="149"/>
        <v>#VALUE!</v>
      </c>
    </row>
    <row r="3176" spans="1:8" x14ac:dyDescent="0.3">
      <c r="A3176" s="49" t="s">
        <v>5902</v>
      </c>
      <c r="B3176" s="27" t="s">
        <v>5901</v>
      </c>
      <c r="C3176" s="27" t="s">
        <v>5060</v>
      </c>
      <c r="E3176" s="75">
        <v>36802</v>
      </c>
      <c r="F3176" s="27" t="str">
        <f t="shared" si="147"/>
        <v>5283</v>
      </c>
      <c r="G3176" s="27" t="str">
        <f t="shared" si="148"/>
        <v>Male</v>
      </c>
      <c r="H3176" s="27" t="e">
        <f t="shared" si="149"/>
        <v>#VALUE!</v>
      </c>
    </row>
    <row r="3177" spans="1:8" x14ac:dyDescent="0.3">
      <c r="A3177" s="49" t="s">
        <v>5900</v>
      </c>
      <c r="B3177" s="27" t="s">
        <v>5899</v>
      </c>
      <c r="C3177" s="27" t="s">
        <v>5434</v>
      </c>
      <c r="E3177" s="75">
        <v>24187</v>
      </c>
      <c r="F3177" s="27" t="str">
        <f t="shared" si="147"/>
        <v>0401</v>
      </c>
      <c r="G3177" s="27" t="str">
        <f t="shared" si="148"/>
        <v>Female</v>
      </c>
      <c r="H3177" s="27" t="e">
        <f t="shared" si="149"/>
        <v>#VALUE!</v>
      </c>
    </row>
    <row r="3178" spans="1:8" x14ac:dyDescent="0.3">
      <c r="A3178" s="49" t="s">
        <v>5898</v>
      </c>
      <c r="B3178" s="27" t="s">
        <v>4848</v>
      </c>
      <c r="C3178" s="27" t="s">
        <v>5188</v>
      </c>
      <c r="E3178" s="75">
        <v>29875</v>
      </c>
      <c r="F3178" s="27" t="str">
        <f t="shared" si="147"/>
        <v>0586</v>
      </c>
      <c r="G3178" s="27" t="str">
        <f t="shared" si="148"/>
        <v>Female</v>
      </c>
      <c r="H3178" s="27" t="e">
        <f t="shared" si="149"/>
        <v>#VALUE!</v>
      </c>
    </row>
    <row r="3179" spans="1:8" x14ac:dyDescent="0.3">
      <c r="A3179" s="49" t="s">
        <v>5897</v>
      </c>
      <c r="B3179" s="27" t="s">
        <v>5896</v>
      </c>
      <c r="C3179" s="27" t="s">
        <v>5895</v>
      </c>
      <c r="E3179" s="75">
        <v>30291</v>
      </c>
      <c r="F3179" s="27" t="str">
        <f t="shared" si="147"/>
        <v>0568</v>
      </c>
      <c r="G3179" s="27" t="str">
        <f t="shared" si="148"/>
        <v>Female</v>
      </c>
      <c r="H3179" s="27" t="e">
        <f t="shared" si="149"/>
        <v>#VALUE!</v>
      </c>
    </row>
    <row r="3180" spans="1:8" x14ac:dyDescent="0.3">
      <c r="A3180" s="49" t="s">
        <v>5894</v>
      </c>
      <c r="B3180" s="27" t="s">
        <v>5893</v>
      </c>
      <c r="C3180" s="27" t="s">
        <v>5892</v>
      </c>
      <c r="E3180" s="75">
        <v>31769</v>
      </c>
      <c r="F3180" s="27" t="str">
        <f t="shared" si="147"/>
        <v>0109</v>
      </c>
      <c r="G3180" s="27" t="str">
        <f t="shared" si="148"/>
        <v>Female</v>
      </c>
      <c r="H3180" s="27" t="e">
        <f t="shared" si="149"/>
        <v>#VALUE!</v>
      </c>
    </row>
    <row r="3181" spans="1:8" x14ac:dyDescent="0.3">
      <c r="A3181" s="49" t="s">
        <v>5891</v>
      </c>
      <c r="B3181" s="27" t="s">
        <v>5036</v>
      </c>
      <c r="C3181" s="27" t="s">
        <v>5890</v>
      </c>
      <c r="E3181" s="75">
        <v>31525</v>
      </c>
      <c r="F3181" s="27" t="str">
        <f t="shared" si="147"/>
        <v>5297</v>
      </c>
      <c r="G3181" s="27" t="str">
        <f t="shared" si="148"/>
        <v>Male</v>
      </c>
      <c r="H3181" s="27" t="e">
        <f t="shared" si="149"/>
        <v>#VALUE!</v>
      </c>
    </row>
    <row r="3182" spans="1:8" x14ac:dyDescent="0.3">
      <c r="A3182" s="49" t="s">
        <v>5889</v>
      </c>
      <c r="B3182" s="27" t="s">
        <v>5888</v>
      </c>
      <c r="C3182" s="27" t="s">
        <v>5887</v>
      </c>
      <c r="E3182" s="75">
        <v>32079</v>
      </c>
      <c r="F3182" s="27" t="str">
        <f t="shared" si="147"/>
        <v>0044</v>
      </c>
      <c r="G3182" s="27" t="str">
        <f t="shared" si="148"/>
        <v>Female</v>
      </c>
      <c r="H3182" s="27" t="e">
        <f t="shared" si="149"/>
        <v>#VALUE!</v>
      </c>
    </row>
    <row r="3183" spans="1:8" x14ac:dyDescent="0.3">
      <c r="A3183" s="49" t="s">
        <v>5886</v>
      </c>
      <c r="B3183" s="27" t="s">
        <v>5885</v>
      </c>
      <c r="C3183" s="27" t="s">
        <v>4318</v>
      </c>
      <c r="E3183" s="75">
        <v>31933</v>
      </c>
      <c r="F3183" s="27" t="str">
        <f t="shared" si="147"/>
        <v>0057</v>
      </c>
      <c r="G3183" s="27" t="str">
        <f t="shared" si="148"/>
        <v>Female</v>
      </c>
      <c r="H3183" s="27" t="e">
        <f t="shared" si="149"/>
        <v>#VALUE!</v>
      </c>
    </row>
    <row r="3184" spans="1:8" x14ac:dyDescent="0.3">
      <c r="A3184" s="49" t="s">
        <v>5884</v>
      </c>
      <c r="B3184" s="27" t="s">
        <v>5883</v>
      </c>
      <c r="C3184" s="27" t="s">
        <v>5882</v>
      </c>
      <c r="E3184" s="75">
        <v>29203</v>
      </c>
      <c r="F3184" s="27" t="str">
        <f t="shared" si="147"/>
        <v>5106</v>
      </c>
      <c r="G3184" s="27" t="str">
        <f t="shared" si="148"/>
        <v>Male</v>
      </c>
      <c r="H3184" s="27" t="e">
        <f t="shared" si="149"/>
        <v>#VALUE!</v>
      </c>
    </row>
    <row r="3185" spans="1:8" x14ac:dyDescent="0.3">
      <c r="A3185" s="49" t="s">
        <v>5881</v>
      </c>
      <c r="B3185" s="27" t="s">
        <v>4087</v>
      </c>
      <c r="C3185" s="27" t="s">
        <v>4961</v>
      </c>
      <c r="E3185" s="75">
        <v>29773</v>
      </c>
      <c r="F3185" s="27" t="str">
        <f t="shared" si="147"/>
        <v>0744</v>
      </c>
      <c r="G3185" s="27" t="str">
        <f t="shared" si="148"/>
        <v>Female</v>
      </c>
      <c r="H3185" s="27" t="e">
        <f t="shared" si="149"/>
        <v>#VALUE!</v>
      </c>
    </row>
    <row r="3186" spans="1:8" x14ac:dyDescent="0.3">
      <c r="A3186" s="49" t="s">
        <v>5880</v>
      </c>
      <c r="B3186" s="27" t="s">
        <v>5879</v>
      </c>
      <c r="C3186" s="27" t="s">
        <v>5878</v>
      </c>
      <c r="E3186" s="75">
        <v>27833</v>
      </c>
      <c r="F3186" s="27" t="str">
        <f t="shared" si="147"/>
        <v>5132</v>
      </c>
      <c r="G3186" s="27" t="str">
        <f t="shared" si="148"/>
        <v>Male</v>
      </c>
      <c r="H3186" s="27" t="e">
        <f t="shared" si="149"/>
        <v>#VALUE!</v>
      </c>
    </row>
    <row r="3187" spans="1:8" x14ac:dyDescent="0.3">
      <c r="A3187" s="49" t="s">
        <v>5877</v>
      </c>
      <c r="B3187" s="27" t="s">
        <v>5876</v>
      </c>
      <c r="C3187" s="27" t="s">
        <v>5875</v>
      </c>
      <c r="E3187" s="75">
        <v>29237</v>
      </c>
      <c r="F3187" s="27" t="str">
        <f t="shared" si="147"/>
        <v>0050</v>
      </c>
      <c r="G3187" s="27" t="str">
        <f t="shared" si="148"/>
        <v>Female</v>
      </c>
      <c r="H3187" s="27" t="e">
        <f t="shared" si="149"/>
        <v>#VALUE!</v>
      </c>
    </row>
    <row r="3188" spans="1:8" x14ac:dyDescent="0.3">
      <c r="A3188" s="49" t="s">
        <v>5874</v>
      </c>
      <c r="B3188" s="27" t="s">
        <v>5873</v>
      </c>
      <c r="C3188" s="27" t="s">
        <v>5872</v>
      </c>
      <c r="E3188" s="75">
        <v>32972</v>
      </c>
      <c r="F3188" s="27" t="str">
        <f t="shared" si="147"/>
        <v>6320</v>
      </c>
      <c r="G3188" s="27" t="str">
        <f t="shared" si="148"/>
        <v>Male</v>
      </c>
      <c r="H3188" s="27" t="e">
        <f t="shared" si="149"/>
        <v>#VALUE!</v>
      </c>
    </row>
    <row r="3189" spans="1:8" x14ac:dyDescent="0.3">
      <c r="A3189" s="49" t="s">
        <v>5871</v>
      </c>
      <c r="B3189" s="27" t="s">
        <v>4620</v>
      </c>
      <c r="C3189" s="27" t="s">
        <v>5870</v>
      </c>
      <c r="E3189" s="75">
        <v>31446</v>
      </c>
      <c r="F3189" s="27" t="str">
        <f t="shared" si="147"/>
        <v>1037</v>
      </c>
      <c r="G3189" s="27" t="str">
        <f t="shared" si="148"/>
        <v>Female</v>
      </c>
      <c r="H3189" s="27" t="e">
        <f t="shared" si="149"/>
        <v>#VALUE!</v>
      </c>
    </row>
    <row r="3190" spans="1:8" x14ac:dyDescent="0.3">
      <c r="A3190" s="49" t="s">
        <v>5869</v>
      </c>
      <c r="B3190" s="27" t="s">
        <v>4853</v>
      </c>
      <c r="C3190" s="27" t="s">
        <v>5868</v>
      </c>
      <c r="E3190" s="75">
        <v>26653</v>
      </c>
      <c r="F3190" s="27" t="str">
        <f t="shared" si="147"/>
        <v>5202</v>
      </c>
      <c r="G3190" s="27" t="str">
        <f t="shared" si="148"/>
        <v>Male</v>
      </c>
      <c r="H3190" s="27" t="e">
        <f t="shared" si="149"/>
        <v>#VALUE!</v>
      </c>
    </row>
    <row r="3191" spans="1:8" x14ac:dyDescent="0.3">
      <c r="A3191" s="49" t="s">
        <v>5867</v>
      </c>
      <c r="B3191" s="27" t="s">
        <v>5866</v>
      </c>
      <c r="C3191" s="27" t="s">
        <v>5865</v>
      </c>
      <c r="E3191" s="75">
        <v>26842</v>
      </c>
      <c r="F3191" s="27" t="str">
        <f t="shared" si="147"/>
        <v>0166</v>
      </c>
      <c r="G3191" s="27" t="str">
        <f t="shared" si="148"/>
        <v>Female</v>
      </c>
      <c r="H3191" s="27" t="e">
        <f t="shared" si="149"/>
        <v>#VALUE!</v>
      </c>
    </row>
    <row r="3192" spans="1:8" x14ac:dyDescent="0.3">
      <c r="A3192" s="49" t="s">
        <v>5864</v>
      </c>
      <c r="B3192" s="27" t="s">
        <v>5863</v>
      </c>
      <c r="C3192" s="27" t="s">
        <v>5325</v>
      </c>
      <c r="E3192" s="75">
        <v>27885</v>
      </c>
      <c r="F3192" s="27" t="str">
        <f t="shared" si="147"/>
        <v>6639</v>
      </c>
      <c r="G3192" s="27" t="str">
        <f t="shared" si="148"/>
        <v>Male</v>
      </c>
      <c r="H3192" s="27" t="e">
        <f t="shared" si="149"/>
        <v>#VALUE!</v>
      </c>
    </row>
    <row r="3193" spans="1:8" x14ac:dyDescent="0.3">
      <c r="A3193" s="49" t="s">
        <v>5862</v>
      </c>
      <c r="B3193" s="27" t="s">
        <v>5861</v>
      </c>
      <c r="C3193" s="27" t="s">
        <v>4222</v>
      </c>
      <c r="E3193" s="75">
        <v>33920</v>
      </c>
      <c r="F3193" s="27" t="str">
        <f t="shared" si="147"/>
        <v>0064</v>
      </c>
      <c r="G3193" s="27" t="str">
        <f t="shared" si="148"/>
        <v>Female</v>
      </c>
      <c r="H3193" s="27" t="e">
        <f t="shared" si="149"/>
        <v>#VALUE!</v>
      </c>
    </row>
    <row r="3194" spans="1:8" x14ac:dyDescent="0.3">
      <c r="A3194" s="49" t="s">
        <v>5860</v>
      </c>
      <c r="B3194" s="27" t="s">
        <v>5859</v>
      </c>
      <c r="C3194" s="27" t="s">
        <v>4414</v>
      </c>
      <c r="E3194" s="75">
        <v>34001</v>
      </c>
      <c r="F3194" s="27" t="str">
        <f t="shared" si="147"/>
        <v>0063</v>
      </c>
      <c r="G3194" s="27" t="str">
        <f t="shared" si="148"/>
        <v>Female</v>
      </c>
      <c r="H3194" s="27" t="e">
        <f t="shared" si="149"/>
        <v>#VALUE!</v>
      </c>
    </row>
    <row r="3195" spans="1:8" x14ac:dyDescent="0.3">
      <c r="A3195" s="49" t="s">
        <v>5858</v>
      </c>
      <c r="B3195" s="27" t="s">
        <v>5857</v>
      </c>
      <c r="C3195" s="27" t="s">
        <v>5856</v>
      </c>
      <c r="E3195" s="75">
        <v>33010</v>
      </c>
      <c r="F3195" s="27" t="str">
        <f t="shared" si="147"/>
        <v>5875</v>
      </c>
      <c r="G3195" s="27" t="str">
        <f t="shared" si="148"/>
        <v>Male</v>
      </c>
      <c r="H3195" s="27" t="e">
        <f t="shared" si="149"/>
        <v>#VALUE!</v>
      </c>
    </row>
    <row r="3196" spans="1:8" x14ac:dyDescent="0.3">
      <c r="A3196" s="49" t="s">
        <v>5855</v>
      </c>
      <c r="B3196" s="27" t="s">
        <v>4443</v>
      </c>
      <c r="C3196" s="27" t="s">
        <v>5854</v>
      </c>
      <c r="E3196" s="75">
        <v>32650</v>
      </c>
      <c r="F3196" s="27" t="str">
        <f t="shared" si="147"/>
        <v>0468</v>
      </c>
      <c r="G3196" s="27" t="str">
        <f t="shared" si="148"/>
        <v>Female</v>
      </c>
      <c r="H3196" s="27" t="e">
        <f t="shared" si="149"/>
        <v>#VALUE!</v>
      </c>
    </row>
    <row r="3197" spans="1:8" x14ac:dyDescent="0.3">
      <c r="A3197" s="49" t="s">
        <v>5853</v>
      </c>
      <c r="B3197" s="27" t="s">
        <v>5852</v>
      </c>
      <c r="C3197" s="27" t="s">
        <v>5851</v>
      </c>
      <c r="E3197" s="75">
        <v>32844</v>
      </c>
      <c r="F3197" s="27" t="str">
        <f t="shared" si="147"/>
        <v>5290</v>
      </c>
      <c r="G3197" s="27" t="str">
        <f t="shared" si="148"/>
        <v>Male</v>
      </c>
      <c r="H3197" s="27" t="e">
        <f t="shared" si="149"/>
        <v>#VALUE!</v>
      </c>
    </row>
    <row r="3198" spans="1:8" x14ac:dyDescent="0.3">
      <c r="A3198" s="49" t="s">
        <v>5850</v>
      </c>
      <c r="B3198" s="27" t="s">
        <v>4610</v>
      </c>
      <c r="C3198" s="27" t="s">
        <v>5849</v>
      </c>
      <c r="E3198" s="75">
        <v>30853</v>
      </c>
      <c r="F3198" s="27" t="str">
        <f t="shared" si="147"/>
        <v>0292</v>
      </c>
      <c r="G3198" s="27" t="str">
        <f t="shared" si="148"/>
        <v>Female</v>
      </c>
      <c r="H3198" s="27" t="e">
        <f t="shared" si="149"/>
        <v>#VALUE!</v>
      </c>
    </row>
    <row r="3199" spans="1:8" x14ac:dyDescent="0.3">
      <c r="A3199" s="49" t="s">
        <v>5848</v>
      </c>
      <c r="B3199" s="27" t="s">
        <v>5847</v>
      </c>
      <c r="C3199" s="27" t="s">
        <v>5846</v>
      </c>
      <c r="E3199" s="75">
        <v>31476</v>
      </c>
      <c r="F3199" s="27" t="str">
        <f t="shared" si="147"/>
        <v>0768</v>
      </c>
      <c r="G3199" s="27" t="str">
        <f t="shared" si="148"/>
        <v>Female</v>
      </c>
      <c r="H3199" s="27" t="e">
        <f t="shared" si="149"/>
        <v>#VALUE!</v>
      </c>
    </row>
    <row r="3200" spans="1:8" x14ac:dyDescent="0.3">
      <c r="A3200" s="49" t="s">
        <v>5845</v>
      </c>
      <c r="B3200" s="27" t="s">
        <v>5844</v>
      </c>
      <c r="C3200" s="27" t="s">
        <v>5843</v>
      </c>
      <c r="E3200" s="75">
        <v>31019</v>
      </c>
      <c r="F3200" s="27" t="str">
        <f t="shared" si="147"/>
        <v>5969</v>
      </c>
      <c r="G3200" s="27" t="str">
        <f t="shared" si="148"/>
        <v>Male</v>
      </c>
      <c r="H3200" s="27" t="e">
        <f t="shared" si="149"/>
        <v>#VALUE!</v>
      </c>
    </row>
    <row r="3201" spans="1:8" x14ac:dyDescent="0.3">
      <c r="A3201" s="49" t="s">
        <v>5842</v>
      </c>
      <c r="B3201" s="27" t="s">
        <v>5841</v>
      </c>
      <c r="C3201" s="27" t="s">
        <v>5840</v>
      </c>
      <c r="E3201" s="75">
        <v>32188</v>
      </c>
      <c r="F3201" s="27" t="str">
        <f t="shared" si="147"/>
        <v>0335</v>
      </c>
      <c r="G3201" s="27" t="str">
        <f t="shared" si="148"/>
        <v>Female</v>
      </c>
      <c r="H3201" s="27" t="e">
        <f t="shared" si="149"/>
        <v>#VALUE!</v>
      </c>
    </row>
    <row r="3202" spans="1:8" x14ac:dyDescent="0.3">
      <c r="A3202" s="49" t="s">
        <v>5839</v>
      </c>
      <c r="B3202" s="27" t="s">
        <v>5047</v>
      </c>
      <c r="C3202" s="27" t="s">
        <v>5445</v>
      </c>
      <c r="E3202" s="75">
        <v>32505</v>
      </c>
      <c r="F3202" s="27" t="str">
        <f t="shared" si="147"/>
        <v>0295</v>
      </c>
      <c r="G3202" s="27" t="str">
        <f t="shared" si="148"/>
        <v>Female</v>
      </c>
      <c r="H3202" s="27" t="e">
        <f t="shared" si="149"/>
        <v>#VALUE!</v>
      </c>
    </row>
    <row r="3203" spans="1:8" x14ac:dyDescent="0.3">
      <c r="A3203" s="49" t="s">
        <v>5838</v>
      </c>
      <c r="B3203" s="27" t="s">
        <v>5837</v>
      </c>
      <c r="C3203" s="27" t="s">
        <v>5836</v>
      </c>
      <c r="E3203" s="75">
        <v>32867</v>
      </c>
      <c r="F3203" s="27" t="str">
        <f t="shared" si="147"/>
        <v>0296</v>
      </c>
      <c r="G3203" s="27" t="str">
        <f t="shared" si="148"/>
        <v>Female</v>
      </c>
      <c r="H3203" s="27" t="e">
        <f t="shared" si="149"/>
        <v>#VALUE!</v>
      </c>
    </row>
    <row r="3204" spans="1:8" x14ac:dyDescent="0.3">
      <c r="A3204" s="49" t="s">
        <v>5835</v>
      </c>
      <c r="B3204" s="27" t="s">
        <v>4801</v>
      </c>
      <c r="C3204" s="27" t="s">
        <v>5371</v>
      </c>
      <c r="E3204" s="75">
        <v>32416</v>
      </c>
      <c r="F3204" s="27" t="str">
        <f t="shared" ref="F3204:F3267" si="150">MID(A3204,7,4)</f>
        <v>0450</v>
      </c>
      <c r="G3204" s="27" t="str">
        <f t="shared" si="148"/>
        <v>Female</v>
      </c>
      <c r="H3204" s="27" t="e">
        <f t="shared" si="149"/>
        <v>#VALUE!</v>
      </c>
    </row>
    <row r="3205" spans="1:8" x14ac:dyDescent="0.3">
      <c r="A3205" s="49" t="s">
        <v>5834</v>
      </c>
      <c r="B3205" s="27" t="s">
        <v>5833</v>
      </c>
      <c r="C3205" s="27" t="s">
        <v>5832</v>
      </c>
      <c r="E3205" s="75">
        <v>31012</v>
      </c>
      <c r="F3205" s="27" t="str">
        <f t="shared" si="150"/>
        <v>0300</v>
      </c>
      <c r="G3205" s="27" t="str">
        <f t="shared" ref="G3205:G3268" si="151">IF(F3205&gt;"4999","Male","Female")</f>
        <v>Female</v>
      </c>
      <c r="H3205" s="27" t="e">
        <f t="shared" ref="H3205:H3268" si="152">LEFT(REPLACE(D3205,1,FIND("@",D3205),""),FIND(".",REPLACE(D3205,1,FIND("@",D3205),""))-1)</f>
        <v>#VALUE!</v>
      </c>
    </row>
    <row r="3206" spans="1:8" x14ac:dyDescent="0.3">
      <c r="A3206" s="49" t="s">
        <v>5831</v>
      </c>
      <c r="B3206" s="27" t="s">
        <v>5830</v>
      </c>
      <c r="C3206" s="27" t="s">
        <v>5829</v>
      </c>
      <c r="E3206" s="75">
        <v>32842</v>
      </c>
      <c r="F3206" s="27" t="str">
        <f t="shared" si="150"/>
        <v>0584</v>
      </c>
      <c r="G3206" s="27" t="str">
        <f t="shared" si="151"/>
        <v>Female</v>
      </c>
      <c r="H3206" s="27" t="e">
        <f t="shared" si="152"/>
        <v>#VALUE!</v>
      </c>
    </row>
    <row r="3207" spans="1:8" x14ac:dyDescent="0.3">
      <c r="A3207" s="49" t="s">
        <v>5828</v>
      </c>
      <c r="B3207" s="27" t="s">
        <v>5827</v>
      </c>
      <c r="C3207" s="27" t="s">
        <v>4573</v>
      </c>
      <c r="E3207" s="75">
        <v>33385</v>
      </c>
      <c r="F3207" s="27" t="str">
        <f t="shared" si="150"/>
        <v>0311</v>
      </c>
      <c r="G3207" s="27" t="str">
        <f t="shared" si="151"/>
        <v>Female</v>
      </c>
      <c r="H3207" s="27" t="e">
        <f t="shared" si="152"/>
        <v>#VALUE!</v>
      </c>
    </row>
    <row r="3208" spans="1:8" x14ac:dyDescent="0.3">
      <c r="A3208" s="49" t="s">
        <v>5826</v>
      </c>
      <c r="B3208" s="27" t="s">
        <v>4876</v>
      </c>
      <c r="C3208" s="27" t="s">
        <v>5188</v>
      </c>
      <c r="E3208" s="75">
        <v>32863</v>
      </c>
      <c r="F3208" s="27" t="str">
        <f t="shared" si="150"/>
        <v>0334</v>
      </c>
      <c r="G3208" s="27" t="str">
        <f t="shared" si="151"/>
        <v>Female</v>
      </c>
      <c r="H3208" s="27" t="e">
        <f t="shared" si="152"/>
        <v>#VALUE!</v>
      </c>
    </row>
    <row r="3209" spans="1:8" x14ac:dyDescent="0.3">
      <c r="A3209" s="49" t="s">
        <v>5825</v>
      </c>
      <c r="B3209" s="27" t="s">
        <v>5824</v>
      </c>
      <c r="C3209" s="27" t="s">
        <v>4884</v>
      </c>
      <c r="E3209" s="75">
        <v>26712</v>
      </c>
      <c r="F3209" s="27" t="str">
        <f t="shared" si="150"/>
        <v>5315</v>
      </c>
      <c r="G3209" s="27" t="str">
        <f t="shared" si="151"/>
        <v>Male</v>
      </c>
      <c r="H3209" s="27" t="e">
        <f t="shared" si="152"/>
        <v>#VALUE!</v>
      </c>
    </row>
    <row r="3210" spans="1:8" x14ac:dyDescent="0.3">
      <c r="A3210" s="49" t="s">
        <v>5823</v>
      </c>
      <c r="B3210" s="27" t="s">
        <v>5822</v>
      </c>
      <c r="C3210" s="27" t="s">
        <v>5821</v>
      </c>
      <c r="E3210" s="75">
        <v>27667</v>
      </c>
      <c r="F3210" s="27" t="str">
        <f t="shared" si="150"/>
        <v>5687</v>
      </c>
      <c r="G3210" s="27" t="str">
        <f t="shared" si="151"/>
        <v>Male</v>
      </c>
      <c r="H3210" s="27" t="e">
        <f t="shared" si="152"/>
        <v>#VALUE!</v>
      </c>
    </row>
    <row r="3211" spans="1:8" x14ac:dyDescent="0.3">
      <c r="A3211" s="49" t="s">
        <v>5820</v>
      </c>
      <c r="B3211" s="27" t="s">
        <v>4707</v>
      </c>
      <c r="C3211" s="27" t="s">
        <v>5819</v>
      </c>
      <c r="E3211" s="75">
        <v>32473</v>
      </c>
      <c r="F3211" s="27" t="str">
        <f t="shared" si="150"/>
        <v>0547</v>
      </c>
      <c r="G3211" s="27" t="str">
        <f t="shared" si="151"/>
        <v>Female</v>
      </c>
      <c r="H3211" s="27" t="e">
        <f t="shared" si="152"/>
        <v>#VALUE!</v>
      </c>
    </row>
    <row r="3212" spans="1:8" x14ac:dyDescent="0.3">
      <c r="A3212" s="49" t="s">
        <v>5818</v>
      </c>
      <c r="B3212" s="27" t="s">
        <v>4571</v>
      </c>
      <c r="C3212" s="27" t="s">
        <v>5817</v>
      </c>
      <c r="E3212" s="75">
        <v>29994</v>
      </c>
      <c r="F3212" s="27" t="str">
        <f t="shared" si="150"/>
        <v>0777</v>
      </c>
      <c r="G3212" s="27" t="str">
        <f t="shared" si="151"/>
        <v>Female</v>
      </c>
      <c r="H3212" s="27" t="e">
        <f t="shared" si="152"/>
        <v>#VALUE!</v>
      </c>
    </row>
    <row r="3213" spans="1:8" x14ac:dyDescent="0.3">
      <c r="A3213" s="49" t="s">
        <v>5816</v>
      </c>
      <c r="B3213" s="27" t="s">
        <v>5815</v>
      </c>
      <c r="C3213" s="27" t="s">
        <v>5814</v>
      </c>
      <c r="E3213" s="75">
        <v>33624</v>
      </c>
      <c r="F3213" s="27" t="str">
        <f t="shared" si="150"/>
        <v>0269</v>
      </c>
      <c r="G3213" s="27" t="str">
        <f t="shared" si="151"/>
        <v>Female</v>
      </c>
      <c r="H3213" s="27" t="e">
        <f t="shared" si="152"/>
        <v>#VALUE!</v>
      </c>
    </row>
    <row r="3214" spans="1:8" x14ac:dyDescent="0.3">
      <c r="A3214" s="49" t="s">
        <v>5813</v>
      </c>
      <c r="B3214" s="27" t="s">
        <v>5812</v>
      </c>
      <c r="C3214" s="27" t="s">
        <v>5811</v>
      </c>
      <c r="E3214" s="75">
        <v>30836</v>
      </c>
      <c r="F3214" s="27" t="str">
        <f t="shared" si="150"/>
        <v>0484</v>
      </c>
      <c r="G3214" s="27" t="str">
        <f t="shared" si="151"/>
        <v>Female</v>
      </c>
      <c r="H3214" s="27" t="e">
        <f t="shared" si="152"/>
        <v>#VALUE!</v>
      </c>
    </row>
    <row r="3215" spans="1:8" x14ac:dyDescent="0.3">
      <c r="A3215" s="49" t="s">
        <v>5810</v>
      </c>
      <c r="B3215" s="27" t="s">
        <v>5809</v>
      </c>
      <c r="C3215" s="27" t="s">
        <v>4423</v>
      </c>
      <c r="E3215" s="75">
        <v>33268</v>
      </c>
      <c r="F3215" s="27" t="str">
        <f t="shared" si="150"/>
        <v>5198</v>
      </c>
      <c r="G3215" s="27" t="str">
        <f t="shared" si="151"/>
        <v>Male</v>
      </c>
      <c r="H3215" s="27" t="e">
        <f t="shared" si="152"/>
        <v>#VALUE!</v>
      </c>
    </row>
    <row r="3216" spans="1:8" x14ac:dyDescent="0.3">
      <c r="A3216" s="49" t="s">
        <v>5808</v>
      </c>
      <c r="B3216" s="27" t="s">
        <v>4768</v>
      </c>
      <c r="C3216" s="27" t="s">
        <v>4488</v>
      </c>
      <c r="E3216" s="75">
        <v>32996</v>
      </c>
      <c r="F3216" s="27" t="str">
        <f t="shared" si="150"/>
        <v>5397</v>
      </c>
      <c r="G3216" s="27" t="str">
        <f t="shared" si="151"/>
        <v>Male</v>
      </c>
      <c r="H3216" s="27" t="e">
        <f t="shared" si="152"/>
        <v>#VALUE!</v>
      </c>
    </row>
    <row r="3217" spans="1:8" x14ac:dyDescent="0.3">
      <c r="A3217" s="49" t="s">
        <v>5807</v>
      </c>
      <c r="B3217" s="27" t="s">
        <v>5806</v>
      </c>
      <c r="C3217" s="27" t="s">
        <v>5805</v>
      </c>
      <c r="E3217" s="75">
        <v>29239</v>
      </c>
      <c r="F3217" s="27" t="str">
        <f t="shared" si="150"/>
        <v>5461</v>
      </c>
      <c r="G3217" s="27" t="str">
        <f t="shared" si="151"/>
        <v>Male</v>
      </c>
      <c r="H3217" s="27" t="e">
        <f t="shared" si="152"/>
        <v>#VALUE!</v>
      </c>
    </row>
    <row r="3218" spans="1:8" x14ac:dyDescent="0.3">
      <c r="A3218" s="49" t="s">
        <v>5804</v>
      </c>
      <c r="B3218" s="27" t="s">
        <v>5418</v>
      </c>
      <c r="C3218" s="27" t="s">
        <v>5803</v>
      </c>
      <c r="E3218" s="75">
        <v>30919</v>
      </c>
      <c r="F3218" s="27" t="str">
        <f t="shared" si="150"/>
        <v>5694</v>
      </c>
      <c r="G3218" s="27" t="str">
        <f t="shared" si="151"/>
        <v>Male</v>
      </c>
      <c r="H3218" s="27" t="e">
        <f t="shared" si="152"/>
        <v>#VALUE!</v>
      </c>
    </row>
    <row r="3219" spans="1:8" x14ac:dyDescent="0.3">
      <c r="A3219" s="49" t="s">
        <v>5802</v>
      </c>
      <c r="B3219" s="27" t="s">
        <v>5801</v>
      </c>
      <c r="C3219" s="27" t="s">
        <v>5800</v>
      </c>
      <c r="E3219" s="75">
        <v>33324</v>
      </c>
      <c r="F3219" s="27" t="str">
        <f t="shared" si="150"/>
        <v>0162</v>
      </c>
      <c r="G3219" s="27" t="str">
        <f t="shared" si="151"/>
        <v>Female</v>
      </c>
      <c r="H3219" s="27" t="e">
        <f t="shared" si="152"/>
        <v>#VALUE!</v>
      </c>
    </row>
    <row r="3220" spans="1:8" x14ac:dyDescent="0.3">
      <c r="A3220" s="49" t="s">
        <v>5799</v>
      </c>
      <c r="B3220" s="27" t="s">
        <v>5412</v>
      </c>
      <c r="C3220" s="27" t="s">
        <v>5798</v>
      </c>
      <c r="E3220" s="75">
        <v>33100</v>
      </c>
      <c r="F3220" s="27" t="str">
        <f t="shared" si="150"/>
        <v>0300</v>
      </c>
      <c r="G3220" s="27" t="str">
        <f t="shared" si="151"/>
        <v>Female</v>
      </c>
      <c r="H3220" s="27" t="e">
        <f t="shared" si="152"/>
        <v>#VALUE!</v>
      </c>
    </row>
    <row r="3221" spans="1:8" x14ac:dyDescent="0.3">
      <c r="A3221" s="49" t="s">
        <v>5797</v>
      </c>
      <c r="B3221" s="27" t="s">
        <v>4206</v>
      </c>
      <c r="C3221" s="27" t="s">
        <v>5796</v>
      </c>
      <c r="E3221" s="75">
        <v>31722</v>
      </c>
      <c r="F3221" s="27" t="str">
        <f t="shared" si="150"/>
        <v>5272</v>
      </c>
      <c r="G3221" s="27" t="str">
        <f t="shared" si="151"/>
        <v>Male</v>
      </c>
      <c r="H3221" s="27" t="e">
        <f t="shared" si="152"/>
        <v>#VALUE!</v>
      </c>
    </row>
    <row r="3222" spans="1:8" x14ac:dyDescent="0.3">
      <c r="A3222" s="49" t="s">
        <v>5795</v>
      </c>
      <c r="B3222" s="27" t="s">
        <v>5159</v>
      </c>
      <c r="C3222" s="27" t="s">
        <v>4089</v>
      </c>
      <c r="E3222" s="75">
        <v>27057</v>
      </c>
      <c r="F3222" s="27" t="str">
        <f t="shared" si="150"/>
        <v>0383</v>
      </c>
      <c r="G3222" s="27" t="str">
        <f t="shared" si="151"/>
        <v>Female</v>
      </c>
      <c r="H3222" s="27" t="e">
        <f t="shared" si="152"/>
        <v>#VALUE!</v>
      </c>
    </row>
    <row r="3223" spans="1:8" x14ac:dyDescent="0.3">
      <c r="A3223" s="49" t="s">
        <v>5794</v>
      </c>
      <c r="B3223" s="27" t="s">
        <v>5793</v>
      </c>
      <c r="C3223" s="27" t="s">
        <v>5792</v>
      </c>
      <c r="E3223" s="75">
        <v>31537</v>
      </c>
      <c r="F3223" s="27" t="str">
        <f t="shared" si="150"/>
        <v>1577</v>
      </c>
      <c r="G3223" s="27" t="str">
        <f t="shared" si="151"/>
        <v>Female</v>
      </c>
      <c r="H3223" s="27" t="e">
        <f t="shared" si="152"/>
        <v>#VALUE!</v>
      </c>
    </row>
    <row r="3224" spans="1:8" x14ac:dyDescent="0.3">
      <c r="A3224" s="49" t="s">
        <v>5791</v>
      </c>
      <c r="B3224" s="27" t="s">
        <v>4562</v>
      </c>
      <c r="C3224" s="27" t="s">
        <v>4961</v>
      </c>
      <c r="E3224" s="75">
        <v>33504</v>
      </c>
      <c r="F3224" s="27" t="str">
        <f t="shared" si="150"/>
        <v>6155</v>
      </c>
      <c r="G3224" s="27" t="str">
        <f t="shared" si="151"/>
        <v>Male</v>
      </c>
      <c r="H3224" s="27" t="e">
        <f t="shared" si="152"/>
        <v>#VALUE!</v>
      </c>
    </row>
    <row r="3225" spans="1:8" x14ac:dyDescent="0.3">
      <c r="A3225" s="49" t="s">
        <v>5790</v>
      </c>
      <c r="B3225" s="27" t="s">
        <v>5789</v>
      </c>
      <c r="C3225" s="27" t="s">
        <v>5788</v>
      </c>
      <c r="E3225" s="75">
        <v>31487</v>
      </c>
      <c r="F3225" s="27" t="str">
        <f t="shared" si="150"/>
        <v>0992</v>
      </c>
      <c r="G3225" s="27" t="str">
        <f t="shared" si="151"/>
        <v>Female</v>
      </c>
      <c r="H3225" s="27" t="e">
        <f t="shared" si="152"/>
        <v>#VALUE!</v>
      </c>
    </row>
    <row r="3226" spans="1:8" x14ac:dyDescent="0.3">
      <c r="A3226" s="49" t="s">
        <v>5787</v>
      </c>
      <c r="B3226" s="27" t="s">
        <v>5786</v>
      </c>
      <c r="C3226" s="27" t="s">
        <v>5785</v>
      </c>
      <c r="E3226" s="75">
        <v>33201</v>
      </c>
      <c r="F3226" s="27" t="str">
        <f t="shared" si="150"/>
        <v>0830</v>
      </c>
      <c r="G3226" s="27" t="str">
        <f t="shared" si="151"/>
        <v>Female</v>
      </c>
      <c r="H3226" s="27" t="e">
        <f t="shared" si="152"/>
        <v>#VALUE!</v>
      </c>
    </row>
    <row r="3227" spans="1:8" x14ac:dyDescent="0.3">
      <c r="A3227" s="49" t="s">
        <v>5784</v>
      </c>
      <c r="B3227" s="27" t="s">
        <v>5783</v>
      </c>
      <c r="C3227" s="27" t="s">
        <v>5782</v>
      </c>
      <c r="E3227" s="75">
        <v>32968</v>
      </c>
      <c r="F3227" s="27" t="str">
        <f t="shared" si="150"/>
        <v>0654</v>
      </c>
      <c r="G3227" s="27" t="str">
        <f t="shared" si="151"/>
        <v>Female</v>
      </c>
      <c r="H3227" s="27" t="e">
        <f t="shared" si="152"/>
        <v>#VALUE!</v>
      </c>
    </row>
    <row r="3228" spans="1:8" x14ac:dyDescent="0.3">
      <c r="A3228" s="49" t="s">
        <v>5781</v>
      </c>
      <c r="B3228" s="27" t="s">
        <v>5780</v>
      </c>
      <c r="C3228" s="27" t="s">
        <v>5779</v>
      </c>
      <c r="E3228" s="75">
        <v>32864</v>
      </c>
      <c r="F3228" s="27" t="str">
        <f t="shared" si="150"/>
        <v>0293</v>
      </c>
      <c r="G3228" s="27" t="str">
        <f t="shared" si="151"/>
        <v>Female</v>
      </c>
      <c r="H3228" s="27" t="e">
        <f t="shared" si="152"/>
        <v>#VALUE!</v>
      </c>
    </row>
    <row r="3229" spans="1:8" x14ac:dyDescent="0.3">
      <c r="A3229" s="49" t="s">
        <v>5778</v>
      </c>
      <c r="B3229" s="27" t="s">
        <v>5777</v>
      </c>
      <c r="C3229" s="27" t="s">
        <v>5776</v>
      </c>
      <c r="E3229" s="75">
        <v>33466</v>
      </c>
      <c r="F3229" s="27" t="str">
        <f t="shared" si="150"/>
        <v>0557</v>
      </c>
      <c r="G3229" s="27" t="str">
        <f t="shared" si="151"/>
        <v>Female</v>
      </c>
      <c r="H3229" s="27" t="e">
        <f t="shared" si="152"/>
        <v>#VALUE!</v>
      </c>
    </row>
    <row r="3230" spans="1:8" x14ac:dyDescent="0.3">
      <c r="A3230" s="49" t="s">
        <v>5775</v>
      </c>
      <c r="B3230" s="27" t="s">
        <v>5176</v>
      </c>
      <c r="C3230" s="27" t="s">
        <v>5434</v>
      </c>
      <c r="E3230" s="75">
        <v>32821</v>
      </c>
      <c r="F3230" s="27" t="str">
        <f t="shared" si="150"/>
        <v>0317</v>
      </c>
      <c r="G3230" s="27" t="str">
        <f t="shared" si="151"/>
        <v>Female</v>
      </c>
      <c r="H3230" s="27" t="e">
        <f t="shared" si="152"/>
        <v>#VALUE!</v>
      </c>
    </row>
    <row r="3231" spans="1:8" x14ac:dyDescent="0.3">
      <c r="A3231" s="49" t="s">
        <v>5774</v>
      </c>
      <c r="B3231" s="27" t="s">
        <v>4065</v>
      </c>
      <c r="C3231" s="27" t="s">
        <v>5773</v>
      </c>
      <c r="E3231" s="75">
        <v>30461</v>
      </c>
      <c r="F3231" s="27" t="str">
        <f t="shared" si="150"/>
        <v>6084</v>
      </c>
      <c r="G3231" s="27" t="str">
        <f t="shared" si="151"/>
        <v>Male</v>
      </c>
      <c r="H3231" s="27" t="e">
        <f t="shared" si="152"/>
        <v>#VALUE!</v>
      </c>
    </row>
    <row r="3232" spans="1:8" x14ac:dyDescent="0.3">
      <c r="A3232" s="49" t="s">
        <v>5772</v>
      </c>
      <c r="B3232" s="27" t="s">
        <v>5771</v>
      </c>
      <c r="C3232" s="27" t="s">
        <v>5770</v>
      </c>
      <c r="E3232" s="75">
        <v>33573</v>
      </c>
      <c r="F3232" s="27" t="str">
        <f t="shared" si="150"/>
        <v>0263</v>
      </c>
      <c r="G3232" s="27" t="str">
        <f t="shared" si="151"/>
        <v>Female</v>
      </c>
      <c r="H3232" s="27" t="e">
        <f t="shared" si="152"/>
        <v>#VALUE!</v>
      </c>
    </row>
    <row r="3233" spans="1:8" x14ac:dyDescent="0.3">
      <c r="A3233" s="49" t="s">
        <v>5769</v>
      </c>
      <c r="B3233" s="27" t="s">
        <v>5768</v>
      </c>
      <c r="C3233" s="27" t="s">
        <v>5767</v>
      </c>
      <c r="E3233" s="75">
        <v>31326</v>
      </c>
      <c r="F3233" s="27" t="str">
        <f t="shared" si="150"/>
        <v>0412</v>
      </c>
      <c r="G3233" s="27" t="str">
        <f t="shared" si="151"/>
        <v>Female</v>
      </c>
      <c r="H3233" s="27" t="e">
        <f t="shared" si="152"/>
        <v>#VALUE!</v>
      </c>
    </row>
    <row r="3234" spans="1:8" x14ac:dyDescent="0.3">
      <c r="A3234" s="49" t="s">
        <v>5766</v>
      </c>
      <c r="B3234" s="27" t="s">
        <v>5765</v>
      </c>
      <c r="C3234" s="27" t="s">
        <v>5764</v>
      </c>
      <c r="E3234" s="75">
        <v>31471</v>
      </c>
      <c r="F3234" s="27" t="str">
        <f t="shared" si="150"/>
        <v>0698</v>
      </c>
      <c r="G3234" s="27" t="str">
        <f t="shared" si="151"/>
        <v>Female</v>
      </c>
      <c r="H3234" s="27" t="e">
        <f t="shared" si="152"/>
        <v>#VALUE!</v>
      </c>
    </row>
    <row r="3235" spans="1:8" x14ac:dyDescent="0.3">
      <c r="A3235" s="49" t="s">
        <v>5763</v>
      </c>
      <c r="B3235" s="27" t="s">
        <v>5762</v>
      </c>
      <c r="C3235" s="27" t="s">
        <v>5761</v>
      </c>
      <c r="E3235" s="75">
        <v>31387</v>
      </c>
      <c r="F3235" s="27" t="str">
        <f t="shared" si="150"/>
        <v>0530</v>
      </c>
      <c r="G3235" s="27" t="str">
        <f t="shared" si="151"/>
        <v>Female</v>
      </c>
      <c r="H3235" s="27" t="e">
        <f t="shared" si="152"/>
        <v>#VALUE!</v>
      </c>
    </row>
    <row r="3236" spans="1:8" x14ac:dyDescent="0.3">
      <c r="A3236" s="49" t="s">
        <v>5760</v>
      </c>
      <c r="B3236" s="27" t="s">
        <v>5759</v>
      </c>
      <c r="C3236" s="27" t="s">
        <v>5758</v>
      </c>
      <c r="E3236" s="75">
        <v>30687</v>
      </c>
      <c r="F3236" s="27" t="str">
        <f t="shared" si="150"/>
        <v>5163</v>
      </c>
      <c r="G3236" s="27" t="str">
        <f t="shared" si="151"/>
        <v>Male</v>
      </c>
      <c r="H3236" s="27" t="e">
        <f t="shared" si="152"/>
        <v>#VALUE!</v>
      </c>
    </row>
    <row r="3237" spans="1:8" x14ac:dyDescent="0.3">
      <c r="A3237" s="49" t="s">
        <v>5757</v>
      </c>
      <c r="B3237" s="27" t="s">
        <v>5756</v>
      </c>
      <c r="C3237" s="27" t="s">
        <v>5755</v>
      </c>
      <c r="E3237" s="75">
        <v>27911</v>
      </c>
      <c r="F3237" s="27" t="str">
        <f t="shared" si="150"/>
        <v>0168</v>
      </c>
      <c r="G3237" s="27" t="str">
        <f t="shared" si="151"/>
        <v>Female</v>
      </c>
      <c r="H3237" s="27" t="e">
        <f t="shared" si="152"/>
        <v>#VALUE!</v>
      </c>
    </row>
    <row r="3238" spans="1:8" x14ac:dyDescent="0.3">
      <c r="A3238" s="49" t="s">
        <v>5754</v>
      </c>
      <c r="B3238" s="27" t="s">
        <v>5753</v>
      </c>
      <c r="C3238" s="27" t="s">
        <v>5752</v>
      </c>
      <c r="E3238" s="75">
        <v>29030</v>
      </c>
      <c r="F3238" s="27" t="str">
        <f t="shared" si="150"/>
        <v>5167</v>
      </c>
      <c r="G3238" s="27" t="str">
        <f t="shared" si="151"/>
        <v>Male</v>
      </c>
      <c r="H3238" s="27" t="e">
        <f t="shared" si="152"/>
        <v>#VALUE!</v>
      </c>
    </row>
    <row r="3239" spans="1:8" x14ac:dyDescent="0.3">
      <c r="A3239" s="49" t="s">
        <v>5751</v>
      </c>
      <c r="B3239" s="27" t="s">
        <v>4765</v>
      </c>
      <c r="C3239" s="27" t="s">
        <v>5750</v>
      </c>
      <c r="E3239" s="75">
        <v>32213</v>
      </c>
      <c r="F3239" s="27" t="str">
        <f t="shared" si="150"/>
        <v>6094</v>
      </c>
      <c r="G3239" s="27" t="str">
        <f t="shared" si="151"/>
        <v>Male</v>
      </c>
      <c r="H3239" s="27" t="e">
        <f t="shared" si="152"/>
        <v>#VALUE!</v>
      </c>
    </row>
    <row r="3240" spans="1:8" x14ac:dyDescent="0.3">
      <c r="A3240" s="49" t="s">
        <v>5749</v>
      </c>
      <c r="B3240" s="27" t="s">
        <v>4613</v>
      </c>
      <c r="C3240" s="27" t="s">
        <v>5748</v>
      </c>
      <c r="E3240" s="75">
        <v>32532</v>
      </c>
      <c r="F3240" s="27" t="str">
        <f t="shared" si="150"/>
        <v>0540</v>
      </c>
      <c r="G3240" s="27" t="str">
        <f t="shared" si="151"/>
        <v>Female</v>
      </c>
      <c r="H3240" s="27" t="e">
        <f t="shared" si="152"/>
        <v>#VALUE!</v>
      </c>
    </row>
    <row r="3241" spans="1:8" x14ac:dyDescent="0.3">
      <c r="A3241" s="49" t="s">
        <v>5747</v>
      </c>
      <c r="B3241" s="27" t="s">
        <v>4885</v>
      </c>
      <c r="C3241" s="27" t="s">
        <v>5445</v>
      </c>
      <c r="E3241" s="75">
        <v>30266</v>
      </c>
      <c r="F3241" s="27" t="str">
        <f t="shared" si="150"/>
        <v>0829</v>
      </c>
      <c r="G3241" s="27" t="str">
        <f t="shared" si="151"/>
        <v>Female</v>
      </c>
      <c r="H3241" s="27" t="e">
        <f t="shared" si="152"/>
        <v>#VALUE!</v>
      </c>
    </row>
    <row r="3242" spans="1:8" x14ac:dyDescent="0.3">
      <c r="A3242" s="49" t="s">
        <v>5746</v>
      </c>
      <c r="B3242" s="27" t="s">
        <v>5745</v>
      </c>
      <c r="C3242" s="27" t="s">
        <v>5744</v>
      </c>
      <c r="E3242" s="75">
        <v>33153</v>
      </c>
      <c r="F3242" s="27" t="str">
        <f t="shared" si="150"/>
        <v>0395</v>
      </c>
      <c r="G3242" s="27" t="str">
        <f t="shared" si="151"/>
        <v>Female</v>
      </c>
      <c r="H3242" s="27" t="e">
        <f t="shared" si="152"/>
        <v>#VALUE!</v>
      </c>
    </row>
    <row r="3243" spans="1:8" x14ac:dyDescent="0.3">
      <c r="A3243" s="49" t="s">
        <v>5743</v>
      </c>
      <c r="B3243" s="27" t="s">
        <v>5742</v>
      </c>
      <c r="C3243" s="27" t="s">
        <v>4470</v>
      </c>
      <c r="E3243" s="75">
        <v>26570</v>
      </c>
      <c r="F3243" s="27" t="str">
        <f t="shared" si="150"/>
        <v>5291</v>
      </c>
      <c r="G3243" s="27" t="str">
        <f t="shared" si="151"/>
        <v>Male</v>
      </c>
      <c r="H3243" s="27" t="e">
        <f t="shared" si="152"/>
        <v>#VALUE!</v>
      </c>
    </row>
    <row r="3244" spans="1:8" x14ac:dyDescent="0.3">
      <c r="A3244" s="49" t="s">
        <v>5741</v>
      </c>
      <c r="B3244" s="27" t="s">
        <v>4962</v>
      </c>
      <c r="C3244" s="27" t="s">
        <v>5740</v>
      </c>
      <c r="E3244" s="75">
        <v>31186</v>
      </c>
      <c r="F3244" s="27" t="str">
        <f t="shared" si="150"/>
        <v>0537</v>
      </c>
      <c r="G3244" s="27" t="str">
        <f t="shared" si="151"/>
        <v>Female</v>
      </c>
      <c r="H3244" s="27" t="e">
        <f t="shared" si="152"/>
        <v>#VALUE!</v>
      </c>
    </row>
    <row r="3245" spans="1:8" x14ac:dyDescent="0.3">
      <c r="A3245" s="49" t="s">
        <v>5739</v>
      </c>
      <c r="B3245" s="27" t="s">
        <v>5176</v>
      </c>
      <c r="C3245" s="27" t="s">
        <v>4064</v>
      </c>
      <c r="E3245" s="75">
        <v>31419</v>
      </c>
      <c r="F3245" s="27" t="str">
        <f t="shared" si="150"/>
        <v>0310</v>
      </c>
      <c r="G3245" s="27" t="str">
        <f t="shared" si="151"/>
        <v>Female</v>
      </c>
      <c r="H3245" s="27" t="e">
        <f t="shared" si="152"/>
        <v>#VALUE!</v>
      </c>
    </row>
    <row r="3246" spans="1:8" x14ac:dyDescent="0.3">
      <c r="A3246" s="49" t="s">
        <v>5738</v>
      </c>
      <c r="B3246" s="27" t="s">
        <v>4234</v>
      </c>
      <c r="C3246" s="27" t="s">
        <v>5737</v>
      </c>
      <c r="E3246" s="75">
        <v>30540</v>
      </c>
      <c r="F3246" s="27" t="str">
        <f t="shared" si="150"/>
        <v>5310</v>
      </c>
      <c r="G3246" s="27" t="str">
        <f t="shared" si="151"/>
        <v>Male</v>
      </c>
      <c r="H3246" s="27" t="e">
        <f t="shared" si="152"/>
        <v>#VALUE!</v>
      </c>
    </row>
    <row r="3247" spans="1:8" x14ac:dyDescent="0.3">
      <c r="A3247" s="49" t="s">
        <v>5736</v>
      </c>
      <c r="B3247" s="27" t="s">
        <v>5735</v>
      </c>
      <c r="C3247" s="27" t="s">
        <v>5734</v>
      </c>
      <c r="E3247" s="75">
        <v>30426</v>
      </c>
      <c r="F3247" s="27" t="str">
        <f t="shared" si="150"/>
        <v>0710</v>
      </c>
      <c r="G3247" s="27" t="str">
        <f t="shared" si="151"/>
        <v>Female</v>
      </c>
      <c r="H3247" s="27" t="e">
        <f t="shared" si="152"/>
        <v>#VALUE!</v>
      </c>
    </row>
    <row r="3248" spans="1:8" x14ac:dyDescent="0.3">
      <c r="A3248" s="49" t="s">
        <v>5733</v>
      </c>
      <c r="B3248" s="27" t="s">
        <v>5732</v>
      </c>
      <c r="C3248" s="27" t="s">
        <v>5731</v>
      </c>
      <c r="E3248" s="75">
        <v>31503</v>
      </c>
      <c r="F3248" s="27" t="str">
        <f t="shared" si="150"/>
        <v>6284</v>
      </c>
      <c r="G3248" s="27" t="str">
        <f t="shared" si="151"/>
        <v>Male</v>
      </c>
      <c r="H3248" s="27" t="e">
        <f t="shared" si="152"/>
        <v>#VALUE!</v>
      </c>
    </row>
    <row r="3249" spans="1:8" x14ac:dyDescent="0.3">
      <c r="A3249" s="49" t="s">
        <v>5730</v>
      </c>
      <c r="B3249" s="27" t="s">
        <v>5729</v>
      </c>
      <c r="C3249" s="27" t="s">
        <v>5728</v>
      </c>
      <c r="E3249" s="75">
        <v>29906</v>
      </c>
      <c r="F3249" s="27" t="str">
        <f t="shared" si="150"/>
        <v>0168</v>
      </c>
      <c r="G3249" s="27" t="str">
        <f t="shared" si="151"/>
        <v>Female</v>
      </c>
      <c r="H3249" s="27" t="e">
        <f t="shared" si="152"/>
        <v>#VALUE!</v>
      </c>
    </row>
    <row r="3250" spans="1:8" x14ac:dyDescent="0.3">
      <c r="A3250" s="49" t="s">
        <v>5727</v>
      </c>
      <c r="B3250" s="27" t="s">
        <v>5726</v>
      </c>
      <c r="C3250" s="27" t="s">
        <v>5527</v>
      </c>
      <c r="E3250" s="75">
        <v>30716</v>
      </c>
      <c r="F3250" s="27" t="str">
        <f t="shared" si="150"/>
        <v>0802</v>
      </c>
      <c r="G3250" s="27" t="str">
        <f t="shared" si="151"/>
        <v>Female</v>
      </c>
      <c r="H3250" s="27" t="e">
        <f t="shared" si="152"/>
        <v>#VALUE!</v>
      </c>
    </row>
    <row r="3251" spans="1:8" x14ac:dyDescent="0.3">
      <c r="A3251" s="49" t="s">
        <v>5725</v>
      </c>
      <c r="B3251" s="27" t="s">
        <v>5724</v>
      </c>
      <c r="C3251" s="27" t="s">
        <v>5723</v>
      </c>
      <c r="E3251" s="75">
        <v>27550</v>
      </c>
      <c r="F3251" s="27" t="str">
        <f t="shared" si="150"/>
        <v>5310</v>
      </c>
      <c r="G3251" s="27" t="str">
        <f t="shared" si="151"/>
        <v>Male</v>
      </c>
      <c r="H3251" s="27" t="e">
        <f t="shared" si="152"/>
        <v>#VALUE!</v>
      </c>
    </row>
    <row r="3252" spans="1:8" x14ac:dyDescent="0.3">
      <c r="A3252" s="49" t="s">
        <v>5722</v>
      </c>
      <c r="B3252" s="27" t="s">
        <v>5721</v>
      </c>
      <c r="C3252" s="27" t="s">
        <v>5720</v>
      </c>
      <c r="E3252" s="75">
        <v>32651</v>
      </c>
      <c r="F3252" s="27" t="str">
        <f t="shared" si="150"/>
        <v>0501</v>
      </c>
      <c r="G3252" s="27" t="str">
        <f t="shared" si="151"/>
        <v>Female</v>
      </c>
      <c r="H3252" s="27" t="e">
        <f t="shared" si="152"/>
        <v>#VALUE!</v>
      </c>
    </row>
    <row r="3253" spans="1:8" x14ac:dyDescent="0.3">
      <c r="A3253" s="49" t="s">
        <v>5719</v>
      </c>
      <c r="B3253" s="27" t="s">
        <v>5718</v>
      </c>
      <c r="C3253" s="27" t="s">
        <v>5717</v>
      </c>
      <c r="E3253" s="75">
        <v>31795</v>
      </c>
      <c r="F3253" s="27" t="str">
        <f t="shared" si="150"/>
        <v>0010</v>
      </c>
      <c r="G3253" s="27" t="str">
        <f t="shared" si="151"/>
        <v>Female</v>
      </c>
      <c r="H3253" s="27" t="e">
        <f t="shared" si="152"/>
        <v>#VALUE!</v>
      </c>
    </row>
    <row r="3254" spans="1:8" x14ac:dyDescent="0.3">
      <c r="A3254" s="49" t="s">
        <v>5716</v>
      </c>
      <c r="B3254" s="27" t="s">
        <v>5715</v>
      </c>
      <c r="C3254" s="27" t="s">
        <v>5714</v>
      </c>
      <c r="E3254" s="75">
        <v>28812</v>
      </c>
      <c r="F3254" s="27" t="str">
        <f t="shared" si="150"/>
        <v>5219</v>
      </c>
      <c r="G3254" s="27" t="str">
        <f t="shared" si="151"/>
        <v>Male</v>
      </c>
      <c r="H3254" s="27" t="e">
        <f t="shared" si="152"/>
        <v>#VALUE!</v>
      </c>
    </row>
    <row r="3255" spans="1:8" x14ac:dyDescent="0.3">
      <c r="A3255" s="49" t="s">
        <v>5713</v>
      </c>
      <c r="B3255" s="27" t="s">
        <v>5176</v>
      </c>
      <c r="C3255" s="27" t="s">
        <v>5712</v>
      </c>
      <c r="E3255" s="75">
        <v>32687</v>
      </c>
      <c r="F3255" s="27" t="str">
        <f t="shared" si="150"/>
        <v>0735</v>
      </c>
      <c r="G3255" s="27" t="str">
        <f t="shared" si="151"/>
        <v>Female</v>
      </c>
      <c r="H3255" s="27" t="e">
        <f t="shared" si="152"/>
        <v>#VALUE!</v>
      </c>
    </row>
    <row r="3256" spans="1:8" x14ac:dyDescent="0.3">
      <c r="A3256" s="49" t="s">
        <v>5711</v>
      </c>
      <c r="B3256" s="27" t="s">
        <v>4087</v>
      </c>
      <c r="C3256" s="27" t="s">
        <v>5710</v>
      </c>
      <c r="E3256" s="75">
        <v>32374</v>
      </c>
      <c r="F3256" s="27" t="str">
        <f t="shared" si="150"/>
        <v>0312</v>
      </c>
      <c r="G3256" s="27" t="str">
        <f t="shared" si="151"/>
        <v>Female</v>
      </c>
      <c r="H3256" s="27" t="e">
        <f t="shared" si="152"/>
        <v>#VALUE!</v>
      </c>
    </row>
    <row r="3257" spans="1:8" x14ac:dyDescent="0.3">
      <c r="A3257" s="49" t="s">
        <v>5709</v>
      </c>
      <c r="B3257" s="27" t="s">
        <v>5708</v>
      </c>
      <c r="C3257" s="27" t="s">
        <v>5707</v>
      </c>
      <c r="E3257" s="75">
        <v>32864</v>
      </c>
      <c r="F3257" s="27" t="str">
        <f t="shared" si="150"/>
        <v>5787</v>
      </c>
      <c r="G3257" s="27" t="str">
        <f t="shared" si="151"/>
        <v>Male</v>
      </c>
      <c r="H3257" s="27" t="e">
        <f t="shared" si="152"/>
        <v>#VALUE!</v>
      </c>
    </row>
    <row r="3258" spans="1:8" x14ac:dyDescent="0.3">
      <c r="A3258" s="49" t="s">
        <v>5706</v>
      </c>
      <c r="B3258" s="27" t="s">
        <v>5705</v>
      </c>
      <c r="C3258" s="27" t="s">
        <v>5704</v>
      </c>
      <c r="E3258" s="75">
        <v>31485</v>
      </c>
      <c r="F3258" s="27" t="str">
        <f t="shared" si="150"/>
        <v>0697</v>
      </c>
      <c r="G3258" s="27" t="str">
        <f t="shared" si="151"/>
        <v>Female</v>
      </c>
      <c r="H3258" s="27" t="e">
        <f t="shared" si="152"/>
        <v>#VALUE!</v>
      </c>
    </row>
    <row r="3259" spans="1:8" x14ac:dyDescent="0.3">
      <c r="A3259" s="49" t="s">
        <v>5703</v>
      </c>
      <c r="B3259" s="27" t="s">
        <v>5702</v>
      </c>
      <c r="C3259" s="27" t="s">
        <v>5514</v>
      </c>
      <c r="E3259" s="75">
        <v>33627</v>
      </c>
      <c r="F3259" s="27" t="str">
        <f t="shared" si="150"/>
        <v>0321</v>
      </c>
      <c r="G3259" s="27" t="str">
        <f t="shared" si="151"/>
        <v>Female</v>
      </c>
      <c r="H3259" s="27" t="e">
        <f t="shared" si="152"/>
        <v>#VALUE!</v>
      </c>
    </row>
    <row r="3260" spans="1:8" x14ac:dyDescent="0.3">
      <c r="A3260" s="49" t="s">
        <v>5701</v>
      </c>
      <c r="B3260" s="27" t="s">
        <v>4655</v>
      </c>
      <c r="C3260" s="27" t="s">
        <v>5700</v>
      </c>
      <c r="E3260" s="75">
        <v>32819</v>
      </c>
      <c r="F3260" s="27" t="str">
        <f t="shared" si="150"/>
        <v>0396</v>
      </c>
      <c r="G3260" s="27" t="str">
        <f t="shared" si="151"/>
        <v>Female</v>
      </c>
      <c r="H3260" s="27" t="e">
        <f t="shared" si="152"/>
        <v>#VALUE!</v>
      </c>
    </row>
    <row r="3261" spans="1:8" x14ac:dyDescent="0.3">
      <c r="A3261" s="49" t="s">
        <v>5699</v>
      </c>
      <c r="B3261" s="27" t="s">
        <v>5070</v>
      </c>
      <c r="C3261" s="27" t="s">
        <v>5698</v>
      </c>
      <c r="E3261" s="75">
        <v>32017</v>
      </c>
      <c r="F3261" s="27" t="str">
        <f t="shared" si="150"/>
        <v>5901</v>
      </c>
      <c r="G3261" s="27" t="str">
        <f t="shared" si="151"/>
        <v>Male</v>
      </c>
      <c r="H3261" s="27" t="e">
        <f t="shared" si="152"/>
        <v>#VALUE!</v>
      </c>
    </row>
    <row r="3262" spans="1:8" x14ac:dyDescent="0.3">
      <c r="A3262" s="49" t="s">
        <v>5697</v>
      </c>
      <c r="B3262" s="27" t="s">
        <v>5176</v>
      </c>
      <c r="C3262" s="27" t="s">
        <v>5696</v>
      </c>
      <c r="E3262" s="75">
        <v>32692</v>
      </c>
      <c r="F3262" s="27" t="str">
        <f t="shared" si="150"/>
        <v>0310</v>
      </c>
      <c r="G3262" s="27" t="str">
        <f t="shared" si="151"/>
        <v>Female</v>
      </c>
      <c r="H3262" s="27" t="e">
        <f t="shared" si="152"/>
        <v>#VALUE!</v>
      </c>
    </row>
    <row r="3263" spans="1:8" x14ac:dyDescent="0.3">
      <c r="A3263" s="49" t="s">
        <v>5695</v>
      </c>
      <c r="B3263" s="27" t="s">
        <v>5694</v>
      </c>
      <c r="C3263" s="27" t="s">
        <v>5693</v>
      </c>
      <c r="E3263" s="75">
        <v>30787</v>
      </c>
      <c r="F3263" s="27" t="str">
        <f t="shared" si="150"/>
        <v>0877</v>
      </c>
      <c r="G3263" s="27" t="str">
        <f t="shared" si="151"/>
        <v>Female</v>
      </c>
      <c r="H3263" s="27" t="e">
        <f t="shared" si="152"/>
        <v>#VALUE!</v>
      </c>
    </row>
    <row r="3264" spans="1:8" x14ac:dyDescent="0.3">
      <c r="A3264" s="49" t="s">
        <v>5692</v>
      </c>
      <c r="B3264" s="27" t="s">
        <v>4768</v>
      </c>
      <c r="C3264" s="27" t="s">
        <v>5691</v>
      </c>
      <c r="E3264" s="75">
        <v>33818</v>
      </c>
      <c r="F3264" s="27" t="str">
        <f t="shared" si="150"/>
        <v>5128</v>
      </c>
      <c r="G3264" s="27" t="str">
        <f t="shared" si="151"/>
        <v>Male</v>
      </c>
      <c r="H3264" s="27" t="e">
        <f t="shared" si="152"/>
        <v>#VALUE!</v>
      </c>
    </row>
    <row r="3265" spans="1:8" x14ac:dyDescent="0.3">
      <c r="A3265" s="49" t="s">
        <v>5690</v>
      </c>
      <c r="B3265" s="27" t="s">
        <v>5689</v>
      </c>
      <c r="C3265" s="27" t="s">
        <v>5688</v>
      </c>
      <c r="E3265" s="75">
        <v>31453</v>
      </c>
      <c r="F3265" s="27" t="str">
        <f t="shared" si="150"/>
        <v>0856</v>
      </c>
      <c r="G3265" s="27" t="str">
        <f t="shared" si="151"/>
        <v>Female</v>
      </c>
      <c r="H3265" s="27" t="e">
        <f t="shared" si="152"/>
        <v>#VALUE!</v>
      </c>
    </row>
    <row r="3266" spans="1:8" x14ac:dyDescent="0.3">
      <c r="A3266" s="49" t="s">
        <v>5687</v>
      </c>
      <c r="B3266" s="27" t="s">
        <v>5686</v>
      </c>
      <c r="C3266" s="27" t="s">
        <v>4089</v>
      </c>
      <c r="E3266" s="75">
        <v>32017</v>
      </c>
      <c r="F3266" s="27" t="str">
        <f t="shared" si="150"/>
        <v>5359</v>
      </c>
      <c r="G3266" s="27" t="str">
        <f t="shared" si="151"/>
        <v>Male</v>
      </c>
      <c r="H3266" s="27" t="e">
        <f t="shared" si="152"/>
        <v>#VALUE!</v>
      </c>
    </row>
    <row r="3267" spans="1:8" x14ac:dyDescent="0.3">
      <c r="A3267" s="49" t="s">
        <v>5685</v>
      </c>
      <c r="B3267" s="27" t="s">
        <v>5684</v>
      </c>
      <c r="C3267" s="27" t="s">
        <v>4808</v>
      </c>
      <c r="E3267" s="75">
        <v>34041</v>
      </c>
      <c r="F3267" s="27" t="str">
        <f t="shared" si="150"/>
        <v>5130</v>
      </c>
      <c r="G3267" s="27" t="str">
        <f t="shared" si="151"/>
        <v>Male</v>
      </c>
      <c r="H3267" s="27" t="e">
        <f t="shared" si="152"/>
        <v>#VALUE!</v>
      </c>
    </row>
    <row r="3268" spans="1:8" x14ac:dyDescent="0.3">
      <c r="A3268" s="49" t="s">
        <v>5683</v>
      </c>
      <c r="B3268" s="27" t="s">
        <v>5682</v>
      </c>
      <c r="C3268" s="27" t="s">
        <v>5245</v>
      </c>
      <c r="E3268" s="75">
        <v>32177</v>
      </c>
      <c r="F3268" s="27" t="str">
        <f t="shared" ref="F3268:F3331" si="153">MID(A3268,7,4)</f>
        <v>5329</v>
      </c>
      <c r="G3268" s="27" t="str">
        <f t="shared" si="151"/>
        <v>Male</v>
      </c>
      <c r="H3268" s="27" t="e">
        <f t="shared" si="152"/>
        <v>#VALUE!</v>
      </c>
    </row>
    <row r="3269" spans="1:8" x14ac:dyDescent="0.3">
      <c r="A3269" s="49" t="s">
        <v>5681</v>
      </c>
      <c r="B3269" s="27" t="s">
        <v>5680</v>
      </c>
      <c r="C3269" s="27" t="s">
        <v>5679</v>
      </c>
      <c r="E3269" s="75">
        <v>32742</v>
      </c>
      <c r="F3269" s="27" t="str">
        <f t="shared" si="153"/>
        <v>5372</v>
      </c>
      <c r="G3269" s="27" t="str">
        <f t="shared" ref="G3269:G3332" si="154">IF(F3269&gt;"4999","Male","Female")</f>
        <v>Male</v>
      </c>
      <c r="H3269" s="27" t="e">
        <f t="shared" ref="H3269:H3332" si="155">LEFT(REPLACE(D3269,1,FIND("@",D3269),""),FIND(".",REPLACE(D3269,1,FIND("@",D3269),""))-1)</f>
        <v>#VALUE!</v>
      </c>
    </row>
    <row r="3270" spans="1:8" x14ac:dyDescent="0.3">
      <c r="A3270" s="49" t="s">
        <v>5678</v>
      </c>
      <c r="B3270" s="27" t="s">
        <v>5677</v>
      </c>
      <c r="C3270" s="27" t="s">
        <v>5676</v>
      </c>
      <c r="E3270" s="75">
        <v>32402</v>
      </c>
      <c r="F3270" s="27" t="str">
        <f t="shared" si="153"/>
        <v>5114</v>
      </c>
      <c r="G3270" s="27" t="str">
        <f t="shared" si="154"/>
        <v>Male</v>
      </c>
      <c r="H3270" s="27" t="e">
        <f t="shared" si="155"/>
        <v>#VALUE!</v>
      </c>
    </row>
    <row r="3271" spans="1:8" x14ac:dyDescent="0.3">
      <c r="A3271" s="49" t="s">
        <v>5675</v>
      </c>
      <c r="B3271" s="27" t="s">
        <v>5674</v>
      </c>
      <c r="C3271" s="27" t="s">
        <v>5673</v>
      </c>
      <c r="E3271" s="75">
        <v>31055</v>
      </c>
      <c r="F3271" s="27" t="str">
        <f t="shared" si="153"/>
        <v>5751</v>
      </c>
      <c r="G3271" s="27" t="str">
        <f t="shared" si="154"/>
        <v>Male</v>
      </c>
      <c r="H3271" s="27" t="e">
        <f t="shared" si="155"/>
        <v>#VALUE!</v>
      </c>
    </row>
    <row r="3272" spans="1:8" x14ac:dyDescent="0.3">
      <c r="A3272" s="49" t="s">
        <v>5672</v>
      </c>
      <c r="B3272" s="27" t="s">
        <v>5671</v>
      </c>
      <c r="C3272" s="27" t="s">
        <v>5670</v>
      </c>
      <c r="E3272" s="75">
        <v>34135</v>
      </c>
      <c r="F3272" s="27" t="str">
        <f t="shared" si="153"/>
        <v>5082</v>
      </c>
      <c r="G3272" s="27" t="str">
        <f t="shared" si="154"/>
        <v>Male</v>
      </c>
      <c r="H3272" s="27" t="e">
        <f t="shared" si="155"/>
        <v>#VALUE!</v>
      </c>
    </row>
    <row r="3273" spans="1:8" x14ac:dyDescent="0.3">
      <c r="A3273" s="49" t="s">
        <v>5669</v>
      </c>
      <c r="B3273" s="27" t="s">
        <v>5668</v>
      </c>
      <c r="C3273" s="27" t="s">
        <v>5667</v>
      </c>
      <c r="E3273" s="75">
        <v>33332</v>
      </c>
      <c r="F3273" s="27" t="str">
        <f t="shared" si="153"/>
        <v>1085</v>
      </c>
      <c r="G3273" s="27" t="str">
        <f t="shared" si="154"/>
        <v>Female</v>
      </c>
      <c r="H3273" s="27" t="e">
        <f t="shared" si="155"/>
        <v>#VALUE!</v>
      </c>
    </row>
    <row r="3274" spans="1:8" x14ac:dyDescent="0.3">
      <c r="A3274" s="49" t="s">
        <v>5666</v>
      </c>
      <c r="B3274" s="27" t="s">
        <v>5404</v>
      </c>
      <c r="C3274" s="27" t="s">
        <v>5560</v>
      </c>
      <c r="E3274" s="75">
        <v>29577</v>
      </c>
      <c r="F3274" s="27" t="str">
        <f t="shared" si="153"/>
        <v>5247</v>
      </c>
      <c r="G3274" s="27" t="str">
        <f t="shared" si="154"/>
        <v>Male</v>
      </c>
      <c r="H3274" s="27" t="e">
        <f t="shared" si="155"/>
        <v>#VALUE!</v>
      </c>
    </row>
    <row r="3275" spans="1:8" x14ac:dyDescent="0.3">
      <c r="A3275" s="49" t="s">
        <v>5665</v>
      </c>
      <c r="B3275" s="27" t="s">
        <v>5664</v>
      </c>
      <c r="C3275" s="27" t="s">
        <v>5663</v>
      </c>
      <c r="E3275" s="75">
        <v>33107</v>
      </c>
      <c r="F3275" s="27" t="str">
        <f t="shared" si="153"/>
        <v>0429</v>
      </c>
      <c r="G3275" s="27" t="str">
        <f t="shared" si="154"/>
        <v>Female</v>
      </c>
      <c r="H3275" s="27" t="e">
        <f t="shared" si="155"/>
        <v>#VALUE!</v>
      </c>
    </row>
    <row r="3276" spans="1:8" x14ac:dyDescent="0.3">
      <c r="A3276" s="49" t="s">
        <v>5662</v>
      </c>
      <c r="B3276" s="27" t="s">
        <v>4983</v>
      </c>
      <c r="C3276" s="27" t="s">
        <v>5661</v>
      </c>
      <c r="E3276" s="75">
        <v>33206</v>
      </c>
      <c r="F3276" s="27" t="str">
        <f t="shared" si="153"/>
        <v>5329</v>
      </c>
      <c r="G3276" s="27" t="str">
        <f t="shared" si="154"/>
        <v>Male</v>
      </c>
      <c r="H3276" s="27" t="e">
        <f t="shared" si="155"/>
        <v>#VALUE!</v>
      </c>
    </row>
    <row r="3277" spans="1:8" x14ac:dyDescent="0.3">
      <c r="A3277" s="49" t="s">
        <v>5660</v>
      </c>
      <c r="B3277" s="27" t="s">
        <v>5659</v>
      </c>
      <c r="C3277" s="27" t="s">
        <v>5658</v>
      </c>
      <c r="E3277" s="75">
        <v>32494</v>
      </c>
      <c r="F3277" s="27" t="str">
        <f t="shared" si="153"/>
        <v>5847</v>
      </c>
      <c r="G3277" s="27" t="str">
        <f t="shared" si="154"/>
        <v>Male</v>
      </c>
      <c r="H3277" s="27" t="e">
        <f t="shared" si="155"/>
        <v>#VALUE!</v>
      </c>
    </row>
    <row r="3278" spans="1:8" x14ac:dyDescent="0.3">
      <c r="A3278" s="49" t="s">
        <v>5657</v>
      </c>
      <c r="B3278" s="27" t="s">
        <v>4313</v>
      </c>
      <c r="C3278" s="27" t="s">
        <v>4049</v>
      </c>
      <c r="E3278" s="75">
        <v>29722</v>
      </c>
      <c r="F3278" s="27" t="str">
        <f t="shared" si="153"/>
        <v>0571</v>
      </c>
      <c r="G3278" s="27" t="str">
        <f t="shared" si="154"/>
        <v>Female</v>
      </c>
      <c r="H3278" s="27" t="e">
        <f t="shared" si="155"/>
        <v>#VALUE!</v>
      </c>
    </row>
    <row r="3279" spans="1:8" x14ac:dyDescent="0.3">
      <c r="A3279" s="49" t="s">
        <v>5656</v>
      </c>
      <c r="B3279" s="27" t="s">
        <v>5655</v>
      </c>
      <c r="C3279" s="27" t="s">
        <v>5654</v>
      </c>
      <c r="E3279" s="75">
        <v>29144</v>
      </c>
      <c r="F3279" s="27" t="str">
        <f t="shared" si="153"/>
        <v>0910</v>
      </c>
      <c r="G3279" s="27" t="str">
        <f t="shared" si="154"/>
        <v>Female</v>
      </c>
      <c r="H3279" s="27" t="e">
        <f t="shared" si="155"/>
        <v>#VALUE!</v>
      </c>
    </row>
    <row r="3280" spans="1:8" x14ac:dyDescent="0.3">
      <c r="A3280" s="49" t="s">
        <v>5653</v>
      </c>
      <c r="B3280" s="27" t="s">
        <v>4203</v>
      </c>
      <c r="C3280" s="27" t="s">
        <v>4961</v>
      </c>
      <c r="E3280" s="75">
        <v>33345</v>
      </c>
      <c r="F3280" s="27" t="str">
        <f t="shared" si="153"/>
        <v>5289</v>
      </c>
      <c r="G3280" s="27" t="str">
        <f t="shared" si="154"/>
        <v>Male</v>
      </c>
      <c r="H3280" s="27" t="e">
        <f t="shared" si="155"/>
        <v>#VALUE!</v>
      </c>
    </row>
    <row r="3281" spans="1:8" x14ac:dyDescent="0.3">
      <c r="A3281" s="49" t="s">
        <v>5652</v>
      </c>
      <c r="B3281" s="27" t="s">
        <v>4707</v>
      </c>
      <c r="C3281" s="27" t="s">
        <v>5651</v>
      </c>
      <c r="E3281" s="75">
        <v>33610</v>
      </c>
      <c r="F3281" s="27" t="str">
        <f t="shared" si="153"/>
        <v>0565</v>
      </c>
      <c r="G3281" s="27" t="str">
        <f t="shared" si="154"/>
        <v>Female</v>
      </c>
      <c r="H3281" s="27" t="e">
        <f t="shared" si="155"/>
        <v>#VALUE!</v>
      </c>
    </row>
    <row r="3282" spans="1:8" x14ac:dyDescent="0.3">
      <c r="A3282" s="49" t="s">
        <v>5650</v>
      </c>
      <c r="B3282" s="27" t="s">
        <v>5649</v>
      </c>
      <c r="C3282" s="27" t="s">
        <v>5648</v>
      </c>
      <c r="E3282" s="75">
        <v>32663</v>
      </c>
      <c r="F3282" s="27" t="str">
        <f t="shared" si="153"/>
        <v>5493</v>
      </c>
      <c r="G3282" s="27" t="str">
        <f t="shared" si="154"/>
        <v>Male</v>
      </c>
      <c r="H3282" s="27" t="e">
        <f t="shared" si="155"/>
        <v>#VALUE!</v>
      </c>
    </row>
    <row r="3283" spans="1:8" x14ac:dyDescent="0.3">
      <c r="A3283" s="49" t="s">
        <v>5647</v>
      </c>
      <c r="B3283" s="27" t="s">
        <v>5646</v>
      </c>
      <c r="C3283" s="27" t="s">
        <v>5645</v>
      </c>
      <c r="E3283" s="75">
        <v>34045</v>
      </c>
      <c r="F3283" s="27" t="str">
        <f t="shared" si="153"/>
        <v>0411</v>
      </c>
      <c r="G3283" s="27" t="str">
        <f t="shared" si="154"/>
        <v>Female</v>
      </c>
      <c r="H3283" s="27" t="e">
        <f t="shared" si="155"/>
        <v>#VALUE!</v>
      </c>
    </row>
    <row r="3284" spans="1:8" x14ac:dyDescent="0.3">
      <c r="A3284" s="49" t="s">
        <v>5644</v>
      </c>
      <c r="B3284" s="27" t="s">
        <v>5643</v>
      </c>
      <c r="C3284" s="27" t="s">
        <v>5642</v>
      </c>
      <c r="E3284" s="75">
        <v>32653</v>
      </c>
      <c r="F3284" s="27" t="str">
        <f t="shared" si="153"/>
        <v>0701</v>
      </c>
      <c r="G3284" s="27" t="str">
        <f t="shared" si="154"/>
        <v>Female</v>
      </c>
      <c r="H3284" s="27" t="e">
        <f t="shared" si="155"/>
        <v>#VALUE!</v>
      </c>
    </row>
    <row r="3285" spans="1:8" x14ac:dyDescent="0.3">
      <c r="A3285" s="49" t="s">
        <v>5641</v>
      </c>
      <c r="B3285" s="27" t="s">
        <v>5640</v>
      </c>
      <c r="C3285" s="27" t="s">
        <v>5639</v>
      </c>
      <c r="E3285" s="75">
        <v>32383</v>
      </c>
      <c r="F3285" s="27" t="str">
        <f t="shared" si="153"/>
        <v>5356</v>
      </c>
      <c r="G3285" s="27" t="str">
        <f t="shared" si="154"/>
        <v>Male</v>
      </c>
      <c r="H3285" s="27" t="e">
        <f t="shared" si="155"/>
        <v>#VALUE!</v>
      </c>
    </row>
    <row r="3286" spans="1:8" x14ac:dyDescent="0.3">
      <c r="A3286" s="49" t="s">
        <v>5638</v>
      </c>
      <c r="B3286" s="27" t="s">
        <v>5637</v>
      </c>
      <c r="C3286" s="27" t="s">
        <v>5636</v>
      </c>
      <c r="E3286" s="75">
        <v>31475</v>
      </c>
      <c r="F3286" s="27" t="str">
        <f t="shared" si="153"/>
        <v>5915</v>
      </c>
      <c r="G3286" s="27" t="str">
        <f t="shared" si="154"/>
        <v>Male</v>
      </c>
      <c r="H3286" s="27" t="e">
        <f t="shared" si="155"/>
        <v>#VALUE!</v>
      </c>
    </row>
    <row r="3287" spans="1:8" x14ac:dyDescent="0.3">
      <c r="A3287" s="49" t="s">
        <v>5635</v>
      </c>
      <c r="B3287" s="27" t="s">
        <v>5634</v>
      </c>
      <c r="C3287" s="27" t="s">
        <v>5577</v>
      </c>
      <c r="E3287" s="75">
        <v>32604</v>
      </c>
      <c r="F3287" s="27" t="str">
        <f t="shared" si="153"/>
        <v>0257</v>
      </c>
      <c r="G3287" s="27" t="str">
        <f t="shared" si="154"/>
        <v>Female</v>
      </c>
      <c r="H3287" s="27" t="e">
        <f t="shared" si="155"/>
        <v>#VALUE!</v>
      </c>
    </row>
    <row r="3288" spans="1:8" x14ac:dyDescent="0.3">
      <c r="A3288" s="49" t="s">
        <v>5633</v>
      </c>
      <c r="B3288" s="27" t="s">
        <v>5632</v>
      </c>
      <c r="C3288" s="27" t="s">
        <v>4499</v>
      </c>
      <c r="E3288" s="75">
        <v>33447</v>
      </c>
      <c r="F3288" s="27" t="str">
        <f t="shared" si="153"/>
        <v>0144</v>
      </c>
      <c r="G3288" s="27" t="str">
        <f t="shared" si="154"/>
        <v>Female</v>
      </c>
      <c r="H3288" s="27" t="e">
        <f t="shared" si="155"/>
        <v>#VALUE!</v>
      </c>
    </row>
    <row r="3289" spans="1:8" x14ac:dyDescent="0.3">
      <c r="A3289" s="49" t="s">
        <v>5631</v>
      </c>
      <c r="B3289" s="27" t="s">
        <v>5630</v>
      </c>
      <c r="C3289" s="27" t="s">
        <v>5629</v>
      </c>
      <c r="E3289" s="75">
        <v>21561</v>
      </c>
      <c r="F3289" s="27" t="str">
        <f t="shared" si="153"/>
        <v>5070</v>
      </c>
      <c r="G3289" s="27" t="str">
        <f t="shared" si="154"/>
        <v>Male</v>
      </c>
      <c r="H3289" s="27" t="e">
        <f t="shared" si="155"/>
        <v>#VALUE!</v>
      </c>
    </row>
    <row r="3290" spans="1:8" x14ac:dyDescent="0.3">
      <c r="A3290" s="49" t="s">
        <v>5628</v>
      </c>
      <c r="B3290" s="27" t="s">
        <v>5627</v>
      </c>
      <c r="C3290" s="27" t="s">
        <v>5626</v>
      </c>
      <c r="E3290" s="75">
        <v>32194</v>
      </c>
      <c r="F3290" s="27" t="str">
        <f t="shared" si="153"/>
        <v>5688</v>
      </c>
      <c r="G3290" s="27" t="str">
        <f t="shared" si="154"/>
        <v>Male</v>
      </c>
      <c r="H3290" s="27" t="e">
        <f t="shared" si="155"/>
        <v>#VALUE!</v>
      </c>
    </row>
    <row r="3291" spans="1:8" x14ac:dyDescent="0.3">
      <c r="A3291" s="49" t="s">
        <v>5625</v>
      </c>
      <c r="B3291" s="27" t="s">
        <v>5061</v>
      </c>
      <c r="C3291" s="27" t="s">
        <v>5624</v>
      </c>
      <c r="E3291" s="75">
        <v>29982</v>
      </c>
      <c r="F3291" s="27" t="str">
        <f t="shared" si="153"/>
        <v>5626</v>
      </c>
      <c r="G3291" s="27" t="str">
        <f t="shared" si="154"/>
        <v>Male</v>
      </c>
      <c r="H3291" s="27" t="e">
        <f t="shared" si="155"/>
        <v>#VALUE!</v>
      </c>
    </row>
    <row r="3292" spans="1:8" x14ac:dyDescent="0.3">
      <c r="A3292" s="49" t="s">
        <v>5623</v>
      </c>
      <c r="B3292" s="27" t="s">
        <v>5622</v>
      </c>
      <c r="C3292" s="27" t="s">
        <v>5621</v>
      </c>
      <c r="E3292" s="75">
        <v>31446</v>
      </c>
      <c r="F3292" s="27" t="str">
        <f t="shared" si="153"/>
        <v>5029</v>
      </c>
      <c r="G3292" s="27" t="str">
        <f t="shared" si="154"/>
        <v>Male</v>
      </c>
      <c r="H3292" s="27" t="e">
        <f t="shared" si="155"/>
        <v>#VALUE!</v>
      </c>
    </row>
    <row r="3293" spans="1:8" x14ac:dyDescent="0.3">
      <c r="A3293" s="49" t="s">
        <v>5620</v>
      </c>
      <c r="B3293" s="27" t="s">
        <v>5619</v>
      </c>
      <c r="C3293" s="27" t="s">
        <v>5384</v>
      </c>
      <c r="E3293" s="75">
        <v>26213</v>
      </c>
      <c r="F3293" s="27" t="str">
        <f t="shared" si="153"/>
        <v>5986</v>
      </c>
      <c r="G3293" s="27" t="str">
        <f t="shared" si="154"/>
        <v>Male</v>
      </c>
      <c r="H3293" s="27" t="e">
        <f t="shared" si="155"/>
        <v>#VALUE!</v>
      </c>
    </row>
    <row r="3294" spans="1:8" x14ac:dyDescent="0.3">
      <c r="A3294" s="49" t="s">
        <v>5618</v>
      </c>
      <c r="B3294" s="27" t="s">
        <v>4388</v>
      </c>
      <c r="C3294" s="27" t="s">
        <v>5617</v>
      </c>
      <c r="E3294" s="75">
        <v>30656</v>
      </c>
      <c r="F3294" s="27" t="str">
        <f t="shared" si="153"/>
        <v>5794</v>
      </c>
      <c r="G3294" s="27" t="str">
        <f t="shared" si="154"/>
        <v>Male</v>
      </c>
      <c r="H3294" s="27" t="e">
        <f t="shared" si="155"/>
        <v>#VALUE!</v>
      </c>
    </row>
    <row r="3295" spans="1:8" x14ac:dyDescent="0.3">
      <c r="A3295" s="49" t="s">
        <v>5616</v>
      </c>
      <c r="B3295" s="27" t="s">
        <v>4044</v>
      </c>
      <c r="C3295" s="27" t="s">
        <v>4025</v>
      </c>
      <c r="E3295" s="75">
        <v>29609</v>
      </c>
      <c r="F3295" s="27" t="str">
        <f t="shared" si="153"/>
        <v>0505</v>
      </c>
      <c r="G3295" s="27" t="str">
        <f t="shared" si="154"/>
        <v>Female</v>
      </c>
      <c r="H3295" s="27" t="e">
        <f t="shared" si="155"/>
        <v>#VALUE!</v>
      </c>
    </row>
    <row r="3296" spans="1:8" x14ac:dyDescent="0.3">
      <c r="A3296" s="49" t="s">
        <v>5615</v>
      </c>
      <c r="B3296" s="27" t="s">
        <v>5614</v>
      </c>
      <c r="C3296" s="27" t="s">
        <v>5613</v>
      </c>
      <c r="E3296" s="75">
        <v>31798</v>
      </c>
      <c r="F3296" s="27" t="str">
        <f t="shared" si="153"/>
        <v>0694</v>
      </c>
      <c r="G3296" s="27" t="str">
        <f t="shared" si="154"/>
        <v>Female</v>
      </c>
      <c r="H3296" s="27" t="e">
        <f t="shared" si="155"/>
        <v>#VALUE!</v>
      </c>
    </row>
    <row r="3297" spans="1:8" x14ac:dyDescent="0.3">
      <c r="A3297" s="49" t="s">
        <v>5612</v>
      </c>
      <c r="B3297" s="27" t="s">
        <v>4114</v>
      </c>
      <c r="C3297" s="27" t="s">
        <v>5611</v>
      </c>
      <c r="E3297" s="75">
        <v>32004</v>
      </c>
      <c r="F3297" s="27" t="str">
        <f t="shared" si="153"/>
        <v>6102</v>
      </c>
      <c r="G3297" s="27" t="str">
        <f t="shared" si="154"/>
        <v>Male</v>
      </c>
      <c r="H3297" s="27" t="e">
        <f t="shared" si="155"/>
        <v>#VALUE!</v>
      </c>
    </row>
    <row r="3298" spans="1:8" x14ac:dyDescent="0.3">
      <c r="A3298" s="49" t="s">
        <v>5609</v>
      </c>
      <c r="B3298" s="27" t="s">
        <v>5608</v>
      </c>
      <c r="C3298" s="27" t="s">
        <v>5607</v>
      </c>
      <c r="E3298" s="75">
        <v>24713</v>
      </c>
      <c r="F3298" s="27" t="str">
        <f t="shared" si="153"/>
        <v>5167</v>
      </c>
      <c r="G3298" s="27" t="str">
        <f t="shared" si="154"/>
        <v>Male</v>
      </c>
      <c r="H3298" s="27" t="e">
        <f t="shared" si="155"/>
        <v>#VALUE!</v>
      </c>
    </row>
    <row r="3299" spans="1:8" x14ac:dyDescent="0.3">
      <c r="A3299" s="49" t="s">
        <v>5606</v>
      </c>
      <c r="B3299" s="27" t="s">
        <v>5605</v>
      </c>
      <c r="C3299" s="27" t="s">
        <v>5604</v>
      </c>
      <c r="E3299" s="75">
        <v>32066</v>
      </c>
      <c r="F3299" s="27" t="str">
        <f t="shared" si="153"/>
        <v>5163</v>
      </c>
      <c r="G3299" s="27" t="str">
        <f t="shared" si="154"/>
        <v>Male</v>
      </c>
      <c r="H3299" s="27" t="e">
        <f t="shared" si="155"/>
        <v>#VALUE!</v>
      </c>
    </row>
    <row r="3300" spans="1:8" x14ac:dyDescent="0.3">
      <c r="A3300" s="49" t="s">
        <v>5603</v>
      </c>
      <c r="B3300" s="27" t="s">
        <v>5159</v>
      </c>
      <c r="C3300" s="27" t="s">
        <v>5602</v>
      </c>
      <c r="E3300" s="75">
        <v>33872</v>
      </c>
      <c r="F3300" s="27" t="str">
        <f t="shared" si="153"/>
        <v>0353</v>
      </c>
      <c r="G3300" s="27" t="str">
        <f t="shared" si="154"/>
        <v>Female</v>
      </c>
      <c r="H3300" s="27" t="e">
        <f t="shared" si="155"/>
        <v>#VALUE!</v>
      </c>
    </row>
    <row r="3301" spans="1:8" x14ac:dyDescent="0.3">
      <c r="A3301" s="49" t="s">
        <v>5601</v>
      </c>
      <c r="B3301" s="27" t="s">
        <v>5067</v>
      </c>
      <c r="C3301" s="27" t="s">
        <v>5600</v>
      </c>
      <c r="E3301" s="75">
        <v>30246</v>
      </c>
      <c r="F3301" s="27" t="str">
        <f t="shared" si="153"/>
        <v>0731</v>
      </c>
      <c r="G3301" s="27" t="str">
        <f t="shared" si="154"/>
        <v>Female</v>
      </c>
      <c r="H3301" s="27" t="e">
        <f t="shared" si="155"/>
        <v>#VALUE!</v>
      </c>
    </row>
    <row r="3302" spans="1:8" x14ac:dyDescent="0.3">
      <c r="A3302" s="49" t="s">
        <v>5599</v>
      </c>
      <c r="B3302" s="27" t="s">
        <v>5598</v>
      </c>
      <c r="C3302" s="27" t="s">
        <v>4318</v>
      </c>
      <c r="E3302" s="75">
        <v>32441</v>
      </c>
      <c r="F3302" s="27" t="str">
        <f t="shared" si="153"/>
        <v>5198</v>
      </c>
      <c r="G3302" s="27" t="str">
        <f t="shared" si="154"/>
        <v>Male</v>
      </c>
      <c r="H3302" s="27" t="e">
        <f t="shared" si="155"/>
        <v>#VALUE!</v>
      </c>
    </row>
    <row r="3303" spans="1:8" x14ac:dyDescent="0.3">
      <c r="A3303" s="49" t="s">
        <v>5597</v>
      </c>
      <c r="B3303" s="27" t="s">
        <v>5329</v>
      </c>
      <c r="C3303" s="27" t="s">
        <v>5596</v>
      </c>
      <c r="E3303" s="75">
        <v>29017</v>
      </c>
      <c r="F3303" s="27" t="str">
        <f t="shared" si="153"/>
        <v>5002</v>
      </c>
      <c r="G3303" s="27" t="str">
        <f t="shared" si="154"/>
        <v>Male</v>
      </c>
      <c r="H3303" s="27" t="e">
        <f t="shared" si="155"/>
        <v>#VALUE!</v>
      </c>
    </row>
    <row r="3304" spans="1:8" x14ac:dyDescent="0.3">
      <c r="A3304" s="49" t="s">
        <v>5595</v>
      </c>
      <c r="B3304" s="27" t="s">
        <v>4675</v>
      </c>
      <c r="C3304" s="27" t="s">
        <v>5594</v>
      </c>
      <c r="E3304" s="75">
        <v>32052</v>
      </c>
      <c r="F3304" s="27" t="str">
        <f t="shared" si="153"/>
        <v>0250</v>
      </c>
      <c r="G3304" s="27" t="str">
        <f t="shared" si="154"/>
        <v>Female</v>
      </c>
      <c r="H3304" s="27" t="e">
        <f t="shared" si="155"/>
        <v>#VALUE!</v>
      </c>
    </row>
    <row r="3305" spans="1:8" x14ac:dyDescent="0.3">
      <c r="A3305" s="49" t="s">
        <v>5593</v>
      </c>
      <c r="B3305" s="27" t="s">
        <v>5592</v>
      </c>
      <c r="C3305" s="27" t="s">
        <v>5591</v>
      </c>
      <c r="E3305" s="75">
        <v>31093</v>
      </c>
      <c r="F3305" s="27" t="str">
        <f t="shared" si="153"/>
        <v>0557</v>
      </c>
      <c r="G3305" s="27" t="str">
        <f t="shared" si="154"/>
        <v>Female</v>
      </c>
      <c r="H3305" s="27" t="e">
        <f t="shared" si="155"/>
        <v>#VALUE!</v>
      </c>
    </row>
    <row r="3306" spans="1:8" x14ac:dyDescent="0.3">
      <c r="A3306" s="49" t="s">
        <v>5590</v>
      </c>
      <c r="B3306" s="27" t="s">
        <v>5589</v>
      </c>
      <c r="C3306" s="27" t="s">
        <v>5588</v>
      </c>
      <c r="E3306" s="75">
        <v>28676</v>
      </c>
      <c r="F3306" s="27" t="str">
        <f t="shared" si="153"/>
        <v>0691</v>
      </c>
      <c r="G3306" s="27" t="str">
        <f t="shared" si="154"/>
        <v>Female</v>
      </c>
      <c r="H3306" s="27" t="e">
        <f t="shared" si="155"/>
        <v>#VALUE!</v>
      </c>
    </row>
    <row r="3307" spans="1:8" x14ac:dyDescent="0.3">
      <c r="A3307" s="49" t="s">
        <v>5587</v>
      </c>
      <c r="B3307" s="27" t="s">
        <v>5586</v>
      </c>
      <c r="C3307" s="27" t="s">
        <v>5585</v>
      </c>
      <c r="E3307" s="75">
        <v>29104</v>
      </c>
      <c r="F3307" s="27" t="str">
        <f t="shared" si="153"/>
        <v>0394</v>
      </c>
      <c r="G3307" s="27" t="str">
        <f t="shared" si="154"/>
        <v>Female</v>
      </c>
      <c r="H3307" s="27" t="e">
        <f t="shared" si="155"/>
        <v>#VALUE!</v>
      </c>
    </row>
    <row r="3308" spans="1:8" x14ac:dyDescent="0.3">
      <c r="A3308" s="49" t="s">
        <v>5584</v>
      </c>
      <c r="B3308" s="27" t="s">
        <v>5583</v>
      </c>
      <c r="C3308" s="27" t="s">
        <v>5582</v>
      </c>
      <c r="E3308" s="75">
        <v>31376</v>
      </c>
      <c r="F3308" s="27" t="str">
        <f t="shared" si="153"/>
        <v>0257</v>
      </c>
      <c r="G3308" s="27" t="str">
        <f t="shared" si="154"/>
        <v>Female</v>
      </c>
      <c r="H3308" s="27" t="e">
        <f t="shared" si="155"/>
        <v>#VALUE!</v>
      </c>
    </row>
    <row r="3309" spans="1:8" x14ac:dyDescent="0.3">
      <c r="A3309" s="49" t="s">
        <v>5581</v>
      </c>
      <c r="B3309" s="27" t="s">
        <v>5446</v>
      </c>
      <c r="C3309" s="27" t="s">
        <v>5580</v>
      </c>
      <c r="E3309" s="75">
        <v>30943</v>
      </c>
      <c r="F3309" s="27" t="str">
        <f t="shared" si="153"/>
        <v>5998</v>
      </c>
      <c r="G3309" s="27" t="str">
        <f t="shared" si="154"/>
        <v>Male</v>
      </c>
      <c r="H3309" s="27" t="e">
        <f t="shared" si="155"/>
        <v>#VALUE!</v>
      </c>
    </row>
    <row r="3310" spans="1:8" x14ac:dyDescent="0.3">
      <c r="A3310" s="49" t="s">
        <v>5579</v>
      </c>
      <c r="B3310" s="27" t="s">
        <v>5578</v>
      </c>
      <c r="C3310" s="27" t="s">
        <v>5577</v>
      </c>
      <c r="E3310" s="75">
        <v>30386</v>
      </c>
      <c r="F3310" s="27" t="str">
        <f t="shared" si="153"/>
        <v>0727</v>
      </c>
      <c r="G3310" s="27" t="str">
        <f t="shared" si="154"/>
        <v>Female</v>
      </c>
      <c r="H3310" s="27" t="e">
        <f t="shared" si="155"/>
        <v>#VALUE!</v>
      </c>
    </row>
    <row r="3311" spans="1:8" x14ac:dyDescent="0.3">
      <c r="A3311" s="49" t="s">
        <v>5576</v>
      </c>
      <c r="B3311" s="27" t="s">
        <v>5575</v>
      </c>
      <c r="C3311" s="27" t="s">
        <v>5574</v>
      </c>
      <c r="E3311" s="75">
        <v>27949</v>
      </c>
      <c r="F3311" s="27" t="str">
        <f t="shared" si="153"/>
        <v>5179</v>
      </c>
      <c r="G3311" s="27" t="str">
        <f t="shared" si="154"/>
        <v>Male</v>
      </c>
      <c r="H3311" s="27" t="e">
        <f t="shared" si="155"/>
        <v>#VALUE!</v>
      </c>
    </row>
    <row r="3312" spans="1:8" x14ac:dyDescent="0.3">
      <c r="A3312" s="49" t="s">
        <v>5573</v>
      </c>
      <c r="B3312" s="27" t="s">
        <v>5572</v>
      </c>
      <c r="C3312" s="27" t="s">
        <v>5571</v>
      </c>
      <c r="E3312" s="75">
        <v>31692</v>
      </c>
      <c r="F3312" s="27" t="str">
        <f t="shared" si="153"/>
        <v>0632</v>
      </c>
      <c r="G3312" s="27" t="str">
        <f t="shared" si="154"/>
        <v>Female</v>
      </c>
      <c r="H3312" s="27" t="e">
        <f t="shared" si="155"/>
        <v>#VALUE!</v>
      </c>
    </row>
    <row r="3313" spans="1:8" x14ac:dyDescent="0.3">
      <c r="A3313" s="49" t="s">
        <v>5570</v>
      </c>
      <c r="B3313" s="27" t="s">
        <v>4895</v>
      </c>
      <c r="C3313" s="27" t="s">
        <v>5569</v>
      </c>
      <c r="E3313" s="75">
        <v>31264</v>
      </c>
      <c r="F3313" s="27" t="str">
        <f t="shared" si="153"/>
        <v>0773</v>
      </c>
      <c r="G3313" s="27" t="str">
        <f t="shared" si="154"/>
        <v>Female</v>
      </c>
      <c r="H3313" s="27" t="e">
        <f t="shared" si="155"/>
        <v>#VALUE!</v>
      </c>
    </row>
    <row r="3314" spans="1:8" x14ac:dyDescent="0.3">
      <c r="A3314" s="49" t="s">
        <v>5568</v>
      </c>
      <c r="B3314" s="27" t="s">
        <v>5567</v>
      </c>
      <c r="C3314" s="27" t="s">
        <v>5566</v>
      </c>
      <c r="E3314" s="75">
        <v>27208</v>
      </c>
      <c r="F3314" s="27" t="str">
        <f t="shared" si="153"/>
        <v>0681</v>
      </c>
      <c r="G3314" s="27" t="str">
        <f t="shared" si="154"/>
        <v>Female</v>
      </c>
      <c r="H3314" s="27" t="e">
        <f t="shared" si="155"/>
        <v>#VALUE!</v>
      </c>
    </row>
    <row r="3315" spans="1:8" x14ac:dyDescent="0.3">
      <c r="A3315" s="49" t="s">
        <v>5565</v>
      </c>
      <c r="B3315" s="27" t="s">
        <v>5564</v>
      </c>
      <c r="C3315" s="27" t="s">
        <v>5563</v>
      </c>
      <c r="E3315" s="75">
        <v>29684</v>
      </c>
      <c r="F3315" s="27" t="str">
        <f t="shared" si="153"/>
        <v>5193</v>
      </c>
      <c r="G3315" s="27" t="str">
        <f t="shared" si="154"/>
        <v>Male</v>
      </c>
      <c r="H3315" s="27" t="e">
        <f t="shared" si="155"/>
        <v>#VALUE!</v>
      </c>
    </row>
    <row r="3316" spans="1:8" x14ac:dyDescent="0.3">
      <c r="A3316" s="49" t="s">
        <v>5562</v>
      </c>
      <c r="B3316" s="27" t="s">
        <v>5561</v>
      </c>
      <c r="C3316" s="27" t="s">
        <v>5560</v>
      </c>
      <c r="E3316" s="75">
        <v>27914</v>
      </c>
      <c r="F3316" s="27" t="str">
        <f t="shared" si="153"/>
        <v>0089</v>
      </c>
      <c r="G3316" s="27" t="str">
        <f t="shared" si="154"/>
        <v>Female</v>
      </c>
      <c r="H3316" s="27" t="e">
        <f t="shared" si="155"/>
        <v>#VALUE!</v>
      </c>
    </row>
    <row r="3317" spans="1:8" x14ac:dyDescent="0.3">
      <c r="A3317" s="49" t="s">
        <v>5559</v>
      </c>
      <c r="B3317" s="27" t="s">
        <v>5558</v>
      </c>
      <c r="C3317" s="27" t="s">
        <v>5557</v>
      </c>
      <c r="E3317" s="75">
        <v>29154</v>
      </c>
      <c r="F3317" s="27" t="str">
        <f t="shared" si="153"/>
        <v>5561</v>
      </c>
      <c r="G3317" s="27" t="str">
        <f t="shared" si="154"/>
        <v>Male</v>
      </c>
      <c r="H3317" s="27" t="e">
        <f t="shared" si="155"/>
        <v>#VALUE!</v>
      </c>
    </row>
    <row r="3318" spans="1:8" x14ac:dyDescent="0.3">
      <c r="A3318" s="49" t="s">
        <v>5556</v>
      </c>
      <c r="B3318" s="27" t="s">
        <v>5555</v>
      </c>
      <c r="C3318" s="27" t="s">
        <v>5554</v>
      </c>
      <c r="E3318" s="75">
        <v>28759</v>
      </c>
      <c r="F3318" s="27" t="str">
        <f t="shared" si="153"/>
        <v>5499</v>
      </c>
      <c r="G3318" s="27" t="str">
        <f t="shared" si="154"/>
        <v>Male</v>
      </c>
      <c r="H3318" s="27" t="e">
        <f t="shared" si="155"/>
        <v>#VALUE!</v>
      </c>
    </row>
    <row r="3319" spans="1:8" x14ac:dyDescent="0.3">
      <c r="A3319" s="49" t="s">
        <v>5553</v>
      </c>
      <c r="B3319" s="27" t="s">
        <v>5552</v>
      </c>
      <c r="C3319" s="27" t="s">
        <v>5551</v>
      </c>
      <c r="E3319" s="75">
        <v>32041</v>
      </c>
      <c r="F3319" s="27" t="str">
        <f t="shared" si="153"/>
        <v>5822</v>
      </c>
      <c r="G3319" s="27" t="str">
        <f t="shared" si="154"/>
        <v>Male</v>
      </c>
      <c r="H3319" s="27" t="e">
        <f t="shared" si="155"/>
        <v>#VALUE!</v>
      </c>
    </row>
    <row r="3320" spans="1:8" x14ac:dyDescent="0.3">
      <c r="A3320" s="49" t="s">
        <v>5550</v>
      </c>
      <c r="B3320" s="27" t="s">
        <v>5549</v>
      </c>
      <c r="C3320" s="27" t="s">
        <v>5548</v>
      </c>
      <c r="E3320" s="75">
        <v>27875</v>
      </c>
      <c r="F3320" s="27" t="str">
        <f t="shared" si="153"/>
        <v>5824</v>
      </c>
      <c r="G3320" s="27" t="str">
        <f t="shared" si="154"/>
        <v>Male</v>
      </c>
      <c r="H3320" s="27" t="e">
        <f t="shared" si="155"/>
        <v>#VALUE!</v>
      </c>
    </row>
    <row r="3321" spans="1:8" x14ac:dyDescent="0.3">
      <c r="A3321" s="49" t="s">
        <v>5547</v>
      </c>
      <c r="B3321" s="27" t="s">
        <v>4882</v>
      </c>
      <c r="C3321" s="27" t="s">
        <v>4080</v>
      </c>
      <c r="E3321" s="75">
        <v>28905</v>
      </c>
      <c r="F3321" s="27" t="str">
        <f t="shared" si="153"/>
        <v>5310</v>
      </c>
      <c r="G3321" s="27" t="str">
        <f t="shared" si="154"/>
        <v>Male</v>
      </c>
      <c r="H3321" s="27" t="e">
        <f t="shared" si="155"/>
        <v>#VALUE!</v>
      </c>
    </row>
    <row r="3322" spans="1:8" x14ac:dyDescent="0.3">
      <c r="A3322" s="49" t="s">
        <v>5546</v>
      </c>
      <c r="B3322" s="27" t="s">
        <v>5545</v>
      </c>
      <c r="C3322" s="27" t="s">
        <v>4049</v>
      </c>
      <c r="E3322" s="75">
        <v>29956</v>
      </c>
      <c r="F3322" s="27" t="str">
        <f t="shared" si="153"/>
        <v>0647</v>
      </c>
      <c r="G3322" s="27" t="str">
        <f t="shared" si="154"/>
        <v>Female</v>
      </c>
      <c r="H3322" s="27" t="e">
        <f t="shared" si="155"/>
        <v>#VALUE!</v>
      </c>
    </row>
    <row r="3323" spans="1:8" x14ac:dyDescent="0.3">
      <c r="A3323" s="49" t="s">
        <v>5544</v>
      </c>
      <c r="B3323" s="27" t="s">
        <v>5543</v>
      </c>
      <c r="C3323" s="27" t="s">
        <v>4131</v>
      </c>
      <c r="E3323" s="75">
        <v>32836</v>
      </c>
      <c r="F3323" s="27" t="str">
        <f t="shared" si="153"/>
        <v>0287</v>
      </c>
      <c r="G3323" s="27" t="str">
        <f t="shared" si="154"/>
        <v>Female</v>
      </c>
      <c r="H3323" s="27" t="e">
        <f t="shared" si="155"/>
        <v>#VALUE!</v>
      </c>
    </row>
    <row r="3324" spans="1:8" x14ac:dyDescent="0.3">
      <c r="A3324" s="49" t="s">
        <v>5542</v>
      </c>
      <c r="B3324" s="27" t="s">
        <v>5176</v>
      </c>
      <c r="C3324" s="27" t="s">
        <v>4089</v>
      </c>
      <c r="E3324" s="75">
        <v>33188</v>
      </c>
      <c r="F3324" s="27" t="str">
        <f t="shared" si="153"/>
        <v>0325</v>
      </c>
      <c r="G3324" s="27" t="str">
        <f t="shared" si="154"/>
        <v>Female</v>
      </c>
      <c r="H3324" s="27" t="e">
        <f t="shared" si="155"/>
        <v>#VALUE!</v>
      </c>
    </row>
    <row r="3325" spans="1:8" x14ac:dyDescent="0.3">
      <c r="A3325" s="49" t="s">
        <v>5541</v>
      </c>
      <c r="B3325" s="27" t="s">
        <v>5540</v>
      </c>
      <c r="C3325" s="27" t="s">
        <v>5539</v>
      </c>
      <c r="E3325" s="75">
        <v>33687</v>
      </c>
      <c r="F3325" s="27" t="str">
        <f t="shared" si="153"/>
        <v>0460</v>
      </c>
      <c r="G3325" s="27" t="str">
        <f t="shared" si="154"/>
        <v>Female</v>
      </c>
      <c r="H3325" s="27" t="e">
        <f t="shared" si="155"/>
        <v>#VALUE!</v>
      </c>
    </row>
    <row r="3326" spans="1:8" x14ac:dyDescent="0.3">
      <c r="A3326" s="49" t="s">
        <v>5538</v>
      </c>
      <c r="B3326" s="27" t="s">
        <v>5537</v>
      </c>
      <c r="C3326" s="27" t="s">
        <v>5536</v>
      </c>
      <c r="E3326" s="75">
        <v>32056</v>
      </c>
      <c r="F3326" s="27" t="str">
        <f t="shared" si="153"/>
        <v>0872</v>
      </c>
      <c r="G3326" s="27" t="str">
        <f t="shared" si="154"/>
        <v>Female</v>
      </c>
      <c r="H3326" s="27" t="e">
        <f t="shared" si="155"/>
        <v>#VALUE!</v>
      </c>
    </row>
    <row r="3327" spans="1:8" x14ac:dyDescent="0.3">
      <c r="A3327" s="49" t="s">
        <v>5535</v>
      </c>
      <c r="B3327" s="27" t="s">
        <v>4848</v>
      </c>
      <c r="C3327" s="27" t="s">
        <v>5534</v>
      </c>
      <c r="E3327" s="75">
        <v>31873</v>
      </c>
      <c r="F3327" s="27" t="str">
        <f t="shared" si="153"/>
        <v>0316</v>
      </c>
      <c r="G3327" s="27" t="str">
        <f t="shared" si="154"/>
        <v>Female</v>
      </c>
      <c r="H3327" s="27" t="e">
        <f t="shared" si="155"/>
        <v>#VALUE!</v>
      </c>
    </row>
    <row r="3328" spans="1:8" x14ac:dyDescent="0.3">
      <c r="A3328" s="49" t="s">
        <v>5533</v>
      </c>
      <c r="B3328" s="27" t="s">
        <v>4065</v>
      </c>
      <c r="C3328" s="27" t="s">
        <v>4080</v>
      </c>
      <c r="E3328" s="75">
        <v>31750</v>
      </c>
      <c r="F3328" s="27" t="str">
        <f t="shared" si="153"/>
        <v>0245</v>
      </c>
      <c r="G3328" s="27" t="str">
        <f t="shared" si="154"/>
        <v>Female</v>
      </c>
      <c r="H3328" s="27" t="e">
        <f t="shared" si="155"/>
        <v>#VALUE!</v>
      </c>
    </row>
    <row r="3329" spans="1:8" x14ac:dyDescent="0.3">
      <c r="A3329" s="49" t="s">
        <v>5532</v>
      </c>
      <c r="B3329" s="27" t="s">
        <v>5531</v>
      </c>
      <c r="C3329" s="27" t="s">
        <v>5530</v>
      </c>
      <c r="E3329" s="75">
        <v>31392</v>
      </c>
      <c r="F3329" s="27" t="str">
        <f t="shared" si="153"/>
        <v>6015</v>
      </c>
      <c r="G3329" s="27" t="str">
        <f t="shared" si="154"/>
        <v>Male</v>
      </c>
      <c r="H3329" s="27" t="e">
        <f t="shared" si="155"/>
        <v>#VALUE!</v>
      </c>
    </row>
    <row r="3330" spans="1:8" x14ac:dyDescent="0.3">
      <c r="A3330" s="49" t="s">
        <v>5529</v>
      </c>
      <c r="B3330" s="27" t="s">
        <v>5528</v>
      </c>
      <c r="C3330" s="27" t="s">
        <v>5527</v>
      </c>
      <c r="E3330" s="75">
        <v>31617</v>
      </c>
      <c r="F3330" s="27" t="str">
        <f t="shared" si="153"/>
        <v>0558</v>
      </c>
      <c r="G3330" s="27" t="str">
        <f t="shared" si="154"/>
        <v>Female</v>
      </c>
      <c r="H3330" s="27" t="e">
        <f t="shared" si="155"/>
        <v>#VALUE!</v>
      </c>
    </row>
    <row r="3331" spans="1:8" x14ac:dyDescent="0.3">
      <c r="A3331" s="49" t="s">
        <v>5526</v>
      </c>
      <c r="B3331" s="27" t="s">
        <v>4765</v>
      </c>
      <c r="C3331" s="27" t="s">
        <v>5049</v>
      </c>
      <c r="E3331" s="75">
        <v>32017</v>
      </c>
      <c r="F3331" s="27" t="str">
        <f t="shared" si="153"/>
        <v>5774</v>
      </c>
      <c r="G3331" s="27" t="str">
        <f t="shared" si="154"/>
        <v>Male</v>
      </c>
      <c r="H3331" s="27" t="e">
        <f t="shared" si="155"/>
        <v>#VALUE!</v>
      </c>
    </row>
    <row r="3332" spans="1:8" x14ac:dyDescent="0.3">
      <c r="A3332" s="49" t="s">
        <v>5525</v>
      </c>
      <c r="B3332" s="27" t="s">
        <v>5524</v>
      </c>
      <c r="C3332" s="27" t="s">
        <v>4080</v>
      </c>
      <c r="E3332" s="75">
        <v>31861</v>
      </c>
      <c r="F3332" s="27" t="str">
        <f t="shared" ref="F3332:F3395" si="156">MID(A3332,7,4)</f>
        <v>5306</v>
      </c>
      <c r="G3332" s="27" t="str">
        <f t="shared" si="154"/>
        <v>Male</v>
      </c>
      <c r="H3332" s="27" t="e">
        <f t="shared" si="155"/>
        <v>#VALUE!</v>
      </c>
    </row>
    <row r="3333" spans="1:8" x14ac:dyDescent="0.3">
      <c r="A3333" s="49" t="s">
        <v>5523</v>
      </c>
      <c r="B3333" s="27" t="s">
        <v>5522</v>
      </c>
      <c r="C3333" s="27" t="s">
        <v>5521</v>
      </c>
      <c r="E3333" s="75">
        <v>31980</v>
      </c>
      <c r="F3333" s="27" t="str">
        <f t="shared" si="156"/>
        <v>0966</v>
      </c>
      <c r="G3333" s="27" t="str">
        <f t="shared" ref="G3333:G3396" si="157">IF(F3333&gt;"4999","Male","Female")</f>
        <v>Female</v>
      </c>
      <c r="H3333" s="27" t="e">
        <f t="shared" ref="H3333:H3396" si="158">LEFT(REPLACE(D3333,1,FIND("@",D3333),""),FIND(".",REPLACE(D3333,1,FIND("@",D3333),""))-1)</f>
        <v>#VALUE!</v>
      </c>
    </row>
    <row r="3334" spans="1:8" x14ac:dyDescent="0.3">
      <c r="A3334" s="49" t="s">
        <v>5520</v>
      </c>
      <c r="B3334" s="27" t="s">
        <v>5028</v>
      </c>
      <c r="C3334" s="27" t="s">
        <v>5519</v>
      </c>
      <c r="E3334" s="75">
        <v>33304</v>
      </c>
      <c r="F3334" s="27" t="str">
        <f t="shared" si="156"/>
        <v>5280</v>
      </c>
      <c r="G3334" s="27" t="str">
        <f t="shared" si="157"/>
        <v>Male</v>
      </c>
      <c r="H3334" s="27" t="e">
        <f t="shared" si="158"/>
        <v>#VALUE!</v>
      </c>
    </row>
    <row r="3335" spans="1:8" x14ac:dyDescent="0.3">
      <c r="A3335" s="49" t="s">
        <v>5518</v>
      </c>
      <c r="B3335" s="27" t="s">
        <v>5517</v>
      </c>
      <c r="C3335" s="27" t="s">
        <v>4312</v>
      </c>
      <c r="E3335" s="75">
        <v>32905</v>
      </c>
      <c r="F3335" s="27" t="str">
        <f t="shared" si="156"/>
        <v>5468</v>
      </c>
      <c r="G3335" s="27" t="str">
        <f t="shared" si="157"/>
        <v>Male</v>
      </c>
      <c r="H3335" s="27" t="e">
        <f t="shared" si="158"/>
        <v>#VALUE!</v>
      </c>
    </row>
    <row r="3336" spans="1:8" x14ac:dyDescent="0.3">
      <c r="A3336" s="49" t="s">
        <v>5516</v>
      </c>
      <c r="B3336" s="27" t="s">
        <v>5515</v>
      </c>
      <c r="C3336" s="27" t="s">
        <v>5514</v>
      </c>
      <c r="E3336" s="75">
        <v>30949</v>
      </c>
      <c r="F3336" s="27" t="str">
        <f t="shared" si="156"/>
        <v>0836</v>
      </c>
      <c r="G3336" s="27" t="str">
        <f t="shared" si="157"/>
        <v>Female</v>
      </c>
      <c r="H3336" s="27" t="e">
        <f t="shared" si="158"/>
        <v>#VALUE!</v>
      </c>
    </row>
    <row r="3337" spans="1:8" x14ac:dyDescent="0.3">
      <c r="A3337" s="49" t="s">
        <v>5513</v>
      </c>
      <c r="B3337" s="27" t="s">
        <v>5512</v>
      </c>
      <c r="C3337" s="27" t="s">
        <v>5511</v>
      </c>
      <c r="E3337" s="75">
        <v>32991</v>
      </c>
      <c r="F3337" s="27" t="str">
        <f t="shared" si="156"/>
        <v>0255</v>
      </c>
      <c r="G3337" s="27" t="str">
        <f t="shared" si="157"/>
        <v>Female</v>
      </c>
      <c r="H3337" s="27" t="e">
        <f t="shared" si="158"/>
        <v>#VALUE!</v>
      </c>
    </row>
    <row r="3338" spans="1:8" x14ac:dyDescent="0.3">
      <c r="A3338" s="49" t="s">
        <v>5510</v>
      </c>
      <c r="B3338" s="27" t="s">
        <v>5509</v>
      </c>
      <c r="C3338" s="27" t="s">
        <v>5508</v>
      </c>
      <c r="E3338" s="75">
        <v>31808</v>
      </c>
      <c r="F3338" s="27" t="str">
        <f t="shared" si="156"/>
        <v>5243</v>
      </c>
      <c r="G3338" s="27" t="str">
        <f t="shared" si="157"/>
        <v>Male</v>
      </c>
      <c r="H3338" s="27" t="e">
        <f t="shared" si="158"/>
        <v>#VALUE!</v>
      </c>
    </row>
    <row r="3339" spans="1:8" x14ac:dyDescent="0.3">
      <c r="A3339" s="49" t="s">
        <v>5507</v>
      </c>
      <c r="B3339" s="27" t="s">
        <v>5506</v>
      </c>
      <c r="C3339" s="27" t="s">
        <v>5505</v>
      </c>
      <c r="E3339" s="75">
        <v>33266</v>
      </c>
      <c r="F3339" s="27" t="str">
        <f t="shared" si="156"/>
        <v>6106</v>
      </c>
      <c r="G3339" s="27" t="str">
        <f t="shared" si="157"/>
        <v>Male</v>
      </c>
      <c r="H3339" s="27" t="e">
        <f t="shared" si="158"/>
        <v>#VALUE!</v>
      </c>
    </row>
    <row r="3340" spans="1:8" x14ac:dyDescent="0.3">
      <c r="A3340" s="49" t="s">
        <v>5504</v>
      </c>
      <c r="B3340" s="27" t="s">
        <v>5219</v>
      </c>
      <c r="C3340" s="27" t="s">
        <v>5503</v>
      </c>
      <c r="E3340" s="75">
        <v>32630</v>
      </c>
      <c r="F3340" s="27" t="str">
        <f t="shared" si="156"/>
        <v>1032</v>
      </c>
      <c r="G3340" s="27" t="str">
        <f t="shared" si="157"/>
        <v>Female</v>
      </c>
      <c r="H3340" s="27" t="e">
        <f t="shared" si="158"/>
        <v>#VALUE!</v>
      </c>
    </row>
    <row r="3341" spans="1:8" x14ac:dyDescent="0.3">
      <c r="A3341" s="49" t="s">
        <v>5502</v>
      </c>
      <c r="B3341" s="27" t="s">
        <v>5501</v>
      </c>
      <c r="C3341" s="27" t="s">
        <v>5500</v>
      </c>
      <c r="E3341" s="75">
        <v>30265</v>
      </c>
      <c r="F3341" s="27" t="str">
        <f t="shared" si="156"/>
        <v>5848</v>
      </c>
      <c r="G3341" s="27" t="str">
        <f t="shared" si="157"/>
        <v>Male</v>
      </c>
      <c r="H3341" s="27" t="e">
        <f t="shared" si="158"/>
        <v>#VALUE!</v>
      </c>
    </row>
    <row r="3342" spans="1:8" x14ac:dyDescent="0.3">
      <c r="A3342" s="49" t="s">
        <v>5499</v>
      </c>
      <c r="B3342" s="27" t="s">
        <v>5498</v>
      </c>
      <c r="C3342" s="27" t="s">
        <v>5497</v>
      </c>
      <c r="E3342" s="75">
        <v>19205</v>
      </c>
      <c r="F3342" s="27" t="str">
        <f t="shared" si="156"/>
        <v>5204</v>
      </c>
      <c r="G3342" s="27" t="str">
        <f t="shared" si="157"/>
        <v>Male</v>
      </c>
      <c r="H3342" s="27" t="e">
        <f t="shared" si="158"/>
        <v>#VALUE!</v>
      </c>
    </row>
    <row r="3343" spans="1:8" x14ac:dyDescent="0.3">
      <c r="A3343" s="49" t="s">
        <v>5496</v>
      </c>
      <c r="B3343" s="27" t="s">
        <v>5495</v>
      </c>
      <c r="C3343" s="27" t="s">
        <v>5494</v>
      </c>
      <c r="E3343" s="75">
        <v>31390</v>
      </c>
      <c r="F3343" s="27" t="str">
        <f t="shared" si="156"/>
        <v>0524</v>
      </c>
      <c r="G3343" s="27" t="str">
        <f t="shared" si="157"/>
        <v>Female</v>
      </c>
      <c r="H3343" s="27" t="e">
        <f t="shared" si="158"/>
        <v>#VALUE!</v>
      </c>
    </row>
    <row r="3344" spans="1:8" x14ac:dyDescent="0.3">
      <c r="A3344" s="49" t="s">
        <v>5493</v>
      </c>
      <c r="B3344" s="27" t="s">
        <v>5492</v>
      </c>
      <c r="C3344" s="27" t="s">
        <v>5491</v>
      </c>
      <c r="E3344" s="75">
        <v>31334</v>
      </c>
      <c r="F3344" s="27" t="str">
        <f t="shared" si="156"/>
        <v>0502</v>
      </c>
      <c r="G3344" s="27" t="str">
        <f t="shared" si="157"/>
        <v>Female</v>
      </c>
      <c r="H3344" s="27" t="e">
        <f t="shared" si="158"/>
        <v>#VALUE!</v>
      </c>
    </row>
    <row r="3345" spans="1:8" x14ac:dyDescent="0.3">
      <c r="A3345" s="49" t="s">
        <v>5490</v>
      </c>
      <c r="B3345" s="27" t="s">
        <v>4655</v>
      </c>
      <c r="C3345" s="27" t="s">
        <v>5489</v>
      </c>
      <c r="E3345" s="75">
        <v>31408</v>
      </c>
      <c r="F3345" s="27" t="str">
        <f t="shared" si="156"/>
        <v>5425</v>
      </c>
      <c r="G3345" s="27" t="str">
        <f t="shared" si="157"/>
        <v>Male</v>
      </c>
      <c r="H3345" s="27" t="e">
        <f t="shared" si="158"/>
        <v>#VALUE!</v>
      </c>
    </row>
    <row r="3346" spans="1:8" x14ac:dyDescent="0.3">
      <c r="A3346" s="49" t="s">
        <v>5488</v>
      </c>
      <c r="B3346" s="27" t="s">
        <v>5487</v>
      </c>
      <c r="C3346" s="27" t="s">
        <v>5486</v>
      </c>
      <c r="E3346" s="75">
        <v>32456</v>
      </c>
      <c r="F3346" s="27" t="str">
        <f t="shared" si="156"/>
        <v>5983</v>
      </c>
      <c r="G3346" s="27" t="str">
        <f t="shared" si="157"/>
        <v>Male</v>
      </c>
      <c r="H3346" s="27" t="e">
        <f t="shared" si="158"/>
        <v>#VALUE!</v>
      </c>
    </row>
    <row r="3347" spans="1:8" x14ac:dyDescent="0.3">
      <c r="A3347" s="49" t="s">
        <v>5485</v>
      </c>
      <c r="B3347" s="27" t="s">
        <v>5484</v>
      </c>
      <c r="C3347" s="27" t="s">
        <v>5483</v>
      </c>
      <c r="E3347" s="75">
        <v>31182</v>
      </c>
      <c r="F3347" s="27" t="str">
        <f t="shared" si="156"/>
        <v>6097</v>
      </c>
      <c r="G3347" s="27" t="str">
        <f t="shared" si="157"/>
        <v>Male</v>
      </c>
      <c r="H3347" s="27" t="e">
        <f t="shared" si="158"/>
        <v>#VALUE!</v>
      </c>
    </row>
    <row r="3348" spans="1:8" x14ac:dyDescent="0.3">
      <c r="A3348" s="49" t="s">
        <v>5482</v>
      </c>
      <c r="B3348" s="27" t="s">
        <v>5481</v>
      </c>
      <c r="C3348" s="27" t="s">
        <v>5480</v>
      </c>
      <c r="E3348" s="75">
        <v>31893</v>
      </c>
      <c r="F3348" s="27" t="str">
        <f t="shared" si="156"/>
        <v>5378</v>
      </c>
      <c r="G3348" s="27" t="str">
        <f t="shared" si="157"/>
        <v>Male</v>
      </c>
      <c r="H3348" s="27" t="e">
        <f t="shared" si="158"/>
        <v>#VALUE!</v>
      </c>
    </row>
    <row r="3349" spans="1:8" x14ac:dyDescent="0.3">
      <c r="A3349" s="49" t="s">
        <v>5479</v>
      </c>
      <c r="B3349" s="27" t="s">
        <v>5478</v>
      </c>
      <c r="C3349" s="27" t="s">
        <v>5477</v>
      </c>
      <c r="E3349" s="75">
        <v>28743</v>
      </c>
      <c r="F3349" s="27" t="str">
        <f t="shared" si="156"/>
        <v>0482</v>
      </c>
      <c r="G3349" s="27" t="str">
        <f t="shared" si="157"/>
        <v>Female</v>
      </c>
      <c r="H3349" s="27" t="e">
        <f t="shared" si="158"/>
        <v>#VALUE!</v>
      </c>
    </row>
    <row r="3350" spans="1:8" x14ac:dyDescent="0.3">
      <c r="A3350" s="49" t="s">
        <v>5476</v>
      </c>
      <c r="B3350" s="27" t="s">
        <v>5087</v>
      </c>
      <c r="C3350" s="27" t="s">
        <v>5475</v>
      </c>
      <c r="E3350" s="75">
        <v>31051</v>
      </c>
      <c r="F3350" s="27" t="str">
        <f t="shared" si="156"/>
        <v>1262</v>
      </c>
      <c r="G3350" s="27" t="str">
        <f t="shared" si="157"/>
        <v>Female</v>
      </c>
      <c r="H3350" s="27" t="e">
        <f t="shared" si="158"/>
        <v>#VALUE!</v>
      </c>
    </row>
    <row r="3351" spans="1:8" x14ac:dyDescent="0.3">
      <c r="A3351" s="49" t="s">
        <v>5474</v>
      </c>
      <c r="B3351" s="27" t="s">
        <v>5473</v>
      </c>
      <c r="C3351" s="27" t="s">
        <v>5472</v>
      </c>
      <c r="E3351" s="75">
        <v>34033</v>
      </c>
      <c r="F3351" s="27" t="str">
        <f t="shared" si="156"/>
        <v>0077</v>
      </c>
      <c r="G3351" s="27" t="str">
        <f t="shared" si="157"/>
        <v>Female</v>
      </c>
      <c r="H3351" s="27" t="e">
        <f t="shared" si="158"/>
        <v>#VALUE!</v>
      </c>
    </row>
    <row r="3352" spans="1:8" x14ac:dyDescent="0.3">
      <c r="A3352" s="49" t="s">
        <v>5471</v>
      </c>
      <c r="B3352" s="27" t="s">
        <v>5470</v>
      </c>
      <c r="C3352" s="27" t="s">
        <v>5469</v>
      </c>
      <c r="E3352" s="75">
        <v>29843</v>
      </c>
      <c r="F3352" s="27" t="str">
        <f t="shared" si="156"/>
        <v>0914</v>
      </c>
      <c r="G3352" s="27" t="str">
        <f t="shared" si="157"/>
        <v>Female</v>
      </c>
      <c r="H3352" s="27" t="e">
        <f t="shared" si="158"/>
        <v>#VALUE!</v>
      </c>
    </row>
    <row r="3353" spans="1:8" x14ac:dyDescent="0.3">
      <c r="A3353" s="49" t="s">
        <v>5468</v>
      </c>
      <c r="B3353" s="27" t="s">
        <v>5467</v>
      </c>
      <c r="C3353" s="27" t="s">
        <v>5466</v>
      </c>
      <c r="E3353" s="75">
        <v>33255</v>
      </c>
      <c r="F3353" s="27" t="str">
        <f t="shared" si="156"/>
        <v>0436</v>
      </c>
      <c r="G3353" s="27" t="str">
        <f t="shared" si="157"/>
        <v>Female</v>
      </c>
      <c r="H3353" s="27" t="e">
        <f t="shared" si="158"/>
        <v>#VALUE!</v>
      </c>
    </row>
    <row r="3354" spans="1:8" x14ac:dyDescent="0.3">
      <c r="A3354" s="49" t="s">
        <v>5465</v>
      </c>
      <c r="B3354" s="27" t="s">
        <v>5464</v>
      </c>
      <c r="C3354" s="27" t="s">
        <v>5463</v>
      </c>
      <c r="E3354" s="75">
        <v>32723</v>
      </c>
      <c r="F3354" s="27" t="str">
        <f t="shared" si="156"/>
        <v>5990</v>
      </c>
      <c r="G3354" s="27" t="str">
        <f t="shared" si="157"/>
        <v>Male</v>
      </c>
      <c r="H3354" s="27" t="e">
        <f t="shared" si="158"/>
        <v>#VALUE!</v>
      </c>
    </row>
    <row r="3355" spans="1:8" x14ac:dyDescent="0.3">
      <c r="A3355" s="49" t="s">
        <v>5462</v>
      </c>
      <c r="B3355" s="27" t="s">
        <v>5461</v>
      </c>
      <c r="C3355" s="27" t="s">
        <v>5460</v>
      </c>
      <c r="E3355" s="75">
        <v>32388</v>
      </c>
      <c r="F3355" s="27" t="str">
        <f t="shared" si="156"/>
        <v>6221</v>
      </c>
      <c r="G3355" s="27" t="str">
        <f t="shared" si="157"/>
        <v>Male</v>
      </c>
      <c r="H3355" s="27" t="e">
        <f t="shared" si="158"/>
        <v>#VALUE!</v>
      </c>
    </row>
    <row r="3356" spans="1:8" x14ac:dyDescent="0.3">
      <c r="A3356" s="49" t="s">
        <v>5459</v>
      </c>
      <c r="B3356" s="27" t="s">
        <v>5458</v>
      </c>
      <c r="C3356" s="27" t="s">
        <v>5457</v>
      </c>
      <c r="E3356" s="75">
        <v>32917</v>
      </c>
      <c r="F3356" s="27" t="str">
        <f t="shared" si="156"/>
        <v>0214</v>
      </c>
      <c r="G3356" s="27" t="str">
        <f t="shared" si="157"/>
        <v>Female</v>
      </c>
      <c r="H3356" s="27" t="e">
        <f t="shared" si="158"/>
        <v>#VALUE!</v>
      </c>
    </row>
    <row r="3357" spans="1:8" x14ac:dyDescent="0.3">
      <c r="A3357" s="49" t="s">
        <v>5456</v>
      </c>
      <c r="B3357" s="27" t="s">
        <v>4885</v>
      </c>
      <c r="C3357" s="27" t="s">
        <v>5455</v>
      </c>
      <c r="E3357" s="75">
        <v>32951</v>
      </c>
      <c r="F3357" s="27" t="str">
        <f t="shared" si="156"/>
        <v>1229</v>
      </c>
      <c r="G3357" s="27" t="str">
        <f t="shared" si="157"/>
        <v>Female</v>
      </c>
      <c r="H3357" s="27" t="e">
        <f t="shared" si="158"/>
        <v>#VALUE!</v>
      </c>
    </row>
    <row r="3358" spans="1:8" x14ac:dyDescent="0.3">
      <c r="A3358" s="49" t="s">
        <v>5454</v>
      </c>
      <c r="B3358" s="27" t="s">
        <v>5453</v>
      </c>
      <c r="C3358" s="27" t="s">
        <v>4049</v>
      </c>
      <c r="E3358" s="75">
        <v>29999</v>
      </c>
      <c r="F3358" s="27" t="str">
        <f t="shared" si="156"/>
        <v>0726</v>
      </c>
      <c r="G3358" s="27" t="str">
        <f t="shared" si="157"/>
        <v>Female</v>
      </c>
      <c r="H3358" s="27" t="e">
        <f t="shared" si="158"/>
        <v>#VALUE!</v>
      </c>
    </row>
    <row r="3359" spans="1:8" x14ac:dyDescent="0.3">
      <c r="A3359" s="49" t="s">
        <v>5452</v>
      </c>
      <c r="B3359" s="27" t="s">
        <v>5451</v>
      </c>
      <c r="C3359" s="27" t="s">
        <v>5450</v>
      </c>
      <c r="E3359" s="75">
        <v>33140</v>
      </c>
      <c r="F3359" s="27" t="str">
        <f t="shared" si="156"/>
        <v>0322</v>
      </c>
      <c r="G3359" s="27" t="str">
        <f t="shared" si="157"/>
        <v>Female</v>
      </c>
      <c r="H3359" s="27" t="e">
        <f t="shared" si="158"/>
        <v>#VALUE!</v>
      </c>
    </row>
    <row r="3360" spans="1:8" x14ac:dyDescent="0.3">
      <c r="A3360" s="49" t="s">
        <v>5449</v>
      </c>
      <c r="B3360" s="27" t="s">
        <v>5246</v>
      </c>
      <c r="C3360" s="27" t="s">
        <v>5448</v>
      </c>
      <c r="E3360" s="75">
        <v>32951</v>
      </c>
      <c r="F3360" s="27" t="str">
        <f t="shared" si="156"/>
        <v>1152</v>
      </c>
      <c r="G3360" s="27" t="str">
        <f t="shared" si="157"/>
        <v>Female</v>
      </c>
      <c r="H3360" s="27" t="e">
        <f t="shared" si="158"/>
        <v>#VALUE!</v>
      </c>
    </row>
    <row r="3361" spans="1:8" x14ac:dyDescent="0.3">
      <c r="A3361" s="49" t="s">
        <v>5447</v>
      </c>
      <c r="B3361" s="27" t="s">
        <v>5446</v>
      </c>
      <c r="C3361" s="27" t="s">
        <v>5445</v>
      </c>
      <c r="E3361" s="75">
        <v>33289</v>
      </c>
      <c r="F3361" s="27" t="str">
        <f t="shared" si="156"/>
        <v>5823</v>
      </c>
      <c r="G3361" s="27" t="str">
        <f t="shared" si="157"/>
        <v>Male</v>
      </c>
      <c r="H3361" s="27" t="e">
        <f t="shared" si="158"/>
        <v>#VALUE!</v>
      </c>
    </row>
    <row r="3362" spans="1:8" x14ac:dyDescent="0.3">
      <c r="A3362" s="49" t="s">
        <v>5444</v>
      </c>
      <c r="B3362" s="27" t="s">
        <v>4179</v>
      </c>
      <c r="C3362" s="27" t="s">
        <v>5443</v>
      </c>
      <c r="E3362" s="75">
        <v>31512</v>
      </c>
      <c r="F3362" s="27" t="str">
        <f t="shared" si="156"/>
        <v>0292</v>
      </c>
      <c r="G3362" s="27" t="str">
        <f t="shared" si="157"/>
        <v>Female</v>
      </c>
      <c r="H3362" s="27" t="e">
        <f t="shared" si="158"/>
        <v>#VALUE!</v>
      </c>
    </row>
    <row r="3363" spans="1:8" x14ac:dyDescent="0.3">
      <c r="A3363" s="49" t="s">
        <v>5442</v>
      </c>
      <c r="B3363" s="27" t="s">
        <v>4044</v>
      </c>
      <c r="C3363" s="27" t="s">
        <v>5441</v>
      </c>
      <c r="E3363" s="75">
        <v>31185</v>
      </c>
      <c r="F3363" s="27" t="str">
        <f t="shared" si="156"/>
        <v>0681</v>
      </c>
      <c r="G3363" s="27" t="str">
        <f t="shared" si="157"/>
        <v>Female</v>
      </c>
      <c r="H3363" s="27" t="e">
        <f t="shared" si="158"/>
        <v>#VALUE!</v>
      </c>
    </row>
    <row r="3364" spans="1:8" x14ac:dyDescent="0.3">
      <c r="A3364" s="49" t="s">
        <v>5440</v>
      </c>
      <c r="B3364" s="27" t="s">
        <v>4132</v>
      </c>
      <c r="C3364" s="27" t="s">
        <v>5439</v>
      </c>
      <c r="E3364" s="75">
        <v>30691</v>
      </c>
      <c r="F3364" s="27" t="str">
        <f t="shared" si="156"/>
        <v>0432</v>
      </c>
      <c r="G3364" s="27" t="str">
        <f t="shared" si="157"/>
        <v>Female</v>
      </c>
      <c r="H3364" s="27" t="e">
        <f t="shared" si="158"/>
        <v>#VALUE!</v>
      </c>
    </row>
    <row r="3365" spans="1:8" x14ac:dyDescent="0.3">
      <c r="A3365" s="49" t="s">
        <v>5438</v>
      </c>
      <c r="B3365" s="27" t="s">
        <v>5437</v>
      </c>
      <c r="C3365" s="27" t="s">
        <v>5436</v>
      </c>
      <c r="E3365" s="75">
        <v>31614</v>
      </c>
      <c r="F3365" s="27" t="str">
        <f t="shared" si="156"/>
        <v>5049</v>
      </c>
      <c r="G3365" s="27" t="str">
        <f t="shared" si="157"/>
        <v>Male</v>
      </c>
      <c r="H3365" s="27" t="e">
        <f t="shared" si="158"/>
        <v>#VALUE!</v>
      </c>
    </row>
    <row r="3366" spans="1:8" x14ac:dyDescent="0.3">
      <c r="A3366" s="49" t="s">
        <v>5435</v>
      </c>
      <c r="B3366" s="27" t="s">
        <v>4322</v>
      </c>
      <c r="C3366" s="27" t="s">
        <v>5434</v>
      </c>
      <c r="E3366" s="75">
        <v>32867</v>
      </c>
      <c r="F3366" s="27" t="str">
        <f t="shared" si="156"/>
        <v>0257</v>
      </c>
      <c r="G3366" s="27" t="str">
        <f t="shared" si="157"/>
        <v>Female</v>
      </c>
      <c r="H3366" s="27" t="e">
        <f t="shared" si="158"/>
        <v>#VALUE!</v>
      </c>
    </row>
    <row r="3367" spans="1:8" x14ac:dyDescent="0.3">
      <c r="A3367" s="49" t="s">
        <v>5433</v>
      </c>
      <c r="B3367" s="27" t="s">
        <v>5432</v>
      </c>
      <c r="C3367" s="27" t="s">
        <v>5431</v>
      </c>
      <c r="E3367" s="75">
        <v>28737</v>
      </c>
      <c r="F3367" s="27" t="str">
        <f t="shared" si="156"/>
        <v>5374</v>
      </c>
      <c r="G3367" s="27" t="str">
        <f t="shared" si="157"/>
        <v>Male</v>
      </c>
      <c r="H3367" s="27" t="e">
        <f t="shared" si="158"/>
        <v>#VALUE!</v>
      </c>
    </row>
    <row r="3368" spans="1:8" x14ac:dyDescent="0.3">
      <c r="A3368" s="49" t="s">
        <v>5430</v>
      </c>
      <c r="B3368" s="27" t="s">
        <v>5429</v>
      </c>
      <c r="C3368" s="27" t="s">
        <v>5428</v>
      </c>
      <c r="E3368" s="75">
        <v>31351</v>
      </c>
      <c r="F3368" s="27" t="str">
        <f t="shared" si="156"/>
        <v>5620</v>
      </c>
      <c r="G3368" s="27" t="str">
        <f t="shared" si="157"/>
        <v>Male</v>
      </c>
      <c r="H3368" s="27" t="e">
        <f t="shared" si="158"/>
        <v>#VALUE!</v>
      </c>
    </row>
    <row r="3369" spans="1:8" x14ac:dyDescent="0.3">
      <c r="A3369" s="49" t="s">
        <v>5427</v>
      </c>
      <c r="B3369" s="27" t="s">
        <v>5305</v>
      </c>
      <c r="C3369" s="27" t="s">
        <v>5426</v>
      </c>
      <c r="E3369" s="75">
        <v>32019</v>
      </c>
      <c r="F3369" s="27" t="str">
        <f t="shared" si="156"/>
        <v>0679</v>
      </c>
      <c r="G3369" s="27" t="str">
        <f t="shared" si="157"/>
        <v>Female</v>
      </c>
      <c r="H3369" s="27" t="e">
        <f t="shared" si="158"/>
        <v>#VALUE!</v>
      </c>
    </row>
    <row r="3370" spans="1:8" x14ac:dyDescent="0.3">
      <c r="A3370" s="49" t="s">
        <v>5425</v>
      </c>
      <c r="B3370" s="27" t="s">
        <v>5424</v>
      </c>
      <c r="C3370" s="27" t="s">
        <v>5423</v>
      </c>
      <c r="E3370" s="75">
        <v>32440</v>
      </c>
      <c r="F3370" s="27" t="str">
        <f t="shared" si="156"/>
        <v>6087</v>
      </c>
      <c r="G3370" s="27" t="str">
        <f t="shared" si="157"/>
        <v>Male</v>
      </c>
      <c r="H3370" s="27" t="e">
        <f t="shared" si="158"/>
        <v>#VALUE!</v>
      </c>
    </row>
    <row r="3371" spans="1:8" x14ac:dyDescent="0.3">
      <c r="A3371" s="49" t="s">
        <v>5422</v>
      </c>
      <c r="B3371" s="27" t="s">
        <v>5421</v>
      </c>
      <c r="C3371" s="27" t="s">
        <v>5420</v>
      </c>
      <c r="E3371" s="75">
        <v>32367</v>
      </c>
      <c r="F3371" s="27" t="str">
        <f t="shared" si="156"/>
        <v>1080</v>
      </c>
      <c r="G3371" s="27" t="str">
        <f t="shared" si="157"/>
        <v>Female</v>
      </c>
      <c r="H3371" s="27" t="e">
        <f t="shared" si="158"/>
        <v>#VALUE!</v>
      </c>
    </row>
    <row r="3372" spans="1:8" x14ac:dyDescent="0.3">
      <c r="A3372" s="49" t="s">
        <v>5419</v>
      </c>
      <c r="B3372" s="27" t="s">
        <v>5418</v>
      </c>
      <c r="C3372" s="27" t="s">
        <v>5417</v>
      </c>
      <c r="E3372" s="75">
        <v>34163</v>
      </c>
      <c r="F3372" s="27" t="str">
        <f t="shared" si="156"/>
        <v>0803</v>
      </c>
      <c r="G3372" s="27" t="str">
        <f t="shared" si="157"/>
        <v>Female</v>
      </c>
      <c r="H3372" s="27" t="e">
        <f t="shared" si="158"/>
        <v>#VALUE!</v>
      </c>
    </row>
    <row r="3373" spans="1:8" x14ac:dyDescent="0.3">
      <c r="A3373" s="49" t="s">
        <v>5416</v>
      </c>
      <c r="B3373" s="27" t="s">
        <v>5415</v>
      </c>
      <c r="C3373" s="27" t="s">
        <v>5414</v>
      </c>
      <c r="E3373" s="75">
        <v>30976</v>
      </c>
      <c r="F3373" s="27" t="str">
        <f t="shared" si="156"/>
        <v>0050</v>
      </c>
      <c r="G3373" s="27" t="str">
        <f t="shared" si="157"/>
        <v>Female</v>
      </c>
      <c r="H3373" s="27" t="e">
        <f t="shared" si="158"/>
        <v>#VALUE!</v>
      </c>
    </row>
    <row r="3374" spans="1:8" x14ac:dyDescent="0.3">
      <c r="A3374" s="49" t="s">
        <v>5413</v>
      </c>
      <c r="B3374" s="27" t="s">
        <v>5412</v>
      </c>
      <c r="C3374" s="27" t="s">
        <v>5411</v>
      </c>
      <c r="E3374" s="75">
        <v>32297</v>
      </c>
      <c r="F3374" s="27" t="str">
        <f t="shared" si="156"/>
        <v>1240</v>
      </c>
      <c r="G3374" s="27" t="str">
        <f t="shared" si="157"/>
        <v>Female</v>
      </c>
      <c r="H3374" s="27" t="e">
        <f t="shared" si="158"/>
        <v>#VALUE!</v>
      </c>
    </row>
    <row r="3375" spans="1:8" x14ac:dyDescent="0.3">
      <c r="A3375" s="49" t="s">
        <v>5410</v>
      </c>
      <c r="B3375" s="27" t="s">
        <v>4950</v>
      </c>
      <c r="C3375" s="27" t="s">
        <v>5409</v>
      </c>
      <c r="E3375" s="75">
        <v>29991</v>
      </c>
      <c r="F3375" s="27" t="str">
        <f t="shared" si="156"/>
        <v>6084</v>
      </c>
      <c r="G3375" s="27" t="str">
        <f t="shared" si="157"/>
        <v>Male</v>
      </c>
      <c r="H3375" s="27" t="e">
        <f t="shared" si="158"/>
        <v>#VALUE!</v>
      </c>
    </row>
    <row r="3376" spans="1:8" x14ac:dyDescent="0.3">
      <c r="A3376" s="49" t="s">
        <v>5408</v>
      </c>
      <c r="B3376" s="27" t="s">
        <v>5407</v>
      </c>
      <c r="C3376" s="27" t="s">
        <v>5406</v>
      </c>
      <c r="E3376" s="75">
        <v>30533</v>
      </c>
      <c r="F3376" s="27" t="str">
        <f t="shared" si="156"/>
        <v>0049</v>
      </c>
      <c r="G3376" s="27" t="str">
        <f t="shared" si="157"/>
        <v>Female</v>
      </c>
      <c r="H3376" s="27" t="e">
        <f t="shared" si="158"/>
        <v>#VALUE!</v>
      </c>
    </row>
    <row r="3377" spans="1:8" x14ac:dyDescent="0.3">
      <c r="A3377" s="49" t="s">
        <v>5405</v>
      </c>
      <c r="B3377" s="27" t="s">
        <v>5404</v>
      </c>
      <c r="C3377" s="27" t="s">
        <v>5403</v>
      </c>
      <c r="E3377" s="75">
        <v>31232</v>
      </c>
      <c r="F3377" s="27" t="str">
        <f t="shared" si="156"/>
        <v>5037</v>
      </c>
      <c r="G3377" s="27" t="str">
        <f t="shared" si="157"/>
        <v>Male</v>
      </c>
      <c r="H3377" s="27" t="e">
        <f t="shared" si="158"/>
        <v>#VALUE!</v>
      </c>
    </row>
    <row r="3378" spans="1:8" x14ac:dyDescent="0.3">
      <c r="A3378" s="49" t="s">
        <v>5402</v>
      </c>
      <c r="B3378" s="27" t="s">
        <v>5176</v>
      </c>
      <c r="C3378" s="27" t="s">
        <v>5401</v>
      </c>
      <c r="E3378" s="75">
        <v>30031</v>
      </c>
      <c r="F3378" s="27" t="str">
        <f t="shared" si="156"/>
        <v>5673</v>
      </c>
      <c r="G3378" s="27" t="str">
        <f t="shared" si="157"/>
        <v>Male</v>
      </c>
      <c r="H3378" s="27" t="e">
        <f t="shared" si="158"/>
        <v>#VALUE!</v>
      </c>
    </row>
    <row r="3379" spans="1:8" x14ac:dyDescent="0.3">
      <c r="A3379" s="49" t="s">
        <v>5400</v>
      </c>
      <c r="B3379" s="27" t="s">
        <v>4731</v>
      </c>
      <c r="C3379" s="27" t="s">
        <v>5399</v>
      </c>
      <c r="E3379" s="75">
        <v>31564</v>
      </c>
      <c r="F3379" s="27" t="str">
        <f t="shared" si="156"/>
        <v>6015</v>
      </c>
      <c r="G3379" s="27" t="str">
        <f t="shared" si="157"/>
        <v>Male</v>
      </c>
      <c r="H3379" s="27" t="e">
        <f t="shared" si="158"/>
        <v>#VALUE!</v>
      </c>
    </row>
    <row r="3380" spans="1:8" x14ac:dyDescent="0.3">
      <c r="A3380" s="49" t="s">
        <v>5398</v>
      </c>
      <c r="B3380" s="27" t="s">
        <v>5397</v>
      </c>
      <c r="C3380" s="27" t="s">
        <v>5396</v>
      </c>
      <c r="E3380" s="75">
        <v>31302</v>
      </c>
      <c r="F3380" s="27" t="str">
        <f t="shared" si="156"/>
        <v>5440</v>
      </c>
      <c r="G3380" s="27" t="str">
        <f t="shared" si="157"/>
        <v>Male</v>
      </c>
      <c r="H3380" s="27" t="e">
        <f t="shared" si="158"/>
        <v>#VALUE!</v>
      </c>
    </row>
    <row r="3381" spans="1:8" x14ac:dyDescent="0.3">
      <c r="A3381" s="49" t="s">
        <v>5395</v>
      </c>
      <c r="B3381" s="27" t="s">
        <v>5394</v>
      </c>
      <c r="C3381" s="27" t="s">
        <v>5393</v>
      </c>
      <c r="E3381" s="75">
        <v>33562</v>
      </c>
      <c r="F3381" s="27" t="str">
        <f t="shared" si="156"/>
        <v>0834</v>
      </c>
      <c r="G3381" s="27" t="str">
        <f t="shared" si="157"/>
        <v>Female</v>
      </c>
      <c r="H3381" s="27" t="e">
        <f t="shared" si="158"/>
        <v>#VALUE!</v>
      </c>
    </row>
    <row r="3382" spans="1:8" x14ac:dyDescent="0.3">
      <c r="A3382" s="49" t="s">
        <v>5392</v>
      </c>
      <c r="B3382" s="27" t="s">
        <v>4655</v>
      </c>
      <c r="C3382" s="27" t="s">
        <v>4131</v>
      </c>
      <c r="E3382" s="75">
        <v>31762</v>
      </c>
      <c r="F3382" s="27" t="str">
        <f t="shared" si="156"/>
        <v>0960</v>
      </c>
      <c r="G3382" s="27" t="str">
        <f t="shared" si="157"/>
        <v>Female</v>
      </c>
      <c r="H3382" s="27" t="e">
        <f t="shared" si="158"/>
        <v>#VALUE!</v>
      </c>
    </row>
    <row r="3383" spans="1:8" x14ac:dyDescent="0.3">
      <c r="A3383" s="49" t="s">
        <v>5391</v>
      </c>
      <c r="B3383" s="27" t="s">
        <v>5390</v>
      </c>
      <c r="C3383" s="27" t="s">
        <v>5389</v>
      </c>
      <c r="E3383" s="75">
        <v>32616</v>
      </c>
      <c r="F3383" s="27" t="str">
        <f t="shared" si="156"/>
        <v>0559</v>
      </c>
      <c r="G3383" s="27" t="str">
        <f t="shared" si="157"/>
        <v>Female</v>
      </c>
      <c r="H3383" s="27" t="e">
        <f t="shared" si="158"/>
        <v>#VALUE!</v>
      </c>
    </row>
    <row r="3384" spans="1:8" x14ac:dyDescent="0.3">
      <c r="A3384" s="49" t="s">
        <v>5388</v>
      </c>
      <c r="B3384" s="27" t="s">
        <v>5387</v>
      </c>
      <c r="C3384" s="27" t="s">
        <v>5086</v>
      </c>
      <c r="E3384" s="75">
        <v>33690</v>
      </c>
      <c r="F3384" s="27" t="str">
        <f t="shared" si="156"/>
        <v>0215</v>
      </c>
      <c r="G3384" s="27" t="str">
        <f t="shared" si="157"/>
        <v>Female</v>
      </c>
      <c r="H3384" s="27" t="e">
        <f t="shared" si="158"/>
        <v>#VALUE!</v>
      </c>
    </row>
    <row r="3385" spans="1:8" x14ac:dyDescent="0.3">
      <c r="A3385" s="49" t="s">
        <v>5386</v>
      </c>
      <c r="B3385" s="27" t="s">
        <v>5385</v>
      </c>
      <c r="C3385" s="27" t="s">
        <v>5384</v>
      </c>
      <c r="E3385" s="75">
        <v>32732</v>
      </c>
      <c r="F3385" s="27" t="str">
        <f t="shared" si="156"/>
        <v>1184</v>
      </c>
      <c r="G3385" s="27" t="str">
        <f t="shared" si="157"/>
        <v>Female</v>
      </c>
      <c r="H3385" s="27" t="e">
        <f t="shared" si="158"/>
        <v>#VALUE!</v>
      </c>
    </row>
    <row r="3386" spans="1:8" x14ac:dyDescent="0.3">
      <c r="A3386" s="49" t="s">
        <v>5383</v>
      </c>
      <c r="B3386" s="27" t="s">
        <v>5382</v>
      </c>
      <c r="C3386" s="27" t="s">
        <v>5381</v>
      </c>
      <c r="E3386" s="75">
        <v>33934</v>
      </c>
      <c r="F3386" s="27" t="str">
        <f t="shared" si="156"/>
        <v>0229</v>
      </c>
      <c r="G3386" s="27" t="str">
        <f t="shared" si="157"/>
        <v>Female</v>
      </c>
      <c r="H3386" s="27" t="e">
        <f t="shared" si="158"/>
        <v>#VALUE!</v>
      </c>
    </row>
    <row r="3387" spans="1:8" x14ac:dyDescent="0.3">
      <c r="A3387" s="49" t="s">
        <v>5380</v>
      </c>
      <c r="B3387" s="27" t="s">
        <v>5379</v>
      </c>
      <c r="C3387" s="27" t="s">
        <v>5203</v>
      </c>
      <c r="E3387" s="75">
        <v>31331</v>
      </c>
      <c r="F3387" s="27" t="str">
        <f t="shared" si="156"/>
        <v>5587</v>
      </c>
      <c r="G3387" s="27" t="str">
        <f t="shared" si="157"/>
        <v>Male</v>
      </c>
      <c r="H3387" s="27" t="e">
        <f t="shared" si="158"/>
        <v>#VALUE!</v>
      </c>
    </row>
    <row r="3388" spans="1:8" x14ac:dyDescent="0.3">
      <c r="A3388" s="49" t="s">
        <v>5378</v>
      </c>
      <c r="B3388" s="27" t="s">
        <v>5377</v>
      </c>
      <c r="C3388" s="27" t="s">
        <v>5376</v>
      </c>
      <c r="E3388" s="75">
        <v>32883</v>
      </c>
      <c r="F3388" s="27" t="str">
        <f t="shared" si="156"/>
        <v>5023</v>
      </c>
      <c r="G3388" s="27" t="str">
        <f t="shared" si="157"/>
        <v>Male</v>
      </c>
      <c r="H3388" s="27" t="e">
        <f t="shared" si="158"/>
        <v>#VALUE!</v>
      </c>
    </row>
    <row r="3389" spans="1:8" x14ac:dyDescent="0.3">
      <c r="A3389" s="49" t="s">
        <v>5375</v>
      </c>
      <c r="B3389" s="27" t="s">
        <v>5374</v>
      </c>
      <c r="C3389" s="27" t="s">
        <v>5373</v>
      </c>
      <c r="E3389" s="75">
        <v>29572</v>
      </c>
      <c r="F3389" s="27" t="str">
        <f t="shared" si="156"/>
        <v>0531</v>
      </c>
      <c r="G3389" s="27" t="str">
        <f t="shared" si="157"/>
        <v>Female</v>
      </c>
      <c r="H3389" s="27" t="e">
        <f t="shared" si="158"/>
        <v>#VALUE!</v>
      </c>
    </row>
    <row r="3390" spans="1:8" x14ac:dyDescent="0.3">
      <c r="A3390" s="49" t="s">
        <v>5372</v>
      </c>
      <c r="B3390" s="27" t="s">
        <v>5148</v>
      </c>
      <c r="C3390" s="27" t="s">
        <v>5371</v>
      </c>
      <c r="E3390" s="75">
        <v>31024</v>
      </c>
      <c r="F3390" s="27" t="str">
        <f t="shared" si="156"/>
        <v>5909</v>
      </c>
      <c r="G3390" s="27" t="str">
        <f t="shared" si="157"/>
        <v>Male</v>
      </c>
      <c r="H3390" s="27" t="e">
        <f t="shared" si="158"/>
        <v>#VALUE!</v>
      </c>
    </row>
    <row r="3391" spans="1:8" x14ac:dyDescent="0.3">
      <c r="A3391" s="49" t="s">
        <v>5370</v>
      </c>
      <c r="B3391" s="27" t="s">
        <v>5369</v>
      </c>
      <c r="C3391" s="27" t="s">
        <v>5368</v>
      </c>
      <c r="E3391" s="75">
        <v>31896</v>
      </c>
      <c r="F3391" s="27" t="str">
        <f t="shared" si="156"/>
        <v>0688</v>
      </c>
      <c r="G3391" s="27" t="str">
        <f t="shared" si="157"/>
        <v>Female</v>
      </c>
      <c r="H3391" s="27" t="e">
        <f t="shared" si="158"/>
        <v>#VALUE!</v>
      </c>
    </row>
    <row r="3392" spans="1:8" x14ac:dyDescent="0.3">
      <c r="A3392" s="49" t="s">
        <v>5367</v>
      </c>
      <c r="B3392" s="27" t="s">
        <v>5366</v>
      </c>
      <c r="C3392" s="27" t="s">
        <v>5365</v>
      </c>
      <c r="E3392" s="75">
        <v>30837</v>
      </c>
      <c r="F3392" s="27" t="str">
        <f t="shared" si="156"/>
        <v>5524</v>
      </c>
      <c r="G3392" s="27" t="str">
        <f t="shared" si="157"/>
        <v>Male</v>
      </c>
      <c r="H3392" s="27" t="e">
        <f t="shared" si="158"/>
        <v>#VALUE!</v>
      </c>
    </row>
    <row r="3393" spans="1:8" x14ac:dyDescent="0.3">
      <c r="A3393" s="49" t="s">
        <v>5364</v>
      </c>
      <c r="B3393" s="27" t="s">
        <v>5363</v>
      </c>
      <c r="C3393" s="27" t="s">
        <v>5362</v>
      </c>
      <c r="E3393" s="75">
        <v>32888</v>
      </c>
      <c r="F3393" s="27" t="str">
        <f t="shared" si="156"/>
        <v>5054</v>
      </c>
      <c r="G3393" s="27" t="str">
        <f t="shared" si="157"/>
        <v>Male</v>
      </c>
      <c r="H3393" s="27" t="e">
        <f t="shared" si="158"/>
        <v>#VALUE!</v>
      </c>
    </row>
    <row r="3394" spans="1:8" x14ac:dyDescent="0.3">
      <c r="A3394" s="49" t="s">
        <v>5361</v>
      </c>
      <c r="B3394" s="27" t="s">
        <v>5360</v>
      </c>
      <c r="C3394" s="27" t="s">
        <v>5359</v>
      </c>
      <c r="E3394" s="75">
        <v>30292</v>
      </c>
      <c r="F3394" s="27" t="str">
        <f t="shared" si="156"/>
        <v>0239</v>
      </c>
      <c r="G3394" s="27" t="str">
        <f t="shared" si="157"/>
        <v>Female</v>
      </c>
      <c r="H3394" s="27" t="e">
        <f t="shared" si="158"/>
        <v>#VALUE!</v>
      </c>
    </row>
    <row r="3395" spans="1:8" x14ac:dyDescent="0.3">
      <c r="A3395" s="49" t="s">
        <v>5358</v>
      </c>
      <c r="B3395" s="27" t="s">
        <v>5357</v>
      </c>
      <c r="C3395" s="27" t="s">
        <v>4242</v>
      </c>
      <c r="E3395" s="75">
        <v>34217</v>
      </c>
      <c r="F3395" s="27" t="str">
        <f t="shared" si="156"/>
        <v>0174</v>
      </c>
      <c r="G3395" s="27" t="str">
        <f t="shared" si="157"/>
        <v>Female</v>
      </c>
      <c r="H3395" s="27" t="e">
        <f t="shared" si="158"/>
        <v>#VALUE!</v>
      </c>
    </row>
    <row r="3396" spans="1:8" x14ac:dyDescent="0.3">
      <c r="A3396" s="49" t="s">
        <v>5356</v>
      </c>
      <c r="B3396" s="27" t="s">
        <v>5355</v>
      </c>
      <c r="C3396" s="27" t="s">
        <v>5354</v>
      </c>
      <c r="E3396" s="75">
        <v>30989</v>
      </c>
      <c r="F3396" s="27" t="str">
        <f t="shared" ref="F3396:F3459" si="159">MID(A3396,7,4)</f>
        <v>5039</v>
      </c>
      <c r="G3396" s="27" t="str">
        <f t="shared" si="157"/>
        <v>Male</v>
      </c>
      <c r="H3396" s="27" t="e">
        <f t="shared" si="158"/>
        <v>#VALUE!</v>
      </c>
    </row>
    <row r="3397" spans="1:8" x14ac:dyDescent="0.3">
      <c r="A3397" s="49" t="s">
        <v>5353</v>
      </c>
      <c r="B3397" s="27" t="s">
        <v>5352</v>
      </c>
      <c r="C3397" s="27" t="s">
        <v>4514</v>
      </c>
      <c r="E3397" s="75">
        <v>32368</v>
      </c>
      <c r="F3397" s="27" t="str">
        <f t="shared" si="159"/>
        <v>0957</v>
      </c>
      <c r="G3397" s="27" t="str">
        <f t="shared" ref="G3397:G3460" si="160">IF(F3397&gt;"4999","Male","Female")</f>
        <v>Female</v>
      </c>
      <c r="H3397" s="27" t="e">
        <f t="shared" ref="H3397:H3460" si="161">LEFT(REPLACE(D3397,1,FIND("@",D3397),""),FIND(".",REPLACE(D3397,1,FIND("@",D3397),""))-1)</f>
        <v>#VALUE!</v>
      </c>
    </row>
    <row r="3398" spans="1:8" x14ac:dyDescent="0.3">
      <c r="A3398" s="49" t="s">
        <v>5351</v>
      </c>
      <c r="B3398" s="27" t="s">
        <v>5350</v>
      </c>
      <c r="C3398" s="27" t="s">
        <v>5349</v>
      </c>
      <c r="E3398" s="75">
        <v>32987</v>
      </c>
      <c r="F3398" s="27" t="str">
        <f t="shared" si="159"/>
        <v>5331</v>
      </c>
      <c r="G3398" s="27" t="str">
        <f t="shared" si="160"/>
        <v>Male</v>
      </c>
      <c r="H3398" s="27" t="e">
        <f t="shared" si="161"/>
        <v>#VALUE!</v>
      </c>
    </row>
    <row r="3399" spans="1:8" x14ac:dyDescent="0.3">
      <c r="A3399" s="49" t="s">
        <v>5348</v>
      </c>
      <c r="B3399" s="27" t="s">
        <v>5347</v>
      </c>
      <c r="C3399" s="27" t="s">
        <v>5346</v>
      </c>
      <c r="E3399" s="75">
        <v>29472</v>
      </c>
      <c r="F3399" s="27" t="str">
        <f t="shared" si="159"/>
        <v>5187</v>
      </c>
      <c r="G3399" s="27" t="str">
        <f t="shared" si="160"/>
        <v>Male</v>
      </c>
      <c r="H3399" s="27" t="e">
        <f t="shared" si="161"/>
        <v>#VALUE!</v>
      </c>
    </row>
    <row r="3400" spans="1:8" x14ac:dyDescent="0.3">
      <c r="A3400" s="49" t="s">
        <v>5345</v>
      </c>
      <c r="B3400" s="27" t="s">
        <v>5344</v>
      </c>
      <c r="C3400" s="27" t="s">
        <v>5138</v>
      </c>
      <c r="E3400" s="75">
        <v>29277</v>
      </c>
      <c r="F3400" s="27" t="str">
        <f t="shared" si="159"/>
        <v>5089</v>
      </c>
      <c r="G3400" s="27" t="str">
        <f t="shared" si="160"/>
        <v>Male</v>
      </c>
      <c r="H3400" s="27" t="e">
        <f t="shared" si="161"/>
        <v>#VALUE!</v>
      </c>
    </row>
    <row r="3401" spans="1:8" x14ac:dyDescent="0.3">
      <c r="A3401" s="49" t="s">
        <v>5343</v>
      </c>
      <c r="B3401" s="27" t="s">
        <v>5342</v>
      </c>
      <c r="C3401" s="27" t="s">
        <v>5341</v>
      </c>
      <c r="E3401" s="75">
        <v>25091</v>
      </c>
      <c r="F3401" s="27" t="str">
        <f t="shared" si="159"/>
        <v>5928</v>
      </c>
      <c r="G3401" s="27" t="str">
        <f t="shared" si="160"/>
        <v>Male</v>
      </c>
      <c r="H3401" s="27" t="e">
        <f t="shared" si="161"/>
        <v>#VALUE!</v>
      </c>
    </row>
    <row r="3402" spans="1:8" x14ac:dyDescent="0.3">
      <c r="A3402" s="49" t="s">
        <v>5340</v>
      </c>
      <c r="B3402" s="27" t="s">
        <v>5339</v>
      </c>
      <c r="C3402" s="27" t="s">
        <v>5338</v>
      </c>
      <c r="E3402" s="75">
        <v>27157</v>
      </c>
      <c r="F3402" s="27" t="str">
        <f t="shared" si="159"/>
        <v>0089</v>
      </c>
      <c r="G3402" s="27" t="str">
        <f t="shared" si="160"/>
        <v>Female</v>
      </c>
      <c r="H3402" s="27" t="e">
        <f t="shared" si="161"/>
        <v>#VALUE!</v>
      </c>
    </row>
    <row r="3403" spans="1:8" x14ac:dyDescent="0.3">
      <c r="A3403" s="49" t="s">
        <v>5337</v>
      </c>
      <c r="B3403" s="27" t="s">
        <v>5336</v>
      </c>
      <c r="C3403" s="27" t="s">
        <v>5335</v>
      </c>
      <c r="E3403" s="75">
        <v>30620</v>
      </c>
      <c r="F3403" s="27" t="str">
        <f t="shared" si="159"/>
        <v>5702</v>
      </c>
      <c r="G3403" s="27" t="str">
        <f t="shared" si="160"/>
        <v>Male</v>
      </c>
      <c r="H3403" s="27" t="e">
        <f t="shared" si="161"/>
        <v>#VALUE!</v>
      </c>
    </row>
    <row r="3404" spans="1:8" x14ac:dyDescent="0.3">
      <c r="A3404" s="49" t="s">
        <v>5334</v>
      </c>
      <c r="B3404" s="27" t="s">
        <v>5333</v>
      </c>
      <c r="C3404" s="27" t="s">
        <v>5086</v>
      </c>
      <c r="E3404" s="75">
        <v>29745</v>
      </c>
      <c r="F3404" s="27" t="str">
        <f t="shared" si="159"/>
        <v>5327</v>
      </c>
      <c r="G3404" s="27" t="str">
        <f t="shared" si="160"/>
        <v>Male</v>
      </c>
      <c r="H3404" s="27" t="e">
        <f t="shared" si="161"/>
        <v>#VALUE!</v>
      </c>
    </row>
    <row r="3405" spans="1:8" x14ac:dyDescent="0.3">
      <c r="A3405" s="49" t="s">
        <v>5332</v>
      </c>
      <c r="B3405" s="27" t="s">
        <v>4486</v>
      </c>
      <c r="C3405" s="27" t="s">
        <v>5331</v>
      </c>
      <c r="E3405" s="75">
        <v>32615</v>
      </c>
      <c r="F3405" s="27" t="str">
        <f t="shared" si="159"/>
        <v>5482</v>
      </c>
      <c r="G3405" s="27" t="str">
        <f t="shared" si="160"/>
        <v>Male</v>
      </c>
      <c r="H3405" s="27" t="e">
        <f t="shared" si="161"/>
        <v>#VALUE!</v>
      </c>
    </row>
    <row r="3406" spans="1:8" x14ac:dyDescent="0.3">
      <c r="A3406" s="49" t="s">
        <v>5330</v>
      </c>
      <c r="B3406" s="27" t="s">
        <v>5329</v>
      </c>
      <c r="C3406" s="27" t="s">
        <v>5328</v>
      </c>
      <c r="E3406" s="75">
        <v>31819</v>
      </c>
      <c r="F3406" s="27" t="str">
        <f t="shared" si="159"/>
        <v>5045</v>
      </c>
      <c r="G3406" s="27" t="str">
        <f t="shared" si="160"/>
        <v>Male</v>
      </c>
      <c r="H3406" s="27" t="e">
        <f t="shared" si="161"/>
        <v>#VALUE!</v>
      </c>
    </row>
    <row r="3407" spans="1:8" x14ac:dyDescent="0.3">
      <c r="A3407" s="49" t="s">
        <v>5327</v>
      </c>
      <c r="B3407" s="27" t="s">
        <v>5326</v>
      </c>
      <c r="C3407" s="27" t="s">
        <v>5325</v>
      </c>
      <c r="E3407" s="75">
        <v>34033</v>
      </c>
      <c r="F3407" s="27" t="str">
        <f t="shared" si="159"/>
        <v>5910</v>
      </c>
      <c r="G3407" s="27" t="str">
        <f t="shared" si="160"/>
        <v>Male</v>
      </c>
      <c r="H3407" s="27" t="e">
        <f t="shared" si="161"/>
        <v>#VALUE!</v>
      </c>
    </row>
    <row r="3408" spans="1:8" x14ac:dyDescent="0.3">
      <c r="A3408" s="49" t="s">
        <v>5324</v>
      </c>
      <c r="B3408" s="27" t="s">
        <v>4731</v>
      </c>
      <c r="C3408" s="27" t="s">
        <v>5323</v>
      </c>
      <c r="E3408" s="75">
        <v>29738</v>
      </c>
      <c r="F3408" s="27" t="str">
        <f t="shared" si="159"/>
        <v>5739</v>
      </c>
      <c r="G3408" s="27" t="str">
        <f t="shared" si="160"/>
        <v>Male</v>
      </c>
      <c r="H3408" s="27" t="e">
        <f t="shared" si="161"/>
        <v>#VALUE!</v>
      </c>
    </row>
    <row r="3409" spans="1:8" x14ac:dyDescent="0.3">
      <c r="A3409" s="49" t="s">
        <v>5322</v>
      </c>
      <c r="B3409" s="27" t="s">
        <v>5321</v>
      </c>
      <c r="C3409" s="27" t="s">
        <v>5320</v>
      </c>
      <c r="E3409" s="75">
        <v>32778</v>
      </c>
      <c r="F3409" s="27" t="str">
        <f t="shared" si="159"/>
        <v>1030</v>
      </c>
      <c r="G3409" s="27" t="str">
        <f t="shared" si="160"/>
        <v>Female</v>
      </c>
      <c r="H3409" s="27" t="e">
        <f t="shared" si="161"/>
        <v>#VALUE!</v>
      </c>
    </row>
    <row r="3410" spans="1:8" x14ac:dyDescent="0.3">
      <c r="A3410" s="49" t="s">
        <v>5319</v>
      </c>
      <c r="B3410" s="27" t="s">
        <v>5318</v>
      </c>
      <c r="C3410" s="27" t="s">
        <v>4222</v>
      </c>
      <c r="E3410" s="75">
        <v>32124</v>
      </c>
      <c r="F3410" s="27" t="str">
        <f t="shared" si="159"/>
        <v>5644</v>
      </c>
      <c r="G3410" s="27" t="str">
        <f t="shared" si="160"/>
        <v>Male</v>
      </c>
      <c r="H3410" s="27" t="e">
        <f t="shared" si="161"/>
        <v>#VALUE!</v>
      </c>
    </row>
    <row r="3411" spans="1:8" x14ac:dyDescent="0.3">
      <c r="A3411" s="49" t="s">
        <v>5317</v>
      </c>
      <c r="B3411" s="27" t="s">
        <v>5316</v>
      </c>
      <c r="C3411" s="27" t="s">
        <v>5315</v>
      </c>
      <c r="E3411" s="75">
        <v>32393</v>
      </c>
      <c r="F3411" s="27" t="str">
        <f t="shared" si="159"/>
        <v>0891</v>
      </c>
      <c r="G3411" s="27" t="str">
        <f t="shared" si="160"/>
        <v>Female</v>
      </c>
      <c r="H3411" s="27" t="e">
        <f t="shared" si="161"/>
        <v>#VALUE!</v>
      </c>
    </row>
    <row r="3412" spans="1:8" x14ac:dyDescent="0.3">
      <c r="A3412" s="49" t="s">
        <v>5314</v>
      </c>
      <c r="B3412" s="27" t="s">
        <v>5313</v>
      </c>
      <c r="C3412" s="27" t="s">
        <v>5312</v>
      </c>
      <c r="E3412" s="75">
        <v>28662</v>
      </c>
      <c r="F3412" s="27" t="str">
        <f t="shared" si="159"/>
        <v>5494</v>
      </c>
      <c r="G3412" s="27" t="str">
        <f t="shared" si="160"/>
        <v>Male</v>
      </c>
      <c r="H3412" s="27" t="e">
        <f t="shared" si="161"/>
        <v>#VALUE!</v>
      </c>
    </row>
    <row r="3413" spans="1:8" x14ac:dyDescent="0.3">
      <c r="A3413" s="49" t="s">
        <v>5311</v>
      </c>
      <c r="B3413" s="27" t="s">
        <v>4313</v>
      </c>
      <c r="C3413" s="27" t="s">
        <v>5310</v>
      </c>
      <c r="E3413" s="75">
        <v>33411</v>
      </c>
      <c r="F3413" s="27" t="str">
        <f t="shared" si="159"/>
        <v>0195</v>
      </c>
      <c r="G3413" s="27" t="str">
        <f t="shared" si="160"/>
        <v>Female</v>
      </c>
      <c r="H3413" s="27" t="e">
        <f t="shared" si="161"/>
        <v>#VALUE!</v>
      </c>
    </row>
    <row r="3414" spans="1:8" x14ac:dyDescent="0.3">
      <c r="A3414" s="49" t="s">
        <v>5309</v>
      </c>
      <c r="B3414" s="27" t="s">
        <v>5308</v>
      </c>
      <c r="C3414" s="27" t="s">
        <v>5307</v>
      </c>
      <c r="E3414" s="75">
        <v>33911</v>
      </c>
      <c r="F3414" s="27" t="str">
        <f t="shared" si="159"/>
        <v>5399</v>
      </c>
      <c r="G3414" s="27" t="str">
        <f t="shared" si="160"/>
        <v>Male</v>
      </c>
      <c r="H3414" s="27" t="e">
        <f t="shared" si="161"/>
        <v>#VALUE!</v>
      </c>
    </row>
    <row r="3415" spans="1:8" x14ac:dyDescent="0.3">
      <c r="A3415" s="49" t="s">
        <v>5306</v>
      </c>
      <c r="B3415" s="27" t="s">
        <v>5305</v>
      </c>
      <c r="C3415" s="27" t="s">
        <v>5304</v>
      </c>
      <c r="E3415" s="75">
        <v>32243</v>
      </c>
      <c r="F3415" s="27" t="str">
        <f t="shared" si="159"/>
        <v>0641</v>
      </c>
      <c r="G3415" s="27" t="str">
        <f t="shared" si="160"/>
        <v>Female</v>
      </c>
      <c r="H3415" s="27" t="e">
        <f t="shared" si="161"/>
        <v>#VALUE!</v>
      </c>
    </row>
    <row r="3416" spans="1:8" x14ac:dyDescent="0.3">
      <c r="A3416" s="49" t="s">
        <v>5303</v>
      </c>
      <c r="B3416" s="27" t="s">
        <v>4078</v>
      </c>
      <c r="C3416" s="27" t="s">
        <v>4125</v>
      </c>
      <c r="E3416" s="75">
        <v>29005</v>
      </c>
      <c r="F3416" s="27" t="str">
        <f t="shared" si="159"/>
        <v>0371</v>
      </c>
      <c r="G3416" s="27" t="str">
        <f t="shared" si="160"/>
        <v>Female</v>
      </c>
      <c r="H3416" s="27" t="e">
        <f t="shared" si="161"/>
        <v>#VALUE!</v>
      </c>
    </row>
    <row r="3417" spans="1:8" x14ac:dyDescent="0.3">
      <c r="A3417" s="49" t="s">
        <v>5302</v>
      </c>
      <c r="B3417" s="27" t="s">
        <v>5301</v>
      </c>
      <c r="C3417" s="27" t="s">
        <v>5300</v>
      </c>
      <c r="E3417" s="75">
        <v>33124</v>
      </c>
      <c r="F3417" s="27" t="str">
        <f t="shared" si="159"/>
        <v>0475</v>
      </c>
      <c r="G3417" s="27" t="str">
        <f t="shared" si="160"/>
        <v>Female</v>
      </c>
      <c r="H3417" s="27" t="e">
        <f t="shared" si="161"/>
        <v>#VALUE!</v>
      </c>
    </row>
    <row r="3418" spans="1:8" x14ac:dyDescent="0.3">
      <c r="A3418" s="49" t="s">
        <v>5299</v>
      </c>
      <c r="B3418" s="27" t="s">
        <v>5298</v>
      </c>
      <c r="C3418" s="27" t="s">
        <v>5297</v>
      </c>
      <c r="E3418" s="75">
        <v>33953</v>
      </c>
      <c r="F3418" s="27" t="str">
        <f t="shared" si="159"/>
        <v>0961</v>
      </c>
      <c r="G3418" s="27" t="str">
        <f t="shared" si="160"/>
        <v>Female</v>
      </c>
      <c r="H3418" s="27" t="e">
        <f t="shared" si="161"/>
        <v>#VALUE!</v>
      </c>
    </row>
    <row r="3419" spans="1:8" x14ac:dyDescent="0.3">
      <c r="A3419" s="49" t="s">
        <v>5296</v>
      </c>
      <c r="B3419" s="27" t="s">
        <v>4203</v>
      </c>
      <c r="C3419" s="27" t="s">
        <v>5295</v>
      </c>
      <c r="E3419" s="75">
        <v>33417</v>
      </c>
      <c r="F3419" s="27" t="str">
        <f t="shared" si="159"/>
        <v>5539</v>
      </c>
      <c r="G3419" s="27" t="str">
        <f t="shared" si="160"/>
        <v>Male</v>
      </c>
      <c r="H3419" s="27" t="e">
        <f t="shared" si="161"/>
        <v>#VALUE!</v>
      </c>
    </row>
    <row r="3420" spans="1:8" x14ac:dyDescent="0.3">
      <c r="A3420" s="49" t="s">
        <v>5294</v>
      </c>
      <c r="B3420" s="27" t="s">
        <v>4087</v>
      </c>
      <c r="C3420" s="27" t="s">
        <v>5293</v>
      </c>
      <c r="E3420" s="75">
        <v>31572</v>
      </c>
      <c r="F3420" s="27" t="str">
        <f t="shared" si="159"/>
        <v>1037</v>
      </c>
      <c r="G3420" s="27" t="str">
        <f t="shared" si="160"/>
        <v>Female</v>
      </c>
      <c r="H3420" s="27" t="e">
        <f t="shared" si="161"/>
        <v>#VALUE!</v>
      </c>
    </row>
    <row r="3421" spans="1:8" x14ac:dyDescent="0.3">
      <c r="A3421" s="49" t="s">
        <v>5292</v>
      </c>
      <c r="B3421" s="27" t="s">
        <v>5291</v>
      </c>
      <c r="C3421" s="27" t="s">
        <v>5290</v>
      </c>
      <c r="E3421" s="75">
        <v>32963</v>
      </c>
      <c r="F3421" s="27" t="str">
        <f t="shared" si="159"/>
        <v>0221</v>
      </c>
      <c r="G3421" s="27" t="str">
        <f t="shared" si="160"/>
        <v>Female</v>
      </c>
      <c r="H3421" s="27" t="e">
        <f t="shared" si="161"/>
        <v>#VALUE!</v>
      </c>
    </row>
    <row r="3422" spans="1:8" x14ac:dyDescent="0.3">
      <c r="A3422" s="49" t="s">
        <v>5289</v>
      </c>
      <c r="B3422" s="27" t="s">
        <v>4928</v>
      </c>
      <c r="C3422" s="27" t="s">
        <v>5288</v>
      </c>
      <c r="E3422" s="75">
        <v>32217</v>
      </c>
      <c r="F3422" s="27" t="str">
        <f t="shared" si="159"/>
        <v>1141</v>
      </c>
      <c r="G3422" s="27" t="str">
        <f t="shared" si="160"/>
        <v>Female</v>
      </c>
      <c r="H3422" s="27" t="e">
        <f t="shared" si="161"/>
        <v>#VALUE!</v>
      </c>
    </row>
    <row r="3423" spans="1:8" x14ac:dyDescent="0.3">
      <c r="A3423" s="49" t="s">
        <v>5287</v>
      </c>
      <c r="B3423" s="27" t="s">
        <v>5286</v>
      </c>
      <c r="C3423" s="27" t="s">
        <v>4859</v>
      </c>
      <c r="E3423" s="75">
        <v>32350</v>
      </c>
      <c r="F3423" s="27" t="str">
        <f t="shared" si="159"/>
        <v>5058</v>
      </c>
      <c r="G3423" s="27" t="str">
        <f t="shared" si="160"/>
        <v>Male</v>
      </c>
      <c r="H3423" s="27" t="e">
        <f t="shared" si="161"/>
        <v>#VALUE!</v>
      </c>
    </row>
    <row r="3424" spans="1:8" x14ac:dyDescent="0.3">
      <c r="A3424" s="49" t="s">
        <v>5285</v>
      </c>
      <c r="B3424" s="27" t="s">
        <v>4173</v>
      </c>
      <c r="C3424" s="27" t="s">
        <v>5284</v>
      </c>
      <c r="E3424" s="75">
        <v>33052</v>
      </c>
      <c r="F3424" s="27" t="str">
        <f t="shared" si="159"/>
        <v>5260</v>
      </c>
      <c r="G3424" s="27" t="str">
        <f t="shared" si="160"/>
        <v>Male</v>
      </c>
      <c r="H3424" s="27" t="e">
        <f t="shared" si="161"/>
        <v>#VALUE!</v>
      </c>
    </row>
    <row r="3425" spans="1:8" x14ac:dyDescent="0.3">
      <c r="A3425" s="49" t="s">
        <v>5283</v>
      </c>
      <c r="B3425" s="27" t="s">
        <v>5282</v>
      </c>
      <c r="C3425" s="27" t="s">
        <v>5281</v>
      </c>
      <c r="E3425" s="75">
        <v>31625</v>
      </c>
      <c r="F3425" s="27" t="str">
        <f t="shared" si="159"/>
        <v>0862</v>
      </c>
      <c r="G3425" s="27" t="str">
        <f t="shared" si="160"/>
        <v>Female</v>
      </c>
      <c r="H3425" s="27" t="e">
        <f t="shared" si="161"/>
        <v>#VALUE!</v>
      </c>
    </row>
    <row r="3426" spans="1:8" x14ac:dyDescent="0.3">
      <c r="A3426" s="49" t="s">
        <v>5280</v>
      </c>
      <c r="B3426" s="27" t="s">
        <v>5279</v>
      </c>
      <c r="C3426" s="27" t="s">
        <v>5278</v>
      </c>
      <c r="E3426" s="75">
        <v>32303</v>
      </c>
      <c r="F3426" s="27" t="str">
        <f t="shared" si="159"/>
        <v>0601</v>
      </c>
      <c r="G3426" s="27" t="str">
        <f t="shared" si="160"/>
        <v>Female</v>
      </c>
      <c r="H3426" s="27" t="e">
        <f t="shared" si="161"/>
        <v>#VALUE!</v>
      </c>
    </row>
    <row r="3427" spans="1:8" x14ac:dyDescent="0.3">
      <c r="A3427" s="49" t="s">
        <v>5277</v>
      </c>
      <c r="B3427" s="27" t="s">
        <v>5276</v>
      </c>
      <c r="C3427" s="27" t="s">
        <v>5271</v>
      </c>
      <c r="E3427" s="75">
        <v>31537</v>
      </c>
      <c r="F3427" s="27" t="str">
        <f t="shared" si="159"/>
        <v>0279</v>
      </c>
      <c r="G3427" s="27" t="str">
        <f t="shared" si="160"/>
        <v>Female</v>
      </c>
      <c r="H3427" s="27" t="e">
        <f t="shared" si="161"/>
        <v>#VALUE!</v>
      </c>
    </row>
    <row r="3428" spans="1:8" x14ac:dyDescent="0.3">
      <c r="A3428" s="49" t="s">
        <v>5275</v>
      </c>
      <c r="B3428" s="27" t="s">
        <v>5274</v>
      </c>
      <c r="C3428" s="27" t="s">
        <v>5273</v>
      </c>
      <c r="E3428" s="75">
        <v>33075</v>
      </c>
      <c r="F3428" s="27" t="str">
        <f t="shared" si="159"/>
        <v>5203</v>
      </c>
      <c r="G3428" s="27" t="str">
        <f t="shared" si="160"/>
        <v>Male</v>
      </c>
      <c r="H3428" s="27" t="e">
        <f t="shared" si="161"/>
        <v>#VALUE!</v>
      </c>
    </row>
    <row r="3429" spans="1:8" x14ac:dyDescent="0.3">
      <c r="A3429" s="49" t="s">
        <v>5272</v>
      </c>
      <c r="B3429" s="27" t="s">
        <v>4571</v>
      </c>
      <c r="C3429" s="27" t="s">
        <v>5271</v>
      </c>
      <c r="E3429" s="75">
        <v>31245</v>
      </c>
      <c r="F3429" s="27" t="str">
        <f t="shared" si="159"/>
        <v>0911</v>
      </c>
      <c r="G3429" s="27" t="str">
        <f t="shared" si="160"/>
        <v>Female</v>
      </c>
      <c r="H3429" s="27" t="e">
        <f t="shared" si="161"/>
        <v>#VALUE!</v>
      </c>
    </row>
    <row r="3430" spans="1:8" x14ac:dyDescent="0.3">
      <c r="A3430" s="49" t="s">
        <v>5270</v>
      </c>
      <c r="B3430" s="27" t="s">
        <v>5269</v>
      </c>
      <c r="C3430" s="27" t="s">
        <v>5268</v>
      </c>
      <c r="E3430" s="75">
        <v>31915</v>
      </c>
      <c r="F3430" s="27" t="str">
        <f t="shared" si="159"/>
        <v>0500</v>
      </c>
      <c r="G3430" s="27" t="str">
        <f t="shared" si="160"/>
        <v>Female</v>
      </c>
      <c r="H3430" s="27" t="e">
        <f t="shared" si="161"/>
        <v>#VALUE!</v>
      </c>
    </row>
    <row r="3431" spans="1:8" x14ac:dyDescent="0.3">
      <c r="A3431" s="49" t="s">
        <v>5267</v>
      </c>
      <c r="B3431" s="27" t="s">
        <v>5266</v>
      </c>
      <c r="C3431" s="27" t="s">
        <v>5086</v>
      </c>
      <c r="E3431" s="75">
        <v>32912</v>
      </c>
      <c r="F3431" s="27" t="str">
        <f t="shared" si="159"/>
        <v>0494</v>
      </c>
      <c r="G3431" s="27" t="str">
        <f t="shared" si="160"/>
        <v>Female</v>
      </c>
      <c r="H3431" s="27" t="e">
        <f t="shared" si="161"/>
        <v>#VALUE!</v>
      </c>
    </row>
    <row r="3432" spans="1:8" x14ac:dyDescent="0.3">
      <c r="A3432" s="49" t="s">
        <v>5265</v>
      </c>
      <c r="B3432" s="27" t="s">
        <v>4519</v>
      </c>
      <c r="C3432" s="27" t="s">
        <v>4637</v>
      </c>
      <c r="E3432" s="75">
        <v>28919</v>
      </c>
      <c r="F3432" s="27" t="str">
        <f t="shared" si="159"/>
        <v>0316</v>
      </c>
      <c r="G3432" s="27" t="str">
        <f t="shared" si="160"/>
        <v>Female</v>
      </c>
      <c r="H3432" s="27" t="e">
        <f t="shared" si="161"/>
        <v>#VALUE!</v>
      </c>
    </row>
    <row r="3433" spans="1:8" x14ac:dyDescent="0.3">
      <c r="A3433" s="49" t="s">
        <v>5264</v>
      </c>
      <c r="B3433" s="27" t="s">
        <v>5263</v>
      </c>
      <c r="C3433" s="27" t="s">
        <v>5262</v>
      </c>
      <c r="E3433" s="75">
        <v>33297</v>
      </c>
      <c r="F3433" s="27" t="str">
        <f t="shared" si="159"/>
        <v>0509</v>
      </c>
      <c r="G3433" s="27" t="str">
        <f t="shared" si="160"/>
        <v>Female</v>
      </c>
      <c r="H3433" s="27" t="e">
        <f t="shared" si="161"/>
        <v>#VALUE!</v>
      </c>
    </row>
    <row r="3434" spans="1:8" x14ac:dyDescent="0.3">
      <c r="A3434" s="49" t="s">
        <v>5261</v>
      </c>
      <c r="B3434" s="27" t="s">
        <v>4804</v>
      </c>
      <c r="C3434" s="27" t="s">
        <v>4643</v>
      </c>
      <c r="E3434" s="75">
        <v>30393</v>
      </c>
      <c r="F3434" s="27" t="str">
        <f t="shared" si="159"/>
        <v>0531</v>
      </c>
      <c r="G3434" s="27" t="str">
        <f t="shared" si="160"/>
        <v>Female</v>
      </c>
      <c r="H3434" s="27" t="e">
        <f t="shared" si="161"/>
        <v>#VALUE!</v>
      </c>
    </row>
    <row r="3435" spans="1:8" x14ac:dyDescent="0.3">
      <c r="A3435" s="49" t="s">
        <v>5260</v>
      </c>
      <c r="B3435" s="27" t="s">
        <v>4848</v>
      </c>
      <c r="C3435" s="27" t="s">
        <v>5259</v>
      </c>
      <c r="E3435" s="75">
        <v>32812</v>
      </c>
      <c r="F3435" s="27" t="str">
        <f t="shared" si="159"/>
        <v>0577</v>
      </c>
      <c r="G3435" s="27" t="str">
        <f t="shared" si="160"/>
        <v>Female</v>
      </c>
      <c r="H3435" s="27" t="e">
        <f t="shared" si="161"/>
        <v>#VALUE!</v>
      </c>
    </row>
    <row r="3436" spans="1:8" x14ac:dyDescent="0.3">
      <c r="A3436" s="49" t="s">
        <v>5258</v>
      </c>
      <c r="B3436" s="27" t="s">
        <v>4206</v>
      </c>
      <c r="C3436" s="27" t="s">
        <v>5257</v>
      </c>
      <c r="E3436" s="75">
        <v>32903</v>
      </c>
      <c r="F3436" s="27" t="str">
        <f t="shared" si="159"/>
        <v>0666</v>
      </c>
      <c r="G3436" s="27" t="str">
        <f t="shared" si="160"/>
        <v>Female</v>
      </c>
      <c r="H3436" s="27" t="e">
        <f t="shared" si="161"/>
        <v>#VALUE!</v>
      </c>
    </row>
    <row r="3437" spans="1:8" x14ac:dyDescent="0.3">
      <c r="A3437" s="49" t="s">
        <v>5256</v>
      </c>
      <c r="B3437" s="27" t="s">
        <v>5255</v>
      </c>
      <c r="C3437" s="27" t="s">
        <v>5254</v>
      </c>
      <c r="E3437" s="75">
        <v>25030</v>
      </c>
      <c r="F3437" s="27" t="str">
        <f t="shared" si="159"/>
        <v>5782</v>
      </c>
      <c r="G3437" s="27" t="str">
        <f t="shared" si="160"/>
        <v>Male</v>
      </c>
      <c r="H3437" s="27" t="e">
        <f t="shared" si="161"/>
        <v>#VALUE!</v>
      </c>
    </row>
    <row r="3438" spans="1:8" x14ac:dyDescent="0.3">
      <c r="A3438" s="49" t="s">
        <v>5253</v>
      </c>
      <c r="B3438" s="27" t="s">
        <v>5252</v>
      </c>
      <c r="C3438" s="27" t="s">
        <v>5251</v>
      </c>
      <c r="E3438" s="75">
        <v>31756</v>
      </c>
      <c r="F3438" s="27" t="str">
        <f t="shared" si="159"/>
        <v>5767</v>
      </c>
      <c r="G3438" s="27" t="str">
        <f t="shared" si="160"/>
        <v>Male</v>
      </c>
      <c r="H3438" s="27" t="e">
        <f t="shared" si="161"/>
        <v>#VALUE!</v>
      </c>
    </row>
    <row r="3439" spans="1:8" x14ac:dyDescent="0.3">
      <c r="A3439" s="49" t="s">
        <v>5250</v>
      </c>
      <c r="B3439" s="27" t="s">
        <v>5249</v>
      </c>
      <c r="C3439" s="27" t="s">
        <v>5248</v>
      </c>
      <c r="E3439" s="75">
        <v>29073</v>
      </c>
      <c r="F3439" s="27" t="str">
        <f t="shared" si="159"/>
        <v>0201</v>
      </c>
      <c r="G3439" s="27" t="str">
        <f t="shared" si="160"/>
        <v>Female</v>
      </c>
      <c r="H3439" s="27" t="e">
        <f t="shared" si="161"/>
        <v>#VALUE!</v>
      </c>
    </row>
    <row r="3440" spans="1:8" x14ac:dyDescent="0.3">
      <c r="A3440" s="49" t="s">
        <v>5247</v>
      </c>
      <c r="B3440" s="27" t="s">
        <v>5246</v>
      </c>
      <c r="C3440" s="27" t="s">
        <v>5245</v>
      </c>
      <c r="E3440" s="75">
        <v>32086</v>
      </c>
      <c r="F3440" s="27" t="str">
        <f t="shared" si="159"/>
        <v>0279</v>
      </c>
      <c r="G3440" s="27" t="str">
        <f t="shared" si="160"/>
        <v>Female</v>
      </c>
      <c r="H3440" s="27" t="e">
        <f t="shared" si="161"/>
        <v>#VALUE!</v>
      </c>
    </row>
    <row r="3441" spans="1:8" x14ac:dyDescent="0.3">
      <c r="A3441" s="49" t="s">
        <v>5244</v>
      </c>
      <c r="B3441" s="27" t="s">
        <v>5243</v>
      </c>
      <c r="C3441" s="27" t="s">
        <v>5242</v>
      </c>
      <c r="E3441" s="75">
        <v>30633</v>
      </c>
      <c r="F3441" s="27" t="str">
        <f t="shared" si="159"/>
        <v>5363</v>
      </c>
      <c r="G3441" s="27" t="str">
        <f t="shared" si="160"/>
        <v>Male</v>
      </c>
      <c r="H3441" s="27" t="e">
        <f t="shared" si="161"/>
        <v>#VALUE!</v>
      </c>
    </row>
    <row r="3442" spans="1:8" x14ac:dyDescent="0.3">
      <c r="A3442" s="49" t="s">
        <v>5241</v>
      </c>
      <c r="B3442" s="27" t="s">
        <v>5240</v>
      </c>
      <c r="C3442" s="27" t="s">
        <v>5239</v>
      </c>
      <c r="E3442" s="75">
        <v>27107</v>
      </c>
      <c r="F3442" s="27" t="str">
        <f t="shared" si="159"/>
        <v>0289</v>
      </c>
      <c r="G3442" s="27" t="str">
        <f t="shared" si="160"/>
        <v>Female</v>
      </c>
      <c r="H3442" s="27" t="e">
        <f t="shared" si="161"/>
        <v>#VALUE!</v>
      </c>
    </row>
    <row r="3443" spans="1:8" x14ac:dyDescent="0.3">
      <c r="A3443" s="49" t="s">
        <v>5238</v>
      </c>
      <c r="B3443" s="27" t="s">
        <v>4179</v>
      </c>
      <c r="C3443" s="27" t="s">
        <v>5237</v>
      </c>
      <c r="E3443" s="75">
        <v>32795</v>
      </c>
      <c r="F3443" s="27" t="str">
        <f t="shared" si="159"/>
        <v>0222</v>
      </c>
      <c r="G3443" s="27" t="str">
        <f t="shared" si="160"/>
        <v>Female</v>
      </c>
      <c r="H3443" s="27" t="e">
        <f t="shared" si="161"/>
        <v>#VALUE!</v>
      </c>
    </row>
    <row r="3444" spans="1:8" x14ac:dyDescent="0.3">
      <c r="A3444" s="49" t="s">
        <v>5236</v>
      </c>
      <c r="B3444" s="27" t="s">
        <v>5159</v>
      </c>
      <c r="C3444" s="27" t="s">
        <v>5235</v>
      </c>
      <c r="E3444" s="75">
        <v>33289</v>
      </c>
      <c r="F3444" s="27" t="str">
        <f t="shared" si="159"/>
        <v>0669</v>
      </c>
      <c r="G3444" s="27" t="str">
        <f t="shared" si="160"/>
        <v>Female</v>
      </c>
      <c r="H3444" s="27" t="e">
        <f t="shared" si="161"/>
        <v>#VALUE!</v>
      </c>
    </row>
    <row r="3445" spans="1:8" x14ac:dyDescent="0.3">
      <c r="A3445" s="49" t="s">
        <v>5234</v>
      </c>
      <c r="B3445" s="27" t="s">
        <v>5233</v>
      </c>
      <c r="C3445" s="27" t="s">
        <v>5232</v>
      </c>
      <c r="E3445" s="75">
        <v>33094</v>
      </c>
      <c r="F3445" s="27" t="str">
        <f t="shared" si="159"/>
        <v>0664</v>
      </c>
      <c r="G3445" s="27" t="str">
        <f t="shared" si="160"/>
        <v>Female</v>
      </c>
      <c r="H3445" s="27" t="e">
        <f t="shared" si="161"/>
        <v>#VALUE!</v>
      </c>
    </row>
    <row r="3446" spans="1:8" x14ac:dyDescent="0.3">
      <c r="A3446" s="49" t="s">
        <v>5231</v>
      </c>
      <c r="B3446" s="27" t="s">
        <v>5230</v>
      </c>
      <c r="C3446" s="27" t="s">
        <v>5229</v>
      </c>
      <c r="E3446" s="75">
        <v>33007</v>
      </c>
      <c r="F3446" s="27" t="str">
        <f t="shared" si="159"/>
        <v>5961</v>
      </c>
      <c r="G3446" s="27" t="str">
        <f t="shared" si="160"/>
        <v>Male</v>
      </c>
      <c r="H3446" s="27" t="e">
        <f t="shared" si="161"/>
        <v>#VALUE!</v>
      </c>
    </row>
    <row r="3447" spans="1:8" x14ac:dyDescent="0.3">
      <c r="A3447" s="49" t="s">
        <v>5226</v>
      </c>
      <c r="B3447" s="27" t="s">
        <v>5225</v>
      </c>
      <c r="C3447" s="27" t="s">
        <v>5224</v>
      </c>
      <c r="E3447" s="75">
        <v>30997</v>
      </c>
      <c r="F3447" s="27" t="str">
        <f t="shared" si="159"/>
        <v>0517</v>
      </c>
      <c r="G3447" s="27" t="str">
        <f t="shared" si="160"/>
        <v>Female</v>
      </c>
      <c r="H3447" s="27" t="e">
        <f t="shared" si="161"/>
        <v>#VALUE!</v>
      </c>
    </row>
    <row r="3448" spans="1:8" x14ac:dyDescent="0.3">
      <c r="A3448" s="49" t="s">
        <v>5223</v>
      </c>
      <c r="B3448" s="27" t="s">
        <v>5222</v>
      </c>
      <c r="C3448" s="27" t="s">
        <v>5221</v>
      </c>
      <c r="E3448" s="75">
        <v>32513</v>
      </c>
      <c r="F3448" s="27" t="str">
        <f t="shared" si="159"/>
        <v>0575</v>
      </c>
      <c r="G3448" s="27" t="str">
        <f t="shared" si="160"/>
        <v>Female</v>
      </c>
      <c r="H3448" s="27" t="e">
        <f t="shared" si="161"/>
        <v>#VALUE!</v>
      </c>
    </row>
    <row r="3449" spans="1:8" x14ac:dyDescent="0.3">
      <c r="A3449" s="49" t="s">
        <v>5220</v>
      </c>
      <c r="B3449" s="27" t="s">
        <v>5219</v>
      </c>
      <c r="C3449" s="27" t="s">
        <v>5218</v>
      </c>
      <c r="E3449" s="75">
        <v>31044</v>
      </c>
      <c r="F3449" s="27" t="str">
        <f t="shared" si="159"/>
        <v>6194</v>
      </c>
      <c r="G3449" s="27" t="str">
        <f t="shared" si="160"/>
        <v>Male</v>
      </c>
      <c r="H3449" s="27" t="e">
        <f t="shared" si="161"/>
        <v>#VALUE!</v>
      </c>
    </row>
    <row r="3450" spans="1:8" x14ac:dyDescent="0.3">
      <c r="A3450" s="49" t="s">
        <v>5217</v>
      </c>
      <c r="B3450" s="27" t="s">
        <v>5216</v>
      </c>
      <c r="C3450" s="27" t="s">
        <v>5215</v>
      </c>
      <c r="E3450" s="75">
        <v>31037</v>
      </c>
      <c r="F3450" s="27" t="str">
        <f t="shared" si="159"/>
        <v>0710</v>
      </c>
      <c r="G3450" s="27" t="str">
        <f t="shared" si="160"/>
        <v>Female</v>
      </c>
      <c r="H3450" s="27" t="e">
        <f t="shared" si="161"/>
        <v>#VALUE!</v>
      </c>
    </row>
    <row r="3451" spans="1:8" x14ac:dyDescent="0.3">
      <c r="A3451" s="49" t="s">
        <v>5214</v>
      </c>
      <c r="B3451" s="27" t="s">
        <v>5213</v>
      </c>
      <c r="C3451" s="27" t="s">
        <v>5212</v>
      </c>
      <c r="E3451" s="75">
        <v>33169</v>
      </c>
      <c r="F3451" s="27" t="str">
        <f t="shared" si="159"/>
        <v>0593</v>
      </c>
      <c r="G3451" s="27" t="str">
        <f t="shared" si="160"/>
        <v>Female</v>
      </c>
      <c r="H3451" s="27" t="e">
        <f t="shared" si="161"/>
        <v>#VALUE!</v>
      </c>
    </row>
    <row r="3452" spans="1:8" x14ac:dyDescent="0.3">
      <c r="A3452" s="49" t="s">
        <v>5211</v>
      </c>
      <c r="B3452" s="27" t="s">
        <v>5210</v>
      </c>
      <c r="C3452" s="27" t="s">
        <v>5209</v>
      </c>
      <c r="E3452" s="75">
        <v>31008</v>
      </c>
      <c r="F3452" s="27" t="str">
        <f t="shared" si="159"/>
        <v>0708</v>
      </c>
      <c r="G3452" s="27" t="str">
        <f t="shared" si="160"/>
        <v>Female</v>
      </c>
      <c r="H3452" s="27" t="e">
        <f t="shared" si="161"/>
        <v>#VALUE!</v>
      </c>
    </row>
    <row r="3453" spans="1:8" x14ac:dyDescent="0.3">
      <c r="A3453" s="49" t="s">
        <v>5208</v>
      </c>
      <c r="B3453" s="27" t="s">
        <v>5207</v>
      </c>
      <c r="C3453" s="27" t="s">
        <v>5206</v>
      </c>
      <c r="E3453" s="75">
        <v>32558</v>
      </c>
      <c r="F3453" s="27" t="str">
        <f t="shared" si="159"/>
        <v>0861</v>
      </c>
      <c r="G3453" s="27" t="str">
        <f t="shared" si="160"/>
        <v>Female</v>
      </c>
      <c r="H3453" s="27" t="e">
        <f t="shared" si="161"/>
        <v>#VALUE!</v>
      </c>
    </row>
    <row r="3454" spans="1:8" x14ac:dyDescent="0.3">
      <c r="A3454" s="49" t="s">
        <v>5205</v>
      </c>
      <c r="B3454" s="27" t="s">
        <v>5204</v>
      </c>
      <c r="C3454" s="27" t="s">
        <v>5203</v>
      </c>
      <c r="E3454" s="75">
        <v>33019</v>
      </c>
      <c r="F3454" s="27" t="str">
        <f t="shared" si="159"/>
        <v>5250</v>
      </c>
      <c r="G3454" s="27" t="str">
        <f t="shared" si="160"/>
        <v>Male</v>
      </c>
      <c r="H3454" s="27" t="e">
        <f t="shared" si="161"/>
        <v>#VALUE!</v>
      </c>
    </row>
    <row r="3455" spans="1:8" x14ac:dyDescent="0.3">
      <c r="A3455" s="49" t="s">
        <v>5202</v>
      </c>
      <c r="B3455" s="27" t="s">
        <v>5201</v>
      </c>
      <c r="C3455" s="27" t="s">
        <v>5200</v>
      </c>
      <c r="E3455" s="75">
        <v>33739</v>
      </c>
      <c r="F3455" s="27" t="str">
        <f t="shared" si="159"/>
        <v>0508</v>
      </c>
      <c r="G3455" s="27" t="str">
        <f t="shared" si="160"/>
        <v>Female</v>
      </c>
      <c r="H3455" s="27" t="e">
        <f t="shared" si="161"/>
        <v>#VALUE!</v>
      </c>
    </row>
    <row r="3456" spans="1:8" x14ac:dyDescent="0.3">
      <c r="A3456" s="49" t="s">
        <v>5199</v>
      </c>
      <c r="B3456" s="27" t="s">
        <v>5198</v>
      </c>
      <c r="C3456" s="27" t="s">
        <v>5197</v>
      </c>
      <c r="E3456" s="75">
        <v>32332</v>
      </c>
      <c r="F3456" s="27" t="str">
        <f t="shared" si="159"/>
        <v>0291</v>
      </c>
      <c r="G3456" s="27" t="str">
        <f t="shared" si="160"/>
        <v>Female</v>
      </c>
      <c r="H3456" s="27" t="e">
        <f t="shared" si="161"/>
        <v>#VALUE!</v>
      </c>
    </row>
    <row r="3457" spans="1:8" x14ac:dyDescent="0.3">
      <c r="A3457" s="49" t="s">
        <v>5196</v>
      </c>
      <c r="B3457" s="27" t="s">
        <v>5195</v>
      </c>
      <c r="C3457" s="27" t="s">
        <v>5194</v>
      </c>
      <c r="E3457" s="75">
        <v>33095</v>
      </c>
      <c r="F3457" s="27" t="str">
        <f t="shared" si="159"/>
        <v>5386</v>
      </c>
      <c r="G3457" s="27" t="str">
        <f t="shared" si="160"/>
        <v>Male</v>
      </c>
      <c r="H3457" s="27" t="e">
        <f t="shared" si="161"/>
        <v>#VALUE!</v>
      </c>
    </row>
    <row r="3458" spans="1:8" x14ac:dyDescent="0.3">
      <c r="A3458" s="49" t="s">
        <v>5193</v>
      </c>
      <c r="B3458" s="27" t="s">
        <v>5192</v>
      </c>
      <c r="C3458" s="27" t="s">
        <v>4930</v>
      </c>
      <c r="E3458" s="75">
        <v>32003</v>
      </c>
      <c r="F3458" s="27" t="str">
        <f t="shared" si="159"/>
        <v>0353</v>
      </c>
      <c r="G3458" s="27" t="str">
        <f t="shared" si="160"/>
        <v>Female</v>
      </c>
      <c r="H3458" s="27" t="e">
        <f t="shared" si="161"/>
        <v>#VALUE!</v>
      </c>
    </row>
    <row r="3459" spans="1:8" x14ac:dyDescent="0.3">
      <c r="A3459" s="49" t="s">
        <v>5191</v>
      </c>
      <c r="B3459" s="27" t="s">
        <v>4707</v>
      </c>
      <c r="C3459" s="27" t="s">
        <v>5190</v>
      </c>
      <c r="E3459" s="75">
        <v>32552</v>
      </c>
      <c r="F3459" s="27" t="str">
        <f t="shared" si="159"/>
        <v>0682</v>
      </c>
      <c r="G3459" s="27" t="str">
        <f t="shared" si="160"/>
        <v>Female</v>
      </c>
      <c r="H3459" s="27" t="e">
        <f t="shared" si="161"/>
        <v>#VALUE!</v>
      </c>
    </row>
    <row r="3460" spans="1:8" x14ac:dyDescent="0.3">
      <c r="A3460" s="49" t="s">
        <v>5189</v>
      </c>
      <c r="B3460" s="27" t="s">
        <v>4953</v>
      </c>
      <c r="C3460" s="27" t="s">
        <v>5188</v>
      </c>
      <c r="E3460" s="75">
        <v>32978</v>
      </c>
      <c r="F3460" s="27" t="str">
        <f t="shared" ref="F3460:F3523" si="162">MID(A3460,7,4)</f>
        <v>0227</v>
      </c>
      <c r="G3460" s="27" t="str">
        <f t="shared" si="160"/>
        <v>Female</v>
      </c>
      <c r="H3460" s="27" t="e">
        <f t="shared" si="161"/>
        <v>#VALUE!</v>
      </c>
    </row>
    <row r="3461" spans="1:8" x14ac:dyDescent="0.3">
      <c r="A3461" s="49" t="s">
        <v>5187</v>
      </c>
      <c r="B3461" s="27" t="s">
        <v>5186</v>
      </c>
      <c r="C3461" s="27" t="s">
        <v>5185</v>
      </c>
      <c r="E3461" s="75">
        <v>32972</v>
      </c>
      <c r="F3461" s="27" t="str">
        <f t="shared" si="162"/>
        <v>5273</v>
      </c>
      <c r="G3461" s="27" t="str">
        <f t="shared" ref="G3461:G3524" si="163">IF(F3461&gt;"4999","Male","Female")</f>
        <v>Male</v>
      </c>
      <c r="H3461" s="27" t="e">
        <f t="shared" ref="H3461:H3524" si="164">LEFT(REPLACE(D3461,1,FIND("@",D3461),""),FIND(".",REPLACE(D3461,1,FIND("@",D3461),""))-1)</f>
        <v>#VALUE!</v>
      </c>
    </row>
    <row r="3462" spans="1:8" x14ac:dyDescent="0.3">
      <c r="A3462" s="49" t="s">
        <v>5184</v>
      </c>
      <c r="B3462" s="27" t="s">
        <v>4962</v>
      </c>
      <c r="C3462" s="27" t="s">
        <v>5183</v>
      </c>
      <c r="E3462" s="75">
        <v>31442</v>
      </c>
      <c r="F3462" s="27" t="str">
        <f t="shared" si="162"/>
        <v>0670</v>
      </c>
      <c r="G3462" s="27" t="str">
        <f t="shared" si="163"/>
        <v>Female</v>
      </c>
      <c r="H3462" s="27" t="e">
        <f t="shared" si="164"/>
        <v>#VALUE!</v>
      </c>
    </row>
    <row r="3463" spans="1:8" x14ac:dyDescent="0.3">
      <c r="A3463" s="49" t="s">
        <v>5182</v>
      </c>
      <c r="B3463" s="27" t="s">
        <v>5181</v>
      </c>
      <c r="C3463" s="27" t="s">
        <v>5155</v>
      </c>
      <c r="E3463" s="75">
        <v>32262</v>
      </c>
      <c r="F3463" s="27" t="str">
        <f t="shared" si="162"/>
        <v>0751</v>
      </c>
      <c r="G3463" s="27" t="str">
        <f t="shared" si="163"/>
        <v>Female</v>
      </c>
      <c r="H3463" s="27" t="e">
        <f t="shared" si="164"/>
        <v>#VALUE!</v>
      </c>
    </row>
    <row r="3464" spans="1:8" x14ac:dyDescent="0.3">
      <c r="A3464" s="49" t="s">
        <v>5180</v>
      </c>
      <c r="B3464" s="27" t="s">
        <v>5179</v>
      </c>
      <c r="C3464" s="27" t="s">
        <v>5178</v>
      </c>
      <c r="E3464" s="75">
        <v>31198</v>
      </c>
      <c r="F3464" s="27" t="str">
        <f t="shared" si="162"/>
        <v>0866</v>
      </c>
      <c r="G3464" s="27" t="str">
        <f t="shared" si="163"/>
        <v>Female</v>
      </c>
      <c r="H3464" s="27" t="e">
        <f t="shared" si="164"/>
        <v>#VALUE!</v>
      </c>
    </row>
    <row r="3465" spans="1:8" x14ac:dyDescent="0.3">
      <c r="A3465" s="49" t="s">
        <v>5177</v>
      </c>
      <c r="B3465" s="27" t="s">
        <v>5176</v>
      </c>
      <c r="C3465" s="27" t="s">
        <v>5175</v>
      </c>
      <c r="E3465" s="75">
        <v>33029</v>
      </c>
      <c r="F3465" s="27" t="str">
        <f t="shared" si="162"/>
        <v>0456</v>
      </c>
      <c r="G3465" s="27" t="str">
        <f t="shared" si="163"/>
        <v>Female</v>
      </c>
      <c r="H3465" s="27" t="e">
        <f t="shared" si="164"/>
        <v>#VALUE!</v>
      </c>
    </row>
    <row r="3466" spans="1:8" x14ac:dyDescent="0.3">
      <c r="A3466" s="49" t="s">
        <v>5174</v>
      </c>
      <c r="B3466" s="27" t="s">
        <v>5173</v>
      </c>
      <c r="C3466" s="27" t="s">
        <v>5172</v>
      </c>
      <c r="E3466" s="75">
        <v>28847</v>
      </c>
      <c r="F3466" s="27" t="str">
        <f t="shared" si="162"/>
        <v>0824</v>
      </c>
      <c r="G3466" s="27" t="str">
        <f t="shared" si="163"/>
        <v>Female</v>
      </c>
      <c r="H3466" s="27" t="e">
        <f t="shared" si="164"/>
        <v>#VALUE!</v>
      </c>
    </row>
    <row r="3467" spans="1:8" x14ac:dyDescent="0.3">
      <c r="A3467" s="49" t="s">
        <v>5171</v>
      </c>
      <c r="B3467" s="27" t="s">
        <v>5170</v>
      </c>
      <c r="C3467" s="27" t="s">
        <v>5169</v>
      </c>
      <c r="E3467" s="75">
        <v>33464</v>
      </c>
      <c r="F3467" s="27" t="str">
        <f t="shared" si="162"/>
        <v>6137</v>
      </c>
      <c r="G3467" s="27" t="str">
        <f t="shared" si="163"/>
        <v>Male</v>
      </c>
      <c r="H3467" s="27" t="e">
        <f t="shared" si="164"/>
        <v>#VALUE!</v>
      </c>
    </row>
    <row r="3468" spans="1:8" x14ac:dyDescent="0.3">
      <c r="A3468" s="49" t="s">
        <v>5168</v>
      </c>
      <c r="B3468" s="27" t="s">
        <v>5167</v>
      </c>
      <c r="C3468" s="27" t="s">
        <v>5166</v>
      </c>
      <c r="E3468" s="75">
        <v>33010</v>
      </c>
      <c r="F3468" s="27" t="str">
        <f t="shared" si="162"/>
        <v>0324</v>
      </c>
      <c r="G3468" s="27" t="str">
        <f t="shared" si="163"/>
        <v>Female</v>
      </c>
      <c r="H3468" s="27" t="e">
        <f t="shared" si="164"/>
        <v>#VALUE!</v>
      </c>
    </row>
    <row r="3469" spans="1:8" x14ac:dyDescent="0.3">
      <c r="A3469" s="49" t="s">
        <v>5165</v>
      </c>
      <c r="B3469" s="27" t="s">
        <v>5164</v>
      </c>
      <c r="C3469" s="27" t="s">
        <v>5163</v>
      </c>
      <c r="E3469" s="75">
        <v>32569</v>
      </c>
      <c r="F3469" s="27" t="str">
        <f t="shared" si="162"/>
        <v>0886</v>
      </c>
      <c r="G3469" s="27" t="str">
        <f t="shared" si="163"/>
        <v>Female</v>
      </c>
      <c r="H3469" s="27" t="e">
        <f t="shared" si="164"/>
        <v>#VALUE!</v>
      </c>
    </row>
    <row r="3470" spans="1:8" x14ac:dyDescent="0.3">
      <c r="A3470" s="49" t="s">
        <v>5162</v>
      </c>
      <c r="B3470" s="27" t="s">
        <v>4388</v>
      </c>
      <c r="C3470" s="27" t="s">
        <v>5161</v>
      </c>
      <c r="E3470" s="75">
        <v>29818</v>
      </c>
      <c r="F3470" s="27" t="str">
        <f t="shared" si="162"/>
        <v>5329</v>
      </c>
      <c r="G3470" s="27" t="str">
        <f t="shared" si="163"/>
        <v>Male</v>
      </c>
      <c r="H3470" s="27" t="e">
        <f t="shared" si="164"/>
        <v>#VALUE!</v>
      </c>
    </row>
    <row r="3471" spans="1:8" x14ac:dyDescent="0.3">
      <c r="A3471" s="49" t="s">
        <v>5160</v>
      </c>
      <c r="B3471" s="27" t="s">
        <v>5159</v>
      </c>
      <c r="C3471" s="27" t="s">
        <v>5158</v>
      </c>
      <c r="E3471" s="75">
        <v>32952</v>
      </c>
      <c r="F3471" s="27" t="str">
        <f t="shared" si="162"/>
        <v>0648</v>
      </c>
      <c r="G3471" s="27" t="str">
        <f t="shared" si="163"/>
        <v>Female</v>
      </c>
      <c r="H3471" s="27" t="e">
        <f t="shared" si="164"/>
        <v>#VALUE!</v>
      </c>
    </row>
    <row r="3472" spans="1:8" x14ac:dyDescent="0.3">
      <c r="A3472" s="49" t="s">
        <v>5157</v>
      </c>
      <c r="B3472" s="27" t="s">
        <v>5156</v>
      </c>
      <c r="C3472" s="27" t="s">
        <v>5155</v>
      </c>
      <c r="E3472" s="75">
        <v>31017</v>
      </c>
      <c r="F3472" s="27" t="str">
        <f t="shared" si="162"/>
        <v>0701</v>
      </c>
      <c r="G3472" s="27" t="str">
        <f t="shared" si="163"/>
        <v>Female</v>
      </c>
      <c r="H3472" s="27" t="e">
        <f t="shared" si="164"/>
        <v>#VALUE!</v>
      </c>
    </row>
    <row r="3473" spans="1:8" x14ac:dyDescent="0.3">
      <c r="A3473" s="49" t="s">
        <v>5154</v>
      </c>
      <c r="B3473" s="27" t="s">
        <v>5153</v>
      </c>
      <c r="C3473" s="27" t="s">
        <v>4643</v>
      </c>
      <c r="E3473" s="75">
        <v>32070</v>
      </c>
      <c r="F3473" s="27" t="str">
        <f t="shared" si="162"/>
        <v>0286</v>
      </c>
      <c r="G3473" s="27" t="str">
        <f t="shared" si="163"/>
        <v>Female</v>
      </c>
      <c r="H3473" s="27" t="e">
        <f t="shared" si="164"/>
        <v>#VALUE!</v>
      </c>
    </row>
    <row r="3474" spans="1:8" x14ac:dyDescent="0.3">
      <c r="A3474" s="49" t="s">
        <v>5152</v>
      </c>
      <c r="B3474" s="27" t="s">
        <v>5151</v>
      </c>
      <c r="C3474" s="27" t="s">
        <v>5150</v>
      </c>
      <c r="E3474" s="75">
        <v>31165</v>
      </c>
      <c r="F3474" s="27" t="str">
        <f t="shared" si="162"/>
        <v>0829</v>
      </c>
      <c r="G3474" s="27" t="str">
        <f t="shared" si="163"/>
        <v>Female</v>
      </c>
      <c r="H3474" s="27" t="e">
        <f t="shared" si="164"/>
        <v>#VALUE!</v>
      </c>
    </row>
    <row r="3475" spans="1:8" x14ac:dyDescent="0.3">
      <c r="A3475" s="49" t="s">
        <v>5149</v>
      </c>
      <c r="B3475" s="27" t="s">
        <v>5148</v>
      </c>
      <c r="C3475" s="27" t="s">
        <v>5147</v>
      </c>
      <c r="E3475" s="75">
        <v>29224</v>
      </c>
      <c r="F3475" s="27" t="str">
        <f t="shared" si="162"/>
        <v>6081</v>
      </c>
      <c r="G3475" s="27" t="str">
        <f t="shared" si="163"/>
        <v>Male</v>
      </c>
      <c r="H3475" s="27" t="e">
        <f t="shared" si="164"/>
        <v>#VALUE!</v>
      </c>
    </row>
    <row r="3476" spans="1:8" x14ac:dyDescent="0.3">
      <c r="A3476" s="49" t="s">
        <v>5146</v>
      </c>
      <c r="B3476" s="27" t="s">
        <v>5145</v>
      </c>
      <c r="C3476" s="27" t="s">
        <v>5144</v>
      </c>
      <c r="E3476" s="75">
        <v>31555</v>
      </c>
      <c r="F3476" s="27" t="str">
        <f t="shared" si="162"/>
        <v>0562</v>
      </c>
      <c r="G3476" s="27" t="str">
        <f t="shared" si="163"/>
        <v>Female</v>
      </c>
      <c r="H3476" s="27" t="e">
        <f t="shared" si="164"/>
        <v>#VALUE!</v>
      </c>
    </row>
    <row r="3477" spans="1:8" x14ac:dyDescent="0.3">
      <c r="A3477" s="49" t="s">
        <v>5143</v>
      </c>
      <c r="B3477" s="27" t="s">
        <v>5142</v>
      </c>
      <c r="C3477" s="27" t="s">
        <v>5141</v>
      </c>
      <c r="E3477" s="75">
        <v>31358</v>
      </c>
      <c r="F3477" s="27" t="str">
        <f t="shared" si="162"/>
        <v>0797</v>
      </c>
      <c r="G3477" s="27" t="str">
        <f t="shared" si="163"/>
        <v>Female</v>
      </c>
      <c r="H3477" s="27" t="e">
        <f t="shared" si="164"/>
        <v>#VALUE!</v>
      </c>
    </row>
    <row r="3478" spans="1:8" x14ac:dyDescent="0.3">
      <c r="A3478" s="49" t="s">
        <v>5140</v>
      </c>
      <c r="B3478" s="27" t="s">
        <v>5139</v>
      </c>
      <c r="C3478" s="27" t="s">
        <v>5138</v>
      </c>
      <c r="E3478" s="75">
        <v>25339</v>
      </c>
      <c r="F3478" s="27" t="str">
        <f t="shared" si="162"/>
        <v>0067</v>
      </c>
      <c r="G3478" s="27" t="str">
        <f t="shared" si="163"/>
        <v>Female</v>
      </c>
      <c r="H3478" s="27" t="e">
        <f t="shared" si="164"/>
        <v>#VALUE!</v>
      </c>
    </row>
    <row r="3479" spans="1:8" x14ac:dyDescent="0.3">
      <c r="A3479" s="49" t="s">
        <v>5137</v>
      </c>
      <c r="B3479" s="27" t="s">
        <v>5136</v>
      </c>
      <c r="C3479" s="27" t="s">
        <v>5135</v>
      </c>
      <c r="E3479" s="75">
        <v>30040</v>
      </c>
      <c r="F3479" s="27" t="str">
        <f t="shared" si="162"/>
        <v>5157</v>
      </c>
      <c r="G3479" s="27" t="str">
        <f t="shared" si="163"/>
        <v>Male</v>
      </c>
      <c r="H3479" s="27" t="e">
        <f t="shared" si="164"/>
        <v>#VALUE!</v>
      </c>
    </row>
    <row r="3480" spans="1:8" x14ac:dyDescent="0.3">
      <c r="A3480" s="49" t="s">
        <v>5134</v>
      </c>
      <c r="B3480" s="27" t="s">
        <v>5133</v>
      </c>
      <c r="C3480" s="27" t="s">
        <v>5132</v>
      </c>
      <c r="E3480" s="75">
        <v>30484</v>
      </c>
      <c r="F3480" s="27" t="str">
        <f t="shared" si="162"/>
        <v>5490</v>
      </c>
      <c r="G3480" s="27" t="str">
        <f t="shared" si="163"/>
        <v>Male</v>
      </c>
      <c r="H3480" s="27" t="e">
        <f t="shared" si="164"/>
        <v>#VALUE!</v>
      </c>
    </row>
    <row r="3481" spans="1:8" x14ac:dyDescent="0.3">
      <c r="A3481" s="49" t="s">
        <v>5131</v>
      </c>
      <c r="B3481" s="27" t="s">
        <v>4173</v>
      </c>
      <c r="C3481" s="27" t="s">
        <v>5130</v>
      </c>
      <c r="E3481" s="75">
        <v>29880</v>
      </c>
      <c r="F3481" s="27" t="str">
        <f t="shared" si="162"/>
        <v>5639</v>
      </c>
      <c r="G3481" s="27" t="str">
        <f t="shared" si="163"/>
        <v>Male</v>
      </c>
      <c r="H3481" s="27" t="e">
        <f t="shared" si="164"/>
        <v>#VALUE!</v>
      </c>
    </row>
    <row r="3482" spans="1:8" x14ac:dyDescent="0.3">
      <c r="A3482" s="49" t="s">
        <v>5129</v>
      </c>
      <c r="B3482" s="27" t="s">
        <v>5128</v>
      </c>
      <c r="C3482" s="27" t="s">
        <v>5127</v>
      </c>
      <c r="E3482" s="75">
        <v>32422</v>
      </c>
      <c r="F3482" s="27" t="str">
        <f t="shared" si="162"/>
        <v>0160</v>
      </c>
      <c r="G3482" s="27" t="str">
        <f t="shared" si="163"/>
        <v>Female</v>
      </c>
      <c r="H3482" s="27" t="e">
        <f t="shared" si="164"/>
        <v>#VALUE!</v>
      </c>
    </row>
    <row r="3483" spans="1:8" x14ac:dyDescent="0.3">
      <c r="A3483" s="49" t="s">
        <v>5126</v>
      </c>
      <c r="B3483" s="27" t="s">
        <v>5125</v>
      </c>
      <c r="C3483" s="27" t="s">
        <v>5124</v>
      </c>
      <c r="E3483" s="75">
        <v>30860</v>
      </c>
      <c r="F3483" s="27" t="str">
        <f t="shared" si="162"/>
        <v>5131</v>
      </c>
      <c r="G3483" s="27" t="str">
        <f t="shared" si="163"/>
        <v>Male</v>
      </c>
      <c r="H3483" s="27" t="e">
        <f t="shared" si="164"/>
        <v>#VALUE!</v>
      </c>
    </row>
    <row r="3484" spans="1:8" x14ac:dyDescent="0.3">
      <c r="A3484" s="49" t="s">
        <v>5123</v>
      </c>
      <c r="B3484" s="27" t="s">
        <v>5122</v>
      </c>
      <c r="C3484" s="27" t="s">
        <v>5121</v>
      </c>
      <c r="E3484" s="75">
        <v>28471</v>
      </c>
      <c r="F3484" s="27" t="str">
        <f t="shared" si="162"/>
        <v>5510</v>
      </c>
      <c r="G3484" s="27" t="str">
        <f t="shared" si="163"/>
        <v>Male</v>
      </c>
      <c r="H3484" s="27" t="e">
        <f t="shared" si="164"/>
        <v>#VALUE!</v>
      </c>
    </row>
    <row r="3485" spans="1:8" x14ac:dyDescent="0.3">
      <c r="A3485" s="49" t="s">
        <v>5120</v>
      </c>
      <c r="B3485" s="27" t="s">
        <v>5119</v>
      </c>
      <c r="C3485" s="27" t="s">
        <v>5118</v>
      </c>
      <c r="E3485" s="75">
        <v>28798</v>
      </c>
      <c r="F3485" s="27" t="str">
        <f t="shared" si="162"/>
        <v>0039</v>
      </c>
      <c r="G3485" s="27" t="str">
        <f t="shared" si="163"/>
        <v>Female</v>
      </c>
      <c r="H3485" s="27" t="e">
        <f t="shared" si="164"/>
        <v>#VALUE!</v>
      </c>
    </row>
    <row r="3486" spans="1:8" x14ac:dyDescent="0.3">
      <c r="A3486" s="49" t="s">
        <v>5117</v>
      </c>
      <c r="B3486" s="27" t="s">
        <v>5070</v>
      </c>
      <c r="C3486" s="27" t="s">
        <v>5116</v>
      </c>
      <c r="E3486" s="75">
        <v>30810</v>
      </c>
      <c r="F3486" s="27" t="str">
        <f t="shared" si="162"/>
        <v>5446</v>
      </c>
      <c r="G3486" s="27" t="str">
        <f t="shared" si="163"/>
        <v>Male</v>
      </c>
      <c r="H3486" s="27" t="e">
        <f t="shared" si="164"/>
        <v>#VALUE!</v>
      </c>
    </row>
    <row r="3487" spans="1:8" x14ac:dyDescent="0.3">
      <c r="A3487" s="49" t="s">
        <v>5115</v>
      </c>
      <c r="B3487" s="27" t="s">
        <v>5114</v>
      </c>
      <c r="C3487" s="27" t="s">
        <v>5113</v>
      </c>
      <c r="E3487" s="75">
        <v>32503</v>
      </c>
      <c r="F3487" s="27" t="str">
        <f t="shared" si="162"/>
        <v>0066</v>
      </c>
      <c r="G3487" s="27" t="str">
        <f t="shared" si="163"/>
        <v>Female</v>
      </c>
      <c r="H3487" s="27" t="e">
        <f t="shared" si="164"/>
        <v>#VALUE!</v>
      </c>
    </row>
    <row r="3488" spans="1:8" x14ac:dyDescent="0.3">
      <c r="A3488" s="49" t="s">
        <v>5112</v>
      </c>
      <c r="B3488" s="27" t="s">
        <v>5111</v>
      </c>
      <c r="C3488" s="27" t="s">
        <v>5110</v>
      </c>
      <c r="E3488" s="75">
        <v>21340</v>
      </c>
      <c r="F3488" s="27" t="str">
        <f t="shared" si="162"/>
        <v>0106</v>
      </c>
      <c r="G3488" s="27" t="str">
        <f t="shared" si="163"/>
        <v>Female</v>
      </c>
      <c r="H3488" s="27" t="e">
        <f t="shared" si="164"/>
        <v>#VALUE!</v>
      </c>
    </row>
    <row r="3489" spans="1:8" x14ac:dyDescent="0.3">
      <c r="A3489" s="49" t="s">
        <v>5109</v>
      </c>
      <c r="B3489" s="27" t="s">
        <v>5108</v>
      </c>
      <c r="C3489" s="27" t="s">
        <v>5107</v>
      </c>
      <c r="E3489" s="75">
        <v>33013</v>
      </c>
      <c r="F3489" s="27" t="str">
        <f t="shared" si="162"/>
        <v>0442</v>
      </c>
      <c r="G3489" s="27" t="str">
        <f t="shared" si="163"/>
        <v>Female</v>
      </c>
      <c r="H3489" s="27" t="e">
        <f t="shared" si="164"/>
        <v>#VALUE!</v>
      </c>
    </row>
    <row r="3490" spans="1:8" x14ac:dyDescent="0.3">
      <c r="A3490" s="49" t="s">
        <v>5106</v>
      </c>
      <c r="B3490" s="27" t="s">
        <v>5105</v>
      </c>
      <c r="C3490" s="27" t="s">
        <v>5104</v>
      </c>
      <c r="E3490" s="75">
        <v>32406</v>
      </c>
      <c r="F3490" s="27" t="str">
        <f t="shared" si="162"/>
        <v>5061</v>
      </c>
      <c r="G3490" s="27" t="str">
        <f t="shared" si="163"/>
        <v>Male</v>
      </c>
      <c r="H3490" s="27" t="e">
        <f t="shared" si="164"/>
        <v>#VALUE!</v>
      </c>
    </row>
    <row r="3491" spans="1:8" x14ac:dyDescent="0.3">
      <c r="A3491" s="49" t="s">
        <v>5103</v>
      </c>
      <c r="B3491" s="27" t="s">
        <v>5022</v>
      </c>
      <c r="C3491" s="27" t="s">
        <v>5102</v>
      </c>
      <c r="E3491" s="75">
        <v>30483</v>
      </c>
      <c r="F3491" s="27" t="str">
        <f t="shared" si="162"/>
        <v>6401</v>
      </c>
      <c r="G3491" s="27" t="str">
        <f t="shared" si="163"/>
        <v>Male</v>
      </c>
      <c r="H3491" s="27" t="e">
        <f t="shared" si="164"/>
        <v>#VALUE!</v>
      </c>
    </row>
    <row r="3492" spans="1:8" x14ac:dyDescent="0.3">
      <c r="A3492" s="49" t="s">
        <v>5101</v>
      </c>
      <c r="B3492" s="27" t="s">
        <v>4438</v>
      </c>
      <c r="C3492" s="27" t="s">
        <v>5100</v>
      </c>
      <c r="E3492" s="75">
        <v>32947</v>
      </c>
      <c r="F3492" s="27" t="str">
        <f t="shared" si="162"/>
        <v>0354</v>
      </c>
      <c r="G3492" s="27" t="str">
        <f t="shared" si="163"/>
        <v>Female</v>
      </c>
      <c r="H3492" s="27" t="e">
        <f t="shared" si="164"/>
        <v>#VALUE!</v>
      </c>
    </row>
    <row r="3493" spans="1:8" x14ac:dyDescent="0.3">
      <c r="A3493" s="49" t="s">
        <v>5099</v>
      </c>
      <c r="B3493" s="27" t="s">
        <v>5098</v>
      </c>
      <c r="C3493" s="27" t="s">
        <v>5097</v>
      </c>
      <c r="E3493" s="75">
        <v>31151</v>
      </c>
      <c r="F3493" s="27" t="str">
        <f t="shared" si="162"/>
        <v>5470</v>
      </c>
      <c r="G3493" s="27" t="str">
        <f t="shared" si="163"/>
        <v>Male</v>
      </c>
      <c r="H3493" s="27" t="e">
        <f t="shared" si="164"/>
        <v>#VALUE!</v>
      </c>
    </row>
    <row r="3494" spans="1:8" x14ac:dyDescent="0.3">
      <c r="A3494" s="49" t="s">
        <v>5096</v>
      </c>
      <c r="B3494" s="27" t="s">
        <v>5095</v>
      </c>
      <c r="C3494" s="27" t="s">
        <v>5094</v>
      </c>
      <c r="E3494" s="75">
        <v>31157</v>
      </c>
      <c r="F3494" s="27" t="str">
        <f t="shared" si="162"/>
        <v>6090</v>
      </c>
      <c r="G3494" s="27" t="str">
        <f t="shared" si="163"/>
        <v>Male</v>
      </c>
      <c r="H3494" s="27" t="e">
        <f t="shared" si="164"/>
        <v>#VALUE!</v>
      </c>
    </row>
    <row r="3495" spans="1:8" x14ac:dyDescent="0.3">
      <c r="A3495" s="49" t="s">
        <v>5093</v>
      </c>
      <c r="B3495" s="27" t="s">
        <v>5092</v>
      </c>
      <c r="C3495" s="27" t="s">
        <v>5091</v>
      </c>
      <c r="E3495" s="75">
        <v>32240</v>
      </c>
      <c r="F3495" s="27" t="str">
        <f t="shared" si="162"/>
        <v>5124</v>
      </c>
      <c r="G3495" s="27" t="str">
        <f t="shared" si="163"/>
        <v>Male</v>
      </c>
      <c r="H3495" s="27" t="e">
        <f t="shared" si="164"/>
        <v>#VALUE!</v>
      </c>
    </row>
    <row r="3496" spans="1:8" x14ac:dyDescent="0.3">
      <c r="A3496" s="49" t="s">
        <v>5090</v>
      </c>
      <c r="B3496" s="27" t="s">
        <v>5089</v>
      </c>
      <c r="C3496" s="27" t="s">
        <v>4080</v>
      </c>
      <c r="E3496" s="75">
        <v>31210</v>
      </c>
      <c r="F3496" s="27" t="str">
        <f t="shared" si="162"/>
        <v>0613</v>
      </c>
      <c r="G3496" s="27" t="str">
        <f t="shared" si="163"/>
        <v>Female</v>
      </c>
      <c r="H3496" s="27" t="e">
        <f t="shared" si="164"/>
        <v>#VALUE!</v>
      </c>
    </row>
    <row r="3497" spans="1:8" x14ac:dyDescent="0.3">
      <c r="A3497" s="49" t="s">
        <v>5088</v>
      </c>
      <c r="B3497" s="27" t="s">
        <v>5087</v>
      </c>
      <c r="C3497" s="27" t="s">
        <v>5086</v>
      </c>
      <c r="E3497" s="75">
        <v>33024</v>
      </c>
      <c r="F3497" s="27" t="str">
        <f t="shared" si="162"/>
        <v>0451</v>
      </c>
      <c r="G3497" s="27" t="str">
        <f t="shared" si="163"/>
        <v>Female</v>
      </c>
      <c r="H3497" s="27" t="e">
        <f t="shared" si="164"/>
        <v>#VALUE!</v>
      </c>
    </row>
    <row r="3498" spans="1:8" x14ac:dyDescent="0.3">
      <c r="A3498" s="49" t="s">
        <v>5085</v>
      </c>
      <c r="B3498" s="27" t="s">
        <v>5084</v>
      </c>
      <c r="C3498" s="27" t="s">
        <v>5083</v>
      </c>
      <c r="E3498" s="75">
        <v>33717</v>
      </c>
      <c r="F3498" s="27" t="str">
        <f t="shared" si="162"/>
        <v>0069</v>
      </c>
      <c r="G3498" s="27" t="str">
        <f t="shared" si="163"/>
        <v>Female</v>
      </c>
      <c r="H3498" s="27" t="e">
        <f t="shared" si="164"/>
        <v>#VALUE!</v>
      </c>
    </row>
    <row r="3499" spans="1:8" x14ac:dyDescent="0.3">
      <c r="A3499" s="49" t="s">
        <v>5082</v>
      </c>
      <c r="B3499" s="27" t="s">
        <v>5081</v>
      </c>
      <c r="C3499" s="27" t="s">
        <v>5080</v>
      </c>
      <c r="E3499" s="75">
        <v>31277</v>
      </c>
      <c r="F3499" s="27" t="str">
        <f t="shared" si="162"/>
        <v>0843</v>
      </c>
      <c r="G3499" s="27" t="str">
        <f t="shared" si="163"/>
        <v>Female</v>
      </c>
      <c r="H3499" s="27" t="e">
        <f t="shared" si="164"/>
        <v>#VALUE!</v>
      </c>
    </row>
    <row r="3500" spans="1:8" x14ac:dyDescent="0.3">
      <c r="A3500" s="49" t="s">
        <v>5079</v>
      </c>
      <c r="B3500" s="27" t="s">
        <v>4862</v>
      </c>
      <c r="C3500" s="27" t="s">
        <v>5078</v>
      </c>
      <c r="E3500" s="75">
        <v>33367</v>
      </c>
      <c r="F3500" s="27" t="str">
        <f t="shared" si="162"/>
        <v>5555</v>
      </c>
      <c r="G3500" s="27" t="str">
        <f t="shared" si="163"/>
        <v>Male</v>
      </c>
      <c r="H3500" s="27" t="e">
        <f t="shared" si="164"/>
        <v>#VALUE!</v>
      </c>
    </row>
    <row r="3501" spans="1:8" x14ac:dyDescent="0.3">
      <c r="A3501" s="49" t="s">
        <v>5077</v>
      </c>
      <c r="B3501" s="27" t="s">
        <v>5076</v>
      </c>
      <c r="C3501" s="27" t="s">
        <v>5075</v>
      </c>
      <c r="E3501" s="75">
        <v>29632</v>
      </c>
      <c r="F3501" s="27" t="str">
        <f t="shared" si="162"/>
        <v>5830</v>
      </c>
      <c r="G3501" s="27" t="str">
        <f t="shared" si="163"/>
        <v>Male</v>
      </c>
      <c r="H3501" s="27" t="e">
        <f t="shared" si="164"/>
        <v>#VALUE!</v>
      </c>
    </row>
    <row r="3502" spans="1:8" x14ac:dyDescent="0.3">
      <c r="A3502" s="49" t="s">
        <v>5074</v>
      </c>
      <c r="B3502" s="27" t="s">
        <v>5073</v>
      </c>
      <c r="C3502" s="27" t="s">
        <v>5072</v>
      </c>
      <c r="E3502" s="75">
        <v>29425</v>
      </c>
      <c r="F3502" s="27" t="str">
        <f t="shared" si="162"/>
        <v>5196</v>
      </c>
      <c r="G3502" s="27" t="str">
        <f t="shared" si="163"/>
        <v>Male</v>
      </c>
      <c r="H3502" s="27" t="e">
        <f t="shared" si="164"/>
        <v>#VALUE!</v>
      </c>
    </row>
    <row r="3503" spans="1:8" x14ac:dyDescent="0.3">
      <c r="A3503" s="49" t="s">
        <v>5071</v>
      </c>
      <c r="B3503" s="27" t="s">
        <v>5070</v>
      </c>
      <c r="C3503" s="27" t="s">
        <v>5069</v>
      </c>
      <c r="E3503" s="75">
        <v>32531</v>
      </c>
      <c r="F3503" s="27" t="str">
        <f t="shared" si="162"/>
        <v>5227</v>
      </c>
      <c r="G3503" s="27" t="str">
        <f t="shared" si="163"/>
        <v>Male</v>
      </c>
      <c r="H3503" s="27" t="e">
        <f t="shared" si="164"/>
        <v>#VALUE!</v>
      </c>
    </row>
    <row r="3504" spans="1:8" x14ac:dyDescent="0.3">
      <c r="A3504" s="49" t="s">
        <v>5068</v>
      </c>
      <c r="B3504" s="27" t="s">
        <v>5067</v>
      </c>
      <c r="C3504" s="27" t="s">
        <v>5066</v>
      </c>
      <c r="E3504" s="75">
        <v>33495</v>
      </c>
      <c r="F3504" s="27" t="str">
        <f t="shared" si="162"/>
        <v>5227</v>
      </c>
      <c r="G3504" s="27" t="str">
        <f t="shared" si="163"/>
        <v>Male</v>
      </c>
      <c r="H3504" s="27" t="e">
        <f t="shared" si="164"/>
        <v>#VALUE!</v>
      </c>
    </row>
    <row r="3505" spans="1:8" x14ac:dyDescent="0.3">
      <c r="A3505" s="49" t="s">
        <v>5065</v>
      </c>
      <c r="B3505" s="27" t="s">
        <v>5064</v>
      </c>
      <c r="C3505" s="27" t="s">
        <v>5063</v>
      </c>
      <c r="E3505" s="75">
        <v>29688</v>
      </c>
      <c r="F3505" s="27" t="str">
        <f t="shared" si="162"/>
        <v>5782</v>
      </c>
      <c r="G3505" s="27" t="str">
        <f t="shared" si="163"/>
        <v>Male</v>
      </c>
      <c r="H3505" s="27" t="e">
        <f t="shared" si="164"/>
        <v>#VALUE!</v>
      </c>
    </row>
    <row r="3506" spans="1:8" x14ac:dyDescent="0.3">
      <c r="A3506" s="49" t="s">
        <v>5062</v>
      </c>
      <c r="B3506" s="27" t="s">
        <v>5061</v>
      </c>
      <c r="C3506" s="27" t="s">
        <v>5060</v>
      </c>
      <c r="E3506" s="75">
        <v>32568</v>
      </c>
      <c r="F3506" s="27" t="str">
        <f t="shared" si="162"/>
        <v>5146</v>
      </c>
      <c r="G3506" s="27" t="str">
        <f t="shared" si="163"/>
        <v>Male</v>
      </c>
      <c r="H3506" s="27" t="e">
        <f t="shared" si="164"/>
        <v>#VALUE!</v>
      </c>
    </row>
    <row r="3507" spans="1:8" x14ac:dyDescent="0.3">
      <c r="A3507" s="49" t="s">
        <v>5059</v>
      </c>
      <c r="B3507" s="27" t="s">
        <v>5058</v>
      </c>
      <c r="C3507" s="27" t="s">
        <v>5057</v>
      </c>
      <c r="E3507" s="75">
        <v>29728</v>
      </c>
      <c r="F3507" s="27" t="str">
        <f t="shared" si="162"/>
        <v>5489</v>
      </c>
      <c r="G3507" s="27" t="str">
        <f t="shared" si="163"/>
        <v>Male</v>
      </c>
      <c r="H3507" s="27" t="e">
        <f t="shared" si="164"/>
        <v>#VALUE!</v>
      </c>
    </row>
    <row r="3508" spans="1:8" x14ac:dyDescent="0.3">
      <c r="A3508" s="49" t="s">
        <v>5056</v>
      </c>
      <c r="B3508" s="27" t="s">
        <v>5055</v>
      </c>
      <c r="C3508" s="27" t="s">
        <v>5054</v>
      </c>
      <c r="E3508" s="75">
        <v>28318</v>
      </c>
      <c r="F3508" s="27" t="str">
        <f t="shared" si="162"/>
        <v>5025</v>
      </c>
      <c r="G3508" s="27" t="str">
        <f t="shared" si="163"/>
        <v>Male</v>
      </c>
      <c r="H3508" s="27" t="e">
        <f t="shared" si="164"/>
        <v>#VALUE!</v>
      </c>
    </row>
    <row r="3509" spans="1:8" x14ac:dyDescent="0.3">
      <c r="A3509" s="49" t="s">
        <v>5053</v>
      </c>
      <c r="B3509" s="27" t="s">
        <v>4041</v>
      </c>
      <c r="C3509" s="27" t="s">
        <v>5052</v>
      </c>
      <c r="E3509" s="75">
        <v>26861</v>
      </c>
      <c r="F3509" s="27" t="str">
        <f t="shared" si="162"/>
        <v>5075</v>
      </c>
      <c r="G3509" s="27" t="str">
        <f t="shared" si="163"/>
        <v>Male</v>
      </c>
      <c r="H3509" s="27" t="e">
        <f t="shared" si="164"/>
        <v>#VALUE!</v>
      </c>
    </row>
    <row r="3510" spans="1:8" x14ac:dyDescent="0.3">
      <c r="A3510" s="49" t="s">
        <v>5051</v>
      </c>
      <c r="B3510" s="27" t="s">
        <v>5050</v>
      </c>
      <c r="C3510" s="27" t="s">
        <v>5049</v>
      </c>
      <c r="E3510" s="75">
        <v>29630</v>
      </c>
      <c r="F3510" s="27" t="str">
        <f t="shared" si="162"/>
        <v>5398</v>
      </c>
      <c r="G3510" s="27" t="str">
        <f t="shared" si="163"/>
        <v>Male</v>
      </c>
      <c r="H3510" s="27" t="e">
        <f t="shared" si="164"/>
        <v>#VALUE!</v>
      </c>
    </row>
    <row r="3511" spans="1:8" x14ac:dyDescent="0.3">
      <c r="A3511" s="49" t="s">
        <v>5048</v>
      </c>
      <c r="B3511" s="27" t="s">
        <v>5047</v>
      </c>
      <c r="C3511" s="27" t="s">
        <v>5046</v>
      </c>
      <c r="E3511" s="75">
        <v>24956</v>
      </c>
      <c r="F3511" s="27" t="str">
        <f t="shared" si="162"/>
        <v>5746</v>
      </c>
      <c r="G3511" s="27" t="str">
        <f t="shared" si="163"/>
        <v>Male</v>
      </c>
      <c r="H3511" s="27" t="e">
        <f t="shared" si="164"/>
        <v>#VALUE!</v>
      </c>
    </row>
    <row r="3512" spans="1:8" x14ac:dyDescent="0.3">
      <c r="A3512" s="49" t="s">
        <v>5045</v>
      </c>
      <c r="B3512" s="27" t="s">
        <v>5044</v>
      </c>
      <c r="C3512" s="27" t="s">
        <v>5043</v>
      </c>
      <c r="E3512" s="75">
        <v>25252</v>
      </c>
      <c r="F3512" s="27" t="str">
        <f t="shared" si="162"/>
        <v>5289</v>
      </c>
      <c r="G3512" s="27" t="str">
        <f t="shared" si="163"/>
        <v>Male</v>
      </c>
      <c r="H3512" s="27" t="e">
        <f t="shared" si="164"/>
        <v>#VALUE!</v>
      </c>
    </row>
    <row r="3513" spans="1:8" x14ac:dyDescent="0.3">
      <c r="A3513" s="49" t="s">
        <v>5042</v>
      </c>
      <c r="B3513" s="27" t="s">
        <v>4571</v>
      </c>
      <c r="C3513" s="27" t="s">
        <v>4125</v>
      </c>
      <c r="E3513" s="75">
        <v>29483</v>
      </c>
      <c r="F3513" s="27" t="str">
        <f t="shared" si="162"/>
        <v>0333</v>
      </c>
      <c r="G3513" s="27" t="str">
        <f t="shared" si="163"/>
        <v>Female</v>
      </c>
      <c r="H3513" s="27" t="e">
        <f t="shared" si="164"/>
        <v>#VALUE!</v>
      </c>
    </row>
    <row r="3514" spans="1:8" x14ac:dyDescent="0.3">
      <c r="A3514" s="49" t="s">
        <v>5040</v>
      </c>
      <c r="B3514" s="27" t="s">
        <v>5039</v>
      </c>
      <c r="C3514" s="27" t="s">
        <v>5038</v>
      </c>
      <c r="E3514" s="75">
        <v>27631</v>
      </c>
      <c r="F3514" s="27" t="str">
        <f t="shared" si="162"/>
        <v>5353</v>
      </c>
      <c r="G3514" s="27" t="str">
        <f t="shared" si="163"/>
        <v>Male</v>
      </c>
      <c r="H3514" s="27" t="e">
        <f t="shared" si="164"/>
        <v>#VALUE!</v>
      </c>
    </row>
    <row r="3515" spans="1:8" x14ac:dyDescent="0.3">
      <c r="A3515" s="49" t="s">
        <v>5037</v>
      </c>
      <c r="B3515" s="27" t="s">
        <v>5036</v>
      </c>
      <c r="C3515" s="27" t="s">
        <v>5035</v>
      </c>
      <c r="E3515" s="75">
        <v>32754</v>
      </c>
      <c r="F3515" s="27" t="str">
        <f t="shared" si="162"/>
        <v>0924</v>
      </c>
      <c r="G3515" s="27" t="str">
        <f t="shared" si="163"/>
        <v>Female</v>
      </c>
      <c r="H3515" s="27" t="e">
        <f t="shared" si="164"/>
        <v>#VALUE!</v>
      </c>
    </row>
    <row r="3516" spans="1:8" x14ac:dyDescent="0.3">
      <c r="A3516" s="49" t="s">
        <v>5034</v>
      </c>
      <c r="B3516" s="27" t="s">
        <v>5033</v>
      </c>
      <c r="C3516" s="27" t="s">
        <v>4573</v>
      </c>
      <c r="E3516" s="75">
        <v>31517</v>
      </c>
      <c r="F3516" s="27" t="str">
        <f t="shared" si="162"/>
        <v>0549</v>
      </c>
      <c r="G3516" s="27" t="str">
        <f t="shared" si="163"/>
        <v>Female</v>
      </c>
      <c r="H3516" s="27" t="e">
        <f t="shared" si="164"/>
        <v>#VALUE!</v>
      </c>
    </row>
    <row r="3517" spans="1:8" x14ac:dyDescent="0.3">
      <c r="A3517" s="49" t="s">
        <v>5032</v>
      </c>
      <c r="B3517" s="27" t="s">
        <v>5031</v>
      </c>
      <c r="C3517" s="27" t="s">
        <v>5030</v>
      </c>
      <c r="E3517" s="75">
        <v>33191</v>
      </c>
      <c r="F3517" s="27" t="str">
        <f t="shared" si="162"/>
        <v>5066</v>
      </c>
      <c r="G3517" s="27" t="str">
        <f t="shared" si="163"/>
        <v>Male</v>
      </c>
      <c r="H3517" s="27" t="e">
        <f t="shared" si="164"/>
        <v>#VALUE!</v>
      </c>
    </row>
    <row r="3518" spans="1:8" x14ac:dyDescent="0.3">
      <c r="A3518" s="49" t="s">
        <v>5029</v>
      </c>
      <c r="B3518" s="27" t="s">
        <v>5028</v>
      </c>
      <c r="C3518" s="27" t="s">
        <v>5027</v>
      </c>
      <c r="E3518" s="75">
        <v>31566</v>
      </c>
      <c r="F3518" s="27" t="str">
        <f t="shared" si="162"/>
        <v>5182</v>
      </c>
      <c r="G3518" s="27" t="str">
        <f t="shared" si="163"/>
        <v>Male</v>
      </c>
      <c r="H3518" s="27" t="e">
        <f t="shared" si="164"/>
        <v>#VALUE!</v>
      </c>
    </row>
    <row r="3519" spans="1:8" x14ac:dyDescent="0.3">
      <c r="A3519" s="49" t="s">
        <v>5026</v>
      </c>
      <c r="B3519" s="27" t="s">
        <v>5025</v>
      </c>
      <c r="C3519" s="27" t="s">
        <v>5024</v>
      </c>
      <c r="E3519" s="75">
        <v>32622</v>
      </c>
      <c r="F3519" s="27" t="str">
        <f t="shared" si="162"/>
        <v>5350</v>
      </c>
      <c r="G3519" s="27" t="str">
        <f t="shared" si="163"/>
        <v>Male</v>
      </c>
      <c r="H3519" s="27" t="e">
        <f t="shared" si="164"/>
        <v>#VALUE!</v>
      </c>
    </row>
    <row r="3520" spans="1:8" x14ac:dyDescent="0.3">
      <c r="A3520" s="49" t="s">
        <v>5023</v>
      </c>
      <c r="B3520" s="27" t="s">
        <v>5022</v>
      </c>
      <c r="C3520" s="27" t="s">
        <v>5021</v>
      </c>
      <c r="E3520" s="75">
        <v>32359</v>
      </c>
      <c r="F3520" s="27" t="str">
        <f t="shared" si="162"/>
        <v>1189</v>
      </c>
      <c r="G3520" s="27" t="str">
        <f t="shared" si="163"/>
        <v>Female</v>
      </c>
      <c r="H3520" s="27" t="e">
        <f t="shared" si="164"/>
        <v>#VALUE!</v>
      </c>
    </row>
    <row r="3521" spans="1:8" x14ac:dyDescent="0.3">
      <c r="A3521" s="49" t="s">
        <v>5020</v>
      </c>
      <c r="B3521" s="27" t="s">
        <v>5019</v>
      </c>
      <c r="C3521" s="27" t="s">
        <v>5018</v>
      </c>
      <c r="E3521" s="75">
        <v>30208</v>
      </c>
      <c r="F3521" s="27" t="str">
        <f t="shared" si="162"/>
        <v>5935</v>
      </c>
      <c r="G3521" s="27" t="str">
        <f t="shared" si="163"/>
        <v>Male</v>
      </c>
      <c r="H3521" s="27" t="e">
        <f t="shared" si="164"/>
        <v>#VALUE!</v>
      </c>
    </row>
    <row r="3522" spans="1:8" x14ac:dyDescent="0.3">
      <c r="A3522" s="49" t="s">
        <v>5017</v>
      </c>
      <c r="B3522" s="27" t="s">
        <v>4862</v>
      </c>
      <c r="C3522" s="27" t="s">
        <v>5016</v>
      </c>
      <c r="E3522" s="75">
        <v>32123</v>
      </c>
      <c r="F3522" s="27" t="str">
        <f t="shared" si="162"/>
        <v>5426</v>
      </c>
      <c r="G3522" s="27" t="str">
        <f t="shared" si="163"/>
        <v>Male</v>
      </c>
      <c r="H3522" s="27" t="e">
        <f t="shared" si="164"/>
        <v>#VALUE!</v>
      </c>
    </row>
    <row r="3523" spans="1:8" x14ac:dyDescent="0.3">
      <c r="A3523" s="49" t="s">
        <v>5015</v>
      </c>
      <c r="B3523" s="27" t="s">
        <v>5014</v>
      </c>
      <c r="C3523" s="27" t="s">
        <v>5013</v>
      </c>
      <c r="E3523" s="75">
        <v>31381</v>
      </c>
      <c r="F3523" s="27" t="str">
        <f t="shared" si="162"/>
        <v>5549</v>
      </c>
      <c r="G3523" s="27" t="str">
        <f t="shared" si="163"/>
        <v>Male</v>
      </c>
      <c r="H3523" s="27" t="e">
        <f t="shared" si="164"/>
        <v>#VALUE!</v>
      </c>
    </row>
    <row r="3524" spans="1:8" x14ac:dyDescent="0.3">
      <c r="A3524" s="49" t="s">
        <v>5012</v>
      </c>
      <c r="B3524" s="27" t="s">
        <v>4281</v>
      </c>
      <c r="C3524" s="27" t="s">
        <v>5011</v>
      </c>
      <c r="E3524" s="75">
        <v>32559</v>
      </c>
      <c r="F3524" s="27" t="str">
        <f t="shared" ref="F3524:F3587" si="165">MID(A3524,7,4)</f>
        <v>0936</v>
      </c>
      <c r="G3524" s="27" t="str">
        <f t="shared" si="163"/>
        <v>Female</v>
      </c>
      <c r="H3524" s="27" t="e">
        <f t="shared" si="164"/>
        <v>#VALUE!</v>
      </c>
    </row>
    <row r="3525" spans="1:8" x14ac:dyDescent="0.3">
      <c r="A3525" s="49" t="s">
        <v>5010</v>
      </c>
      <c r="B3525" s="27" t="s">
        <v>5009</v>
      </c>
      <c r="C3525" s="27" t="s">
        <v>5008</v>
      </c>
      <c r="E3525" s="75">
        <v>29390</v>
      </c>
      <c r="F3525" s="27" t="str">
        <f t="shared" si="165"/>
        <v>5044</v>
      </c>
      <c r="G3525" s="27" t="str">
        <f t="shared" ref="G3525:G3588" si="166">IF(F3525&gt;"4999","Male","Female")</f>
        <v>Male</v>
      </c>
      <c r="H3525" s="27" t="e">
        <f t="shared" ref="H3525:H3588" si="167">LEFT(REPLACE(D3525,1,FIND("@",D3525),""),FIND(".",REPLACE(D3525,1,FIND("@",D3525),""))-1)</f>
        <v>#VALUE!</v>
      </c>
    </row>
    <row r="3526" spans="1:8" x14ac:dyDescent="0.3">
      <c r="A3526" s="49" t="s">
        <v>5007</v>
      </c>
      <c r="B3526" s="27" t="s">
        <v>5006</v>
      </c>
      <c r="C3526" s="27" t="s">
        <v>4828</v>
      </c>
      <c r="E3526" s="75">
        <v>27810</v>
      </c>
      <c r="F3526" s="27" t="str">
        <f t="shared" si="165"/>
        <v>5096</v>
      </c>
      <c r="G3526" s="27" t="str">
        <f t="shared" si="166"/>
        <v>Male</v>
      </c>
      <c r="H3526" s="27" t="e">
        <f t="shared" si="167"/>
        <v>#VALUE!</v>
      </c>
    </row>
    <row r="3527" spans="1:8" x14ac:dyDescent="0.3">
      <c r="A3527" s="49" t="s">
        <v>5005</v>
      </c>
      <c r="B3527" s="27" t="s">
        <v>4366</v>
      </c>
      <c r="C3527" s="27" t="s">
        <v>5004</v>
      </c>
      <c r="E3527" s="75">
        <v>30590</v>
      </c>
      <c r="F3527" s="27" t="str">
        <f t="shared" si="165"/>
        <v>5486</v>
      </c>
      <c r="G3527" s="27" t="str">
        <f t="shared" si="166"/>
        <v>Male</v>
      </c>
      <c r="H3527" s="27" t="e">
        <f t="shared" si="167"/>
        <v>#VALUE!</v>
      </c>
    </row>
    <row r="3528" spans="1:8" x14ac:dyDescent="0.3">
      <c r="A3528" s="49" t="s">
        <v>5003</v>
      </c>
      <c r="B3528" s="27" t="s">
        <v>5002</v>
      </c>
      <c r="C3528" s="27" t="s">
        <v>5001</v>
      </c>
      <c r="E3528" s="75">
        <v>28477</v>
      </c>
      <c r="F3528" s="27" t="str">
        <f t="shared" si="165"/>
        <v>5088</v>
      </c>
      <c r="G3528" s="27" t="str">
        <f t="shared" si="166"/>
        <v>Male</v>
      </c>
      <c r="H3528" s="27" t="e">
        <f t="shared" si="167"/>
        <v>#VALUE!</v>
      </c>
    </row>
    <row r="3529" spans="1:8" x14ac:dyDescent="0.3">
      <c r="A3529" s="49" t="s">
        <v>5000</v>
      </c>
      <c r="B3529" s="27" t="s">
        <v>4999</v>
      </c>
      <c r="C3529" s="27" t="s">
        <v>4808</v>
      </c>
      <c r="E3529" s="75">
        <v>30025</v>
      </c>
      <c r="F3529" s="27" t="str">
        <f t="shared" si="165"/>
        <v>5198</v>
      </c>
      <c r="G3529" s="27" t="str">
        <f t="shared" si="166"/>
        <v>Male</v>
      </c>
      <c r="H3529" s="27" t="e">
        <f t="shared" si="167"/>
        <v>#VALUE!</v>
      </c>
    </row>
    <row r="3530" spans="1:8" x14ac:dyDescent="0.3">
      <c r="A3530" s="49" t="s">
        <v>4998</v>
      </c>
      <c r="B3530" s="27" t="s">
        <v>4997</v>
      </c>
      <c r="C3530" s="27" t="s">
        <v>4996</v>
      </c>
      <c r="E3530" s="75">
        <v>25580</v>
      </c>
      <c r="F3530" s="27" t="str">
        <f t="shared" si="165"/>
        <v>5012</v>
      </c>
      <c r="G3530" s="27" t="str">
        <f t="shared" si="166"/>
        <v>Male</v>
      </c>
      <c r="H3530" s="27" t="e">
        <f t="shared" si="167"/>
        <v>#VALUE!</v>
      </c>
    </row>
    <row r="3531" spans="1:8" x14ac:dyDescent="0.3">
      <c r="A3531" s="49" t="s">
        <v>4995</v>
      </c>
      <c r="B3531" s="27" t="s">
        <v>4994</v>
      </c>
      <c r="C3531" s="27" t="s">
        <v>4993</v>
      </c>
      <c r="E3531" s="75">
        <v>29855</v>
      </c>
      <c r="F3531" s="27" t="str">
        <f t="shared" si="165"/>
        <v>5832</v>
      </c>
      <c r="G3531" s="27" t="str">
        <f t="shared" si="166"/>
        <v>Male</v>
      </c>
      <c r="H3531" s="27" t="e">
        <f t="shared" si="167"/>
        <v>#VALUE!</v>
      </c>
    </row>
    <row r="3532" spans="1:8" x14ac:dyDescent="0.3">
      <c r="A3532" s="49" t="s">
        <v>4992</v>
      </c>
      <c r="B3532" s="27" t="s">
        <v>4991</v>
      </c>
      <c r="C3532" s="27" t="s">
        <v>4026</v>
      </c>
      <c r="E3532" s="75">
        <v>28567</v>
      </c>
      <c r="F3532" s="27" t="str">
        <f t="shared" si="165"/>
        <v>5153</v>
      </c>
      <c r="G3532" s="27" t="str">
        <f t="shared" si="166"/>
        <v>Male</v>
      </c>
      <c r="H3532" s="27" t="e">
        <f t="shared" si="167"/>
        <v>#VALUE!</v>
      </c>
    </row>
    <row r="3533" spans="1:8" x14ac:dyDescent="0.3">
      <c r="A3533" s="49" t="s">
        <v>4990</v>
      </c>
      <c r="B3533" s="27" t="s">
        <v>4989</v>
      </c>
      <c r="C3533" s="27" t="s">
        <v>4988</v>
      </c>
      <c r="E3533" s="75">
        <v>31755</v>
      </c>
      <c r="F3533" s="27" t="str">
        <f t="shared" si="165"/>
        <v>5087</v>
      </c>
      <c r="G3533" s="27" t="str">
        <f t="shared" si="166"/>
        <v>Male</v>
      </c>
      <c r="H3533" s="27" t="e">
        <f t="shared" si="167"/>
        <v>#VALUE!</v>
      </c>
    </row>
    <row r="3534" spans="1:8" x14ac:dyDescent="0.3">
      <c r="A3534" s="49" t="s">
        <v>4987</v>
      </c>
      <c r="B3534" s="27" t="s">
        <v>4986</v>
      </c>
      <c r="C3534" s="27" t="s">
        <v>4985</v>
      </c>
      <c r="E3534" s="75">
        <v>31212</v>
      </c>
      <c r="F3534" s="27" t="str">
        <f t="shared" si="165"/>
        <v>0395</v>
      </c>
      <c r="G3534" s="27" t="str">
        <f t="shared" si="166"/>
        <v>Female</v>
      </c>
      <c r="H3534" s="27" t="e">
        <f t="shared" si="167"/>
        <v>#VALUE!</v>
      </c>
    </row>
    <row r="3535" spans="1:8" x14ac:dyDescent="0.3">
      <c r="A3535" s="49" t="s">
        <v>4984</v>
      </c>
      <c r="B3535" s="27" t="s">
        <v>4983</v>
      </c>
      <c r="C3535" s="27" t="s">
        <v>4407</v>
      </c>
      <c r="E3535" s="75">
        <v>31034</v>
      </c>
      <c r="F3535" s="27" t="str">
        <f t="shared" si="165"/>
        <v>5871</v>
      </c>
      <c r="G3535" s="27" t="str">
        <f t="shared" si="166"/>
        <v>Male</v>
      </c>
      <c r="H3535" s="27" t="e">
        <f t="shared" si="167"/>
        <v>#VALUE!</v>
      </c>
    </row>
    <row r="3536" spans="1:8" x14ac:dyDescent="0.3">
      <c r="A3536" s="49" t="s">
        <v>4982</v>
      </c>
      <c r="B3536" s="27" t="s">
        <v>4981</v>
      </c>
      <c r="C3536" s="27" t="s">
        <v>4980</v>
      </c>
      <c r="E3536" s="75">
        <v>29418</v>
      </c>
      <c r="F3536" s="27" t="str">
        <f t="shared" si="165"/>
        <v>5005</v>
      </c>
      <c r="G3536" s="27" t="str">
        <f t="shared" si="166"/>
        <v>Male</v>
      </c>
      <c r="H3536" s="27" t="e">
        <f t="shared" si="167"/>
        <v>#VALUE!</v>
      </c>
    </row>
    <row r="3537" spans="1:8" x14ac:dyDescent="0.3">
      <c r="A3537" s="49" t="s">
        <v>4979</v>
      </c>
      <c r="B3537" s="27" t="s">
        <v>4978</v>
      </c>
      <c r="C3537" s="27" t="s">
        <v>4977</v>
      </c>
      <c r="E3537" s="75">
        <v>31559</v>
      </c>
      <c r="F3537" s="27" t="str">
        <f t="shared" si="165"/>
        <v>5664</v>
      </c>
      <c r="G3537" s="27" t="str">
        <f t="shared" si="166"/>
        <v>Male</v>
      </c>
      <c r="H3537" s="27" t="e">
        <f t="shared" si="167"/>
        <v>#VALUE!</v>
      </c>
    </row>
    <row r="3538" spans="1:8" x14ac:dyDescent="0.3">
      <c r="A3538" s="49" t="s">
        <v>4976</v>
      </c>
      <c r="B3538" s="27" t="s">
        <v>4975</v>
      </c>
      <c r="C3538" s="27" t="s">
        <v>4974</v>
      </c>
      <c r="E3538" s="75">
        <v>33596</v>
      </c>
      <c r="F3538" s="27" t="str">
        <f t="shared" si="165"/>
        <v>1265</v>
      </c>
      <c r="G3538" s="27" t="str">
        <f t="shared" si="166"/>
        <v>Female</v>
      </c>
      <c r="H3538" s="27" t="e">
        <f t="shared" si="167"/>
        <v>#VALUE!</v>
      </c>
    </row>
    <row r="3539" spans="1:8" x14ac:dyDescent="0.3">
      <c r="A3539" s="49" t="s">
        <v>4973</v>
      </c>
      <c r="B3539" s="27" t="s">
        <v>4972</v>
      </c>
      <c r="C3539" s="27" t="s">
        <v>4971</v>
      </c>
      <c r="E3539" s="75">
        <v>31866</v>
      </c>
      <c r="F3539" s="27" t="str">
        <f t="shared" si="165"/>
        <v>6027</v>
      </c>
      <c r="G3539" s="27" t="str">
        <f t="shared" si="166"/>
        <v>Male</v>
      </c>
      <c r="H3539" s="27" t="e">
        <f t="shared" si="167"/>
        <v>#VALUE!</v>
      </c>
    </row>
    <row r="3540" spans="1:8" x14ac:dyDescent="0.3">
      <c r="A3540" s="49" t="s">
        <v>4970</v>
      </c>
      <c r="B3540" s="27" t="s">
        <v>4859</v>
      </c>
      <c r="C3540" s="27" t="s">
        <v>4969</v>
      </c>
      <c r="E3540" s="75">
        <v>32248</v>
      </c>
      <c r="F3540" s="27" t="str">
        <f t="shared" si="165"/>
        <v>6000</v>
      </c>
      <c r="G3540" s="27" t="str">
        <f t="shared" si="166"/>
        <v>Male</v>
      </c>
      <c r="H3540" s="27" t="e">
        <f t="shared" si="167"/>
        <v>#VALUE!</v>
      </c>
    </row>
    <row r="3541" spans="1:8" x14ac:dyDescent="0.3">
      <c r="A3541" s="49" t="s">
        <v>4968</v>
      </c>
      <c r="B3541" s="27" t="s">
        <v>4967</v>
      </c>
      <c r="C3541" s="27" t="s">
        <v>4966</v>
      </c>
      <c r="E3541" s="75">
        <v>31620</v>
      </c>
      <c r="F3541" s="27" t="str">
        <f t="shared" si="165"/>
        <v>6202</v>
      </c>
      <c r="G3541" s="27" t="str">
        <f t="shared" si="166"/>
        <v>Male</v>
      </c>
      <c r="H3541" s="27" t="e">
        <f t="shared" si="167"/>
        <v>#VALUE!</v>
      </c>
    </row>
    <row r="3542" spans="1:8" x14ac:dyDescent="0.3">
      <c r="A3542" s="49" t="s">
        <v>4965</v>
      </c>
      <c r="B3542" s="27" t="s">
        <v>4047</v>
      </c>
      <c r="C3542" s="27" t="s">
        <v>4964</v>
      </c>
      <c r="E3542" s="75">
        <v>32195</v>
      </c>
      <c r="F3542" s="27" t="str">
        <f t="shared" si="165"/>
        <v>5239</v>
      </c>
      <c r="G3542" s="27" t="str">
        <f t="shared" si="166"/>
        <v>Male</v>
      </c>
      <c r="H3542" s="27" t="e">
        <f t="shared" si="167"/>
        <v>#VALUE!</v>
      </c>
    </row>
    <row r="3543" spans="1:8" x14ac:dyDescent="0.3">
      <c r="A3543" s="49" t="s">
        <v>4963</v>
      </c>
      <c r="B3543" s="27" t="s">
        <v>4962</v>
      </c>
      <c r="C3543" s="27" t="s">
        <v>4961</v>
      </c>
      <c r="E3543" s="75">
        <v>32013</v>
      </c>
      <c r="F3543" s="27" t="str">
        <f t="shared" si="165"/>
        <v>5320</v>
      </c>
      <c r="G3543" s="27" t="str">
        <f t="shared" si="166"/>
        <v>Male</v>
      </c>
      <c r="H3543" s="27" t="e">
        <f t="shared" si="167"/>
        <v>#VALUE!</v>
      </c>
    </row>
    <row r="3544" spans="1:8" x14ac:dyDescent="0.3">
      <c r="A3544" s="49" t="s">
        <v>4960</v>
      </c>
      <c r="B3544" s="27" t="s">
        <v>4585</v>
      </c>
      <c r="C3544" s="27" t="s">
        <v>4959</v>
      </c>
      <c r="E3544" s="75">
        <v>33448</v>
      </c>
      <c r="F3544" s="27" t="str">
        <f t="shared" si="165"/>
        <v>5242</v>
      </c>
      <c r="G3544" s="27" t="str">
        <f t="shared" si="166"/>
        <v>Male</v>
      </c>
      <c r="H3544" s="27" t="e">
        <f t="shared" si="167"/>
        <v>#VALUE!</v>
      </c>
    </row>
    <row r="3545" spans="1:8" x14ac:dyDescent="0.3">
      <c r="A3545" s="49" t="s">
        <v>4958</v>
      </c>
      <c r="B3545" s="27" t="s">
        <v>4888</v>
      </c>
      <c r="C3545" s="27" t="s">
        <v>4957</v>
      </c>
      <c r="E3545" s="75">
        <v>33782</v>
      </c>
      <c r="F3545" s="27" t="str">
        <f t="shared" si="165"/>
        <v>0045</v>
      </c>
      <c r="G3545" s="27" t="str">
        <f t="shared" si="166"/>
        <v>Female</v>
      </c>
      <c r="H3545" s="27" t="e">
        <f t="shared" si="167"/>
        <v>#VALUE!</v>
      </c>
    </row>
    <row r="3546" spans="1:8" x14ac:dyDescent="0.3">
      <c r="A3546" s="49" t="s">
        <v>4956</v>
      </c>
      <c r="B3546" s="27" t="s">
        <v>4234</v>
      </c>
      <c r="C3546" s="27" t="s">
        <v>4955</v>
      </c>
      <c r="E3546" s="75">
        <v>33156</v>
      </c>
      <c r="F3546" s="27" t="str">
        <f t="shared" si="165"/>
        <v>5232</v>
      </c>
      <c r="G3546" s="27" t="str">
        <f t="shared" si="166"/>
        <v>Male</v>
      </c>
      <c r="H3546" s="27" t="e">
        <f t="shared" si="167"/>
        <v>#VALUE!</v>
      </c>
    </row>
    <row r="3547" spans="1:8" x14ac:dyDescent="0.3">
      <c r="A3547" s="49" t="s">
        <v>4954</v>
      </c>
      <c r="B3547" s="27" t="s">
        <v>4953</v>
      </c>
      <c r="C3547" s="27" t="s">
        <v>4952</v>
      </c>
      <c r="E3547" s="75">
        <v>32985</v>
      </c>
      <c r="F3547" s="27" t="str">
        <f t="shared" si="165"/>
        <v>5039</v>
      </c>
      <c r="G3547" s="27" t="str">
        <f t="shared" si="166"/>
        <v>Male</v>
      </c>
      <c r="H3547" s="27" t="e">
        <f t="shared" si="167"/>
        <v>#VALUE!</v>
      </c>
    </row>
    <row r="3548" spans="1:8" x14ac:dyDescent="0.3">
      <c r="A3548" s="49" t="s">
        <v>4951</v>
      </c>
      <c r="B3548" s="27" t="s">
        <v>4950</v>
      </c>
      <c r="C3548" s="27" t="s">
        <v>4949</v>
      </c>
      <c r="E3548" s="75">
        <v>33244</v>
      </c>
      <c r="F3548" s="27" t="str">
        <f t="shared" si="165"/>
        <v>6075</v>
      </c>
      <c r="G3548" s="27" t="str">
        <f t="shared" si="166"/>
        <v>Male</v>
      </c>
      <c r="H3548" s="27" t="e">
        <f t="shared" si="167"/>
        <v>#VALUE!</v>
      </c>
    </row>
    <row r="3549" spans="1:8" x14ac:dyDescent="0.3">
      <c r="A3549" s="49" t="s">
        <v>4948</v>
      </c>
      <c r="B3549" s="27" t="s">
        <v>4947</v>
      </c>
      <c r="C3549" s="27" t="s">
        <v>4946</v>
      </c>
      <c r="E3549" s="75">
        <v>33332</v>
      </c>
      <c r="F3549" s="27" t="str">
        <f t="shared" si="165"/>
        <v>5437</v>
      </c>
      <c r="G3549" s="27" t="str">
        <f t="shared" si="166"/>
        <v>Male</v>
      </c>
      <c r="H3549" s="27" t="e">
        <f t="shared" si="167"/>
        <v>#VALUE!</v>
      </c>
    </row>
    <row r="3550" spans="1:8" x14ac:dyDescent="0.3">
      <c r="A3550" s="49" t="s">
        <v>4945</v>
      </c>
      <c r="B3550" s="27" t="s">
        <v>4944</v>
      </c>
      <c r="C3550" s="27" t="s">
        <v>4943</v>
      </c>
      <c r="E3550" s="75">
        <v>33509</v>
      </c>
      <c r="F3550" s="27" t="str">
        <f t="shared" si="165"/>
        <v>1277</v>
      </c>
      <c r="G3550" s="27" t="str">
        <f t="shared" si="166"/>
        <v>Female</v>
      </c>
      <c r="H3550" s="27" t="e">
        <f t="shared" si="167"/>
        <v>#VALUE!</v>
      </c>
    </row>
    <row r="3551" spans="1:8" x14ac:dyDescent="0.3">
      <c r="A3551" s="49" t="s">
        <v>4942</v>
      </c>
      <c r="B3551" s="27" t="s">
        <v>4941</v>
      </c>
      <c r="C3551" s="27" t="s">
        <v>4940</v>
      </c>
      <c r="E3551" s="75">
        <v>33596</v>
      </c>
      <c r="F3551" s="27" t="str">
        <f t="shared" si="165"/>
        <v>5358</v>
      </c>
      <c r="G3551" s="27" t="str">
        <f t="shared" si="166"/>
        <v>Male</v>
      </c>
      <c r="H3551" s="27" t="e">
        <f t="shared" si="167"/>
        <v>#VALUE!</v>
      </c>
    </row>
    <row r="3552" spans="1:8" x14ac:dyDescent="0.3">
      <c r="A3552" s="49" t="s">
        <v>4939</v>
      </c>
      <c r="B3552" s="27" t="s">
        <v>4593</v>
      </c>
      <c r="C3552" s="27" t="s">
        <v>4938</v>
      </c>
      <c r="E3552" s="75">
        <v>33089</v>
      </c>
      <c r="F3552" s="27" t="str">
        <f t="shared" si="165"/>
        <v>0434</v>
      </c>
      <c r="G3552" s="27" t="str">
        <f t="shared" si="166"/>
        <v>Female</v>
      </c>
      <c r="H3552" s="27" t="e">
        <f t="shared" si="167"/>
        <v>#VALUE!</v>
      </c>
    </row>
    <row r="3553" spans="1:8" x14ac:dyDescent="0.3">
      <c r="A3553" s="49" t="s">
        <v>4937</v>
      </c>
      <c r="B3553" s="27" t="s">
        <v>4065</v>
      </c>
      <c r="C3553" s="27" t="s">
        <v>4936</v>
      </c>
      <c r="E3553" s="75">
        <v>30514</v>
      </c>
      <c r="F3553" s="27" t="str">
        <f t="shared" si="165"/>
        <v>0789</v>
      </c>
      <c r="G3553" s="27" t="str">
        <f t="shared" si="166"/>
        <v>Female</v>
      </c>
      <c r="H3553" s="27" t="e">
        <f t="shared" si="167"/>
        <v>#VALUE!</v>
      </c>
    </row>
    <row r="3554" spans="1:8" x14ac:dyDescent="0.3">
      <c r="A3554" s="49" t="s">
        <v>4935</v>
      </c>
      <c r="B3554" s="27" t="s">
        <v>4934</v>
      </c>
      <c r="C3554" s="27" t="s">
        <v>4933</v>
      </c>
      <c r="E3554" s="75">
        <v>33124</v>
      </c>
      <c r="F3554" s="27" t="str">
        <f t="shared" si="165"/>
        <v>0401</v>
      </c>
      <c r="G3554" s="27" t="str">
        <f t="shared" si="166"/>
        <v>Female</v>
      </c>
      <c r="H3554" s="27" t="e">
        <f t="shared" si="167"/>
        <v>#VALUE!</v>
      </c>
    </row>
    <row r="3555" spans="1:8" x14ac:dyDescent="0.3">
      <c r="A3555" s="49" t="s">
        <v>4932</v>
      </c>
      <c r="B3555" s="27" t="s">
        <v>4931</v>
      </c>
      <c r="C3555" s="27" t="s">
        <v>4930</v>
      </c>
      <c r="E3555" s="75">
        <v>26480</v>
      </c>
      <c r="F3555" s="27" t="str">
        <f t="shared" si="165"/>
        <v>0475</v>
      </c>
      <c r="G3555" s="27" t="str">
        <f t="shared" si="166"/>
        <v>Female</v>
      </c>
      <c r="H3555" s="27" t="e">
        <f t="shared" si="167"/>
        <v>#VALUE!</v>
      </c>
    </row>
    <row r="3556" spans="1:8" x14ac:dyDescent="0.3">
      <c r="A3556" s="49" t="s">
        <v>4929</v>
      </c>
      <c r="B3556" s="27" t="s">
        <v>4928</v>
      </c>
      <c r="C3556" s="27" t="s">
        <v>4927</v>
      </c>
      <c r="E3556" s="75">
        <v>33054</v>
      </c>
      <c r="F3556" s="27" t="str">
        <f t="shared" si="165"/>
        <v>5299</v>
      </c>
      <c r="G3556" s="27" t="str">
        <f t="shared" si="166"/>
        <v>Male</v>
      </c>
      <c r="H3556" s="27" t="e">
        <f t="shared" si="167"/>
        <v>#VALUE!</v>
      </c>
    </row>
    <row r="3557" spans="1:8" x14ac:dyDescent="0.3">
      <c r="A3557" s="49" t="s">
        <v>4926</v>
      </c>
      <c r="B3557" s="27" t="s">
        <v>4925</v>
      </c>
      <c r="C3557" s="27" t="s">
        <v>4924</v>
      </c>
      <c r="E3557" s="75">
        <v>30057</v>
      </c>
      <c r="F3557" s="27" t="str">
        <f t="shared" si="165"/>
        <v>0890</v>
      </c>
      <c r="G3557" s="27" t="str">
        <f t="shared" si="166"/>
        <v>Female</v>
      </c>
      <c r="H3557" s="27" t="e">
        <f t="shared" si="167"/>
        <v>#VALUE!</v>
      </c>
    </row>
    <row r="3558" spans="1:8" x14ac:dyDescent="0.3">
      <c r="A3558" s="49" t="s">
        <v>4923</v>
      </c>
      <c r="B3558" s="27" t="s">
        <v>4922</v>
      </c>
      <c r="C3558" s="27" t="s">
        <v>4921</v>
      </c>
      <c r="E3558" s="75">
        <v>31789</v>
      </c>
      <c r="F3558" s="27" t="str">
        <f t="shared" si="165"/>
        <v>0282</v>
      </c>
      <c r="G3558" s="27" t="str">
        <f t="shared" si="166"/>
        <v>Female</v>
      </c>
      <c r="H3558" s="27" t="e">
        <f t="shared" si="167"/>
        <v>#VALUE!</v>
      </c>
    </row>
    <row r="3559" spans="1:8" x14ac:dyDescent="0.3">
      <c r="A3559" s="49" t="s">
        <v>4920</v>
      </c>
      <c r="B3559" s="27" t="s">
        <v>4919</v>
      </c>
      <c r="C3559" s="27" t="s">
        <v>4918</v>
      </c>
      <c r="E3559" s="75">
        <v>30346</v>
      </c>
      <c r="F3559" s="27" t="str">
        <f t="shared" si="165"/>
        <v>5443</v>
      </c>
      <c r="G3559" s="27" t="str">
        <f t="shared" si="166"/>
        <v>Male</v>
      </c>
      <c r="H3559" s="27" t="e">
        <f t="shared" si="167"/>
        <v>#VALUE!</v>
      </c>
    </row>
    <row r="3560" spans="1:8" x14ac:dyDescent="0.3">
      <c r="A3560" s="49" t="s">
        <v>4917</v>
      </c>
      <c r="B3560" s="27" t="s">
        <v>4916</v>
      </c>
      <c r="C3560" s="27" t="s">
        <v>4915</v>
      </c>
      <c r="E3560" s="75">
        <v>31233</v>
      </c>
      <c r="F3560" s="27" t="str">
        <f t="shared" si="165"/>
        <v>0779</v>
      </c>
      <c r="G3560" s="27" t="str">
        <f t="shared" si="166"/>
        <v>Female</v>
      </c>
      <c r="H3560" s="27" t="e">
        <f t="shared" si="167"/>
        <v>#VALUE!</v>
      </c>
    </row>
    <row r="3561" spans="1:8" x14ac:dyDescent="0.3">
      <c r="A3561" s="49" t="s">
        <v>4914</v>
      </c>
      <c r="B3561" s="27" t="s">
        <v>4913</v>
      </c>
      <c r="C3561" s="27" t="s">
        <v>4912</v>
      </c>
      <c r="E3561" s="75">
        <v>33551</v>
      </c>
      <c r="F3561" s="27" t="str">
        <f t="shared" si="165"/>
        <v>0049</v>
      </c>
      <c r="G3561" s="27" t="str">
        <f t="shared" si="166"/>
        <v>Female</v>
      </c>
      <c r="H3561" s="27" t="e">
        <f t="shared" si="167"/>
        <v>#VALUE!</v>
      </c>
    </row>
    <row r="3562" spans="1:8" x14ac:dyDescent="0.3">
      <c r="A3562" s="49" t="s">
        <v>4911</v>
      </c>
      <c r="B3562" s="27" t="s">
        <v>4707</v>
      </c>
      <c r="C3562" s="27" t="s">
        <v>4910</v>
      </c>
      <c r="E3562" s="75">
        <v>32838</v>
      </c>
      <c r="F3562" s="27" t="str">
        <f t="shared" si="165"/>
        <v>0380</v>
      </c>
      <c r="G3562" s="27" t="str">
        <f t="shared" si="166"/>
        <v>Female</v>
      </c>
      <c r="H3562" s="27" t="e">
        <f t="shared" si="167"/>
        <v>#VALUE!</v>
      </c>
    </row>
    <row r="3563" spans="1:8" x14ac:dyDescent="0.3">
      <c r="A3563" s="49" t="s">
        <v>4909</v>
      </c>
      <c r="B3563" s="27" t="s">
        <v>4908</v>
      </c>
      <c r="C3563" s="27" t="s">
        <v>4907</v>
      </c>
      <c r="E3563" s="75">
        <v>33436</v>
      </c>
      <c r="F3563" s="27" t="str">
        <f t="shared" si="165"/>
        <v>0316</v>
      </c>
      <c r="G3563" s="27" t="str">
        <f t="shared" si="166"/>
        <v>Female</v>
      </c>
      <c r="H3563" s="27" t="e">
        <f t="shared" si="167"/>
        <v>#VALUE!</v>
      </c>
    </row>
    <row r="3564" spans="1:8" x14ac:dyDescent="0.3">
      <c r="A3564" s="49" t="s">
        <v>4906</v>
      </c>
      <c r="B3564" s="27" t="s">
        <v>4905</v>
      </c>
      <c r="C3564" s="27" t="s">
        <v>4904</v>
      </c>
      <c r="E3564" s="75">
        <v>31095</v>
      </c>
      <c r="F3564" s="27" t="str">
        <f t="shared" si="165"/>
        <v>0785</v>
      </c>
      <c r="G3564" s="27" t="str">
        <f t="shared" si="166"/>
        <v>Female</v>
      </c>
      <c r="H3564" s="27" t="e">
        <f t="shared" si="167"/>
        <v>#VALUE!</v>
      </c>
    </row>
    <row r="3565" spans="1:8" x14ac:dyDescent="0.3">
      <c r="A3565" s="49" t="s">
        <v>4903</v>
      </c>
      <c r="B3565" s="27" t="s">
        <v>4804</v>
      </c>
      <c r="C3565" s="27" t="s">
        <v>4902</v>
      </c>
      <c r="E3565" s="75">
        <v>32721</v>
      </c>
      <c r="F3565" s="27" t="str">
        <f t="shared" si="165"/>
        <v>0193</v>
      </c>
      <c r="G3565" s="27" t="str">
        <f t="shared" si="166"/>
        <v>Female</v>
      </c>
      <c r="H3565" s="27" t="e">
        <f t="shared" si="167"/>
        <v>#VALUE!</v>
      </c>
    </row>
    <row r="3566" spans="1:8" x14ac:dyDescent="0.3">
      <c r="A3566" s="49" t="s">
        <v>4901</v>
      </c>
      <c r="B3566" s="27" t="s">
        <v>4443</v>
      </c>
      <c r="C3566" s="27" t="s">
        <v>4900</v>
      </c>
      <c r="E3566" s="75">
        <v>32485</v>
      </c>
      <c r="F3566" s="27" t="str">
        <f t="shared" si="165"/>
        <v>0078</v>
      </c>
      <c r="G3566" s="27" t="str">
        <f t="shared" si="166"/>
        <v>Female</v>
      </c>
      <c r="H3566" s="27" t="e">
        <f t="shared" si="167"/>
        <v>#VALUE!</v>
      </c>
    </row>
    <row r="3567" spans="1:8" x14ac:dyDescent="0.3">
      <c r="A3567" s="49" t="s">
        <v>4899</v>
      </c>
      <c r="B3567" s="27" t="s">
        <v>4898</v>
      </c>
      <c r="C3567" s="27" t="s">
        <v>4897</v>
      </c>
      <c r="E3567" s="75">
        <v>28551</v>
      </c>
      <c r="F3567" s="27" t="str">
        <f t="shared" si="165"/>
        <v>5120</v>
      </c>
      <c r="G3567" s="27" t="str">
        <f t="shared" si="166"/>
        <v>Male</v>
      </c>
      <c r="H3567" s="27" t="e">
        <f t="shared" si="167"/>
        <v>#VALUE!</v>
      </c>
    </row>
    <row r="3568" spans="1:8" x14ac:dyDescent="0.3">
      <c r="A3568" s="49" t="s">
        <v>4896</v>
      </c>
      <c r="B3568" s="27" t="s">
        <v>4895</v>
      </c>
      <c r="C3568" s="27" t="s">
        <v>4519</v>
      </c>
      <c r="E3568" s="75">
        <v>30260</v>
      </c>
      <c r="F3568" s="27" t="str">
        <f t="shared" si="165"/>
        <v>0812</v>
      </c>
      <c r="G3568" s="27" t="str">
        <f t="shared" si="166"/>
        <v>Female</v>
      </c>
      <c r="H3568" s="27" t="e">
        <f t="shared" si="167"/>
        <v>#VALUE!</v>
      </c>
    </row>
    <row r="3569" spans="1:8" x14ac:dyDescent="0.3">
      <c r="A3569" s="49" t="s">
        <v>4894</v>
      </c>
      <c r="B3569" s="27" t="s">
        <v>4893</v>
      </c>
      <c r="C3569" s="27" t="s">
        <v>4488</v>
      </c>
      <c r="E3569" s="75">
        <v>31544</v>
      </c>
      <c r="F3569" s="27" t="str">
        <f t="shared" si="165"/>
        <v>0522</v>
      </c>
      <c r="G3569" s="27" t="str">
        <f t="shared" si="166"/>
        <v>Female</v>
      </c>
      <c r="H3569" s="27" t="e">
        <f t="shared" si="167"/>
        <v>#VALUE!</v>
      </c>
    </row>
    <row r="3570" spans="1:8" x14ac:dyDescent="0.3">
      <c r="A3570" s="49" t="s">
        <v>4892</v>
      </c>
      <c r="B3570" s="27" t="s">
        <v>4891</v>
      </c>
      <c r="C3570" s="27" t="s">
        <v>4890</v>
      </c>
      <c r="E3570" s="75">
        <v>33551</v>
      </c>
      <c r="F3570" s="27" t="str">
        <f t="shared" si="165"/>
        <v>0399</v>
      </c>
      <c r="G3570" s="27" t="str">
        <f t="shared" si="166"/>
        <v>Female</v>
      </c>
      <c r="H3570" s="27" t="e">
        <f t="shared" si="167"/>
        <v>#VALUE!</v>
      </c>
    </row>
    <row r="3571" spans="1:8" x14ac:dyDescent="0.3">
      <c r="A3571" s="49" t="s">
        <v>4889</v>
      </c>
      <c r="B3571" s="27" t="s">
        <v>4888</v>
      </c>
      <c r="C3571" s="27" t="s">
        <v>4887</v>
      </c>
      <c r="E3571" s="75">
        <v>33349</v>
      </c>
      <c r="F3571" s="27" t="str">
        <f t="shared" si="165"/>
        <v>5995</v>
      </c>
      <c r="G3571" s="27" t="str">
        <f t="shared" si="166"/>
        <v>Male</v>
      </c>
      <c r="H3571" s="27" t="e">
        <f t="shared" si="167"/>
        <v>#VALUE!</v>
      </c>
    </row>
    <row r="3572" spans="1:8" x14ac:dyDescent="0.3">
      <c r="A3572" s="49" t="s">
        <v>4886</v>
      </c>
      <c r="B3572" s="27" t="s">
        <v>4885</v>
      </c>
      <c r="C3572" s="27" t="s">
        <v>4884</v>
      </c>
      <c r="E3572" s="75">
        <v>31090</v>
      </c>
      <c r="F3572" s="27" t="str">
        <f t="shared" si="165"/>
        <v>0592</v>
      </c>
      <c r="G3572" s="27" t="str">
        <f t="shared" si="166"/>
        <v>Female</v>
      </c>
      <c r="H3572" s="27" t="e">
        <f t="shared" si="167"/>
        <v>#VALUE!</v>
      </c>
    </row>
    <row r="3573" spans="1:8" x14ac:dyDescent="0.3">
      <c r="A3573" s="49" t="s">
        <v>4883</v>
      </c>
      <c r="B3573" s="27" t="s">
        <v>4882</v>
      </c>
      <c r="C3573" s="27" t="s">
        <v>4881</v>
      </c>
      <c r="E3573" s="75">
        <v>31509</v>
      </c>
      <c r="F3573" s="27" t="str">
        <f t="shared" si="165"/>
        <v>6075</v>
      </c>
      <c r="G3573" s="27" t="str">
        <f t="shared" si="166"/>
        <v>Male</v>
      </c>
      <c r="H3573" s="27" t="e">
        <f t="shared" si="167"/>
        <v>#VALUE!</v>
      </c>
    </row>
    <row r="3574" spans="1:8" x14ac:dyDescent="0.3">
      <c r="A3574" s="49" t="s">
        <v>4880</v>
      </c>
      <c r="B3574" s="27" t="s">
        <v>4879</v>
      </c>
      <c r="C3574" s="27" t="s">
        <v>4878</v>
      </c>
      <c r="E3574" s="75">
        <v>33431</v>
      </c>
      <c r="F3574" s="27" t="str">
        <f t="shared" si="165"/>
        <v>0293</v>
      </c>
      <c r="G3574" s="27" t="str">
        <f t="shared" si="166"/>
        <v>Female</v>
      </c>
      <c r="H3574" s="27" t="e">
        <f t="shared" si="167"/>
        <v>#VALUE!</v>
      </c>
    </row>
    <row r="3575" spans="1:8" x14ac:dyDescent="0.3">
      <c r="A3575" s="49" t="s">
        <v>4877</v>
      </c>
      <c r="B3575" s="27" t="s">
        <v>4876</v>
      </c>
      <c r="C3575" s="27" t="s">
        <v>4875</v>
      </c>
      <c r="E3575" s="75">
        <v>33087</v>
      </c>
      <c r="F3575" s="27" t="str">
        <f t="shared" si="165"/>
        <v>0358</v>
      </c>
      <c r="G3575" s="27" t="str">
        <f t="shared" si="166"/>
        <v>Female</v>
      </c>
      <c r="H3575" s="27" t="e">
        <f t="shared" si="167"/>
        <v>#VALUE!</v>
      </c>
    </row>
    <row r="3576" spans="1:8" x14ac:dyDescent="0.3">
      <c r="A3576" s="49" t="s">
        <v>4874</v>
      </c>
      <c r="B3576" s="27" t="s">
        <v>4853</v>
      </c>
      <c r="C3576" s="27" t="s">
        <v>4873</v>
      </c>
      <c r="E3576" s="75">
        <v>28902</v>
      </c>
      <c r="F3576" s="27" t="str">
        <f t="shared" si="165"/>
        <v>5542</v>
      </c>
      <c r="G3576" s="27" t="str">
        <f t="shared" si="166"/>
        <v>Male</v>
      </c>
      <c r="H3576" s="27" t="e">
        <f t="shared" si="167"/>
        <v>#VALUE!</v>
      </c>
    </row>
    <row r="3577" spans="1:8" x14ac:dyDescent="0.3">
      <c r="A3577" s="49" t="s">
        <v>4872</v>
      </c>
      <c r="B3577" s="27" t="s">
        <v>4871</v>
      </c>
      <c r="C3577" s="27" t="s">
        <v>4870</v>
      </c>
      <c r="E3577" s="75">
        <v>26018</v>
      </c>
      <c r="F3577" s="27" t="str">
        <f t="shared" si="165"/>
        <v>5245</v>
      </c>
      <c r="G3577" s="27" t="str">
        <f t="shared" si="166"/>
        <v>Male</v>
      </c>
      <c r="H3577" s="27" t="e">
        <f t="shared" si="167"/>
        <v>#VALUE!</v>
      </c>
    </row>
    <row r="3578" spans="1:8" x14ac:dyDescent="0.3">
      <c r="A3578" s="49" t="s">
        <v>4869</v>
      </c>
      <c r="B3578" s="27" t="s">
        <v>4868</v>
      </c>
      <c r="C3578" s="27" t="s">
        <v>4867</v>
      </c>
      <c r="E3578" s="75">
        <v>24312</v>
      </c>
      <c r="F3578" s="27" t="str">
        <f t="shared" si="165"/>
        <v>0009</v>
      </c>
      <c r="G3578" s="27" t="str">
        <f t="shared" si="166"/>
        <v>Female</v>
      </c>
      <c r="H3578" s="27" t="e">
        <f t="shared" si="167"/>
        <v>#VALUE!</v>
      </c>
    </row>
    <row r="3579" spans="1:8" x14ac:dyDescent="0.3">
      <c r="A3579" s="49" t="s">
        <v>4866</v>
      </c>
      <c r="B3579" s="27" t="s">
        <v>4865</v>
      </c>
      <c r="C3579" s="27" t="s">
        <v>4864</v>
      </c>
      <c r="E3579" s="75">
        <v>26102</v>
      </c>
      <c r="F3579" s="27" t="str">
        <f t="shared" si="165"/>
        <v>0906</v>
      </c>
      <c r="G3579" s="27" t="str">
        <f t="shared" si="166"/>
        <v>Female</v>
      </c>
      <c r="H3579" s="27" t="e">
        <f t="shared" si="167"/>
        <v>#VALUE!</v>
      </c>
    </row>
    <row r="3580" spans="1:8" x14ac:dyDescent="0.3">
      <c r="A3580" s="49" t="s">
        <v>4863</v>
      </c>
      <c r="B3580" s="27" t="s">
        <v>4862</v>
      </c>
      <c r="C3580" s="27" t="s">
        <v>4861</v>
      </c>
      <c r="E3580" s="75">
        <v>31376</v>
      </c>
      <c r="F3580" s="27" t="str">
        <f t="shared" si="165"/>
        <v>5820</v>
      </c>
      <c r="G3580" s="27" t="str">
        <f t="shared" si="166"/>
        <v>Male</v>
      </c>
      <c r="H3580" s="27" t="e">
        <f t="shared" si="167"/>
        <v>#VALUE!</v>
      </c>
    </row>
    <row r="3581" spans="1:8" x14ac:dyDescent="0.3">
      <c r="A3581" s="49" t="s">
        <v>4860</v>
      </c>
      <c r="B3581" s="27" t="s">
        <v>4859</v>
      </c>
      <c r="C3581" s="27" t="s">
        <v>4858</v>
      </c>
      <c r="E3581" s="75">
        <v>32608</v>
      </c>
      <c r="F3581" s="27" t="str">
        <f t="shared" si="165"/>
        <v>5335</v>
      </c>
      <c r="G3581" s="27" t="str">
        <f t="shared" si="166"/>
        <v>Male</v>
      </c>
      <c r="H3581" s="27" t="e">
        <f t="shared" si="167"/>
        <v>#VALUE!</v>
      </c>
    </row>
    <row r="3582" spans="1:8" x14ac:dyDescent="0.3">
      <c r="A3582" s="49" t="s">
        <v>4857</v>
      </c>
      <c r="B3582" s="27" t="s">
        <v>4856</v>
      </c>
      <c r="C3582" s="27" t="s">
        <v>4855</v>
      </c>
      <c r="E3582" s="75">
        <v>28232</v>
      </c>
      <c r="F3582" s="27" t="str">
        <f t="shared" si="165"/>
        <v>0011</v>
      </c>
      <c r="G3582" s="27" t="str">
        <f t="shared" si="166"/>
        <v>Female</v>
      </c>
      <c r="H3582" s="27" t="e">
        <f t="shared" si="167"/>
        <v>#VALUE!</v>
      </c>
    </row>
    <row r="3583" spans="1:8" x14ac:dyDescent="0.3">
      <c r="A3583" s="49" t="s">
        <v>4854</v>
      </c>
      <c r="B3583" s="27" t="s">
        <v>4853</v>
      </c>
      <c r="C3583" s="27" t="s">
        <v>4852</v>
      </c>
      <c r="E3583" s="75">
        <v>30374</v>
      </c>
      <c r="F3583" s="27" t="str">
        <f t="shared" si="165"/>
        <v>5663</v>
      </c>
      <c r="G3583" s="27" t="str">
        <f t="shared" si="166"/>
        <v>Male</v>
      </c>
      <c r="H3583" s="27" t="e">
        <f t="shared" si="167"/>
        <v>#VALUE!</v>
      </c>
    </row>
    <row r="3584" spans="1:8" x14ac:dyDescent="0.3">
      <c r="A3584" s="49" t="s">
        <v>4851</v>
      </c>
      <c r="B3584" s="27" t="s">
        <v>4435</v>
      </c>
      <c r="C3584" s="27" t="s">
        <v>4850</v>
      </c>
      <c r="E3584" s="75">
        <v>33012</v>
      </c>
      <c r="F3584" s="27" t="str">
        <f t="shared" si="165"/>
        <v>0183</v>
      </c>
      <c r="G3584" s="27" t="str">
        <f t="shared" si="166"/>
        <v>Female</v>
      </c>
      <c r="H3584" s="27" t="e">
        <f t="shared" si="167"/>
        <v>#VALUE!</v>
      </c>
    </row>
    <row r="3585" spans="1:8" x14ac:dyDescent="0.3">
      <c r="A3585" s="49" t="s">
        <v>4849</v>
      </c>
      <c r="B3585" s="27" t="s">
        <v>4848</v>
      </c>
      <c r="C3585" s="27" t="s">
        <v>4847</v>
      </c>
      <c r="E3585" s="75">
        <v>31843</v>
      </c>
      <c r="F3585" s="27" t="str">
        <f t="shared" si="165"/>
        <v>0649</v>
      </c>
      <c r="G3585" s="27" t="str">
        <f t="shared" si="166"/>
        <v>Female</v>
      </c>
      <c r="H3585" s="27" t="e">
        <f t="shared" si="167"/>
        <v>#VALUE!</v>
      </c>
    </row>
    <row r="3586" spans="1:8" x14ac:dyDescent="0.3">
      <c r="A3586" s="49" t="s">
        <v>4846</v>
      </c>
      <c r="B3586" s="27" t="s">
        <v>4845</v>
      </c>
      <c r="C3586" s="27" t="s">
        <v>4844</v>
      </c>
      <c r="E3586" s="75">
        <v>31134</v>
      </c>
      <c r="F3586" s="27" t="str">
        <f t="shared" si="165"/>
        <v>0561</v>
      </c>
      <c r="G3586" s="27" t="str">
        <f t="shared" si="166"/>
        <v>Female</v>
      </c>
      <c r="H3586" s="27" t="e">
        <f t="shared" si="167"/>
        <v>#VALUE!</v>
      </c>
    </row>
    <row r="3587" spans="1:8" x14ac:dyDescent="0.3">
      <c r="A3587" s="49" t="s">
        <v>4843</v>
      </c>
      <c r="B3587" s="27" t="s">
        <v>4842</v>
      </c>
      <c r="C3587" s="27" t="s">
        <v>4841</v>
      </c>
      <c r="E3587" s="75">
        <v>30396</v>
      </c>
      <c r="F3587" s="27" t="str">
        <f t="shared" si="165"/>
        <v>5748</v>
      </c>
      <c r="G3587" s="27" t="str">
        <f t="shared" si="166"/>
        <v>Male</v>
      </c>
      <c r="H3587" s="27" t="e">
        <f t="shared" si="167"/>
        <v>#VALUE!</v>
      </c>
    </row>
    <row r="3588" spans="1:8" x14ac:dyDescent="0.3">
      <c r="A3588" s="49" t="s">
        <v>4840</v>
      </c>
      <c r="B3588" s="27" t="s">
        <v>4839</v>
      </c>
      <c r="C3588" s="27" t="s">
        <v>4712</v>
      </c>
      <c r="E3588" s="75">
        <v>31867</v>
      </c>
      <c r="F3588" s="27" t="str">
        <f t="shared" ref="F3588:F3651" si="168">MID(A3588,7,4)</f>
        <v>0592</v>
      </c>
      <c r="G3588" s="27" t="str">
        <f t="shared" si="166"/>
        <v>Female</v>
      </c>
      <c r="H3588" s="27" t="e">
        <f t="shared" si="167"/>
        <v>#VALUE!</v>
      </c>
    </row>
    <row r="3589" spans="1:8" x14ac:dyDescent="0.3">
      <c r="A3589" s="49" t="s">
        <v>4838</v>
      </c>
      <c r="B3589" s="27" t="s">
        <v>4837</v>
      </c>
      <c r="C3589" s="27" t="s">
        <v>4836</v>
      </c>
      <c r="E3589" s="75">
        <v>30931</v>
      </c>
      <c r="F3589" s="27" t="str">
        <f t="shared" si="168"/>
        <v>5501</v>
      </c>
      <c r="G3589" s="27" t="str">
        <f t="shared" ref="G3589:G3652" si="169">IF(F3589&gt;"4999","Male","Female")</f>
        <v>Male</v>
      </c>
      <c r="H3589" s="27" t="e">
        <f t="shared" ref="H3589:H3652" si="170">LEFT(REPLACE(D3589,1,FIND("@",D3589),""),FIND(".",REPLACE(D3589,1,FIND("@",D3589),""))-1)</f>
        <v>#VALUE!</v>
      </c>
    </row>
    <row r="3590" spans="1:8" x14ac:dyDescent="0.3">
      <c r="A3590" s="49" t="s">
        <v>4835</v>
      </c>
      <c r="B3590" s="27" t="s">
        <v>4834</v>
      </c>
      <c r="C3590" s="27" t="s">
        <v>4833</v>
      </c>
      <c r="E3590" s="75">
        <v>30373</v>
      </c>
      <c r="F3590" s="27" t="str">
        <f t="shared" si="168"/>
        <v>0141</v>
      </c>
      <c r="G3590" s="27" t="str">
        <f t="shared" si="169"/>
        <v>Female</v>
      </c>
      <c r="H3590" s="27" t="e">
        <f t="shared" si="170"/>
        <v>#VALUE!</v>
      </c>
    </row>
    <row r="3591" spans="1:8" x14ac:dyDescent="0.3">
      <c r="A3591" s="49" t="s">
        <v>4830</v>
      </c>
      <c r="B3591" s="27" t="s">
        <v>4829</v>
      </c>
      <c r="C3591" s="27" t="s">
        <v>4828</v>
      </c>
      <c r="E3591" s="75">
        <v>31616</v>
      </c>
      <c r="F3591" s="27" t="str">
        <f t="shared" si="168"/>
        <v>5132</v>
      </c>
      <c r="G3591" s="27" t="str">
        <f t="shared" si="169"/>
        <v>Male</v>
      </c>
      <c r="H3591" s="27" t="e">
        <f t="shared" si="170"/>
        <v>#VALUE!</v>
      </c>
    </row>
    <row r="3592" spans="1:8" x14ac:dyDescent="0.3">
      <c r="A3592" s="49" t="s">
        <v>4827</v>
      </c>
      <c r="B3592" s="27" t="s">
        <v>4826</v>
      </c>
      <c r="C3592" s="27" t="s">
        <v>4825</v>
      </c>
      <c r="E3592" s="75">
        <v>28860</v>
      </c>
      <c r="F3592" s="27" t="str">
        <f t="shared" si="168"/>
        <v>0052</v>
      </c>
      <c r="G3592" s="27" t="str">
        <f t="shared" si="169"/>
        <v>Female</v>
      </c>
      <c r="H3592" s="27" t="e">
        <f t="shared" si="170"/>
        <v>#VALUE!</v>
      </c>
    </row>
    <row r="3593" spans="1:8" x14ac:dyDescent="0.3">
      <c r="A3593" s="49" t="s">
        <v>4824</v>
      </c>
      <c r="B3593" s="27" t="s">
        <v>4823</v>
      </c>
      <c r="C3593" s="27" t="s">
        <v>4822</v>
      </c>
      <c r="E3593" s="75">
        <v>32372</v>
      </c>
      <c r="F3593" s="27" t="str">
        <f t="shared" si="168"/>
        <v>0005</v>
      </c>
      <c r="G3593" s="27" t="str">
        <f t="shared" si="169"/>
        <v>Female</v>
      </c>
      <c r="H3593" s="27" t="e">
        <f t="shared" si="170"/>
        <v>#VALUE!</v>
      </c>
    </row>
    <row r="3594" spans="1:8" x14ac:dyDescent="0.3">
      <c r="A3594" s="49" t="s">
        <v>4821</v>
      </c>
      <c r="B3594" s="27" t="s">
        <v>4820</v>
      </c>
      <c r="C3594" s="27" t="s">
        <v>4819</v>
      </c>
      <c r="E3594" s="75">
        <v>31021</v>
      </c>
      <c r="F3594" s="27" t="str">
        <f t="shared" si="168"/>
        <v>5697</v>
      </c>
      <c r="G3594" s="27" t="str">
        <f t="shared" si="169"/>
        <v>Male</v>
      </c>
      <c r="H3594" s="27" t="e">
        <f t="shared" si="170"/>
        <v>#VALUE!</v>
      </c>
    </row>
    <row r="3595" spans="1:8" x14ac:dyDescent="0.3">
      <c r="A3595" s="49" t="s">
        <v>4818</v>
      </c>
      <c r="B3595" s="27" t="s">
        <v>4203</v>
      </c>
      <c r="C3595" s="27" t="s">
        <v>4817</v>
      </c>
      <c r="E3595" s="75">
        <v>31159</v>
      </c>
      <c r="F3595" s="27" t="str">
        <f t="shared" si="168"/>
        <v>5645</v>
      </c>
      <c r="G3595" s="27" t="str">
        <f t="shared" si="169"/>
        <v>Male</v>
      </c>
      <c r="H3595" s="27" t="e">
        <f t="shared" si="170"/>
        <v>#VALUE!</v>
      </c>
    </row>
    <row r="3596" spans="1:8" x14ac:dyDescent="0.3">
      <c r="A3596" s="49" t="s">
        <v>4816</v>
      </c>
      <c r="B3596" s="27" t="s">
        <v>4815</v>
      </c>
      <c r="C3596" s="27" t="s">
        <v>4814</v>
      </c>
      <c r="E3596" s="75">
        <v>30819</v>
      </c>
      <c r="F3596" s="27" t="str">
        <f t="shared" si="168"/>
        <v>5097</v>
      </c>
      <c r="G3596" s="27" t="str">
        <f t="shared" si="169"/>
        <v>Male</v>
      </c>
      <c r="H3596" s="27" t="e">
        <f t="shared" si="170"/>
        <v>#VALUE!</v>
      </c>
    </row>
    <row r="3597" spans="1:8" x14ac:dyDescent="0.3">
      <c r="A3597" s="49" t="s">
        <v>4813</v>
      </c>
      <c r="B3597" s="27" t="s">
        <v>4812</v>
      </c>
      <c r="C3597" s="27" t="s">
        <v>4811</v>
      </c>
      <c r="E3597" s="75">
        <v>31891</v>
      </c>
      <c r="F3597" s="27" t="str">
        <f t="shared" si="168"/>
        <v>0512</v>
      </c>
      <c r="G3597" s="27" t="str">
        <f t="shared" si="169"/>
        <v>Female</v>
      </c>
      <c r="H3597" s="27" t="e">
        <f t="shared" si="170"/>
        <v>#VALUE!</v>
      </c>
    </row>
    <row r="3598" spans="1:8" x14ac:dyDescent="0.3">
      <c r="A3598" s="49" t="s">
        <v>4810</v>
      </c>
      <c r="B3598" s="27" t="s">
        <v>4809</v>
      </c>
      <c r="C3598" s="27" t="s">
        <v>4808</v>
      </c>
      <c r="E3598" s="75">
        <v>32588</v>
      </c>
      <c r="F3598" s="27" t="str">
        <f t="shared" si="168"/>
        <v>0177</v>
      </c>
      <c r="G3598" s="27" t="str">
        <f t="shared" si="169"/>
        <v>Female</v>
      </c>
      <c r="H3598" s="27" t="e">
        <f t="shared" si="170"/>
        <v>#VALUE!</v>
      </c>
    </row>
    <row r="3599" spans="1:8" x14ac:dyDescent="0.3">
      <c r="A3599" s="49" t="s">
        <v>4807</v>
      </c>
      <c r="B3599" s="27" t="s">
        <v>4087</v>
      </c>
      <c r="C3599" s="27" t="s">
        <v>4806</v>
      </c>
      <c r="E3599" s="75">
        <v>32751</v>
      </c>
      <c r="F3599" s="27" t="str">
        <f t="shared" si="168"/>
        <v>1009</v>
      </c>
      <c r="G3599" s="27" t="str">
        <f t="shared" si="169"/>
        <v>Female</v>
      </c>
      <c r="H3599" s="27" t="e">
        <f t="shared" si="170"/>
        <v>#VALUE!</v>
      </c>
    </row>
    <row r="3600" spans="1:8" x14ac:dyDescent="0.3">
      <c r="A3600" s="49" t="s">
        <v>4805</v>
      </c>
      <c r="B3600" s="27" t="s">
        <v>4804</v>
      </c>
      <c r="C3600" s="27" t="s">
        <v>4803</v>
      </c>
      <c r="E3600" s="75">
        <v>27752</v>
      </c>
      <c r="F3600" s="27" t="str">
        <f t="shared" si="168"/>
        <v>0364</v>
      </c>
      <c r="G3600" s="27" t="str">
        <f t="shared" si="169"/>
        <v>Female</v>
      </c>
      <c r="H3600" s="27" t="e">
        <f t="shared" si="170"/>
        <v>#VALUE!</v>
      </c>
    </row>
    <row r="3601" spans="1:8" x14ac:dyDescent="0.3">
      <c r="A3601" s="49" t="s">
        <v>4802</v>
      </c>
      <c r="B3601" s="27" t="s">
        <v>4801</v>
      </c>
      <c r="C3601" s="27" t="s">
        <v>4800</v>
      </c>
      <c r="E3601" s="75">
        <v>32250</v>
      </c>
      <c r="F3601" s="27" t="str">
        <f t="shared" si="168"/>
        <v>0857</v>
      </c>
      <c r="G3601" s="27" t="str">
        <f t="shared" si="169"/>
        <v>Female</v>
      </c>
      <c r="H3601" s="27" t="e">
        <f t="shared" si="170"/>
        <v>#VALUE!</v>
      </c>
    </row>
    <row r="3602" spans="1:8" x14ac:dyDescent="0.3">
      <c r="A3602" s="49" t="s">
        <v>4799</v>
      </c>
      <c r="B3602" s="27" t="s">
        <v>4798</v>
      </c>
      <c r="C3602" s="27" t="s">
        <v>4797</v>
      </c>
      <c r="E3602" s="75">
        <v>26722</v>
      </c>
      <c r="F3602" s="27" t="str">
        <f t="shared" si="168"/>
        <v>0868</v>
      </c>
      <c r="G3602" s="27" t="str">
        <f t="shared" si="169"/>
        <v>Female</v>
      </c>
      <c r="H3602" s="27" t="e">
        <f t="shared" si="170"/>
        <v>#VALUE!</v>
      </c>
    </row>
    <row r="3603" spans="1:8" x14ac:dyDescent="0.3">
      <c r="A3603" s="49" t="s">
        <v>4796</v>
      </c>
      <c r="B3603" s="27" t="s">
        <v>4795</v>
      </c>
      <c r="C3603" s="27" t="s">
        <v>4794</v>
      </c>
      <c r="E3603" s="75">
        <v>32529</v>
      </c>
      <c r="F3603" s="27" t="str">
        <f t="shared" si="168"/>
        <v>1003</v>
      </c>
      <c r="G3603" s="27" t="str">
        <f t="shared" si="169"/>
        <v>Female</v>
      </c>
      <c r="H3603" s="27" t="e">
        <f t="shared" si="170"/>
        <v>#VALUE!</v>
      </c>
    </row>
    <row r="3604" spans="1:8" x14ac:dyDescent="0.3">
      <c r="A3604" s="49" t="s">
        <v>4793</v>
      </c>
      <c r="B3604" s="27" t="s">
        <v>4792</v>
      </c>
      <c r="C3604" s="27" t="s">
        <v>4791</v>
      </c>
      <c r="E3604" s="75">
        <v>26505</v>
      </c>
      <c r="F3604" s="27" t="str">
        <f t="shared" si="168"/>
        <v>0414</v>
      </c>
      <c r="G3604" s="27" t="str">
        <f t="shared" si="169"/>
        <v>Female</v>
      </c>
      <c r="H3604" s="27" t="e">
        <f t="shared" si="170"/>
        <v>#VALUE!</v>
      </c>
    </row>
    <row r="3605" spans="1:8" x14ac:dyDescent="0.3">
      <c r="A3605" s="49" t="s">
        <v>4790</v>
      </c>
      <c r="B3605" s="27" t="s">
        <v>4789</v>
      </c>
      <c r="C3605" s="27" t="s">
        <v>4788</v>
      </c>
      <c r="E3605" s="75">
        <v>29341</v>
      </c>
      <c r="F3605" s="27" t="str">
        <f t="shared" si="168"/>
        <v>5077</v>
      </c>
      <c r="G3605" s="27" t="str">
        <f t="shared" si="169"/>
        <v>Male</v>
      </c>
      <c r="H3605" s="27" t="e">
        <f t="shared" si="170"/>
        <v>#VALUE!</v>
      </c>
    </row>
    <row r="3606" spans="1:8" x14ac:dyDescent="0.3">
      <c r="A3606" s="49" t="s">
        <v>4787</v>
      </c>
      <c r="B3606" s="27" t="s">
        <v>4786</v>
      </c>
      <c r="C3606" s="27" t="s">
        <v>4785</v>
      </c>
      <c r="E3606" s="75">
        <v>30884</v>
      </c>
      <c r="F3606" s="27" t="str">
        <f t="shared" si="168"/>
        <v>5622</v>
      </c>
      <c r="G3606" s="27" t="str">
        <f t="shared" si="169"/>
        <v>Male</v>
      </c>
      <c r="H3606" s="27" t="e">
        <f t="shared" si="170"/>
        <v>#VALUE!</v>
      </c>
    </row>
    <row r="3607" spans="1:8" x14ac:dyDescent="0.3">
      <c r="A3607" s="49" t="s">
        <v>4784</v>
      </c>
      <c r="B3607" s="27" t="s">
        <v>4783</v>
      </c>
      <c r="C3607" s="27" t="s">
        <v>4782</v>
      </c>
      <c r="E3607" s="75">
        <v>31219</v>
      </c>
      <c r="F3607" s="27" t="str">
        <f t="shared" si="168"/>
        <v>5454</v>
      </c>
      <c r="G3607" s="27" t="str">
        <f t="shared" si="169"/>
        <v>Male</v>
      </c>
      <c r="H3607" s="27" t="e">
        <f t="shared" si="170"/>
        <v>#VALUE!</v>
      </c>
    </row>
    <row r="3608" spans="1:8" x14ac:dyDescent="0.3">
      <c r="A3608" s="49" t="s">
        <v>4781</v>
      </c>
      <c r="B3608" s="27" t="s">
        <v>4780</v>
      </c>
      <c r="C3608" s="27" t="s">
        <v>4779</v>
      </c>
      <c r="E3608" s="75">
        <v>27761</v>
      </c>
      <c r="F3608" s="27" t="str">
        <f t="shared" si="168"/>
        <v>5153</v>
      </c>
      <c r="G3608" s="27" t="str">
        <f t="shared" si="169"/>
        <v>Male</v>
      </c>
      <c r="H3608" s="27" t="e">
        <f t="shared" si="170"/>
        <v>#VALUE!</v>
      </c>
    </row>
    <row r="3609" spans="1:8" x14ac:dyDescent="0.3">
      <c r="A3609" s="49" t="s">
        <v>4778</v>
      </c>
      <c r="B3609" s="27" t="s">
        <v>4777</v>
      </c>
      <c r="C3609" s="27" t="s">
        <v>4776</v>
      </c>
      <c r="E3609" s="75">
        <v>30013</v>
      </c>
      <c r="F3609" s="27" t="str">
        <f t="shared" si="168"/>
        <v>6560</v>
      </c>
      <c r="G3609" s="27" t="str">
        <f t="shared" si="169"/>
        <v>Male</v>
      </c>
      <c r="H3609" s="27" t="e">
        <f t="shared" si="170"/>
        <v>#VALUE!</v>
      </c>
    </row>
    <row r="3610" spans="1:8" x14ac:dyDescent="0.3">
      <c r="A3610" s="49" t="s">
        <v>4775</v>
      </c>
      <c r="B3610" s="27" t="s">
        <v>4774</v>
      </c>
      <c r="C3610" s="27" t="s">
        <v>4773</v>
      </c>
      <c r="E3610" s="75">
        <v>25023</v>
      </c>
      <c r="F3610" s="27" t="str">
        <f t="shared" si="168"/>
        <v>5016</v>
      </c>
      <c r="G3610" s="27" t="str">
        <f t="shared" si="169"/>
        <v>Male</v>
      </c>
      <c r="H3610" s="27" t="e">
        <f t="shared" si="170"/>
        <v>#VALUE!</v>
      </c>
    </row>
    <row r="3611" spans="1:8" x14ac:dyDescent="0.3">
      <c r="A3611" s="49" t="s">
        <v>4772</v>
      </c>
      <c r="B3611" s="27" t="s">
        <v>4771</v>
      </c>
      <c r="C3611" s="27" t="s">
        <v>4770</v>
      </c>
      <c r="E3611" s="75">
        <v>31958</v>
      </c>
      <c r="F3611" s="27" t="str">
        <f t="shared" si="168"/>
        <v>5608</v>
      </c>
      <c r="G3611" s="27" t="str">
        <f t="shared" si="169"/>
        <v>Male</v>
      </c>
      <c r="H3611" s="27" t="e">
        <f t="shared" si="170"/>
        <v>#VALUE!</v>
      </c>
    </row>
    <row r="3612" spans="1:8" x14ac:dyDescent="0.3">
      <c r="A3612" s="49" t="s">
        <v>4769</v>
      </c>
      <c r="B3612" s="27" t="s">
        <v>4768</v>
      </c>
      <c r="C3612" s="27" t="s">
        <v>4767</v>
      </c>
      <c r="E3612" s="75">
        <v>30041</v>
      </c>
      <c r="F3612" s="27" t="str">
        <f t="shared" si="168"/>
        <v>5402</v>
      </c>
      <c r="G3612" s="27" t="str">
        <f t="shared" si="169"/>
        <v>Male</v>
      </c>
      <c r="H3612" s="27" t="e">
        <f t="shared" si="170"/>
        <v>#VALUE!</v>
      </c>
    </row>
    <row r="3613" spans="1:8" x14ac:dyDescent="0.3">
      <c r="A3613" s="49" t="s">
        <v>4766</v>
      </c>
      <c r="B3613" s="27" t="s">
        <v>4765</v>
      </c>
      <c r="C3613" s="27" t="s">
        <v>4764</v>
      </c>
      <c r="E3613" s="75">
        <v>31408</v>
      </c>
      <c r="F3613" s="27" t="str">
        <f t="shared" si="168"/>
        <v>5603</v>
      </c>
      <c r="G3613" s="27" t="str">
        <f t="shared" si="169"/>
        <v>Male</v>
      </c>
      <c r="H3613" s="27" t="e">
        <f t="shared" si="170"/>
        <v>#VALUE!</v>
      </c>
    </row>
    <row r="3614" spans="1:8" x14ac:dyDescent="0.3">
      <c r="A3614" s="49" t="s">
        <v>4763</v>
      </c>
      <c r="B3614" s="27" t="s">
        <v>4762</v>
      </c>
      <c r="C3614" s="27" t="s">
        <v>4488</v>
      </c>
      <c r="E3614" s="75">
        <v>30430</v>
      </c>
      <c r="F3614" s="27" t="str">
        <f t="shared" si="168"/>
        <v>6198</v>
      </c>
      <c r="G3614" s="27" t="str">
        <f t="shared" si="169"/>
        <v>Male</v>
      </c>
      <c r="H3614" s="27" t="e">
        <f t="shared" si="170"/>
        <v>#VALUE!</v>
      </c>
    </row>
    <row r="3615" spans="1:8" x14ac:dyDescent="0.3">
      <c r="A3615" s="49" t="s">
        <v>4761</v>
      </c>
      <c r="B3615" s="27" t="s">
        <v>4760</v>
      </c>
      <c r="C3615" s="27" t="s">
        <v>4759</v>
      </c>
      <c r="E3615" s="75">
        <v>24755</v>
      </c>
      <c r="F3615" s="27" t="str">
        <f t="shared" si="168"/>
        <v>5849</v>
      </c>
      <c r="G3615" s="27" t="str">
        <f t="shared" si="169"/>
        <v>Male</v>
      </c>
      <c r="H3615" s="27" t="e">
        <f t="shared" si="170"/>
        <v>#VALUE!</v>
      </c>
    </row>
    <row r="3616" spans="1:8" x14ac:dyDescent="0.3">
      <c r="A3616" s="49" t="s">
        <v>4758</v>
      </c>
      <c r="B3616" s="27" t="s">
        <v>4757</v>
      </c>
      <c r="C3616" s="27" t="s">
        <v>4756</v>
      </c>
      <c r="E3616" s="75">
        <v>32222</v>
      </c>
      <c r="F3616" s="27" t="str">
        <f t="shared" si="168"/>
        <v>0280</v>
      </c>
      <c r="G3616" s="27" t="str">
        <f t="shared" si="169"/>
        <v>Female</v>
      </c>
      <c r="H3616" s="27" t="e">
        <f t="shared" si="170"/>
        <v>#VALUE!</v>
      </c>
    </row>
    <row r="3617" spans="1:8" x14ac:dyDescent="0.3">
      <c r="A3617" s="49" t="s">
        <v>4755</v>
      </c>
      <c r="B3617" s="27" t="s">
        <v>4754</v>
      </c>
      <c r="C3617" s="27" t="s">
        <v>4753</v>
      </c>
      <c r="E3617" s="75">
        <v>29787</v>
      </c>
      <c r="F3617" s="27" t="str">
        <f t="shared" si="168"/>
        <v>5275</v>
      </c>
      <c r="G3617" s="27" t="str">
        <f t="shared" si="169"/>
        <v>Male</v>
      </c>
      <c r="H3617" s="27" t="e">
        <f t="shared" si="170"/>
        <v>#VALUE!</v>
      </c>
    </row>
    <row r="3618" spans="1:8" x14ac:dyDescent="0.3">
      <c r="A3618" s="49" t="s">
        <v>4752</v>
      </c>
      <c r="B3618" s="27" t="s">
        <v>4751</v>
      </c>
      <c r="C3618" s="27" t="s">
        <v>4745</v>
      </c>
      <c r="E3618" s="75">
        <v>28977</v>
      </c>
      <c r="F3618" s="27" t="str">
        <f t="shared" si="168"/>
        <v>5112</v>
      </c>
      <c r="G3618" s="27" t="str">
        <f t="shared" si="169"/>
        <v>Male</v>
      </c>
      <c r="H3618" s="27" t="e">
        <f t="shared" si="170"/>
        <v>#VALUE!</v>
      </c>
    </row>
    <row r="3619" spans="1:8" x14ac:dyDescent="0.3">
      <c r="A3619" s="49" t="s">
        <v>4750</v>
      </c>
      <c r="B3619" s="27" t="s">
        <v>4749</v>
      </c>
      <c r="C3619" s="27" t="s">
        <v>4748</v>
      </c>
      <c r="E3619" s="75">
        <v>28530</v>
      </c>
      <c r="F3619" s="27" t="str">
        <f t="shared" si="168"/>
        <v>0185</v>
      </c>
      <c r="G3619" s="27" t="str">
        <f t="shared" si="169"/>
        <v>Female</v>
      </c>
      <c r="H3619" s="27" t="e">
        <f t="shared" si="170"/>
        <v>#VALUE!</v>
      </c>
    </row>
    <row r="3620" spans="1:8" x14ac:dyDescent="0.3">
      <c r="A3620" s="49" t="s">
        <v>4747</v>
      </c>
      <c r="B3620" s="27" t="s">
        <v>4746</v>
      </c>
      <c r="C3620" s="27" t="s">
        <v>4745</v>
      </c>
      <c r="E3620" s="75">
        <v>25315</v>
      </c>
      <c r="F3620" s="27" t="str">
        <f t="shared" si="168"/>
        <v>0189</v>
      </c>
      <c r="G3620" s="27" t="str">
        <f t="shared" si="169"/>
        <v>Female</v>
      </c>
      <c r="H3620" s="27" t="e">
        <f t="shared" si="170"/>
        <v>#VALUE!</v>
      </c>
    </row>
    <row r="3621" spans="1:8" x14ac:dyDescent="0.3">
      <c r="A3621" s="49" t="s">
        <v>4744</v>
      </c>
      <c r="B3621" s="27" t="s">
        <v>4743</v>
      </c>
      <c r="C3621" s="27" t="s">
        <v>4494</v>
      </c>
      <c r="E3621" s="75">
        <v>25805</v>
      </c>
      <c r="F3621" s="27" t="str">
        <f t="shared" si="168"/>
        <v>0037</v>
      </c>
      <c r="G3621" s="27" t="str">
        <f t="shared" si="169"/>
        <v>Female</v>
      </c>
      <c r="H3621" s="27" t="e">
        <f t="shared" si="170"/>
        <v>#VALUE!</v>
      </c>
    </row>
    <row r="3622" spans="1:8" x14ac:dyDescent="0.3">
      <c r="A3622" s="49" t="s">
        <v>4742</v>
      </c>
      <c r="B3622" s="27" t="s">
        <v>4731</v>
      </c>
      <c r="C3622" s="27" t="s">
        <v>4741</v>
      </c>
      <c r="E3622" s="75">
        <v>30936</v>
      </c>
      <c r="F3622" s="27" t="str">
        <f t="shared" si="168"/>
        <v>5838</v>
      </c>
      <c r="G3622" s="27" t="str">
        <f t="shared" si="169"/>
        <v>Male</v>
      </c>
      <c r="H3622" s="27" t="e">
        <f t="shared" si="170"/>
        <v>#VALUE!</v>
      </c>
    </row>
    <row r="3623" spans="1:8" x14ac:dyDescent="0.3">
      <c r="A3623" s="49" t="s">
        <v>4740</v>
      </c>
      <c r="B3623" s="27" t="s">
        <v>4739</v>
      </c>
      <c r="C3623" s="27" t="s">
        <v>4738</v>
      </c>
      <c r="E3623" s="75">
        <v>33553</v>
      </c>
      <c r="F3623" s="27" t="str">
        <f t="shared" si="168"/>
        <v>0272</v>
      </c>
      <c r="G3623" s="27" t="str">
        <f t="shared" si="169"/>
        <v>Female</v>
      </c>
      <c r="H3623" s="27" t="e">
        <f t="shared" si="170"/>
        <v>#VALUE!</v>
      </c>
    </row>
    <row r="3624" spans="1:8" x14ac:dyDescent="0.3">
      <c r="A3624" s="49" t="s">
        <v>4737</v>
      </c>
      <c r="B3624" s="27" t="s">
        <v>4574</v>
      </c>
      <c r="C3624" s="27" t="s">
        <v>4736</v>
      </c>
      <c r="E3624" s="75">
        <v>32444</v>
      </c>
      <c r="F3624" s="27" t="str">
        <f t="shared" si="168"/>
        <v>0562</v>
      </c>
      <c r="G3624" s="27" t="str">
        <f t="shared" si="169"/>
        <v>Female</v>
      </c>
      <c r="H3624" s="27" t="e">
        <f t="shared" si="170"/>
        <v>#VALUE!</v>
      </c>
    </row>
    <row r="3625" spans="1:8" x14ac:dyDescent="0.3">
      <c r="A3625" s="49" t="s">
        <v>4735</v>
      </c>
      <c r="B3625" s="27" t="s">
        <v>4734</v>
      </c>
      <c r="C3625" s="27" t="s">
        <v>4733</v>
      </c>
      <c r="E3625" s="75">
        <v>32684</v>
      </c>
      <c r="F3625" s="27" t="str">
        <f t="shared" si="168"/>
        <v>0289</v>
      </c>
      <c r="G3625" s="27" t="str">
        <f t="shared" si="169"/>
        <v>Female</v>
      </c>
      <c r="H3625" s="27" t="e">
        <f t="shared" si="170"/>
        <v>#VALUE!</v>
      </c>
    </row>
    <row r="3626" spans="1:8" x14ac:dyDescent="0.3">
      <c r="A3626" s="49" t="s">
        <v>4732</v>
      </c>
      <c r="B3626" s="27" t="s">
        <v>4731</v>
      </c>
      <c r="C3626" s="27" t="s">
        <v>4730</v>
      </c>
      <c r="E3626" s="75">
        <v>32330</v>
      </c>
      <c r="F3626" s="27" t="str">
        <f t="shared" si="168"/>
        <v>5817</v>
      </c>
      <c r="G3626" s="27" t="str">
        <f t="shared" si="169"/>
        <v>Male</v>
      </c>
      <c r="H3626" s="27" t="e">
        <f t="shared" si="170"/>
        <v>#VALUE!</v>
      </c>
    </row>
    <row r="3627" spans="1:8" x14ac:dyDescent="0.3">
      <c r="A3627" s="49" t="s">
        <v>4729</v>
      </c>
      <c r="B3627" s="27" t="s">
        <v>4322</v>
      </c>
      <c r="C3627" s="27" t="s">
        <v>4728</v>
      </c>
      <c r="E3627" s="75">
        <v>31853</v>
      </c>
      <c r="F3627" s="27" t="str">
        <f t="shared" si="168"/>
        <v>1180</v>
      </c>
      <c r="G3627" s="27" t="str">
        <f t="shared" si="169"/>
        <v>Female</v>
      </c>
      <c r="H3627" s="27" t="e">
        <f t="shared" si="170"/>
        <v>#VALUE!</v>
      </c>
    </row>
    <row r="3628" spans="1:8" x14ac:dyDescent="0.3">
      <c r="A3628" s="49" t="s">
        <v>4727</v>
      </c>
      <c r="B3628" s="27" t="s">
        <v>4726</v>
      </c>
      <c r="C3628" s="27" t="s">
        <v>4725</v>
      </c>
      <c r="E3628" s="75">
        <v>34054</v>
      </c>
      <c r="F3628" s="27" t="str">
        <f t="shared" si="168"/>
        <v>0175</v>
      </c>
      <c r="G3628" s="27" t="str">
        <f t="shared" si="169"/>
        <v>Female</v>
      </c>
      <c r="H3628" s="27" t="e">
        <f t="shared" si="170"/>
        <v>#VALUE!</v>
      </c>
    </row>
    <row r="3629" spans="1:8" x14ac:dyDescent="0.3">
      <c r="A3629" s="49" t="s">
        <v>4724</v>
      </c>
      <c r="B3629" s="27" t="s">
        <v>4723</v>
      </c>
      <c r="C3629" s="27" t="s">
        <v>4488</v>
      </c>
      <c r="E3629" s="75">
        <v>29753</v>
      </c>
      <c r="F3629" s="27" t="str">
        <f t="shared" si="168"/>
        <v>1058</v>
      </c>
      <c r="G3629" s="27" t="str">
        <f t="shared" si="169"/>
        <v>Female</v>
      </c>
      <c r="H3629" s="27" t="e">
        <f t="shared" si="170"/>
        <v>#VALUE!</v>
      </c>
    </row>
    <row r="3630" spans="1:8" x14ac:dyDescent="0.3">
      <c r="A3630" s="49" t="s">
        <v>4722</v>
      </c>
      <c r="B3630" s="27" t="s">
        <v>4721</v>
      </c>
      <c r="C3630" s="27" t="s">
        <v>4720</v>
      </c>
      <c r="E3630" s="75">
        <v>31815</v>
      </c>
      <c r="F3630" s="27" t="str">
        <f t="shared" si="168"/>
        <v>0789</v>
      </c>
      <c r="G3630" s="27" t="str">
        <f t="shared" si="169"/>
        <v>Female</v>
      </c>
      <c r="H3630" s="27" t="e">
        <f t="shared" si="170"/>
        <v>#VALUE!</v>
      </c>
    </row>
    <row r="3631" spans="1:8" x14ac:dyDescent="0.3">
      <c r="A3631" s="49" t="s">
        <v>4719</v>
      </c>
      <c r="B3631" s="27" t="s">
        <v>4718</v>
      </c>
      <c r="C3631" s="27" t="s">
        <v>4717</v>
      </c>
      <c r="E3631" s="75">
        <v>30216</v>
      </c>
      <c r="F3631" s="27" t="str">
        <f t="shared" si="168"/>
        <v>0703</v>
      </c>
      <c r="G3631" s="27" t="str">
        <f t="shared" si="169"/>
        <v>Female</v>
      </c>
      <c r="H3631" s="27" t="e">
        <f t="shared" si="170"/>
        <v>#VALUE!</v>
      </c>
    </row>
    <row r="3632" spans="1:8" x14ac:dyDescent="0.3">
      <c r="A3632" s="49" t="s">
        <v>4716</v>
      </c>
      <c r="B3632" s="27" t="s">
        <v>4696</v>
      </c>
      <c r="C3632" s="27" t="s">
        <v>4715</v>
      </c>
      <c r="E3632" s="75">
        <v>32171</v>
      </c>
      <c r="F3632" s="27" t="str">
        <f t="shared" si="168"/>
        <v>6000</v>
      </c>
      <c r="G3632" s="27" t="str">
        <f t="shared" si="169"/>
        <v>Male</v>
      </c>
      <c r="H3632" s="27" t="e">
        <f t="shared" si="170"/>
        <v>#VALUE!</v>
      </c>
    </row>
    <row r="3633" spans="1:8" x14ac:dyDescent="0.3">
      <c r="A3633" s="49" t="s">
        <v>4714</v>
      </c>
      <c r="B3633" s="27" t="s">
        <v>4713</v>
      </c>
      <c r="C3633" s="27" t="s">
        <v>4712</v>
      </c>
      <c r="E3633" s="75">
        <v>33837</v>
      </c>
      <c r="F3633" s="27" t="str">
        <f t="shared" si="168"/>
        <v>5310</v>
      </c>
      <c r="G3633" s="27" t="str">
        <f t="shared" si="169"/>
        <v>Male</v>
      </c>
      <c r="H3633" s="27" t="e">
        <f t="shared" si="170"/>
        <v>#VALUE!</v>
      </c>
    </row>
    <row r="3634" spans="1:8" x14ac:dyDescent="0.3">
      <c r="A3634" s="49" t="s">
        <v>4711</v>
      </c>
      <c r="B3634" s="27" t="s">
        <v>4710</v>
      </c>
      <c r="C3634" s="27" t="s">
        <v>4709</v>
      </c>
      <c r="E3634" s="75">
        <v>30072</v>
      </c>
      <c r="F3634" s="27" t="str">
        <f t="shared" si="168"/>
        <v>0451</v>
      </c>
      <c r="G3634" s="27" t="str">
        <f t="shared" si="169"/>
        <v>Female</v>
      </c>
      <c r="H3634" s="27" t="e">
        <f t="shared" si="170"/>
        <v>#VALUE!</v>
      </c>
    </row>
    <row r="3635" spans="1:8" x14ac:dyDescent="0.3">
      <c r="A3635" s="49" t="s">
        <v>4708</v>
      </c>
      <c r="B3635" s="27" t="s">
        <v>4707</v>
      </c>
      <c r="C3635" s="27" t="s">
        <v>4025</v>
      </c>
      <c r="E3635" s="75">
        <v>32863</v>
      </c>
      <c r="F3635" s="27" t="str">
        <f t="shared" si="168"/>
        <v>0242</v>
      </c>
      <c r="G3635" s="27" t="str">
        <f t="shared" si="169"/>
        <v>Female</v>
      </c>
      <c r="H3635" s="27" t="e">
        <f t="shared" si="170"/>
        <v>#VALUE!</v>
      </c>
    </row>
    <row r="3636" spans="1:8" x14ac:dyDescent="0.3">
      <c r="A3636" s="49" t="s">
        <v>4706</v>
      </c>
      <c r="B3636" s="27" t="s">
        <v>4705</v>
      </c>
      <c r="C3636" s="27" t="s">
        <v>4704</v>
      </c>
      <c r="E3636" s="75">
        <v>32838</v>
      </c>
      <c r="F3636" s="27" t="str">
        <f t="shared" si="168"/>
        <v>0106</v>
      </c>
      <c r="G3636" s="27" t="str">
        <f t="shared" si="169"/>
        <v>Female</v>
      </c>
      <c r="H3636" s="27" t="e">
        <f t="shared" si="170"/>
        <v>#VALUE!</v>
      </c>
    </row>
    <row r="3637" spans="1:8" x14ac:dyDescent="0.3">
      <c r="A3637" s="49" t="s">
        <v>4703</v>
      </c>
      <c r="B3637" s="27" t="s">
        <v>4702</v>
      </c>
      <c r="C3637" s="27" t="s">
        <v>4701</v>
      </c>
      <c r="E3637" s="75">
        <v>33156</v>
      </c>
      <c r="F3637" s="27" t="str">
        <f t="shared" si="168"/>
        <v>0826</v>
      </c>
      <c r="G3637" s="27" t="str">
        <f t="shared" si="169"/>
        <v>Female</v>
      </c>
      <c r="H3637" s="27" t="e">
        <f t="shared" si="170"/>
        <v>#VALUE!</v>
      </c>
    </row>
    <row r="3638" spans="1:8" x14ac:dyDescent="0.3">
      <c r="A3638" s="49" t="s">
        <v>4700</v>
      </c>
      <c r="B3638" s="27" t="s">
        <v>4699</v>
      </c>
      <c r="C3638" s="27" t="s">
        <v>4698</v>
      </c>
      <c r="E3638" s="75">
        <v>31519</v>
      </c>
      <c r="F3638" s="27" t="str">
        <f t="shared" si="168"/>
        <v>1025</v>
      </c>
      <c r="G3638" s="27" t="str">
        <f t="shared" si="169"/>
        <v>Female</v>
      </c>
      <c r="H3638" s="27" t="e">
        <f t="shared" si="170"/>
        <v>#VALUE!</v>
      </c>
    </row>
    <row r="3639" spans="1:8" x14ac:dyDescent="0.3">
      <c r="A3639" s="49" t="s">
        <v>4697</v>
      </c>
      <c r="B3639" s="27" t="s">
        <v>4696</v>
      </c>
      <c r="C3639" s="27" t="s">
        <v>4695</v>
      </c>
      <c r="E3639" s="75">
        <v>31008</v>
      </c>
      <c r="F3639" s="27" t="str">
        <f t="shared" si="168"/>
        <v>5890</v>
      </c>
      <c r="G3639" s="27" t="str">
        <f t="shared" si="169"/>
        <v>Male</v>
      </c>
      <c r="H3639" s="27" t="e">
        <f t="shared" si="170"/>
        <v>#VALUE!</v>
      </c>
    </row>
    <row r="3640" spans="1:8" x14ac:dyDescent="0.3">
      <c r="A3640" s="49" t="s">
        <v>4694</v>
      </c>
      <c r="B3640" s="27" t="s">
        <v>4693</v>
      </c>
      <c r="C3640" s="27" t="s">
        <v>4692</v>
      </c>
      <c r="E3640" s="75">
        <v>32168</v>
      </c>
      <c r="F3640" s="27" t="str">
        <f t="shared" si="168"/>
        <v>0693</v>
      </c>
      <c r="G3640" s="27" t="str">
        <f t="shared" si="169"/>
        <v>Female</v>
      </c>
      <c r="H3640" s="27" t="e">
        <f t="shared" si="170"/>
        <v>#VALUE!</v>
      </c>
    </row>
    <row r="3641" spans="1:8" x14ac:dyDescent="0.3">
      <c r="A3641" s="49" t="s">
        <v>4691</v>
      </c>
      <c r="B3641" s="27" t="s">
        <v>4690</v>
      </c>
      <c r="C3641" s="27" t="s">
        <v>4587</v>
      </c>
      <c r="E3641" s="75">
        <v>32555</v>
      </c>
      <c r="F3641" s="27" t="str">
        <f t="shared" si="168"/>
        <v>5379</v>
      </c>
      <c r="G3641" s="27" t="str">
        <f t="shared" si="169"/>
        <v>Male</v>
      </c>
      <c r="H3641" s="27" t="e">
        <f t="shared" si="170"/>
        <v>#VALUE!</v>
      </c>
    </row>
    <row r="3642" spans="1:8" x14ac:dyDescent="0.3">
      <c r="A3642" s="49" t="s">
        <v>4689</v>
      </c>
      <c r="B3642" s="27" t="s">
        <v>4688</v>
      </c>
      <c r="C3642" s="27" t="s">
        <v>4687</v>
      </c>
      <c r="E3642" s="75">
        <v>30980</v>
      </c>
      <c r="F3642" s="27" t="str">
        <f t="shared" si="168"/>
        <v>5623</v>
      </c>
      <c r="G3642" s="27" t="str">
        <f t="shared" si="169"/>
        <v>Male</v>
      </c>
      <c r="H3642" s="27" t="e">
        <f t="shared" si="170"/>
        <v>#VALUE!</v>
      </c>
    </row>
    <row r="3643" spans="1:8" x14ac:dyDescent="0.3">
      <c r="A3643" s="49" t="s">
        <v>4686</v>
      </c>
      <c r="B3643" s="27" t="s">
        <v>4685</v>
      </c>
      <c r="C3643" s="27" t="s">
        <v>4684</v>
      </c>
      <c r="E3643" s="75">
        <v>29538</v>
      </c>
      <c r="F3643" s="27" t="str">
        <f t="shared" si="168"/>
        <v>5011</v>
      </c>
      <c r="G3643" s="27" t="str">
        <f t="shared" si="169"/>
        <v>Male</v>
      </c>
      <c r="H3643" s="27" t="e">
        <f t="shared" si="170"/>
        <v>#VALUE!</v>
      </c>
    </row>
    <row r="3644" spans="1:8" x14ac:dyDescent="0.3">
      <c r="A3644" s="49" t="s">
        <v>4683</v>
      </c>
      <c r="B3644" s="27" t="s">
        <v>4682</v>
      </c>
      <c r="C3644" s="27" t="s">
        <v>4488</v>
      </c>
      <c r="E3644" s="75">
        <v>30570</v>
      </c>
      <c r="F3644" s="27" t="str">
        <f t="shared" si="168"/>
        <v>5650</v>
      </c>
      <c r="G3644" s="27" t="str">
        <f t="shared" si="169"/>
        <v>Male</v>
      </c>
      <c r="H3644" s="27" t="e">
        <f t="shared" si="170"/>
        <v>#VALUE!</v>
      </c>
    </row>
    <row r="3645" spans="1:8" x14ac:dyDescent="0.3">
      <c r="A3645" s="49" t="s">
        <v>4681</v>
      </c>
      <c r="B3645" s="27" t="s">
        <v>4680</v>
      </c>
      <c r="C3645" s="27" t="s">
        <v>4058</v>
      </c>
      <c r="E3645" s="75">
        <v>33053</v>
      </c>
      <c r="F3645" s="27" t="str">
        <f t="shared" si="168"/>
        <v>0103</v>
      </c>
      <c r="G3645" s="27" t="str">
        <f t="shared" si="169"/>
        <v>Female</v>
      </c>
      <c r="H3645" s="27" t="e">
        <f t="shared" si="170"/>
        <v>#VALUE!</v>
      </c>
    </row>
    <row r="3646" spans="1:8" x14ac:dyDescent="0.3">
      <c r="A3646" s="49" t="s">
        <v>4679</v>
      </c>
      <c r="B3646" s="27" t="s">
        <v>4678</v>
      </c>
      <c r="C3646" s="27" t="s">
        <v>4677</v>
      </c>
      <c r="E3646" s="75">
        <v>32213</v>
      </c>
      <c r="F3646" s="27" t="str">
        <f t="shared" si="168"/>
        <v>5059</v>
      </c>
      <c r="G3646" s="27" t="str">
        <f t="shared" si="169"/>
        <v>Male</v>
      </c>
      <c r="H3646" s="27" t="e">
        <f t="shared" si="170"/>
        <v>#VALUE!</v>
      </c>
    </row>
    <row r="3647" spans="1:8" x14ac:dyDescent="0.3">
      <c r="A3647" s="49" t="s">
        <v>4676</v>
      </c>
      <c r="B3647" s="27" t="s">
        <v>4675</v>
      </c>
      <c r="C3647" s="27" t="s">
        <v>4674</v>
      </c>
      <c r="E3647" s="75">
        <v>30199</v>
      </c>
      <c r="F3647" s="27" t="str">
        <f t="shared" si="168"/>
        <v>0455</v>
      </c>
      <c r="G3647" s="27" t="str">
        <f t="shared" si="169"/>
        <v>Female</v>
      </c>
      <c r="H3647" s="27" t="e">
        <f t="shared" si="170"/>
        <v>#VALUE!</v>
      </c>
    </row>
    <row r="3648" spans="1:8" x14ac:dyDescent="0.3">
      <c r="A3648" s="49" t="s">
        <v>4673</v>
      </c>
      <c r="B3648" s="27" t="s">
        <v>4672</v>
      </c>
      <c r="C3648" s="27" t="s">
        <v>4462</v>
      </c>
      <c r="E3648" s="75">
        <v>33340</v>
      </c>
      <c r="F3648" s="27" t="str">
        <f t="shared" si="168"/>
        <v>0233</v>
      </c>
      <c r="G3648" s="27" t="str">
        <f t="shared" si="169"/>
        <v>Female</v>
      </c>
      <c r="H3648" s="27" t="e">
        <f t="shared" si="170"/>
        <v>#VALUE!</v>
      </c>
    </row>
    <row r="3649" spans="1:8" x14ac:dyDescent="0.3">
      <c r="A3649" s="49" t="s">
        <v>4671</v>
      </c>
      <c r="B3649" s="27" t="s">
        <v>4141</v>
      </c>
      <c r="C3649" s="27" t="s">
        <v>4089</v>
      </c>
      <c r="E3649" s="75">
        <v>31478</v>
      </c>
      <c r="F3649" s="27" t="str">
        <f t="shared" si="168"/>
        <v>5736</v>
      </c>
      <c r="G3649" s="27" t="str">
        <f t="shared" si="169"/>
        <v>Male</v>
      </c>
      <c r="H3649" s="27" t="e">
        <f t="shared" si="170"/>
        <v>#VALUE!</v>
      </c>
    </row>
    <row r="3650" spans="1:8" x14ac:dyDescent="0.3">
      <c r="A3650" s="49" t="s">
        <v>4670</v>
      </c>
      <c r="B3650" s="27" t="s">
        <v>4669</v>
      </c>
      <c r="C3650" s="27" t="s">
        <v>4668</v>
      </c>
      <c r="E3650" s="75">
        <v>33073</v>
      </c>
      <c r="F3650" s="27" t="str">
        <f t="shared" si="168"/>
        <v>5266</v>
      </c>
      <c r="G3650" s="27" t="str">
        <f t="shared" si="169"/>
        <v>Male</v>
      </c>
      <c r="H3650" s="27" t="e">
        <f t="shared" si="170"/>
        <v>#VALUE!</v>
      </c>
    </row>
    <row r="3651" spans="1:8" x14ac:dyDescent="0.3">
      <c r="A3651" s="49" t="s">
        <v>4667</v>
      </c>
      <c r="B3651" s="27" t="s">
        <v>4666</v>
      </c>
      <c r="C3651" s="27" t="s">
        <v>4373</v>
      </c>
      <c r="E3651" s="75">
        <v>29287</v>
      </c>
      <c r="F3651" s="27" t="str">
        <f t="shared" si="168"/>
        <v>0107</v>
      </c>
      <c r="G3651" s="27" t="str">
        <f t="shared" si="169"/>
        <v>Female</v>
      </c>
      <c r="H3651" s="27" t="e">
        <f t="shared" si="170"/>
        <v>#VALUE!</v>
      </c>
    </row>
    <row r="3652" spans="1:8" x14ac:dyDescent="0.3">
      <c r="A3652" s="49" t="s">
        <v>4665</v>
      </c>
      <c r="B3652" s="27" t="s">
        <v>4664</v>
      </c>
      <c r="C3652" s="27" t="s">
        <v>4663</v>
      </c>
      <c r="E3652" s="75">
        <v>33588</v>
      </c>
      <c r="F3652" s="27" t="str">
        <f t="shared" ref="F3652:F3715" si="171">MID(A3652,7,4)</f>
        <v>5271</v>
      </c>
      <c r="G3652" s="27" t="str">
        <f t="shared" si="169"/>
        <v>Male</v>
      </c>
      <c r="H3652" s="27" t="e">
        <f t="shared" si="170"/>
        <v>#VALUE!</v>
      </c>
    </row>
    <row r="3653" spans="1:8" x14ac:dyDescent="0.3">
      <c r="A3653" s="49" t="s">
        <v>4662</v>
      </c>
      <c r="B3653" s="27" t="s">
        <v>4661</v>
      </c>
      <c r="C3653" s="27" t="s">
        <v>4660</v>
      </c>
      <c r="E3653" s="75">
        <v>30271</v>
      </c>
      <c r="F3653" s="27" t="str">
        <f t="shared" si="171"/>
        <v>0505</v>
      </c>
      <c r="G3653" s="27" t="str">
        <f t="shared" ref="G3653:G3716" si="172">IF(F3653&gt;"4999","Male","Female")</f>
        <v>Female</v>
      </c>
      <c r="H3653" s="27" t="e">
        <f t="shared" ref="H3653:H3716" si="173">LEFT(REPLACE(D3653,1,FIND("@",D3653),""),FIND(".",REPLACE(D3653,1,FIND("@",D3653),""))-1)</f>
        <v>#VALUE!</v>
      </c>
    </row>
    <row r="3654" spans="1:8" x14ac:dyDescent="0.3">
      <c r="A3654" s="49" t="s">
        <v>4659</v>
      </c>
      <c r="B3654" s="27" t="s">
        <v>4658</v>
      </c>
      <c r="C3654" s="27" t="s">
        <v>4657</v>
      </c>
      <c r="E3654" s="75">
        <v>33708</v>
      </c>
      <c r="F3654" s="27" t="str">
        <f t="shared" si="171"/>
        <v>6199</v>
      </c>
      <c r="G3654" s="27" t="str">
        <f t="shared" si="172"/>
        <v>Male</v>
      </c>
      <c r="H3654" s="27" t="e">
        <f t="shared" si="173"/>
        <v>#VALUE!</v>
      </c>
    </row>
    <row r="3655" spans="1:8" x14ac:dyDescent="0.3">
      <c r="A3655" s="49" t="s">
        <v>4656</v>
      </c>
      <c r="B3655" s="27" t="s">
        <v>4655</v>
      </c>
      <c r="C3655" s="27" t="s">
        <v>4654</v>
      </c>
      <c r="E3655" s="75">
        <v>32205</v>
      </c>
      <c r="F3655" s="27" t="str">
        <f t="shared" si="171"/>
        <v>0593</v>
      </c>
      <c r="G3655" s="27" t="str">
        <f t="shared" si="172"/>
        <v>Female</v>
      </c>
      <c r="H3655" s="27" t="e">
        <f t="shared" si="173"/>
        <v>#VALUE!</v>
      </c>
    </row>
    <row r="3656" spans="1:8" x14ac:dyDescent="0.3">
      <c r="A3656" s="49" t="s">
        <v>4653</v>
      </c>
      <c r="B3656" s="27" t="s">
        <v>4652</v>
      </c>
      <c r="C3656" s="27" t="s">
        <v>4651</v>
      </c>
      <c r="E3656" s="75">
        <v>32498</v>
      </c>
      <c r="F3656" s="27" t="str">
        <f t="shared" si="171"/>
        <v>0532</v>
      </c>
      <c r="G3656" s="27" t="str">
        <f t="shared" si="172"/>
        <v>Female</v>
      </c>
      <c r="H3656" s="27" t="e">
        <f t="shared" si="173"/>
        <v>#VALUE!</v>
      </c>
    </row>
    <row r="3657" spans="1:8" x14ac:dyDescent="0.3">
      <c r="A3657" s="49" t="s">
        <v>4650</v>
      </c>
      <c r="B3657" s="27" t="s">
        <v>4649</v>
      </c>
      <c r="C3657" s="27" t="s">
        <v>4648</v>
      </c>
      <c r="E3657" s="75">
        <v>33232</v>
      </c>
      <c r="F3657" s="27" t="str">
        <f t="shared" si="171"/>
        <v>0213</v>
      </c>
      <c r="G3657" s="27" t="str">
        <f t="shared" si="172"/>
        <v>Female</v>
      </c>
      <c r="H3657" s="27" t="e">
        <f t="shared" si="173"/>
        <v>#VALUE!</v>
      </c>
    </row>
    <row r="3658" spans="1:8" x14ac:dyDescent="0.3">
      <c r="A3658" s="49" t="s">
        <v>4647</v>
      </c>
      <c r="B3658" s="27" t="s">
        <v>4646</v>
      </c>
      <c r="C3658" s="27" t="s">
        <v>4643</v>
      </c>
      <c r="E3658" s="75">
        <v>33252</v>
      </c>
      <c r="F3658" s="27" t="str">
        <f t="shared" si="171"/>
        <v>1122</v>
      </c>
      <c r="G3658" s="27" t="str">
        <f t="shared" si="172"/>
        <v>Female</v>
      </c>
      <c r="H3658" s="27" t="e">
        <f t="shared" si="173"/>
        <v>#VALUE!</v>
      </c>
    </row>
    <row r="3659" spans="1:8" x14ac:dyDescent="0.3">
      <c r="A3659" s="49" t="s">
        <v>4645</v>
      </c>
      <c r="B3659" s="27" t="s">
        <v>4644</v>
      </c>
      <c r="C3659" s="27" t="s">
        <v>4643</v>
      </c>
      <c r="E3659" s="75">
        <v>29542</v>
      </c>
      <c r="F3659" s="27" t="str">
        <f t="shared" si="171"/>
        <v>5551</v>
      </c>
      <c r="G3659" s="27" t="str">
        <f t="shared" si="172"/>
        <v>Male</v>
      </c>
      <c r="H3659" s="27" t="e">
        <f t="shared" si="173"/>
        <v>#VALUE!</v>
      </c>
    </row>
    <row r="3660" spans="1:8" x14ac:dyDescent="0.3">
      <c r="A3660" s="49" t="s">
        <v>4642</v>
      </c>
      <c r="B3660" s="27" t="s">
        <v>4641</v>
      </c>
      <c r="C3660" s="27" t="s">
        <v>4640</v>
      </c>
      <c r="E3660" s="75">
        <v>30755</v>
      </c>
      <c r="F3660" s="27" t="str">
        <f t="shared" si="171"/>
        <v>0403</v>
      </c>
      <c r="G3660" s="27" t="str">
        <f t="shared" si="172"/>
        <v>Female</v>
      </c>
      <c r="H3660" s="27" t="e">
        <f t="shared" si="173"/>
        <v>#VALUE!</v>
      </c>
    </row>
    <row r="3661" spans="1:8" x14ac:dyDescent="0.3">
      <c r="A3661" s="49" t="s">
        <v>4639</v>
      </c>
      <c r="B3661" s="27" t="s">
        <v>4638</v>
      </c>
      <c r="C3661" s="27" t="s">
        <v>4637</v>
      </c>
      <c r="E3661" s="75">
        <v>32787</v>
      </c>
      <c r="F3661" s="27" t="str">
        <f t="shared" si="171"/>
        <v>5370</v>
      </c>
      <c r="G3661" s="27" t="str">
        <f t="shared" si="172"/>
        <v>Male</v>
      </c>
      <c r="H3661" s="27" t="e">
        <f t="shared" si="173"/>
        <v>#VALUE!</v>
      </c>
    </row>
    <row r="3662" spans="1:8" x14ac:dyDescent="0.3">
      <c r="A3662" s="49" t="s">
        <v>4636</v>
      </c>
      <c r="B3662" s="27" t="s">
        <v>4635</v>
      </c>
      <c r="C3662" s="27" t="s">
        <v>4634</v>
      </c>
      <c r="E3662" s="75">
        <v>33148</v>
      </c>
      <c r="F3662" s="27" t="str">
        <f t="shared" si="171"/>
        <v>0305</v>
      </c>
      <c r="G3662" s="27" t="str">
        <f t="shared" si="172"/>
        <v>Female</v>
      </c>
      <c r="H3662" s="27" t="e">
        <f t="shared" si="173"/>
        <v>#VALUE!</v>
      </c>
    </row>
    <row r="3663" spans="1:8" x14ac:dyDescent="0.3">
      <c r="A3663" s="49" t="s">
        <v>4633</v>
      </c>
      <c r="B3663" s="27" t="s">
        <v>4632</v>
      </c>
      <c r="C3663" s="27" t="s">
        <v>4631</v>
      </c>
      <c r="E3663" s="75">
        <v>31500</v>
      </c>
      <c r="F3663" s="27" t="str">
        <f t="shared" si="171"/>
        <v>0748</v>
      </c>
      <c r="G3663" s="27" t="str">
        <f t="shared" si="172"/>
        <v>Female</v>
      </c>
      <c r="H3663" s="27" t="e">
        <f t="shared" si="173"/>
        <v>#VALUE!</v>
      </c>
    </row>
    <row r="3664" spans="1:8" x14ac:dyDescent="0.3">
      <c r="A3664" s="49" t="s">
        <v>4630</v>
      </c>
      <c r="B3664" s="27" t="s">
        <v>4629</v>
      </c>
      <c r="C3664" s="27" t="s">
        <v>4119</v>
      </c>
      <c r="E3664" s="75">
        <v>32858</v>
      </c>
      <c r="F3664" s="27" t="str">
        <f t="shared" si="171"/>
        <v>0410</v>
      </c>
      <c r="G3664" s="27" t="str">
        <f t="shared" si="172"/>
        <v>Female</v>
      </c>
      <c r="H3664" s="27" t="e">
        <f t="shared" si="173"/>
        <v>#VALUE!</v>
      </c>
    </row>
    <row r="3665" spans="1:8" x14ac:dyDescent="0.3">
      <c r="A3665" s="49" t="s">
        <v>4628</v>
      </c>
      <c r="B3665" s="27" t="s">
        <v>4627</v>
      </c>
      <c r="C3665" s="27" t="s">
        <v>4626</v>
      </c>
      <c r="E3665" s="75">
        <v>30753</v>
      </c>
      <c r="F3665" s="27" t="str">
        <f t="shared" si="171"/>
        <v>5503</v>
      </c>
      <c r="G3665" s="27" t="str">
        <f t="shared" si="172"/>
        <v>Male</v>
      </c>
      <c r="H3665" s="27" t="e">
        <f t="shared" si="173"/>
        <v>#VALUE!</v>
      </c>
    </row>
    <row r="3666" spans="1:8" x14ac:dyDescent="0.3">
      <c r="A3666" s="49" t="s">
        <v>4625</v>
      </c>
      <c r="B3666" s="27" t="s">
        <v>4078</v>
      </c>
      <c r="C3666" s="27" t="s">
        <v>4248</v>
      </c>
      <c r="E3666" s="75">
        <v>31731</v>
      </c>
      <c r="F3666" s="27" t="str">
        <f t="shared" si="171"/>
        <v>1042</v>
      </c>
      <c r="G3666" s="27" t="str">
        <f t="shared" si="172"/>
        <v>Female</v>
      </c>
      <c r="H3666" s="27" t="e">
        <f t="shared" si="173"/>
        <v>#VALUE!</v>
      </c>
    </row>
    <row r="3667" spans="1:8" x14ac:dyDescent="0.3">
      <c r="A3667" s="49" t="s">
        <v>4624</v>
      </c>
      <c r="B3667" s="27" t="s">
        <v>4623</v>
      </c>
      <c r="C3667" s="27" t="s">
        <v>4622</v>
      </c>
      <c r="E3667" s="75">
        <v>33052</v>
      </c>
      <c r="F3667" s="27" t="str">
        <f t="shared" si="171"/>
        <v>0770</v>
      </c>
      <c r="G3667" s="27" t="str">
        <f t="shared" si="172"/>
        <v>Female</v>
      </c>
      <c r="H3667" s="27" t="e">
        <f t="shared" si="173"/>
        <v>#VALUE!</v>
      </c>
    </row>
    <row r="3668" spans="1:8" x14ac:dyDescent="0.3">
      <c r="A3668" s="49" t="s">
        <v>4621</v>
      </c>
      <c r="B3668" s="27" t="s">
        <v>4620</v>
      </c>
      <c r="C3668" s="27" t="s">
        <v>4312</v>
      </c>
      <c r="E3668" s="75">
        <v>32804</v>
      </c>
      <c r="F3668" s="27" t="str">
        <f t="shared" si="171"/>
        <v>0685</v>
      </c>
      <c r="G3668" s="27" t="str">
        <f t="shared" si="172"/>
        <v>Female</v>
      </c>
      <c r="H3668" s="27" t="e">
        <f t="shared" si="173"/>
        <v>#VALUE!</v>
      </c>
    </row>
    <row r="3669" spans="1:8" x14ac:dyDescent="0.3">
      <c r="A3669" s="49" t="s">
        <v>4619</v>
      </c>
      <c r="B3669" s="27" t="s">
        <v>4618</v>
      </c>
      <c r="C3669" s="27" t="s">
        <v>4131</v>
      </c>
      <c r="E3669" s="75">
        <v>31848</v>
      </c>
      <c r="F3669" s="27" t="str">
        <f t="shared" si="171"/>
        <v>1048</v>
      </c>
      <c r="G3669" s="27" t="str">
        <f t="shared" si="172"/>
        <v>Female</v>
      </c>
      <c r="H3669" s="27" t="e">
        <f t="shared" si="173"/>
        <v>#VALUE!</v>
      </c>
    </row>
    <row r="3670" spans="1:8" x14ac:dyDescent="0.3">
      <c r="A3670" s="49" t="s">
        <v>4617</v>
      </c>
      <c r="B3670" s="27" t="s">
        <v>4616</v>
      </c>
      <c r="C3670" s="27" t="s">
        <v>4615</v>
      </c>
      <c r="E3670" s="75">
        <v>33132</v>
      </c>
      <c r="F3670" s="27" t="str">
        <f t="shared" si="171"/>
        <v>5191</v>
      </c>
      <c r="G3670" s="27" t="str">
        <f t="shared" si="172"/>
        <v>Male</v>
      </c>
      <c r="H3670" s="27" t="e">
        <f t="shared" si="173"/>
        <v>#VALUE!</v>
      </c>
    </row>
    <row r="3671" spans="1:8" x14ac:dyDescent="0.3">
      <c r="A3671" s="49" t="s">
        <v>4614</v>
      </c>
      <c r="B3671" s="27" t="s">
        <v>4613</v>
      </c>
      <c r="C3671" s="27" t="s">
        <v>4612</v>
      </c>
      <c r="E3671" s="75">
        <v>31698</v>
      </c>
      <c r="F3671" s="27" t="str">
        <f t="shared" si="171"/>
        <v>5559</v>
      </c>
      <c r="G3671" s="27" t="str">
        <f t="shared" si="172"/>
        <v>Male</v>
      </c>
      <c r="H3671" s="27" t="e">
        <f t="shared" si="173"/>
        <v>#VALUE!</v>
      </c>
    </row>
    <row r="3672" spans="1:8" x14ac:dyDescent="0.3">
      <c r="A3672" s="49" t="s">
        <v>4611</v>
      </c>
      <c r="B3672" s="27" t="s">
        <v>4610</v>
      </c>
      <c r="C3672" s="27" t="s">
        <v>4609</v>
      </c>
      <c r="E3672" s="75">
        <v>29301</v>
      </c>
      <c r="F3672" s="27" t="str">
        <f t="shared" si="171"/>
        <v>5944</v>
      </c>
      <c r="G3672" s="27" t="str">
        <f t="shared" si="172"/>
        <v>Male</v>
      </c>
      <c r="H3672" s="27" t="e">
        <f t="shared" si="173"/>
        <v>#VALUE!</v>
      </c>
    </row>
    <row r="3673" spans="1:8" x14ac:dyDescent="0.3">
      <c r="A3673" s="49" t="s">
        <v>4608</v>
      </c>
      <c r="B3673" s="27" t="s">
        <v>4607</v>
      </c>
      <c r="C3673" s="27" t="s">
        <v>4488</v>
      </c>
      <c r="E3673" s="75">
        <v>31012</v>
      </c>
      <c r="F3673" s="27" t="str">
        <f t="shared" si="171"/>
        <v>6023</v>
      </c>
      <c r="G3673" s="27" t="str">
        <f t="shared" si="172"/>
        <v>Male</v>
      </c>
      <c r="H3673" s="27" t="e">
        <f t="shared" si="173"/>
        <v>#VALUE!</v>
      </c>
    </row>
    <row r="3674" spans="1:8" x14ac:dyDescent="0.3">
      <c r="A3674" s="49" t="s">
        <v>4606</v>
      </c>
      <c r="B3674" s="27" t="s">
        <v>4605</v>
      </c>
      <c r="C3674" s="27" t="s">
        <v>4604</v>
      </c>
      <c r="E3674" s="75">
        <v>31635</v>
      </c>
      <c r="F3674" s="27" t="str">
        <f t="shared" si="171"/>
        <v>0580</v>
      </c>
      <c r="G3674" s="27" t="str">
        <f t="shared" si="172"/>
        <v>Female</v>
      </c>
      <c r="H3674" s="27" t="e">
        <f t="shared" si="173"/>
        <v>#VALUE!</v>
      </c>
    </row>
    <row r="3675" spans="1:8" x14ac:dyDescent="0.3">
      <c r="A3675" s="49" t="s">
        <v>4603</v>
      </c>
      <c r="B3675" s="27" t="s">
        <v>4602</v>
      </c>
      <c r="C3675" s="27" t="s">
        <v>4601</v>
      </c>
      <c r="E3675" s="75">
        <v>33451</v>
      </c>
      <c r="F3675" s="27" t="str">
        <f t="shared" si="171"/>
        <v>5371</v>
      </c>
      <c r="G3675" s="27" t="str">
        <f t="shared" si="172"/>
        <v>Male</v>
      </c>
      <c r="H3675" s="27" t="e">
        <f t="shared" si="173"/>
        <v>#VALUE!</v>
      </c>
    </row>
    <row r="3676" spans="1:8" x14ac:dyDescent="0.3">
      <c r="A3676" s="49" t="s">
        <v>4600</v>
      </c>
      <c r="B3676" s="27" t="s">
        <v>4047</v>
      </c>
      <c r="C3676" s="27" t="s">
        <v>4599</v>
      </c>
      <c r="E3676" s="75">
        <v>29701</v>
      </c>
      <c r="F3676" s="27" t="str">
        <f t="shared" si="171"/>
        <v>5396</v>
      </c>
      <c r="G3676" s="27" t="str">
        <f t="shared" si="172"/>
        <v>Male</v>
      </c>
      <c r="H3676" s="27" t="e">
        <f t="shared" si="173"/>
        <v>#VALUE!</v>
      </c>
    </row>
    <row r="3677" spans="1:8" x14ac:dyDescent="0.3">
      <c r="A3677" s="49" t="s">
        <v>4598</v>
      </c>
      <c r="B3677" s="27" t="s">
        <v>4597</v>
      </c>
      <c r="C3677" s="27" t="s">
        <v>4265</v>
      </c>
      <c r="E3677" s="75">
        <v>30634</v>
      </c>
      <c r="F3677" s="27" t="str">
        <f t="shared" si="171"/>
        <v>5738</v>
      </c>
      <c r="G3677" s="27" t="str">
        <f t="shared" si="172"/>
        <v>Male</v>
      </c>
      <c r="H3677" s="27" t="e">
        <f t="shared" si="173"/>
        <v>#VALUE!</v>
      </c>
    </row>
    <row r="3678" spans="1:8" x14ac:dyDescent="0.3">
      <c r="A3678" s="49" t="s">
        <v>4596</v>
      </c>
      <c r="B3678" s="27" t="s">
        <v>4366</v>
      </c>
      <c r="C3678" s="27" t="s">
        <v>4595</v>
      </c>
      <c r="E3678" s="75">
        <v>31838</v>
      </c>
      <c r="F3678" s="27" t="str">
        <f t="shared" si="171"/>
        <v>0968</v>
      </c>
      <c r="G3678" s="27" t="str">
        <f t="shared" si="172"/>
        <v>Female</v>
      </c>
      <c r="H3678" s="27" t="e">
        <f t="shared" si="173"/>
        <v>#VALUE!</v>
      </c>
    </row>
    <row r="3679" spans="1:8" x14ac:dyDescent="0.3">
      <c r="A3679" s="49" t="s">
        <v>4594</v>
      </c>
      <c r="B3679" s="27" t="s">
        <v>4593</v>
      </c>
      <c r="C3679" s="27" t="s">
        <v>4592</v>
      </c>
      <c r="E3679" s="75">
        <v>30039</v>
      </c>
      <c r="F3679" s="27" t="str">
        <f t="shared" si="171"/>
        <v>5811</v>
      </c>
      <c r="G3679" s="27" t="str">
        <f t="shared" si="172"/>
        <v>Male</v>
      </c>
      <c r="H3679" s="27" t="e">
        <f t="shared" si="173"/>
        <v>#VALUE!</v>
      </c>
    </row>
    <row r="3680" spans="1:8" x14ac:dyDescent="0.3">
      <c r="A3680" s="49" t="s">
        <v>4591</v>
      </c>
      <c r="B3680" s="27" t="s">
        <v>4590</v>
      </c>
      <c r="C3680" s="27" t="s">
        <v>4413</v>
      </c>
      <c r="E3680" s="75">
        <v>26795</v>
      </c>
      <c r="F3680" s="27" t="str">
        <f t="shared" si="171"/>
        <v>5409</v>
      </c>
      <c r="G3680" s="27" t="str">
        <f t="shared" si="172"/>
        <v>Male</v>
      </c>
      <c r="H3680" s="27" t="e">
        <f t="shared" si="173"/>
        <v>#VALUE!</v>
      </c>
    </row>
    <row r="3681" spans="1:8" x14ac:dyDescent="0.3">
      <c r="A3681" s="49" t="s">
        <v>4589</v>
      </c>
      <c r="B3681" s="27" t="s">
        <v>4588</v>
      </c>
      <c r="C3681" s="27" t="s">
        <v>4587</v>
      </c>
      <c r="E3681" s="75">
        <v>30382</v>
      </c>
      <c r="F3681" s="27" t="str">
        <f t="shared" si="171"/>
        <v>0712</v>
      </c>
      <c r="G3681" s="27" t="str">
        <f t="shared" si="172"/>
        <v>Female</v>
      </c>
      <c r="H3681" s="27" t="e">
        <f t="shared" si="173"/>
        <v>#VALUE!</v>
      </c>
    </row>
    <row r="3682" spans="1:8" x14ac:dyDescent="0.3">
      <c r="A3682" s="49" t="s">
        <v>4586</v>
      </c>
      <c r="B3682" s="27" t="s">
        <v>4585</v>
      </c>
      <c r="C3682" s="27" t="s">
        <v>4584</v>
      </c>
      <c r="E3682" s="75">
        <v>32426</v>
      </c>
      <c r="F3682" s="27" t="str">
        <f t="shared" si="171"/>
        <v>5698</v>
      </c>
      <c r="G3682" s="27" t="str">
        <f t="shared" si="172"/>
        <v>Male</v>
      </c>
      <c r="H3682" s="27" t="e">
        <f t="shared" si="173"/>
        <v>#VALUE!</v>
      </c>
    </row>
    <row r="3683" spans="1:8" x14ac:dyDescent="0.3">
      <c r="A3683" s="49" t="s">
        <v>4583</v>
      </c>
      <c r="B3683" s="27" t="s">
        <v>4582</v>
      </c>
      <c r="C3683" s="27" t="s">
        <v>4581</v>
      </c>
      <c r="E3683" s="75">
        <v>29973</v>
      </c>
      <c r="F3683" s="27" t="str">
        <f t="shared" si="171"/>
        <v>0581</v>
      </c>
      <c r="G3683" s="27" t="str">
        <f t="shared" si="172"/>
        <v>Female</v>
      </c>
      <c r="H3683" s="27" t="e">
        <f t="shared" si="173"/>
        <v>#VALUE!</v>
      </c>
    </row>
    <row r="3684" spans="1:8" x14ac:dyDescent="0.3">
      <c r="A3684" s="49" t="s">
        <v>4580</v>
      </c>
      <c r="B3684" s="27" t="s">
        <v>4579</v>
      </c>
      <c r="C3684" s="27" t="s">
        <v>4268</v>
      </c>
      <c r="E3684" s="75">
        <v>30515</v>
      </c>
      <c r="F3684" s="27" t="str">
        <f t="shared" si="171"/>
        <v>0571</v>
      </c>
      <c r="G3684" s="27" t="str">
        <f t="shared" si="172"/>
        <v>Female</v>
      </c>
      <c r="H3684" s="27" t="e">
        <f t="shared" si="173"/>
        <v>#VALUE!</v>
      </c>
    </row>
    <row r="3685" spans="1:8" x14ac:dyDescent="0.3">
      <c r="A3685" s="49" t="s">
        <v>4578</v>
      </c>
      <c r="B3685" s="27" t="s">
        <v>4577</v>
      </c>
      <c r="C3685" s="27" t="s">
        <v>4576</v>
      </c>
      <c r="E3685" s="75">
        <v>30335</v>
      </c>
      <c r="F3685" s="27" t="str">
        <f t="shared" si="171"/>
        <v>0705</v>
      </c>
      <c r="G3685" s="27" t="str">
        <f t="shared" si="172"/>
        <v>Female</v>
      </c>
      <c r="H3685" s="27" t="e">
        <f t="shared" si="173"/>
        <v>#VALUE!</v>
      </c>
    </row>
    <row r="3686" spans="1:8" x14ac:dyDescent="0.3">
      <c r="A3686" s="49" t="s">
        <v>4575</v>
      </c>
      <c r="B3686" s="27" t="s">
        <v>4574</v>
      </c>
      <c r="C3686" s="27" t="s">
        <v>4573</v>
      </c>
      <c r="E3686" s="75">
        <v>33248</v>
      </c>
      <c r="F3686" s="27" t="str">
        <f t="shared" si="171"/>
        <v>0623</v>
      </c>
      <c r="G3686" s="27" t="str">
        <f t="shared" si="172"/>
        <v>Female</v>
      </c>
      <c r="H3686" s="27" t="e">
        <f t="shared" si="173"/>
        <v>#VALUE!</v>
      </c>
    </row>
    <row r="3687" spans="1:8" x14ac:dyDescent="0.3">
      <c r="A3687" s="49" t="s">
        <v>4572</v>
      </c>
      <c r="B3687" s="27" t="s">
        <v>4571</v>
      </c>
      <c r="C3687" s="27" t="s">
        <v>4570</v>
      </c>
      <c r="E3687" s="75">
        <v>32617</v>
      </c>
      <c r="F3687" s="27" t="str">
        <f t="shared" si="171"/>
        <v>1077</v>
      </c>
      <c r="G3687" s="27" t="str">
        <f t="shared" si="172"/>
        <v>Female</v>
      </c>
      <c r="H3687" s="27" t="e">
        <f t="shared" si="173"/>
        <v>#VALUE!</v>
      </c>
    </row>
    <row r="3688" spans="1:8" x14ac:dyDescent="0.3">
      <c r="A3688" s="49" t="s">
        <v>4569</v>
      </c>
      <c r="B3688" s="27" t="s">
        <v>4568</v>
      </c>
      <c r="C3688" s="27" t="s">
        <v>4567</v>
      </c>
      <c r="E3688" s="75">
        <v>30184</v>
      </c>
      <c r="F3688" s="27" t="str">
        <f t="shared" si="171"/>
        <v>5549</v>
      </c>
      <c r="G3688" s="27" t="str">
        <f t="shared" si="172"/>
        <v>Male</v>
      </c>
      <c r="H3688" s="27" t="e">
        <f t="shared" si="173"/>
        <v>#VALUE!</v>
      </c>
    </row>
    <row r="3689" spans="1:8" x14ac:dyDescent="0.3">
      <c r="A3689" s="49" t="s">
        <v>4566</v>
      </c>
      <c r="B3689" s="27" t="s">
        <v>4565</v>
      </c>
      <c r="C3689" s="27" t="s">
        <v>4564</v>
      </c>
      <c r="E3689" s="75">
        <v>27015</v>
      </c>
      <c r="F3689" s="27" t="str">
        <f t="shared" si="171"/>
        <v>5333</v>
      </c>
      <c r="G3689" s="27" t="str">
        <f t="shared" si="172"/>
        <v>Male</v>
      </c>
      <c r="H3689" s="27" t="e">
        <f t="shared" si="173"/>
        <v>#VALUE!</v>
      </c>
    </row>
    <row r="3690" spans="1:8" x14ac:dyDescent="0.3">
      <c r="A3690" s="49" t="s">
        <v>4563</v>
      </c>
      <c r="B3690" s="27" t="s">
        <v>4562</v>
      </c>
      <c r="C3690" s="27" t="s">
        <v>4561</v>
      </c>
      <c r="E3690" s="75">
        <v>24961</v>
      </c>
      <c r="F3690" s="27" t="str">
        <f t="shared" si="171"/>
        <v>6278</v>
      </c>
      <c r="G3690" s="27" t="str">
        <f t="shared" si="172"/>
        <v>Male</v>
      </c>
      <c r="H3690" s="27" t="e">
        <f t="shared" si="173"/>
        <v>#VALUE!</v>
      </c>
    </row>
    <row r="3691" spans="1:8" x14ac:dyDescent="0.3">
      <c r="A3691" s="49" t="s">
        <v>4560</v>
      </c>
      <c r="B3691" s="27" t="s">
        <v>4173</v>
      </c>
      <c r="C3691" s="27" t="s">
        <v>4559</v>
      </c>
      <c r="E3691" s="75">
        <v>29782</v>
      </c>
      <c r="F3691" s="27" t="str">
        <f t="shared" si="171"/>
        <v>0761</v>
      </c>
      <c r="G3691" s="27" t="str">
        <f t="shared" si="172"/>
        <v>Female</v>
      </c>
      <c r="H3691" s="27" t="e">
        <f t="shared" si="173"/>
        <v>#VALUE!</v>
      </c>
    </row>
    <row r="3692" spans="1:8" x14ac:dyDescent="0.3">
      <c r="A3692" s="49" t="s">
        <v>4558</v>
      </c>
      <c r="B3692" s="27" t="s">
        <v>4557</v>
      </c>
      <c r="C3692" s="27" t="s">
        <v>4556</v>
      </c>
      <c r="E3692" s="75">
        <v>31308</v>
      </c>
      <c r="F3692" s="27" t="str">
        <f t="shared" si="171"/>
        <v>6491</v>
      </c>
      <c r="G3692" s="27" t="str">
        <f t="shared" si="172"/>
        <v>Male</v>
      </c>
      <c r="H3692" s="27" t="e">
        <f t="shared" si="173"/>
        <v>#VALUE!</v>
      </c>
    </row>
    <row r="3693" spans="1:8" x14ac:dyDescent="0.3">
      <c r="A3693" s="49" t="s">
        <v>4555</v>
      </c>
      <c r="B3693" s="27" t="s">
        <v>4554</v>
      </c>
      <c r="C3693" s="27" t="s">
        <v>4125</v>
      </c>
      <c r="E3693" s="75">
        <v>30409</v>
      </c>
      <c r="F3693" s="27" t="str">
        <f t="shared" si="171"/>
        <v>0540</v>
      </c>
      <c r="G3693" s="27" t="str">
        <f t="shared" si="172"/>
        <v>Female</v>
      </c>
      <c r="H3693" s="27" t="e">
        <f t="shared" si="173"/>
        <v>#VALUE!</v>
      </c>
    </row>
    <row r="3694" spans="1:8" x14ac:dyDescent="0.3">
      <c r="A3694" s="49" t="s">
        <v>4553</v>
      </c>
      <c r="B3694" s="27" t="s">
        <v>4552</v>
      </c>
      <c r="C3694" s="27" t="s">
        <v>4502</v>
      </c>
      <c r="E3694" s="75">
        <v>35208</v>
      </c>
      <c r="F3694" s="27" t="str">
        <f t="shared" si="171"/>
        <v>5157</v>
      </c>
      <c r="G3694" s="27" t="str">
        <f t="shared" si="172"/>
        <v>Male</v>
      </c>
      <c r="H3694" s="27" t="e">
        <f t="shared" si="173"/>
        <v>#VALUE!</v>
      </c>
    </row>
    <row r="3695" spans="1:8" x14ac:dyDescent="0.3">
      <c r="A3695" s="49" t="s">
        <v>4551</v>
      </c>
      <c r="B3695" s="27" t="s">
        <v>4550</v>
      </c>
      <c r="C3695" s="27" t="s">
        <v>4549</v>
      </c>
      <c r="E3695" s="75">
        <v>21936</v>
      </c>
      <c r="F3695" s="27" t="str">
        <f t="shared" si="171"/>
        <v>0216</v>
      </c>
      <c r="G3695" s="27" t="str">
        <f t="shared" si="172"/>
        <v>Female</v>
      </c>
      <c r="H3695" s="27" t="e">
        <f t="shared" si="173"/>
        <v>#VALUE!</v>
      </c>
    </row>
    <row r="3696" spans="1:8" x14ac:dyDescent="0.3">
      <c r="A3696" s="49" t="s">
        <v>4548</v>
      </c>
      <c r="B3696" s="27" t="s">
        <v>4547</v>
      </c>
      <c r="C3696" s="27" t="s">
        <v>4502</v>
      </c>
      <c r="E3696" s="75">
        <v>31348</v>
      </c>
      <c r="F3696" s="27" t="str">
        <f t="shared" si="171"/>
        <v>5125</v>
      </c>
      <c r="G3696" s="27" t="str">
        <f t="shared" si="172"/>
        <v>Male</v>
      </c>
      <c r="H3696" s="27" t="e">
        <f t="shared" si="173"/>
        <v>#VALUE!</v>
      </c>
    </row>
    <row r="3697" spans="1:8" x14ac:dyDescent="0.3">
      <c r="A3697" s="49" t="s">
        <v>4546</v>
      </c>
      <c r="B3697" s="27" t="s">
        <v>4545</v>
      </c>
      <c r="C3697" s="27" t="s">
        <v>4544</v>
      </c>
      <c r="E3697" s="75">
        <v>31397</v>
      </c>
      <c r="F3697" s="27" t="str">
        <f t="shared" si="171"/>
        <v>5774</v>
      </c>
      <c r="G3697" s="27" t="str">
        <f t="shared" si="172"/>
        <v>Male</v>
      </c>
      <c r="H3697" s="27" t="e">
        <f t="shared" si="173"/>
        <v>#VALUE!</v>
      </c>
    </row>
    <row r="3698" spans="1:8" x14ac:dyDescent="0.3">
      <c r="A3698" s="49" t="s">
        <v>4543</v>
      </c>
      <c r="B3698" s="27" t="s">
        <v>4542</v>
      </c>
      <c r="C3698" s="27" t="s">
        <v>4541</v>
      </c>
      <c r="E3698" s="75">
        <v>31335</v>
      </c>
      <c r="F3698" s="27" t="str">
        <f t="shared" si="171"/>
        <v>0396</v>
      </c>
      <c r="G3698" s="27" t="str">
        <f t="shared" si="172"/>
        <v>Female</v>
      </c>
      <c r="H3698" s="27" t="e">
        <f t="shared" si="173"/>
        <v>#VALUE!</v>
      </c>
    </row>
    <row r="3699" spans="1:8" x14ac:dyDescent="0.3">
      <c r="A3699" s="49" t="s">
        <v>4540</v>
      </c>
      <c r="B3699" s="27" t="s">
        <v>4539</v>
      </c>
      <c r="C3699" s="27" t="s">
        <v>4538</v>
      </c>
      <c r="E3699" s="75">
        <v>33175</v>
      </c>
      <c r="F3699" s="27" t="str">
        <f t="shared" si="171"/>
        <v>5907</v>
      </c>
      <c r="G3699" s="27" t="str">
        <f t="shared" si="172"/>
        <v>Male</v>
      </c>
      <c r="H3699" s="27" t="e">
        <f t="shared" si="173"/>
        <v>#VALUE!</v>
      </c>
    </row>
    <row r="3700" spans="1:8" x14ac:dyDescent="0.3">
      <c r="A3700" s="49" t="s">
        <v>4537</v>
      </c>
      <c r="B3700" s="27" t="s">
        <v>4536</v>
      </c>
      <c r="C3700" s="27" t="s">
        <v>4373</v>
      </c>
      <c r="E3700" s="75">
        <v>33800</v>
      </c>
      <c r="F3700" s="27" t="str">
        <f t="shared" si="171"/>
        <v>5199</v>
      </c>
      <c r="G3700" s="27" t="str">
        <f t="shared" si="172"/>
        <v>Male</v>
      </c>
      <c r="H3700" s="27" t="e">
        <f t="shared" si="173"/>
        <v>#VALUE!</v>
      </c>
    </row>
    <row r="3701" spans="1:8" x14ac:dyDescent="0.3">
      <c r="A3701" s="49" t="s">
        <v>4535</v>
      </c>
      <c r="B3701" s="27" t="s">
        <v>4494</v>
      </c>
      <c r="C3701" s="27" t="s">
        <v>4534</v>
      </c>
      <c r="E3701" s="75">
        <v>459266</v>
      </c>
      <c r="F3701" s="27" t="str">
        <f t="shared" si="171"/>
        <v>639</v>
      </c>
      <c r="G3701" s="27" t="str">
        <f t="shared" si="172"/>
        <v>Male</v>
      </c>
      <c r="H3701" s="27" t="e">
        <f t="shared" si="173"/>
        <v>#VALUE!</v>
      </c>
    </row>
    <row r="3702" spans="1:8" x14ac:dyDescent="0.3">
      <c r="A3702" s="49" t="s">
        <v>4533</v>
      </c>
      <c r="B3702" s="27" t="s">
        <v>4532</v>
      </c>
      <c r="C3702" s="27" t="s">
        <v>4531</v>
      </c>
      <c r="E3702" s="75">
        <v>30914</v>
      </c>
      <c r="F3702" s="27" t="str">
        <f t="shared" si="171"/>
        <v>5801</v>
      </c>
      <c r="G3702" s="27" t="str">
        <f t="shared" si="172"/>
        <v>Male</v>
      </c>
      <c r="H3702" s="27" t="e">
        <f t="shared" si="173"/>
        <v>#VALUE!</v>
      </c>
    </row>
    <row r="3703" spans="1:8" x14ac:dyDescent="0.3">
      <c r="A3703" s="49" t="s">
        <v>4530</v>
      </c>
      <c r="B3703" s="27" t="s">
        <v>4529</v>
      </c>
      <c r="C3703" s="27" t="s">
        <v>4528</v>
      </c>
      <c r="E3703" s="75">
        <v>30296</v>
      </c>
      <c r="F3703" s="27" t="str">
        <f t="shared" si="171"/>
        <v>5507</v>
      </c>
      <c r="G3703" s="27" t="str">
        <f t="shared" si="172"/>
        <v>Male</v>
      </c>
      <c r="H3703" s="27" t="e">
        <f t="shared" si="173"/>
        <v>#VALUE!</v>
      </c>
    </row>
    <row r="3704" spans="1:8" x14ac:dyDescent="0.3">
      <c r="A3704" s="49" t="s">
        <v>4527</v>
      </c>
      <c r="B3704" s="27" t="s">
        <v>4526</v>
      </c>
      <c r="C3704" s="27" t="s">
        <v>4525</v>
      </c>
      <c r="E3704" s="75">
        <v>31485</v>
      </c>
      <c r="F3704" s="27" t="str">
        <f t="shared" si="171"/>
        <v>5450</v>
      </c>
      <c r="G3704" s="27" t="str">
        <f t="shared" si="172"/>
        <v>Male</v>
      </c>
      <c r="H3704" s="27" t="e">
        <f t="shared" si="173"/>
        <v>#VALUE!</v>
      </c>
    </row>
    <row r="3705" spans="1:8" x14ac:dyDescent="0.3">
      <c r="A3705" s="49" t="s">
        <v>4524</v>
      </c>
      <c r="B3705" s="27" t="s">
        <v>4523</v>
      </c>
      <c r="C3705" s="27" t="s">
        <v>4522</v>
      </c>
      <c r="E3705" s="75">
        <v>31495</v>
      </c>
      <c r="F3705" s="27" t="str">
        <f t="shared" si="171"/>
        <v>5132</v>
      </c>
      <c r="G3705" s="27" t="str">
        <f t="shared" si="172"/>
        <v>Male</v>
      </c>
      <c r="H3705" s="27" t="e">
        <f t="shared" si="173"/>
        <v>#VALUE!</v>
      </c>
    </row>
    <row r="3706" spans="1:8" x14ac:dyDescent="0.3">
      <c r="A3706" s="49" t="s">
        <v>4521</v>
      </c>
      <c r="B3706" s="27" t="s">
        <v>4520</v>
      </c>
      <c r="C3706" s="27" t="s">
        <v>4519</v>
      </c>
      <c r="E3706" s="75">
        <v>33313</v>
      </c>
      <c r="F3706" s="27" t="str">
        <f t="shared" si="171"/>
        <v>5297</v>
      </c>
      <c r="G3706" s="27" t="str">
        <f t="shared" si="172"/>
        <v>Male</v>
      </c>
      <c r="H3706" s="27" t="e">
        <f t="shared" si="173"/>
        <v>#VALUE!</v>
      </c>
    </row>
    <row r="3707" spans="1:8" x14ac:dyDescent="0.3">
      <c r="A3707" s="49" t="s">
        <v>4518</v>
      </c>
      <c r="B3707" s="27" t="s">
        <v>4517</v>
      </c>
      <c r="C3707" s="27" t="s">
        <v>4248</v>
      </c>
      <c r="E3707" s="75">
        <v>32342</v>
      </c>
      <c r="F3707" s="27" t="str">
        <f t="shared" si="171"/>
        <v>5446</v>
      </c>
      <c r="G3707" s="27" t="str">
        <f t="shared" si="172"/>
        <v>Male</v>
      </c>
      <c r="H3707" s="27" t="e">
        <f t="shared" si="173"/>
        <v>#VALUE!</v>
      </c>
    </row>
    <row r="3708" spans="1:8" x14ac:dyDescent="0.3">
      <c r="A3708" s="49" t="s">
        <v>4516</v>
      </c>
      <c r="B3708" s="27" t="s">
        <v>4515</v>
      </c>
      <c r="C3708" s="27" t="s">
        <v>4514</v>
      </c>
      <c r="E3708" s="75">
        <v>31718</v>
      </c>
      <c r="F3708" s="27" t="str">
        <f t="shared" si="171"/>
        <v>5838</v>
      </c>
      <c r="G3708" s="27" t="str">
        <f t="shared" si="172"/>
        <v>Male</v>
      </c>
      <c r="H3708" s="27" t="e">
        <f t="shared" si="173"/>
        <v>#VALUE!</v>
      </c>
    </row>
    <row r="3709" spans="1:8" x14ac:dyDescent="0.3">
      <c r="A3709" s="49" t="s">
        <v>4513</v>
      </c>
      <c r="B3709" s="27" t="s">
        <v>4512</v>
      </c>
      <c r="C3709" s="27" t="s">
        <v>4511</v>
      </c>
      <c r="E3709" s="75">
        <v>28202</v>
      </c>
      <c r="F3709" s="27" t="str">
        <f t="shared" si="171"/>
        <v>5109</v>
      </c>
      <c r="G3709" s="27" t="str">
        <f t="shared" si="172"/>
        <v>Male</v>
      </c>
      <c r="H3709" s="27" t="e">
        <f t="shared" si="173"/>
        <v>#VALUE!</v>
      </c>
    </row>
    <row r="3710" spans="1:8" x14ac:dyDescent="0.3">
      <c r="A3710" s="49" t="s">
        <v>4510</v>
      </c>
      <c r="B3710" s="27" t="s">
        <v>4509</v>
      </c>
      <c r="C3710" s="27" t="s">
        <v>4508</v>
      </c>
      <c r="E3710" s="75">
        <v>29937</v>
      </c>
      <c r="F3710" s="27" t="str">
        <f t="shared" si="171"/>
        <v>0439</v>
      </c>
      <c r="G3710" s="27" t="str">
        <f t="shared" si="172"/>
        <v>Female</v>
      </c>
      <c r="H3710" s="27" t="e">
        <f t="shared" si="173"/>
        <v>#VALUE!</v>
      </c>
    </row>
    <row r="3711" spans="1:8" x14ac:dyDescent="0.3">
      <c r="A3711" s="49" t="s">
        <v>4507</v>
      </c>
      <c r="B3711" s="27" t="s">
        <v>4506</v>
      </c>
      <c r="C3711" s="27" t="s">
        <v>4505</v>
      </c>
      <c r="E3711" s="75">
        <v>20134</v>
      </c>
      <c r="F3711" s="27" t="str">
        <f t="shared" si="171"/>
        <v>5100</v>
      </c>
      <c r="G3711" s="27" t="str">
        <f t="shared" si="172"/>
        <v>Male</v>
      </c>
      <c r="H3711" s="27" t="e">
        <f t="shared" si="173"/>
        <v>#VALUE!</v>
      </c>
    </row>
    <row r="3712" spans="1:8" x14ac:dyDescent="0.3">
      <c r="A3712" s="49" t="s">
        <v>4504</v>
      </c>
      <c r="B3712" s="27" t="s">
        <v>4503</v>
      </c>
      <c r="C3712" s="27" t="s">
        <v>4502</v>
      </c>
      <c r="E3712" s="75">
        <v>27943</v>
      </c>
      <c r="F3712" s="27" t="str">
        <f t="shared" si="171"/>
        <v>0045</v>
      </c>
      <c r="G3712" s="27" t="str">
        <f t="shared" si="172"/>
        <v>Female</v>
      </c>
      <c r="H3712" s="27" t="e">
        <f t="shared" si="173"/>
        <v>#VALUE!</v>
      </c>
    </row>
    <row r="3713" spans="1:8" x14ac:dyDescent="0.3">
      <c r="A3713" s="49" t="s">
        <v>4501</v>
      </c>
      <c r="B3713" s="27" t="s">
        <v>4500</v>
      </c>
      <c r="C3713" s="27" t="s">
        <v>4499</v>
      </c>
      <c r="E3713" s="75">
        <v>31713</v>
      </c>
      <c r="F3713" s="27" t="str">
        <f t="shared" si="171"/>
        <v>5764</v>
      </c>
      <c r="G3713" s="27" t="str">
        <f t="shared" si="172"/>
        <v>Male</v>
      </c>
      <c r="H3713" s="27" t="e">
        <f t="shared" si="173"/>
        <v>#VALUE!</v>
      </c>
    </row>
    <row r="3714" spans="1:8" x14ac:dyDescent="0.3">
      <c r="A3714" s="49" t="s">
        <v>4498</v>
      </c>
      <c r="B3714" s="27" t="s">
        <v>4497</v>
      </c>
      <c r="C3714" s="27" t="s">
        <v>4496</v>
      </c>
      <c r="E3714" s="75">
        <v>31529</v>
      </c>
      <c r="F3714" s="27" t="str">
        <f t="shared" si="171"/>
        <v>5423</v>
      </c>
      <c r="G3714" s="27" t="str">
        <f t="shared" si="172"/>
        <v>Male</v>
      </c>
      <c r="H3714" s="27" t="e">
        <f t="shared" si="173"/>
        <v>#VALUE!</v>
      </c>
    </row>
    <row r="3715" spans="1:8" x14ac:dyDescent="0.3">
      <c r="A3715" s="49" t="s">
        <v>4495</v>
      </c>
      <c r="B3715" s="27" t="s">
        <v>4494</v>
      </c>
      <c r="C3715" s="27" t="s">
        <v>4493</v>
      </c>
      <c r="E3715" s="75">
        <v>26811</v>
      </c>
      <c r="F3715" s="27" t="str">
        <f t="shared" si="171"/>
        <v>5560</v>
      </c>
      <c r="G3715" s="27" t="str">
        <f t="shared" si="172"/>
        <v>Male</v>
      </c>
      <c r="H3715" s="27" t="e">
        <f t="shared" si="173"/>
        <v>#VALUE!</v>
      </c>
    </row>
    <row r="3716" spans="1:8" x14ac:dyDescent="0.3">
      <c r="A3716" s="49" t="s">
        <v>4492</v>
      </c>
      <c r="B3716" s="27" t="s">
        <v>4491</v>
      </c>
      <c r="C3716" s="27" t="s">
        <v>4490</v>
      </c>
      <c r="E3716" s="75">
        <v>30085</v>
      </c>
      <c r="F3716" s="27" t="str">
        <f t="shared" ref="F3716:F3779" si="174">MID(A3716,7,4)</f>
        <v>0069</v>
      </c>
      <c r="G3716" s="27" t="str">
        <f t="shared" si="172"/>
        <v>Female</v>
      </c>
      <c r="H3716" s="27" t="e">
        <f t="shared" si="173"/>
        <v>#VALUE!</v>
      </c>
    </row>
    <row r="3717" spans="1:8" x14ac:dyDescent="0.3">
      <c r="A3717" s="49" t="s">
        <v>4489</v>
      </c>
      <c r="B3717" s="27" t="s">
        <v>4138</v>
      </c>
      <c r="C3717" s="27" t="s">
        <v>4488</v>
      </c>
      <c r="E3717" s="75">
        <v>31243</v>
      </c>
      <c r="F3717" s="27" t="str">
        <f t="shared" si="174"/>
        <v>0426</v>
      </c>
      <c r="G3717" s="27" t="str">
        <f t="shared" ref="G3717:G3780" si="175">IF(F3717&gt;"4999","Male","Female")</f>
        <v>Female</v>
      </c>
      <c r="H3717" s="27" t="e">
        <f t="shared" ref="H3717:H3780" si="176">LEFT(REPLACE(D3717,1,FIND("@",D3717),""),FIND(".",REPLACE(D3717,1,FIND("@",D3717),""))-1)</f>
        <v>#VALUE!</v>
      </c>
    </row>
    <row r="3718" spans="1:8" x14ac:dyDescent="0.3">
      <c r="A3718" s="49" t="s">
        <v>4487</v>
      </c>
      <c r="B3718" s="27" t="s">
        <v>4486</v>
      </c>
      <c r="C3718" s="27" t="s">
        <v>4485</v>
      </c>
      <c r="E3718" s="75">
        <v>30980</v>
      </c>
      <c r="F3718" s="27" t="str">
        <f t="shared" si="174"/>
        <v>0536</v>
      </c>
      <c r="G3718" s="27" t="str">
        <f t="shared" si="175"/>
        <v>Female</v>
      </c>
      <c r="H3718" s="27" t="e">
        <f t="shared" si="176"/>
        <v>#VALUE!</v>
      </c>
    </row>
    <row r="3719" spans="1:8" x14ac:dyDescent="0.3">
      <c r="A3719" s="49" t="s">
        <v>4484</v>
      </c>
      <c r="B3719" s="27" t="s">
        <v>4483</v>
      </c>
      <c r="C3719" s="27" t="s">
        <v>4482</v>
      </c>
      <c r="E3719" s="75">
        <v>31866</v>
      </c>
      <c r="F3719" s="27" t="str">
        <f t="shared" si="174"/>
        <v>5527</v>
      </c>
      <c r="G3719" s="27" t="str">
        <f t="shared" si="175"/>
        <v>Male</v>
      </c>
      <c r="H3719" s="27" t="e">
        <f t="shared" si="176"/>
        <v>#VALUE!</v>
      </c>
    </row>
    <row r="3720" spans="1:8" x14ac:dyDescent="0.3">
      <c r="A3720" s="49" t="s">
        <v>4481</v>
      </c>
      <c r="B3720" s="27" t="s">
        <v>4480</v>
      </c>
      <c r="C3720" s="27" t="s">
        <v>4479</v>
      </c>
      <c r="E3720" s="75">
        <v>32939</v>
      </c>
      <c r="F3720" s="27" t="str">
        <f t="shared" si="174"/>
        <v>0466</v>
      </c>
      <c r="G3720" s="27" t="str">
        <f t="shared" si="175"/>
        <v>Female</v>
      </c>
      <c r="H3720" s="27" t="e">
        <f t="shared" si="176"/>
        <v>#VALUE!</v>
      </c>
    </row>
    <row r="3721" spans="1:8" x14ac:dyDescent="0.3">
      <c r="A3721" s="49" t="s">
        <v>4478</v>
      </c>
      <c r="B3721" s="27" t="s">
        <v>4477</v>
      </c>
      <c r="C3721" s="27" t="s">
        <v>4476</v>
      </c>
      <c r="E3721" s="75">
        <v>33556</v>
      </c>
      <c r="F3721" s="27" t="str">
        <f t="shared" si="174"/>
        <v>5447</v>
      </c>
      <c r="G3721" s="27" t="str">
        <f t="shared" si="175"/>
        <v>Male</v>
      </c>
      <c r="H3721" s="27" t="e">
        <f t="shared" si="176"/>
        <v>#VALUE!</v>
      </c>
    </row>
    <row r="3722" spans="1:8" x14ac:dyDescent="0.3">
      <c r="A3722" s="49" t="s">
        <v>4475</v>
      </c>
      <c r="B3722" s="27" t="s">
        <v>4474</v>
      </c>
      <c r="C3722" s="27" t="s">
        <v>4473</v>
      </c>
      <c r="E3722" s="75">
        <v>31990</v>
      </c>
      <c r="F3722" s="27" t="str">
        <f t="shared" si="174"/>
        <v>0506</v>
      </c>
      <c r="G3722" s="27" t="str">
        <f t="shared" si="175"/>
        <v>Female</v>
      </c>
      <c r="H3722" s="27" t="e">
        <f t="shared" si="176"/>
        <v>#VALUE!</v>
      </c>
    </row>
    <row r="3723" spans="1:8" x14ac:dyDescent="0.3">
      <c r="A3723" s="49" t="s">
        <v>4472</v>
      </c>
      <c r="B3723" s="27" t="s">
        <v>4471</v>
      </c>
      <c r="C3723" s="27" t="s">
        <v>4470</v>
      </c>
      <c r="E3723" s="75">
        <v>31743</v>
      </c>
      <c r="F3723" s="27" t="str">
        <f t="shared" si="174"/>
        <v>0007</v>
      </c>
      <c r="G3723" s="27" t="str">
        <f t="shared" si="175"/>
        <v>Female</v>
      </c>
      <c r="H3723" s="27" t="e">
        <f t="shared" si="176"/>
        <v>#VALUE!</v>
      </c>
    </row>
    <row r="3724" spans="1:8" x14ac:dyDescent="0.3">
      <c r="A3724" s="49" t="s">
        <v>4469</v>
      </c>
      <c r="B3724" s="27" t="s">
        <v>4468</v>
      </c>
      <c r="C3724" s="27" t="s">
        <v>4467</v>
      </c>
      <c r="E3724" s="75">
        <v>33909</v>
      </c>
      <c r="F3724" s="27" t="str">
        <f t="shared" si="174"/>
        <v>0139</v>
      </c>
      <c r="G3724" s="27" t="str">
        <f t="shared" si="175"/>
        <v>Female</v>
      </c>
      <c r="H3724" s="27" t="e">
        <f t="shared" si="176"/>
        <v>#VALUE!</v>
      </c>
    </row>
    <row r="3725" spans="1:8" x14ac:dyDescent="0.3">
      <c r="A3725" s="49" t="s">
        <v>4466</v>
      </c>
      <c r="B3725" s="27" t="s">
        <v>4078</v>
      </c>
      <c r="C3725" s="27" t="s">
        <v>4465</v>
      </c>
      <c r="E3725" s="75">
        <v>32540</v>
      </c>
      <c r="F3725" s="27" t="str">
        <f t="shared" si="174"/>
        <v>0402</v>
      </c>
      <c r="G3725" s="27" t="str">
        <f t="shared" si="175"/>
        <v>Female</v>
      </c>
      <c r="H3725" s="27" t="e">
        <f t="shared" si="176"/>
        <v>#VALUE!</v>
      </c>
    </row>
    <row r="3726" spans="1:8" x14ac:dyDescent="0.3">
      <c r="A3726" s="49" t="s">
        <v>4464</v>
      </c>
      <c r="B3726" s="27" t="s">
        <v>4463</v>
      </c>
      <c r="C3726" s="27" t="s">
        <v>4462</v>
      </c>
      <c r="E3726" s="75">
        <v>29121</v>
      </c>
      <c r="F3726" s="27" t="str">
        <f t="shared" si="174"/>
        <v>5118</v>
      </c>
      <c r="G3726" s="27" t="str">
        <f t="shared" si="175"/>
        <v>Male</v>
      </c>
      <c r="H3726" s="27" t="e">
        <f t="shared" si="176"/>
        <v>#VALUE!</v>
      </c>
    </row>
    <row r="3727" spans="1:8" x14ac:dyDescent="0.3">
      <c r="A3727" s="49" t="s">
        <v>4461</v>
      </c>
      <c r="B3727" s="27" t="s">
        <v>4460</v>
      </c>
      <c r="C3727" s="27" t="s">
        <v>4459</v>
      </c>
      <c r="E3727" s="75">
        <v>31928</v>
      </c>
      <c r="F3727" s="27" t="str">
        <f t="shared" si="174"/>
        <v>0325</v>
      </c>
      <c r="G3727" s="27" t="str">
        <f t="shared" si="175"/>
        <v>Female</v>
      </c>
      <c r="H3727" s="27" t="e">
        <f t="shared" si="176"/>
        <v>#VALUE!</v>
      </c>
    </row>
    <row r="3728" spans="1:8" x14ac:dyDescent="0.3">
      <c r="A3728" s="49" t="s">
        <v>4458</v>
      </c>
      <c r="B3728" s="27" t="s">
        <v>4457</v>
      </c>
      <c r="C3728" s="27" t="s">
        <v>4456</v>
      </c>
      <c r="E3728" s="75">
        <v>32412</v>
      </c>
      <c r="F3728" s="27" t="str">
        <f t="shared" si="174"/>
        <v>0286</v>
      </c>
      <c r="G3728" s="27" t="str">
        <f t="shared" si="175"/>
        <v>Female</v>
      </c>
      <c r="H3728" s="27" t="e">
        <f t="shared" si="176"/>
        <v>#VALUE!</v>
      </c>
    </row>
    <row r="3729" spans="1:8" x14ac:dyDescent="0.3">
      <c r="A3729" s="49" t="s">
        <v>4455</v>
      </c>
      <c r="B3729" s="27" t="s">
        <v>4454</v>
      </c>
      <c r="C3729" s="27" t="s">
        <v>4453</v>
      </c>
      <c r="E3729" s="75">
        <v>31121</v>
      </c>
      <c r="F3729" s="27" t="str">
        <f t="shared" si="174"/>
        <v>0523</v>
      </c>
      <c r="G3729" s="27" t="str">
        <f t="shared" si="175"/>
        <v>Female</v>
      </c>
      <c r="H3729" s="27" t="e">
        <f t="shared" si="176"/>
        <v>#VALUE!</v>
      </c>
    </row>
    <row r="3730" spans="1:8" x14ac:dyDescent="0.3">
      <c r="A3730" s="49" t="s">
        <v>4452</v>
      </c>
      <c r="B3730" s="27" t="s">
        <v>4451</v>
      </c>
      <c r="C3730" s="27" t="s">
        <v>4265</v>
      </c>
      <c r="E3730" s="75">
        <v>30640</v>
      </c>
      <c r="F3730" s="27" t="str">
        <f t="shared" si="174"/>
        <v>0775</v>
      </c>
      <c r="G3730" s="27" t="str">
        <f t="shared" si="175"/>
        <v>Female</v>
      </c>
      <c r="H3730" s="27" t="e">
        <f t="shared" si="176"/>
        <v>#VALUE!</v>
      </c>
    </row>
    <row r="3731" spans="1:8" x14ac:dyDescent="0.3">
      <c r="A3731" s="49" t="s">
        <v>4450</v>
      </c>
      <c r="B3731" s="27" t="s">
        <v>4449</v>
      </c>
      <c r="C3731" s="27" t="s">
        <v>4448</v>
      </c>
      <c r="E3731" s="75">
        <v>33459</v>
      </c>
      <c r="F3731" s="27" t="str">
        <f t="shared" si="174"/>
        <v>0067</v>
      </c>
      <c r="G3731" s="27" t="str">
        <f t="shared" si="175"/>
        <v>Female</v>
      </c>
      <c r="H3731" s="27" t="e">
        <f t="shared" si="176"/>
        <v>#VALUE!</v>
      </c>
    </row>
    <row r="3732" spans="1:8" x14ac:dyDescent="0.3">
      <c r="A3732" s="49" t="s">
        <v>4447</v>
      </c>
      <c r="B3732" s="27" t="s">
        <v>4446</v>
      </c>
      <c r="C3732" s="27" t="s">
        <v>4445</v>
      </c>
      <c r="E3732" s="75">
        <v>32823</v>
      </c>
      <c r="F3732" s="27" t="str">
        <f t="shared" si="174"/>
        <v>5423</v>
      </c>
      <c r="G3732" s="27" t="str">
        <f t="shared" si="175"/>
        <v>Male</v>
      </c>
      <c r="H3732" s="27" t="e">
        <f t="shared" si="176"/>
        <v>#VALUE!</v>
      </c>
    </row>
    <row r="3733" spans="1:8" x14ac:dyDescent="0.3">
      <c r="A3733" s="49" t="s">
        <v>4444</v>
      </c>
      <c r="B3733" s="27" t="s">
        <v>4443</v>
      </c>
      <c r="C3733" s="27" t="s">
        <v>4442</v>
      </c>
      <c r="E3733" s="75">
        <v>32880</v>
      </c>
      <c r="F3733" s="27" t="str">
        <f t="shared" si="174"/>
        <v>0541</v>
      </c>
      <c r="G3733" s="27" t="str">
        <f t="shared" si="175"/>
        <v>Female</v>
      </c>
      <c r="H3733" s="27" t="e">
        <f t="shared" si="176"/>
        <v>#VALUE!</v>
      </c>
    </row>
    <row r="3734" spans="1:8" x14ac:dyDescent="0.3">
      <c r="A3734" s="49" t="s">
        <v>4441</v>
      </c>
      <c r="B3734" s="27" t="s">
        <v>4440</v>
      </c>
      <c r="C3734" s="27" t="s">
        <v>4140</v>
      </c>
      <c r="E3734" s="75">
        <v>29095</v>
      </c>
      <c r="F3734" s="27" t="str">
        <f t="shared" si="174"/>
        <v>6028</v>
      </c>
      <c r="G3734" s="27" t="str">
        <f t="shared" si="175"/>
        <v>Male</v>
      </c>
      <c r="H3734" s="27" t="e">
        <f t="shared" si="176"/>
        <v>#VALUE!</v>
      </c>
    </row>
    <row r="3735" spans="1:8" x14ac:dyDescent="0.3">
      <c r="A3735" s="49" t="s">
        <v>4439</v>
      </c>
      <c r="B3735" s="27" t="s">
        <v>4438</v>
      </c>
      <c r="C3735" s="27" t="s">
        <v>4437</v>
      </c>
      <c r="E3735" s="75">
        <v>32365</v>
      </c>
      <c r="F3735" s="27" t="str">
        <f t="shared" si="174"/>
        <v>0873</v>
      </c>
      <c r="G3735" s="27" t="str">
        <f t="shared" si="175"/>
        <v>Female</v>
      </c>
      <c r="H3735" s="27" t="e">
        <f t="shared" si="176"/>
        <v>#VALUE!</v>
      </c>
    </row>
    <row r="3736" spans="1:8" x14ac:dyDescent="0.3">
      <c r="A3736" s="49" t="s">
        <v>4436</v>
      </c>
      <c r="B3736" s="27" t="s">
        <v>4435</v>
      </c>
      <c r="C3736" s="27" t="s">
        <v>4434</v>
      </c>
      <c r="E3736" s="75">
        <v>31590</v>
      </c>
      <c r="F3736" s="27" t="str">
        <f t="shared" si="174"/>
        <v>1069</v>
      </c>
      <c r="G3736" s="27" t="str">
        <f t="shared" si="175"/>
        <v>Female</v>
      </c>
      <c r="H3736" s="27" t="e">
        <f t="shared" si="176"/>
        <v>#VALUE!</v>
      </c>
    </row>
    <row r="3737" spans="1:8" x14ac:dyDescent="0.3">
      <c r="A3737" s="49" t="s">
        <v>4433</v>
      </c>
      <c r="B3737" s="27" t="s">
        <v>4432</v>
      </c>
      <c r="C3737" s="27" t="s">
        <v>4431</v>
      </c>
      <c r="E3737" s="75">
        <v>30445</v>
      </c>
      <c r="F3737" s="27" t="str">
        <f t="shared" si="174"/>
        <v>0053</v>
      </c>
      <c r="G3737" s="27" t="str">
        <f t="shared" si="175"/>
        <v>Female</v>
      </c>
      <c r="H3737" s="27" t="e">
        <f t="shared" si="176"/>
        <v>#VALUE!</v>
      </c>
    </row>
    <row r="3738" spans="1:8" x14ac:dyDescent="0.3">
      <c r="A3738" s="49" t="s">
        <v>4430</v>
      </c>
      <c r="B3738" s="27" t="s">
        <v>4429</v>
      </c>
      <c r="C3738" s="27" t="s">
        <v>4428</v>
      </c>
      <c r="E3738" s="75">
        <v>32626</v>
      </c>
      <c r="F3738" s="27" t="str">
        <f t="shared" si="174"/>
        <v>0687</v>
      </c>
      <c r="G3738" s="27" t="str">
        <f t="shared" si="175"/>
        <v>Female</v>
      </c>
      <c r="H3738" s="27" t="e">
        <f t="shared" si="176"/>
        <v>#VALUE!</v>
      </c>
    </row>
    <row r="3739" spans="1:8" x14ac:dyDescent="0.3">
      <c r="A3739" s="49" t="s">
        <v>4427</v>
      </c>
      <c r="B3739" s="27" t="s">
        <v>4426</v>
      </c>
      <c r="C3739" s="27" t="s">
        <v>4425</v>
      </c>
      <c r="E3739" s="75">
        <v>31186</v>
      </c>
      <c r="F3739" s="27" t="str">
        <f t="shared" si="174"/>
        <v>5618</v>
      </c>
      <c r="G3739" s="27" t="str">
        <f t="shared" si="175"/>
        <v>Male</v>
      </c>
      <c r="H3739" s="27" t="e">
        <f t="shared" si="176"/>
        <v>#VALUE!</v>
      </c>
    </row>
    <row r="3740" spans="1:8" x14ac:dyDescent="0.3">
      <c r="A3740" s="49" t="s">
        <v>4424</v>
      </c>
      <c r="B3740" s="27" t="s">
        <v>4423</v>
      </c>
      <c r="C3740" s="27" t="s">
        <v>4422</v>
      </c>
      <c r="E3740" s="75">
        <v>26922</v>
      </c>
      <c r="F3740" s="27" t="str">
        <f t="shared" si="174"/>
        <v>5110</v>
      </c>
      <c r="G3740" s="27" t="str">
        <f t="shared" si="175"/>
        <v>Male</v>
      </c>
      <c r="H3740" s="27" t="e">
        <f t="shared" si="176"/>
        <v>#VALUE!</v>
      </c>
    </row>
    <row r="3741" spans="1:8" x14ac:dyDescent="0.3">
      <c r="A3741" s="49" t="s">
        <v>4421</v>
      </c>
      <c r="B3741" s="27" t="s">
        <v>4420</v>
      </c>
      <c r="C3741" s="27" t="s">
        <v>4419</v>
      </c>
      <c r="E3741" s="75">
        <v>25654</v>
      </c>
      <c r="F3741" s="27" t="str">
        <f t="shared" si="174"/>
        <v>5040</v>
      </c>
      <c r="G3741" s="27" t="str">
        <f t="shared" si="175"/>
        <v>Male</v>
      </c>
      <c r="H3741" s="27" t="e">
        <f t="shared" si="176"/>
        <v>#VALUE!</v>
      </c>
    </row>
    <row r="3742" spans="1:8" x14ac:dyDescent="0.3">
      <c r="A3742" s="49" t="s">
        <v>4418</v>
      </c>
      <c r="B3742" s="27" t="s">
        <v>4417</v>
      </c>
      <c r="C3742" s="27" t="s">
        <v>4416</v>
      </c>
      <c r="E3742" s="75">
        <v>30157</v>
      </c>
      <c r="F3742" s="27" t="str">
        <f t="shared" si="174"/>
        <v>5385</v>
      </c>
      <c r="G3742" s="27" t="str">
        <f t="shared" si="175"/>
        <v>Male</v>
      </c>
      <c r="H3742" s="27" t="e">
        <f t="shared" si="176"/>
        <v>#VALUE!</v>
      </c>
    </row>
    <row r="3743" spans="1:8" x14ac:dyDescent="0.3">
      <c r="A3743" s="49" t="s">
        <v>4415</v>
      </c>
      <c r="B3743" s="27" t="s">
        <v>4414</v>
      </c>
      <c r="C3743" s="27" t="s">
        <v>4413</v>
      </c>
      <c r="E3743" s="75">
        <v>27392</v>
      </c>
      <c r="F3743" s="27" t="str">
        <f t="shared" si="174"/>
        <v>5705</v>
      </c>
      <c r="G3743" s="27" t="str">
        <f t="shared" si="175"/>
        <v>Male</v>
      </c>
      <c r="H3743" s="27" t="e">
        <f t="shared" si="176"/>
        <v>#VALUE!</v>
      </c>
    </row>
    <row r="3744" spans="1:8" x14ac:dyDescent="0.3">
      <c r="A3744" s="49" t="s">
        <v>4412</v>
      </c>
      <c r="B3744" s="27" t="s">
        <v>4411</v>
      </c>
      <c r="C3744" s="27" t="s">
        <v>4410</v>
      </c>
      <c r="E3744" s="75">
        <v>31886</v>
      </c>
      <c r="F3744" s="27" t="str">
        <f t="shared" si="174"/>
        <v>0393</v>
      </c>
      <c r="G3744" s="27" t="str">
        <f t="shared" si="175"/>
        <v>Female</v>
      </c>
      <c r="H3744" s="27" t="e">
        <f t="shared" si="176"/>
        <v>#VALUE!</v>
      </c>
    </row>
    <row r="3745" spans="1:8" x14ac:dyDescent="0.3">
      <c r="A3745" s="49" t="s">
        <v>4409</v>
      </c>
      <c r="B3745" s="27" t="s">
        <v>4408</v>
      </c>
      <c r="C3745" s="27" t="s">
        <v>4407</v>
      </c>
      <c r="E3745" s="75">
        <v>29075</v>
      </c>
      <c r="F3745" s="27" t="str">
        <f t="shared" si="174"/>
        <v>5697</v>
      </c>
      <c r="G3745" s="27" t="str">
        <f t="shared" si="175"/>
        <v>Male</v>
      </c>
      <c r="H3745" s="27" t="e">
        <f t="shared" si="176"/>
        <v>#VALUE!</v>
      </c>
    </row>
    <row r="3746" spans="1:8" x14ac:dyDescent="0.3">
      <c r="A3746" s="49" t="s">
        <v>4406</v>
      </c>
      <c r="B3746" s="27" t="s">
        <v>4405</v>
      </c>
      <c r="C3746" s="27" t="s">
        <v>4404</v>
      </c>
      <c r="E3746" s="75">
        <v>27789</v>
      </c>
      <c r="F3746" s="27" t="str">
        <f t="shared" si="174"/>
        <v>5397</v>
      </c>
      <c r="G3746" s="27" t="str">
        <f t="shared" si="175"/>
        <v>Male</v>
      </c>
      <c r="H3746" s="27" t="e">
        <f t="shared" si="176"/>
        <v>#VALUE!</v>
      </c>
    </row>
    <row r="3747" spans="1:8" x14ac:dyDescent="0.3">
      <c r="A3747" s="49" t="s">
        <v>4403</v>
      </c>
      <c r="B3747" s="27" t="s">
        <v>4402</v>
      </c>
      <c r="C3747" s="27" t="s">
        <v>4401</v>
      </c>
      <c r="E3747" s="75">
        <v>25385</v>
      </c>
      <c r="F3747" s="27" t="str">
        <f t="shared" si="174"/>
        <v>5174</v>
      </c>
      <c r="G3747" s="27" t="str">
        <f t="shared" si="175"/>
        <v>Male</v>
      </c>
      <c r="H3747" s="27" t="e">
        <f t="shared" si="176"/>
        <v>#VALUE!</v>
      </c>
    </row>
    <row r="3748" spans="1:8" x14ac:dyDescent="0.3">
      <c r="A3748" s="49" t="s">
        <v>4400</v>
      </c>
      <c r="B3748" s="27" t="s">
        <v>4399</v>
      </c>
      <c r="C3748" s="27" t="s">
        <v>4222</v>
      </c>
      <c r="E3748" s="75">
        <v>24825</v>
      </c>
      <c r="F3748" s="27" t="str">
        <f t="shared" si="174"/>
        <v>0235</v>
      </c>
      <c r="G3748" s="27" t="str">
        <f t="shared" si="175"/>
        <v>Female</v>
      </c>
      <c r="H3748" s="27" t="e">
        <f t="shared" si="176"/>
        <v>#VALUE!</v>
      </c>
    </row>
    <row r="3749" spans="1:8" x14ac:dyDescent="0.3">
      <c r="A3749" s="49" t="s">
        <v>4398</v>
      </c>
      <c r="B3749" s="27" t="s">
        <v>4397</v>
      </c>
      <c r="C3749" s="27" t="s">
        <v>4396</v>
      </c>
      <c r="E3749" s="75">
        <v>30154</v>
      </c>
      <c r="F3749" s="27" t="str">
        <f t="shared" si="174"/>
        <v>0049</v>
      </c>
      <c r="G3749" s="27" t="str">
        <f t="shared" si="175"/>
        <v>Female</v>
      </c>
      <c r="H3749" s="27" t="e">
        <f t="shared" si="176"/>
        <v>#VALUE!</v>
      </c>
    </row>
    <row r="3750" spans="1:8" x14ac:dyDescent="0.3">
      <c r="A3750" s="49" t="s">
        <v>4395</v>
      </c>
      <c r="B3750" s="27" t="s">
        <v>4394</v>
      </c>
      <c r="C3750" s="27" t="s">
        <v>4393</v>
      </c>
      <c r="E3750" s="75">
        <v>27710</v>
      </c>
      <c r="F3750" s="27" t="str">
        <f t="shared" si="174"/>
        <v>5253</v>
      </c>
      <c r="G3750" s="27" t="str">
        <f t="shared" si="175"/>
        <v>Male</v>
      </c>
      <c r="H3750" s="27" t="e">
        <f t="shared" si="176"/>
        <v>#VALUE!</v>
      </c>
    </row>
    <row r="3751" spans="1:8" x14ac:dyDescent="0.3">
      <c r="A3751" s="49" t="s">
        <v>4392</v>
      </c>
      <c r="B3751" s="27" t="s">
        <v>4391</v>
      </c>
      <c r="C3751" s="27" t="s">
        <v>4390</v>
      </c>
      <c r="E3751" s="75">
        <v>18457</v>
      </c>
      <c r="F3751" s="27" t="str">
        <f t="shared" si="174"/>
        <v>5140</v>
      </c>
      <c r="G3751" s="27" t="str">
        <f t="shared" si="175"/>
        <v>Male</v>
      </c>
      <c r="H3751" s="27" t="e">
        <f t="shared" si="176"/>
        <v>#VALUE!</v>
      </c>
    </row>
    <row r="3752" spans="1:8" x14ac:dyDescent="0.3">
      <c r="A3752" s="49" t="s">
        <v>4389</v>
      </c>
      <c r="B3752" s="27" t="s">
        <v>4388</v>
      </c>
      <c r="C3752" s="27" t="s">
        <v>4387</v>
      </c>
      <c r="E3752" s="75">
        <v>29721</v>
      </c>
      <c r="F3752" s="27" t="str">
        <f t="shared" si="174"/>
        <v>5592</v>
      </c>
      <c r="G3752" s="27" t="str">
        <f t="shared" si="175"/>
        <v>Male</v>
      </c>
      <c r="H3752" s="27" t="e">
        <f t="shared" si="176"/>
        <v>#VALUE!</v>
      </c>
    </row>
    <row r="3753" spans="1:8" x14ac:dyDescent="0.3">
      <c r="A3753" s="49" t="s">
        <v>4386</v>
      </c>
      <c r="B3753" s="27" t="s">
        <v>4385</v>
      </c>
      <c r="C3753" s="27" t="s">
        <v>4384</v>
      </c>
      <c r="E3753" s="75">
        <v>29764</v>
      </c>
      <c r="F3753" s="27" t="str">
        <f t="shared" si="174"/>
        <v>5421</v>
      </c>
      <c r="G3753" s="27" t="str">
        <f t="shared" si="175"/>
        <v>Male</v>
      </c>
      <c r="H3753" s="27" t="e">
        <f t="shared" si="176"/>
        <v>#VALUE!</v>
      </c>
    </row>
    <row r="3754" spans="1:8" x14ac:dyDescent="0.3">
      <c r="A3754" s="49" t="s">
        <v>4383</v>
      </c>
      <c r="B3754" s="27" t="s">
        <v>4382</v>
      </c>
      <c r="C3754" s="27" t="s">
        <v>4381</v>
      </c>
      <c r="E3754" s="75">
        <v>30249</v>
      </c>
      <c r="F3754" s="27" t="str">
        <f t="shared" si="174"/>
        <v>0834</v>
      </c>
      <c r="G3754" s="27" t="str">
        <f t="shared" si="175"/>
        <v>Female</v>
      </c>
      <c r="H3754" s="27" t="e">
        <f t="shared" si="176"/>
        <v>#VALUE!</v>
      </c>
    </row>
    <row r="3755" spans="1:8" x14ac:dyDescent="0.3">
      <c r="A3755" s="49" t="s">
        <v>4380</v>
      </c>
      <c r="B3755" s="27" t="s">
        <v>4379</v>
      </c>
      <c r="C3755" s="27" t="s">
        <v>4037</v>
      </c>
      <c r="E3755" s="75">
        <v>33387</v>
      </c>
      <c r="F3755" s="27" t="str">
        <f t="shared" si="174"/>
        <v>0354</v>
      </c>
      <c r="G3755" s="27" t="str">
        <f t="shared" si="175"/>
        <v>Female</v>
      </c>
      <c r="H3755" s="27" t="e">
        <f t="shared" si="176"/>
        <v>#VALUE!</v>
      </c>
    </row>
    <row r="3756" spans="1:8" x14ac:dyDescent="0.3">
      <c r="A3756" s="49" t="s">
        <v>4378</v>
      </c>
      <c r="B3756" s="27" t="s">
        <v>4377</v>
      </c>
      <c r="C3756" s="27" t="s">
        <v>4376</v>
      </c>
      <c r="E3756" s="75">
        <v>29456</v>
      </c>
      <c r="F3756" s="27" t="str">
        <f t="shared" si="174"/>
        <v>5595</v>
      </c>
      <c r="G3756" s="27" t="str">
        <f t="shared" si="175"/>
        <v>Male</v>
      </c>
      <c r="H3756" s="27" t="e">
        <f t="shared" si="176"/>
        <v>#VALUE!</v>
      </c>
    </row>
    <row r="3757" spans="1:8" x14ac:dyDescent="0.3">
      <c r="A3757" s="49" t="s">
        <v>4375</v>
      </c>
      <c r="B3757" s="27" t="s">
        <v>4374</v>
      </c>
      <c r="C3757" s="27" t="s">
        <v>4373</v>
      </c>
      <c r="E3757" s="75">
        <v>27757</v>
      </c>
      <c r="F3757" s="27" t="str">
        <f t="shared" si="174"/>
        <v>5053</v>
      </c>
      <c r="G3757" s="27" t="str">
        <f t="shared" si="175"/>
        <v>Male</v>
      </c>
      <c r="H3757" s="27" t="e">
        <f t="shared" si="176"/>
        <v>#VALUE!</v>
      </c>
    </row>
    <row r="3758" spans="1:8" x14ac:dyDescent="0.3">
      <c r="A3758" s="49" t="s">
        <v>4372</v>
      </c>
      <c r="B3758" s="27" t="s">
        <v>4371</v>
      </c>
      <c r="C3758" s="27" t="s">
        <v>4089</v>
      </c>
      <c r="E3758" s="75">
        <v>34294</v>
      </c>
      <c r="F3758" s="27" t="str">
        <f t="shared" si="174"/>
        <v>6099</v>
      </c>
      <c r="G3758" s="27" t="str">
        <f t="shared" si="175"/>
        <v>Male</v>
      </c>
      <c r="H3758" s="27" t="e">
        <f t="shared" si="176"/>
        <v>#VALUE!</v>
      </c>
    </row>
    <row r="3759" spans="1:8" x14ac:dyDescent="0.3">
      <c r="A3759" s="49" t="s">
        <v>4370</v>
      </c>
      <c r="B3759" s="27" t="s">
        <v>4369</v>
      </c>
      <c r="C3759" s="27" t="s">
        <v>4368</v>
      </c>
      <c r="E3759" s="75">
        <v>32710</v>
      </c>
      <c r="F3759" s="27" t="str">
        <f t="shared" si="174"/>
        <v>5054</v>
      </c>
      <c r="G3759" s="27" t="str">
        <f t="shared" si="175"/>
        <v>Male</v>
      </c>
      <c r="H3759" s="27" t="e">
        <f t="shared" si="176"/>
        <v>#VALUE!</v>
      </c>
    </row>
    <row r="3760" spans="1:8" x14ac:dyDescent="0.3">
      <c r="A3760" s="49" t="s">
        <v>4367</v>
      </c>
      <c r="B3760" s="27" t="s">
        <v>4366</v>
      </c>
      <c r="C3760" s="27" t="s">
        <v>4365</v>
      </c>
      <c r="E3760" s="75">
        <v>31267</v>
      </c>
      <c r="F3760" s="27" t="str">
        <f t="shared" si="174"/>
        <v>1259</v>
      </c>
      <c r="G3760" s="27" t="str">
        <f t="shared" si="175"/>
        <v>Female</v>
      </c>
      <c r="H3760" s="27" t="e">
        <f t="shared" si="176"/>
        <v>#VALUE!</v>
      </c>
    </row>
    <row r="3761" spans="1:8" x14ac:dyDescent="0.3">
      <c r="A3761" s="49" t="s">
        <v>4364</v>
      </c>
      <c r="B3761" s="27" t="s">
        <v>4363</v>
      </c>
      <c r="C3761" s="27" t="s">
        <v>4362</v>
      </c>
      <c r="E3761" s="75">
        <v>32220</v>
      </c>
      <c r="F3761" s="27" t="str">
        <f t="shared" si="174"/>
        <v>5916</v>
      </c>
      <c r="G3761" s="27" t="str">
        <f t="shared" si="175"/>
        <v>Male</v>
      </c>
      <c r="H3761" s="27" t="e">
        <f t="shared" si="176"/>
        <v>#VALUE!</v>
      </c>
    </row>
    <row r="3762" spans="1:8" x14ac:dyDescent="0.3">
      <c r="A3762" s="49" t="s">
        <v>4361</v>
      </c>
      <c r="B3762" s="27" t="s">
        <v>4360</v>
      </c>
      <c r="C3762" s="27" t="s">
        <v>4359</v>
      </c>
      <c r="E3762" s="75">
        <v>30788</v>
      </c>
      <c r="F3762" s="27" t="str">
        <f t="shared" si="174"/>
        <v>0515</v>
      </c>
      <c r="G3762" s="27" t="str">
        <f t="shared" si="175"/>
        <v>Female</v>
      </c>
      <c r="H3762" s="27" t="e">
        <f t="shared" si="176"/>
        <v>#VALUE!</v>
      </c>
    </row>
    <row r="3763" spans="1:8" x14ac:dyDescent="0.3">
      <c r="A3763" s="49" t="s">
        <v>4358</v>
      </c>
      <c r="B3763" s="27" t="s">
        <v>4357</v>
      </c>
      <c r="C3763" s="27" t="s">
        <v>4356</v>
      </c>
      <c r="E3763" s="75">
        <v>31758</v>
      </c>
      <c r="F3763" s="27" t="str">
        <f t="shared" si="174"/>
        <v>1450</v>
      </c>
      <c r="G3763" s="27" t="str">
        <f t="shared" si="175"/>
        <v>Female</v>
      </c>
      <c r="H3763" s="27" t="e">
        <f t="shared" si="176"/>
        <v>#VALUE!</v>
      </c>
    </row>
    <row r="3764" spans="1:8" x14ac:dyDescent="0.3">
      <c r="A3764" s="49" t="s">
        <v>4355</v>
      </c>
      <c r="B3764" s="27" t="s">
        <v>4354</v>
      </c>
      <c r="C3764" s="27" t="s">
        <v>4353</v>
      </c>
      <c r="E3764" s="75">
        <v>33210</v>
      </c>
      <c r="F3764" s="27" t="str">
        <f t="shared" si="174"/>
        <v>0455</v>
      </c>
      <c r="G3764" s="27" t="str">
        <f t="shared" si="175"/>
        <v>Female</v>
      </c>
      <c r="H3764" s="27" t="e">
        <f t="shared" si="176"/>
        <v>#VALUE!</v>
      </c>
    </row>
    <row r="3765" spans="1:8" x14ac:dyDescent="0.3">
      <c r="A3765" s="49" t="s">
        <v>4352</v>
      </c>
      <c r="B3765" s="27" t="s">
        <v>4351</v>
      </c>
      <c r="C3765" s="27" t="s">
        <v>4350</v>
      </c>
      <c r="E3765" s="75">
        <v>29224</v>
      </c>
      <c r="F3765" s="27" t="str">
        <f t="shared" si="174"/>
        <v>0709</v>
      </c>
      <c r="G3765" s="27" t="str">
        <f t="shared" si="175"/>
        <v>Female</v>
      </c>
      <c r="H3765" s="27" t="e">
        <f t="shared" si="176"/>
        <v>#VALUE!</v>
      </c>
    </row>
    <row r="3766" spans="1:8" x14ac:dyDescent="0.3">
      <c r="A3766" s="49" t="s">
        <v>4349</v>
      </c>
      <c r="B3766" s="27" t="s">
        <v>4348</v>
      </c>
      <c r="C3766" s="27" t="s">
        <v>4347</v>
      </c>
      <c r="E3766" s="75">
        <v>32159</v>
      </c>
      <c r="F3766" s="27" t="str">
        <f t="shared" si="174"/>
        <v>0620</v>
      </c>
      <c r="G3766" s="27" t="str">
        <f t="shared" si="175"/>
        <v>Female</v>
      </c>
      <c r="H3766" s="27" t="e">
        <f t="shared" si="176"/>
        <v>#VALUE!</v>
      </c>
    </row>
    <row r="3767" spans="1:8" x14ac:dyDescent="0.3">
      <c r="A3767" s="49" t="s">
        <v>4346</v>
      </c>
      <c r="B3767" s="27" t="s">
        <v>4345</v>
      </c>
      <c r="C3767" s="27" t="s">
        <v>4344</v>
      </c>
      <c r="E3767" s="75">
        <v>23902</v>
      </c>
      <c r="F3767" s="27" t="str">
        <f t="shared" si="174"/>
        <v>5013</v>
      </c>
      <c r="G3767" s="27" t="str">
        <f t="shared" si="175"/>
        <v>Male</v>
      </c>
      <c r="H3767" s="27" t="e">
        <f t="shared" si="176"/>
        <v>#VALUE!</v>
      </c>
    </row>
    <row r="3768" spans="1:8" x14ac:dyDescent="0.3">
      <c r="A3768" s="49" t="s">
        <v>4343</v>
      </c>
      <c r="B3768" s="27" t="s">
        <v>4342</v>
      </c>
      <c r="C3768" s="27" t="s">
        <v>4341</v>
      </c>
      <c r="E3768" s="75">
        <v>34244</v>
      </c>
      <c r="F3768" s="27" t="str">
        <f t="shared" si="174"/>
        <v>5957</v>
      </c>
      <c r="G3768" s="27" t="str">
        <f t="shared" si="175"/>
        <v>Male</v>
      </c>
      <c r="H3768" s="27" t="e">
        <f t="shared" si="176"/>
        <v>#VALUE!</v>
      </c>
    </row>
    <row r="3769" spans="1:8" x14ac:dyDescent="0.3">
      <c r="A3769" s="49" t="s">
        <v>4340</v>
      </c>
      <c r="B3769" s="27" t="s">
        <v>4179</v>
      </c>
      <c r="C3769" s="27" t="s">
        <v>4339</v>
      </c>
      <c r="E3769" s="75">
        <v>32211</v>
      </c>
      <c r="F3769" s="27" t="str">
        <f t="shared" si="174"/>
        <v>0806</v>
      </c>
      <c r="G3769" s="27" t="str">
        <f t="shared" si="175"/>
        <v>Female</v>
      </c>
      <c r="H3769" s="27" t="e">
        <f t="shared" si="176"/>
        <v>#VALUE!</v>
      </c>
    </row>
    <row r="3770" spans="1:8" x14ac:dyDescent="0.3">
      <c r="A3770" s="49" t="s">
        <v>4338</v>
      </c>
      <c r="B3770" s="27" t="s">
        <v>4337</v>
      </c>
      <c r="C3770" s="27" t="s">
        <v>4336</v>
      </c>
      <c r="E3770" s="75">
        <v>25496</v>
      </c>
      <c r="F3770" s="27" t="str">
        <f t="shared" si="174"/>
        <v>0709</v>
      </c>
      <c r="G3770" s="27" t="str">
        <f t="shared" si="175"/>
        <v>Female</v>
      </c>
      <c r="H3770" s="27" t="e">
        <f t="shared" si="176"/>
        <v>#VALUE!</v>
      </c>
    </row>
    <row r="3771" spans="1:8" x14ac:dyDescent="0.3">
      <c r="A3771" s="49" t="s">
        <v>4335</v>
      </c>
      <c r="B3771" s="27" t="s">
        <v>4334</v>
      </c>
      <c r="C3771" s="27" t="s">
        <v>4333</v>
      </c>
      <c r="E3771" s="75">
        <v>31558</v>
      </c>
      <c r="F3771" s="27" t="str">
        <f t="shared" si="174"/>
        <v>0082</v>
      </c>
      <c r="G3771" s="27" t="str">
        <f t="shared" si="175"/>
        <v>Female</v>
      </c>
      <c r="H3771" s="27" t="e">
        <f t="shared" si="176"/>
        <v>#VALUE!</v>
      </c>
    </row>
    <row r="3772" spans="1:8" x14ac:dyDescent="0.3">
      <c r="A3772" s="49" t="s">
        <v>4332</v>
      </c>
      <c r="B3772" s="27" t="s">
        <v>4331</v>
      </c>
      <c r="C3772" s="27" t="s">
        <v>4330</v>
      </c>
      <c r="E3772" s="75">
        <v>30796</v>
      </c>
      <c r="F3772" s="27" t="str">
        <f t="shared" si="174"/>
        <v>0657</v>
      </c>
      <c r="G3772" s="27" t="str">
        <f t="shared" si="175"/>
        <v>Female</v>
      </c>
      <c r="H3772" s="27" t="e">
        <f t="shared" si="176"/>
        <v>#VALUE!</v>
      </c>
    </row>
    <row r="3773" spans="1:8" x14ac:dyDescent="0.3">
      <c r="A3773" s="49" t="s">
        <v>4329</v>
      </c>
      <c r="B3773" s="27" t="s">
        <v>4328</v>
      </c>
      <c r="C3773" s="27" t="s">
        <v>4327</v>
      </c>
      <c r="E3773" s="75">
        <v>33778</v>
      </c>
      <c r="F3773" s="27" t="str">
        <f t="shared" si="174"/>
        <v>0333</v>
      </c>
      <c r="G3773" s="27" t="str">
        <f t="shared" si="175"/>
        <v>Female</v>
      </c>
      <c r="H3773" s="27" t="e">
        <f t="shared" si="176"/>
        <v>#VALUE!</v>
      </c>
    </row>
    <row r="3774" spans="1:8" x14ac:dyDescent="0.3">
      <c r="A3774" s="49" t="s">
        <v>4326</v>
      </c>
      <c r="B3774" s="27" t="s">
        <v>4325</v>
      </c>
      <c r="C3774" s="27" t="s">
        <v>4324</v>
      </c>
      <c r="E3774" s="75">
        <v>30886</v>
      </c>
      <c r="F3774" s="27" t="str">
        <f t="shared" si="174"/>
        <v>0165</v>
      </c>
      <c r="G3774" s="27" t="str">
        <f t="shared" si="175"/>
        <v>Female</v>
      </c>
      <c r="H3774" s="27" t="e">
        <f t="shared" si="176"/>
        <v>#VALUE!</v>
      </c>
    </row>
    <row r="3775" spans="1:8" x14ac:dyDescent="0.3">
      <c r="A3775" s="49" t="s">
        <v>4323</v>
      </c>
      <c r="B3775" s="27" t="s">
        <v>4322</v>
      </c>
      <c r="C3775" s="27" t="s">
        <v>4321</v>
      </c>
      <c r="E3775" s="75">
        <v>30994</v>
      </c>
      <c r="F3775" s="27" t="str">
        <f t="shared" si="174"/>
        <v>0380</v>
      </c>
      <c r="G3775" s="27" t="str">
        <f t="shared" si="175"/>
        <v>Female</v>
      </c>
      <c r="H3775" s="27" t="e">
        <f t="shared" si="176"/>
        <v>#VALUE!</v>
      </c>
    </row>
    <row r="3776" spans="1:8" x14ac:dyDescent="0.3">
      <c r="A3776" s="49" t="s">
        <v>4320</v>
      </c>
      <c r="B3776" s="27" t="s">
        <v>4319</v>
      </c>
      <c r="C3776" s="27" t="s">
        <v>4318</v>
      </c>
      <c r="E3776" s="75">
        <v>31891</v>
      </c>
      <c r="F3776" s="27" t="str">
        <f t="shared" si="174"/>
        <v>0155</v>
      </c>
      <c r="G3776" s="27" t="str">
        <f t="shared" si="175"/>
        <v>Female</v>
      </c>
      <c r="H3776" s="27" t="e">
        <f t="shared" si="176"/>
        <v>#VALUE!</v>
      </c>
    </row>
    <row r="3777" spans="1:8" x14ac:dyDescent="0.3">
      <c r="A3777" s="49" t="s">
        <v>4317</v>
      </c>
      <c r="B3777" s="27" t="s">
        <v>4316</v>
      </c>
      <c r="C3777" s="27" t="s">
        <v>4315</v>
      </c>
      <c r="E3777" s="75">
        <v>32156</v>
      </c>
      <c r="F3777" s="27" t="str">
        <f t="shared" si="174"/>
        <v>5689</v>
      </c>
      <c r="G3777" s="27" t="str">
        <f t="shared" si="175"/>
        <v>Male</v>
      </c>
      <c r="H3777" s="27" t="e">
        <f t="shared" si="176"/>
        <v>#VALUE!</v>
      </c>
    </row>
    <row r="3778" spans="1:8" x14ac:dyDescent="0.3">
      <c r="A3778" s="49" t="s">
        <v>4314</v>
      </c>
      <c r="B3778" s="27" t="s">
        <v>4313</v>
      </c>
      <c r="C3778" s="27" t="s">
        <v>4312</v>
      </c>
      <c r="E3778" s="75">
        <v>31308</v>
      </c>
      <c r="F3778" s="27" t="str">
        <f t="shared" si="174"/>
        <v>6238</v>
      </c>
      <c r="G3778" s="27" t="str">
        <f t="shared" si="175"/>
        <v>Male</v>
      </c>
      <c r="H3778" s="27" t="e">
        <f t="shared" si="176"/>
        <v>#VALUE!</v>
      </c>
    </row>
    <row r="3779" spans="1:8" x14ac:dyDescent="0.3">
      <c r="A3779" s="49" t="s">
        <v>4311</v>
      </c>
      <c r="B3779" s="27" t="s">
        <v>4310</v>
      </c>
      <c r="C3779" s="27" t="s">
        <v>4309</v>
      </c>
      <c r="E3779" s="75">
        <v>29041</v>
      </c>
      <c r="F3779" s="27" t="str">
        <f t="shared" si="174"/>
        <v>5099</v>
      </c>
      <c r="G3779" s="27" t="str">
        <f t="shared" si="175"/>
        <v>Male</v>
      </c>
      <c r="H3779" s="27" t="e">
        <f t="shared" si="176"/>
        <v>#VALUE!</v>
      </c>
    </row>
    <row r="3780" spans="1:8" x14ac:dyDescent="0.3">
      <c r="A3780" s="49" t="s">
        <v>4308</v>
      </c>
      <c r="B3780" s="27" t="s">
        <v>4307</v>
      </c>
      <c r="C3780" s="27" t="s">
        <v>4306</v>
      </c>
      <c r="E3780" s="75">
        <v>30790</v>
      </c>
      <c r="F3780" s="27" t="str">
        <f t="shared" ref="F3780:F3843" si="177">MID(A3780,7,4)</f>
        <v>0724</v>
      </c>
      <c r="G3780" s="27" t="str">
        <f t="shared" si="175"/>
        <v>Female</v>
      </c>
      <c r="H3780" s="27" t="e">
        <f t="shared" si="176"/>
        <v>#VALUE!</v>
      </c>
    </row>
    <row r="3781" spans="1:8" x14ac:dyDescent="0.3">
      <c r="A3781" s="49" t="s">
        <v>4305</v>
      </c>
      <c r="B3781" s="27" t="s">
        <v>4179</v>
      </c>
      <c r="C3781" s="27" t="s">
        <v>4304</v>
      </c>
      <c r="E3781" s="75">
        <v>30187</v>
      </c>
      <c r="F3781" s="27" t="str">
        <f t="shared" si="177"/>
        <v>5514</v>
      </c>
      <c r="G3781" s="27" t="str">
        <f t="shared" ref="G3781:G3844" si="178">IF(F3781&gt;"4999","Male","Female")</f>
        <v>Male</v>
      </c>
      <c r="H3781" s="27" t="e">
        <f t="shared" ref="H3781:H3844" si="179">LEFT(REPLACE(D3781,1,FIND("@",D3781),""),FIND(".",REPLACE(D3781,1,FIND("@",D3781),""))-1)</f>
        <v>#VALUE!</v>
      </c>
    </row>
    <row r="3782" spans="1:8" x14ac:dyDescent="0.3">
      <c r="A3782" s="49" t="s">
        <v>4303</v>
      </c>
      <c r="B3782" s="27" t="s">
        <v>4302</v>
      </c>
      <c r="C3782" s="27" t="s">
        <v>4301</v>
      </c>
      <c r="E3782" s="75">
        <v>29267</v>
      </c>
      <c r="F3782" s="27" t="str">
        <f t="shared" si="177"/>
        <v>5240</v>
      </c>
      <c r="G3782" s="27" t="str">
        <f t="shared" si="178"/>
        <v>Male</v>
      </c>
      <c r="H3782" s="27" t="e">
        <f t="shared" si="179"/>
        <v>#VALUE!</v>
      </c>
    </row>
    <row r="3783" spans="1:8" x14ac:dyDescent="0.3">
      <c r="A3783" s="49" t="s">
        <v>4300</v>
      </c>
      <c r="B3783" s="27" t="s">
        <v>4299</v>
      </c>
      <c r="C3783" s="27" t="s">
        <v>4089</v>
      </c>
      <c r="E3783" s="75">
        <v>30923</v>
      </c>
      <c r="F3783" s="27" t="str">
        <f t="shared" si="177"/>
        <v>6134</v>
      </c>
      <c r="G3783" s="27" t="str">
        <f t="shared" si="178"/>
        <v>Male</v>
      </c>
      <c r="H3783" s="27" t="e">
        <f t="shared" si="179"/>
        <v>#VALUE!</v>
      </c>
    </row>
    <row r="3784" spans="1:8" x14ac:dyDescent="0.3">
      <c r="A3784" s="49" t="s">
        <v>4298</v>
      </c>
      <c r="B3784" s="27" t="s">
        <v>4297</v>
      </c>
      <c r="C3784" s="27" t="s">
        <v>4296</v>
      </c>
      <c r="E3784" s="75">
        <v>32898</v>
      </c>
      <c r="F3784" s="27" t="str">
        <f t="shared" si="177"/>
        <v>0914</v>
      </c>
      <c r="G3784" s="27" t="str">
        <f t="shared" si="178"/>
        <v>Female</v>
      </c>
      <c r="H3784" s="27" t="e">
        <f t="shared" si="179"/>
        <v>#VALUE!</v>
      </c>
    </row>
    <row r="3785" spans="1:8" x14ac:dyDescent="0.3">
      <c r="A3785" s="49" t="s">
        <v>4295</v>
      </c>
      <c r="B3785" s="27" t="s">
        <v>4294</v>
      </c>
      <c r="C3785" s="27" t="s">
        <v>4293</v>
      </c>
      <c r="E3785" s="75">
        <v>32707</v>
      </c>
      <c r="F3785" s="27" t="str">
        <f t="shared" si="177"/>
        <v>5022</v>
      </c>
      <c r="G3785" s="27" t="str">
        <f t="shared" si="178"/>
        <v>Male</v>
      </c>
      <c r="H3785" s="27" t="e">
        <f t="shared" si="179"/>
        <v>#VALUE!</v>
      </c>
    </row>
    <row r="3786" spans="1:8" x14ac:dyDescent="0.3">
      <c r="A3786" s="49" t="s">
        <v>4292</v>
      </c>
      <c r="B3786" s="27" t="s">
        <v>4291</v>
      </c>
      <c r="C3786" s="27" t="s">
        <v>4290</v>
      </c>
      <c r="E3786" s="75">
        <v>25873</v>
      </c>
      <c r="F3786" s="27" t="str">
        <f t="shared" si="177"/>
        <v>5026</v>
      </c>
      <c r="G3786" s="27" t="str">
        <f t="shared" si="178"/>
        <v>Male</v>
      </c>
      <c r="H3786" s="27" t="e">
        <f t="shared" si="179"/>
        <v>#VALUE!</v>
      </c>
    </row>
    <row r="3787" spans="1:8" x14ac:dyDescent="0.3">
      <c r="A3787" s="49" t="s">
        <v>4289</v>
      </c>
      <c r="B3787" s="27" t="s">
        <v>4288</v>
      </c>
      <c r="C3787" s="27" t="s">
        <v>4287</v>
      </c>
      <c r="E3787" s="75">
        <v>24826</v>
      </c>
      <c r="F3787" s="27" t="str">
        <f t="shared" si="177"/>
        <v>0289</v>
      </c>
      <c r="G3787" s="27" t="str">
        <f t="shared" si="178"/>
        <v>Female</v>
      </c>
      <c r="H3787" s="27" t="e">
        <f t="shared" si="179"/>
        <v>#VALUE!</v>
      </c>
    </row>
    <row r="3788" spans="1:8" x14ac:dyDescent="0.3">
      <c r="A3788" s="49" t="s">
        <v>4285</v>
      </c>
      <c r="B3788" s="27" t="s">
        <v>4284</v>
      </c>
      <c r="C3788" s="27" t="s">
        <v>4283</v>
      </c>
      <c r="E3788" s="75">
        <v>29005</v>
      </c>
      <c r="F3788" s="27" t="str">
        <f t="shared" si="177"/>
        <v>0326</v>
      </c>
      <c r="G3788" s="27" t="str">
        <f t="shared" si="178"/>
        <v>Female</v>
      </c>
      <c r="H3788" s="27" t="e">
        <f t="shared" si="179"/>
        <v>#VALUE!</v>
      </c>
    </row>
    <row r="3789" spans="1:8" x14ac:dyDescent="0.3">
      <c r="A3789" s="49" t="s">
        <v>4282</v>
      </c>
      <c r="B3789" s="27" t="s">
        <v>4281</v>
      </c>
      <c r="C3789" s="27" t="s">
        <v>4280</v>
      </c>
      <c r="E3789" s="75">
        <v>32990</v>
      </c>
      <c r="F3789" s="27" t="str">
        <f t="shared" si="177"/>
        <v>0490</v>
      </c>
      <c r="G3789" s="27" t="str">
        <f t="shared" si="178"/>
        <v>Female</v>
      </c>
      <c r="H3789" s="27" t="e">
        <f t="shared" si="179"/>
        <v>#VALUE!</v>
      </c>
    </row>
    <row r="3790" spans="1:8" x14ac:dyDescent="0.3">
      <c r="A3790" s="49" t="s">
        <v>4279</v>
      </c>
      <c r="B3790" s="27" t="s">
        <v>4278</v>
      </c>
      <c r="C3790" s="27" t="s">
        <v>4277</v>
      </c>
      <c r="E3790" s="75">
        <v>31533</v>
      </c>
      <c r="F3790" s="27" t="str">
        <f t="shared" si="177"/>
        <v>0568</v>
      </c>
      <c r="G3790" s="27" t="str">
        <f t="shared" si="178"/>
        <v>Female</v>
      </c>
      <c r="H3790" s="27" t="e">
        <f t="shared" si="179"/>
        <v>#VALUE!</v>
      </c>
    </row>
    <row r="3791" spans="1:8" x14ac:dyDescent="0.3">
      <c r="A3791" s="49" t="s">
        <v>4276</v>
      </c>
      <c r="B3791" s="27" t="s">
        <v>4275</v>
      </c>
      <c r="C3791" s="27" t="s">
        <v>4274</v>
      </c>
      <c r="E3791" s="75">
        <v>31284</v>
      </c>
      <c r="F3791" s="27" t="str">
        <f t="shared" si="177"/>
        <v>1269</v>
      </c>
      <c r="G3791" s="27" t="str">
        <f t="shared" si="178"/>
        <v>Female</v>
      </c>
      <c r="H3791" s="27" t="e">
        <f t="shared" si="179"/>
        <v>#VALUE!</v>
      </c>
    </row>
    <row r="3792" spans="1:8" x14ac:dyDescent="0.3">
      <c r="A3792" s="49" t="s">
        <v>4273</v>
      </c>
      <c r="B3792" s="27" t="s">
        <v>4272</v>
      </c>
      <c r="C3792" s="27" t="s">
        <v>4271</v>
      </c>
      <c r="E3792" s="75">
        <v>31805</v>
      </c>
      <c r="F3792" s="27" t="str">
        <f t="shared" si="177"/>
        <v>0265</v>
      </c>
      <c r="G3792" s="27" t="str">
        <f t="shared" si="178"/>
        <v>Female</v>
      </c>
      <c r="H3792" s="27" t="e">
        <f t="shared" si="179"/>
        <v>#VALUE!</v>
      </c>
    </row>
    <row r="3793" spans="1:8" x14ac:dyDescent="0.3">
      <c r="A3793" s="49" t="s">
        <v>4270</v>
      </c>
      <c r="B3793" s="27" t="s">
        <v>4269</v>
      </c>
      <c r="C3793" s="27" t="s">
        <v>4268</v>
      </c>
      <c r="E3793" s="75">
        <v>32565</v>
      </c>
      <c r="F3793" s="27" t="str">
        <f t="shared" si="177"/>
        <v>0269</v>
      </c>
      <c r="G3793" s="27" t="str">
        <f t="shared" si="178"/>
        <v>Female</v>
      </c>
      <c r="H3793" s="27" t="e">
        <f t="shared" si="179"/>
        <v>#VALUE!</v>
      </c>
    </row>
    <row r="3794" spans="1:8" x14ac:dyDescent="0.3">
      <c r="A3794" s="49" t="s">
        <v>4267</v>
      </c>
      <c r="B3794" s="27" t="s">
        <v>4266</v>
      </c>
      <c r="C3794" s="27" t="s">
        <v>4265</v>
      </c>
      <c r="E3794" s="75">
        <v>31793</v>
      </c>
      <c r="F3794" s="27" t="str">
        <f t="shared" si="177"/>
        <v>0950</v>
      </c>
      <c r="G3794" s="27" t="str">
        <f t="shared" si="178"/>
        <v>Female</v>
      </c>
      <c r="H3794" s="27" t="e">
        <f t="shared" si="179"/>
        <v>#VALUE!</v>
      </c>
    </row>
    <row r="3795" spans="1:8" x14ac:dyDescent="0.3">
      <c r="A3795" s="49" t="s">
        <v>4264</v>
      </c>
      <c r="B3795" s="27" t="s">
        <v>4263</v>
      </c>
      <c r="C3795" s="27" t="s">
        <v>4262</v>
      </c>
      <c r="E3795" s="75">
        <v>32238</v>
      </c>
      <c r="F3795" s="27" t="str">
        <f t="shared" si="177"/>
        <v>0413</v>
      </c>
      <c r="G3795" s="27" t="str">
        <f t="shared" si="178"/>
        <v>Female</v>
      </c>
      <c r="H3795" s="27" t="e">
        <f t="shared" si="179"/>
        <v>#VALUE!</v>
      </c>
    </row>
    <row r="3796" spans="1:8" x14ac:dyDescent="0.3">
      <c r="A3796" s="49" t="s">
        <v>4261</v>
      </c>
      <c r="B3796" s="27" t="s">
        <v>4041</v>
      </c>
      <c r="C3796" s="27" t="s">
        <v>4260</v>
      </c>
      <c r="E3796" s="75">
        <v>28887</v>
      </c>
      <c r="F3796" s="27" t="str">
        <f t="shared" si="177"/>
        <v>5104</v>
      </c>
      <c r="G3796" s="27" t="str">
        <f t="shared" si="178"/>
        <v>Male</v>
      </c>
      <c r="H3796" s="27" t="e">
        <f t="shared" si="179"/>
        <v>#VALUE!</v>
      </c>
    </row>
    <row r="3797" spans="1:8" x14ac:dyDescent="0.3">
      <c r="A3797" s="49" t="s">
        <v>4259</v>
      </c>
      <c r="B3797" s="27" t="s">
        <v>4258</v>
      </c>
      <c r="C3797" s="27" t="s">
        <v>4257</v>
      </c>
      <c r="E3797" s="75">
        <v>31178</v>
      </c>
      <c r="F3797" s="27" t="str">
        <f t="shared" si="177"/>
        <v>0028</v>
      </c>
      <c r="G3797" s="27" t="str">
        <f t="shared" si="178"/>
        <v>Female</v>
      </c>
      <c r="H3797" s="27" t="e">
        <f t="shared" si="179"/>
        <v>#VALUE!</v>
      </c>
    </row>
    <row r="3798" spans="1:8" x14ac:dyDescent="0.3">
      <c r="A3798" s="49" t="s">
        <v>4256</v>
      </c>
      <c r="B3798" s="27" t="s">
        <v>4255</v>
      </c>
      <c r="C3798" s="27" t="s">
        <v>4254</v>
      </c>
      <c r="E3798" s="75">
        <v>32481</v>
      </c>
      <c r="F3798" s="27" t="str">
        <f t="shared" si="177"/>
        <v>0910</v>
      </c>
      <c r="G3798" s="27" t="str">
        <f t="shared" si="178"/>
        <v>Female</v>
      </c>
      <c r="H3798" s="27" t="e">
        <f t="shared" si="179"/>
        <v>#VALUE!</v>
      </c>
    </row>
    <row r="3799" spans="1:8" x14ac:dyDescent="0.3">
      <c r="A3799" s="49" t="s">
        <v>4253</v>
      </c>
      <c r="B3799" s="27" t="s">
        <v>4252</v>
      </c>
      <c r="C3799" s="27" t="s">
        <v>4251</v>
      </c>
      <c r="E3799" s="75">
        <v>33210</v>
      </c>
      <c r="F3799" s="27" t="str">
        <f t="shared" si="177"/>
        <v>0332</v>
      </c>
      <c r="G3799" s="27" t="str">
        <f t="shared" si="178"/>
        <v>Female</v>
      </c>
      <c r="H3799" s="27" t="e">
        <f t="shared" si="179"/>
        <v>#VALUE!</v>
      </c>
    </row>
    <row r="3800" spans="1:8" x14ac:dyDescent="0.3">
      <c r="A3800" s="49" t="s">
        <v>4250</v>
      </c>
      <c r="B3800" s="27" t="s">
        <v>4249</v>
      </c>
      <c r="C3800" s="27" t="s">
        <v>4248</v>
      </c>
      <c r="E3800" s="75">
        <v>33169</v>
      </c>
      <c r="F3800" s="27" t="str">
        <f t="shared" si="177"/>
        <v>0525</v>
      </c>
      <c r="G3800" s="27" t="str">
        <f t="shared" si="178"/>
        <v>Female</v>
      </c>
      <c r="H3800" s="27" t="e">
        <f t="shared" si="179"/>
        <v>#VALUE!</v>
      </c>
    </row>
    <row r="3801" spans="1:8" x14ac:dyDescent="0.3">
      <c r="A3801" s="49" t="s">
        <v>4247</v>
      </c>
      <c r="B3801" s="27" t="s">
        <v>4246</v>
      </c>
      <c r="C3801" s="27" t="s">
        <v>4245</v>
      </c>
      <c r="E3801" s="75">
        <v>31246</v>
      </c>
      <c r="F3801" s="27" t="str">
        <f t="shared" si="177"/>
        <v>0694</v>
      </c>
      <c r="G3801" s="27" t="str">
        <f t="shared" si="178"/>
        <v>Female</v>
      </c>
      <c r="H3801" s="27" t="e">
        <f t="shared" si="179"/>
        <v>#VALUE!</v>
      </c>
    </row>
    <row r="3802" spans="1:8" x14ac:dyDescent="0.3">
      <c r="A3802" s="49" t="s">
        <v>4244</v>
      </c>
      <c r="B3802" s="27" t="s">
        <v>4243</v>
      </c>
      <c r="C3802" s="27" t="s">
        <v>4242</v>
      </c>
      <c r="E3802" s="75">
        <v>31420</v>
      </c>
      <c r="F3802" s="27" t="str">
        <f t="shared" si="177"/>
        <v>0147</v>
      </c>
      <c r="G3802" s="27" t="str">
        <f t="shared" si="178"/>
        <v>Female</v>
      </c>
      <c r="H3802" s="27" t="e">
        <f t="shared" si="179"/>
        <v>#VALUE!</v>
      </c>
    </row>
    <row r="3803" spans="1:8" x14ac:dyDescent="0.3">
      <c r="A3803" s="49" t="s">
        <v>4241</v>
      </c>
      <c r="B3803" s="27" t="s">
        <v>4240</v>
      </c>
      <c r="C3803" s="27" t="s">
        <v>4239</v>
      </c>
      <c r="E3803" s="75">
        <v>31746</v>
      </c>
      <c r="F3803" s="27" t="str">
        <f t="shared" si="177"/>
        <v>5946</v>
      </c>
      <c r="G3803" s="27" t="str">
        <f t="shared" si="178"/>
        <v>Male</v>
      </c>
      <c r="H3803" s="27" t="e">
        <f t="shared" si="179"/>
        <v>#VALUE!</v>
      </c>
    </row>
    <row r="3804" spans="1:8" x14ac:dyDescent="0.3">
      <c r="A3804" s="49" t="s">
        <v>4238</v>
      </c>
      <c r="B3804" s="27" t="s">
        <v>4237</v>
      </c>
      <c r="C3804" s="27" t="s">
        <v>4236</v>
      </c>
      <c r="E3804" s="75">
        <v>33110</v>
      </c>
      <c r="F3804" s="27" t="str">
        <f t="shared" si="177"/>
        <v>5556</v>
      </c>
      <c r="G3804" s="27" t="str">
        <f t="shared" si="178"/>
        <v>Male</v>
      </c>
      <c r="H3804" s="27" t="e">
        <f t="shared" si="179"/>
        <v>#VALUE!</v>
      </c>
    </row>
    <row r="3805" spans="1:8" x14ac:dyDescent="0.3">
      <c r="A3805" s="49" t="s">
        <v>4235</v>
      </c>
      <c r="B3805" s="27" t="s">
        <v>4234</v>
      </c>
      <c r="C3805" s="27" t="s">
        <v>4233</v>
      </c>
      <c r="E3805" s="75">
        <v>32977</v>
      </c>
      <c r="F3805" s="27" t="str">
        <f t="shared" si="177"/>
        <v>5543</v>
      </c>
      <c r="G3805" s="27" t="str">
        <f t="shared" si="178"/>
        <v>Male</v>
      </c>
      <c r="H3805" s="27" t="e">
        <f t="shared" si="179"/>
        <v>#VALUE!</v>
      </c>
    </row>
    <row r="3806" spans="1:8" x14ac:dyDescent="0.3">
      <c r="A3806" s="49" t="s">
        <v>4232</v>
      </c>
      <c r="B3806" s="27" t="s">
        <v>4141</v>
      </c>
      <c r="C3806" s="27" t="s">
        <v>4231</v>
      </c>
      <c r="E3806" s="75">
        <v>34344</v>
      </c>
      <c r="F3806" s="27" t="str">
        <f t="shared" si="177"/>
        <v>6318</v>
      </c>
      <c r="G3806" s="27" t="str">
        <f t="shared" si="178"/>
        <v>Male</v>
      </c>
      <c r="H3806" s="27" t="e">
        <f t="shared" si="179"/>
        <v>#VALUE!</v>
      </c>
    </row>
    <row r="3807" spans="1:8" x14ac:dyDescent="0.3">
      <c r="A3807" s="49" t="s">
        <v>4230</v>
      </c>
      <c r="B3807" s="27" t="s">
        <v>4229</v>
      </c>
      <c r="C3807" s="27" t="s">
        <v>4228</v>
      </c>
      <c r="E3807" s="75">
        <v>33394</v>
      </c>
      <c r="F3807" s="27" t="str">
        <f t="shared" si="177"/>
        <v>5591</v>
      </c>
      <c r="G3807" s="27" t="str">
        <f t="shared" si="178"/>
        <v>Male</v>
      </c>
      <c r="H3807" s="27" t="e">
        <f t="shared" si="179"/>
        <v>#VALUE!</v>
      </c>
    </row>
    <row r="3808" spans="1:8" x14ac:dyDescent="0.3">
      <c r="A3808" s="49" t="s">
        <v>4227</v>
      </c>
      <c r="B3808" s="27" t="s">
        <v>4226</v>
      </c>
      <c r="C3808" s="27" t="s">
        <v>4225</v>
      </c>
      <c r="E3808" s="75">
        <v>33046</v>
      </c>
      <c r="F3808" s="27" t="str">
        <f t="shared" si="177"/>
        <v>6304</v>
      </c>
      <c r="G3808" s="27" t="str">
        <f t="shared" si="178"/>
        <v>Male</v>
      </c>
      <c r="H3808" s="27" t="e">
        <f t="shared" si="179"/>
        <v>#VALUE!</v>
      </c>
    </row>
    <row r="3809" spans="1:8" x14ac:dyDescent="0.3">
      <c r="A3809" s="49" t="s">
        <v>4224</v>
      </c>
      <c r="B3809" s="27" t="s">
        <v>4223</v>
      </c>
      <c r="C3809" s="27" t="s">
        <v>4222</v>
      </c>
      <c r="E3809" s="75">
        <v>25347</v>
      </c>
      <c r="F3809" s="27" t="str">
        <f t="shared" si="177"/>
        <v>5133</v>
      </c>
      <c r="G3809" s="27" t="str">
        <f t="shared" si="178"/>
        <v>Male</v>
      </c>
      <c r="H3809" s="27" t="e">
        <f t="shared" si="179"/>
        <v>#VALUE!</v>
      </c>
    </row>
    <row r="3810" spans="1:8" x14ac:dyDescent="0.3">
      <c r="A3810" s="49" t="s">
        <v>4221</v>
      </c>
      <c r="B3810" s="27" t="s">
        <v>4220</v>
      </c>
      <c r="C3810" s="27" t="s">
        <v>4219</v>
      </c>
      <c r="E3810" s="75">
        <v>31696</v>
      </c>
      <c r="F3810" s="27" t="str">
        <f t="shared" si="177"/>
        <v>0262</v>
      </c>
      <c r="G3810" s="27" t="str">
        <f t="shared" si="178"/>
        <v>Female</v>
      </c>
      <c r="H3810" s="27" t="e">
        <f t="shared" si="179"/>
        <v>#VALUE!</v>
      </c>
    </row>
    <row r="3811" spans="1:8" x14ac:dyDescent="0.3">
      <c r="A3811" s="49" t="s">
        <v>4218</v>
      </c>
      <c r="B3811" s="27" t="s">
        <v>4217</v>
      </c>
      <c r="C3811" s="27" t="s">
        <v>4172</v>
      </c>
      <c r="E3811" s="75">
        <v>27838</v>
      </c>
      <c r="F3811" s="27" t="str">
        <f t="shared" si="177"/>
        <v>0405</v>
      </c>
      <c r="G3811" s="27" t="str">
        <f t="shared" si="178"/>
        <v>Female</v>
      </c>
      <c r="H3811" s="27" t="e">
        <f t="shared" si="179"/>
        <v>#VALUE!</v>
      </c>
    </row>
    <row r="3812" spans="1:8" x14ac:dyDescent="0.3">
      <c r="A3812" s="49" t="s">
        <v>4216</v>
      </c>
      <c r="B3812" s="27" t="s">
        <v>4215</v>
      </c>
      <c r="C3812" s="27" t="s">
        <v>4214</v>
      </c>
      <c r="E3812" s="75">
        <v>32981</v>
      </c>
      <c r="F3812" s="27" t="str">
        <f t="shared" si="177"/>
        <v>0462</v>
      </c>
      <c r="G3812" s="27" t="str">
        <f t="shared" si="178"/>
        <v>Female</v>
      </c>
      <c r="H3812" s="27" t="e">
        <f t="shared" si="179"/>
        <v>#VALUE!</v>
      </c>
    </row>
    <row r="3813" spans="1:8" x14ac:dyDescent="0.3">
      <c r="A3813" s="49" t="s">
        <v>4213</v>
      </c>
      <c r="B3813" s="27" t="s">
        <v>4212</v>
      </c>
      <c r="C3813" s="27" t="s">
        <v>4211</v>
      </c>
      <c r="E3813" s="75">
        <v>33067</v>
      </c>
      <c r="F3813" s="27" t="str">
        <f t="shared" si="177"/>
        <v>0063</v>
      </c>
      <c r="G3813" s="27" t="str">
        <f t="shared" si="178"/>
        <v>Female</v>
      </c>
      <c r="H3813" s="27" t="e">
        <f t="shared" si="179"/>
        <v>#VALUE!</v>
      </c>
    </row>
    <row r="3814" spans="1:8" x14ac:dyDescent="0.3">
      <c r="A3814" s="49" t="s">
        <v>4210</v>
      </c>
      <c r="B3814" s="27" t="s">
        <v>4209</v>
      </c>
      <c r="C3814" s="27" t="s">
        <v>4208</v>
      </c>
      <c r="E3814" s="75">
        <v>33433</v>
      </c>
      <c r="F3814" s="27" t="str">
        <f t="shared" si="177"/>
        <v>0127</v>
      </c>
      <c r="G3814" s="27" t="str">
        <f t="shared" si="178"/>
        <v>Female</v>
      </c>
      <c r="H3814" s="27" t="e">
        <f t="shared" si="179"/>
        <v>#VALUE!</v>
      </c>
    </row>
    <row r="3815" spans="1:8" x14ac:dyDescent="0.3">
      <c r="A3815" s="49" t="s">
        <v>4207</v>
      </c>
      <c r="B3815" s="27" t="s">
        <v>4206</v>
      </c>
      <c r="C3815" s="27" t="s">
        <v>4205</v>
      </c>
      <c r="E3815" s="75">
        <v>32877</v>
      </c>
      <c r="F3815" s="27" t="str">
        <f t="shared" si="177"/>
        <v>0424</v>
      </c>
      <c r="G3815" s="27" t="str">
        <f t="shared" si="178"/>
        <v>Female</v>
      </c>
      <c r="H3815" s="27" t="e">
        <f t="shared" si="179"/>
        <v>#VALUE!</v>
      </c>
    </row>
    <row r="3816" spans="1:8" x14ac:dyDescent="0.3">
      <c r="A3816" s="49" t="s">
        <v>4204</v>
      </c>
      <c r="B3816" s="27" t="s">
        <v>4203</v>
      </c>
      <c r="C3816" s="27" t="s">
        <v>4202</v>
      </c>
      <c r="E3816" s="75">
        <v>33443</v>
      </c>
      <c r="F3816" s="27" t="str">
        <f t="shared" si="177"/>
        <v>0160</v>
      </c>
      <c r="G3816" s="27" t="str">
        <f t="shared" si="178"/>
        <v>Female</v>
      </c>
      <c r="H3816" s="27" t="e">
        <f t="shared" si="179"/>
        <v>#VALUE!</v>
      </c>
    </row>
    <row r="3817" spans="1:8" x14ac:dyDescent="0.3">
      <c r="A3817" s="49" t="s">
        <v>4201</v>
      </c>
      <c r="B3817" s="27" t="s">
        <v>4200</v>
      </c>
      <c r="C3817" s="27" t="s">
        <v>4199</v>
      </c>
      <c r="E3817" s="75">
        <v>31638</v>
      </c>
      <c r="F3817" s="27" t="str">
        <f t="shared" si="177"/>
        <v>5903</v>
      </c>
      <c r="G3817" s="27" t="str">
        <f t="shared" si="178"/>
        <v>Male</v>
      </c>
      <c r="H3817" s="27" t="e">
        <f t="shared" si="179"/>
        <v>#VALUE!</v>
      </c>
    </row>
    <row r="3818" spans="1:8" x14ac:dyDescent="0.3">
      <c r="A3818" s="49" t="s">
        <v>4198</v>
      </c>
      <c r="B3818" s="27" t="s">
        <v>4197</v>
      </c>
      <c r="C3818" s="27" t="s">
        <v>4196</v>
      </c>
      <c r="E3818" s="75">
        <v>32066</v>
      </c>
      <c r="F3818" s="27" t="str">
        <f t="shared" si="177"/>
        <v>0444</v>
      </c>
      <c r="G3818" s="27" t="str">
        <f t="shared" si="178"/>
        <v>Female</v>
      </c>
      <c r="H3818" s="27" t="e">
        <f t="shared" si="179"/>
        <v>#VALUE!</v>
      </c>
    </row>
    <row r="3819" spans="1:8" x14ac:dyDescent="0.3">
      <c r="A3819" s="49" t="s">
        <v>4195</v>
      </c>
      <c r="B3819" s="27" t="s">
        <v>4194</v>
      </c>
      <c r="C3819" s="27" t="s">
        <v>4193</v>
      </c>
      <c r="E3819" s="75">
        <v>34258</v>
      </c>
      <c r="F3819" s="27" t="str">
        <f t="shared" si="177"/>
        <v>5675</v>
      </c>
      <c r="G3819" s="27" t="str">
        <f t="shared" si="178"/>
        <v>Male</v>
      </c>
      <c r="H3819" s="27" t="e">
        <f t="shared" si="179"/>
        <v>#VALUE!</v>
      </c>
    </row>
    <row r="3820" spans="1:8" x14ac:dyDescent="0.3">
      <c r="A3820" s="49" t="s">
        <v>4192</v>
      </c>
      <c r="B3820" s="27" t="s">
        <v>4191</v>
      </c>
      <c r="C3820" s="27" t="s">
        <v>4190</v>
      </c>
      <c r="E3820" s="75">
        <v>32542</v>
      </c>
      <c r="F3820" s="27" t="str">
        <f t="shared" si="177"/>
        <v>5748</v>
      </c>
      <c r="G3820" s="27" t="str">
        <f t="shared" si="178"/>
        <v>Male</v>
      </c>
      <c r="H3820" s="27" t="e">
        <f t="shared" si="179"/>
        <v>#VALUE!</v>
      </c>
    </row>
    <row r="3821" spans="1:8" x14ac:dyDescent="0.3">
      <c r="A3821" s="49" t="s">
        <v>4189</v>
      </c>
      <c r="B3821" s="27" t="s">
        <v>4188</v>
      </c>
      <c r="C3821" s="27" t="s">
        <v>4187</v>
      </c>
      <c r="E3821" s="75">
        <v>33504</v>
      </c>
      <c r="F3821" s="27" t="str">
        <f t="shared" si="177"/>
        <v>5310</v>
      </c>
      <c r="G3821" s="27" t="str">
        <f t="shared" si="178"/>
        <v>Male</v>
      </c>
      <c r="H3821" s="27" t="e">
        <f t="shared" si="179"/>
        <v>#VALUE!</v>
      </c>
    </row>
    <row r="3822" spans="1:8" x14ac:dyDescent="0.3">
      <c r="A3822" s="49" t="s">
        <v>4186</v>
      </c>
      <c r="B3822" s="27" t="s">
        <v>4185</v>
      </c>
      <c r="C3822" s="27" t="s">
        <v>4184</v>
      </c>
      <c r="E3822" s="75">
        <v>30778</v>
      </c>
      <c r="F3822" s="27" t="str">
        <f t="shared" si="177"/>
        <v>5885</v>
      </c>
      <c r="G3822" s="27" t="str">
        <f t="shared" si="178"/>
        <v>Male</v>
      </c>
      <c r="H3822" s="27" t="e">
        <f t="shared" si="179"/>
        <v>#VALUE!</v>
      </c>
    </row>
    <row r="3823" spans="1:8" x14ac:dyDescent="0.3">
      <c r="A3823" s="49" t="s">
        <v>4183</v>
      </c>
      <c r="B3823" s="27" t="s">
        <v>4182</v>
      </c>
      <c r="C3823" s="27" t="s">
        <v>4181</v>
      </c>
      <c r="E3823" s="75">
        <v>26772</v>
      </c>
      <c r="F3823" s="27" t="str">
        <f t="shared" si="177"/>
        <v>0318</v>
      </c>
      <c r="G3823" s="27" t="str">
        <f t="shared" si="178"/>
        <v>Female</v>
      </c>
      <c r="H3823" s="27" t="e">
        <f t="shared" si="179"/>
        <v>#VALUE!</v>
      </c>
    </row>
    <row r="3824" spans="1:8" x14ac:dyDescent="0.3">
      <c r="A3824" s="49" t="s">
        <v>4180</v>
      </c>
      <c r="B3824" s="27" t="s">
        <v>4179</v>
      </c>
      <c r="C3824" s="27" t="s">
        <v>4178</v>
      </c>
      <c r="E3824" s="75">
        <v>29083</v>
      </c>
      <c r="F3824" s="27" t="str">
        <f t="shared" si="177"/>
        <v>5475</v>
      </c>
      <c r="G3824" s="27" t="str">
        <f t="shared" si="178"/>
        <v>Male</v>
      </c>
      <c r="H3824" s="27" t="e">
        <f t="shared" si="179"/>
        <v>#VALUE!</v>
      </c>
    </row>
    <row r="3825" spans="1:8" x14ac:dyDescent="0.3">
      <c r="A3825" s="49" t="s">
        <v>4177</v>
      </c>
      <c r="B3825" s="27" t="s">
        <v>4176</v>
      </c>
      <c r="C3825" s="27" t="s">
        <v>4175</v>
      </c>
      <c r="E3825" s="75">
        <v>27350</v>
      </c>
      <c r="F3825" s="27" t="str">
        <f t="shared" si="177"/>
        <v>0263</v>
      </c>
      <c r="G3825" s="27" t="str">
        <f t="shared" si="178"/>
        <v>Female</v>
      </c>
      <c r="H3825" s="27" t="e">
        <f t="shared" si="179"/>
        <v>#VALUE!</v>
      </c>
    </row>
    <row r="3826" spans="1:8" x14ac:dyDescent="0.3">
      <c r="A3826" s="49" t="s">
        <v>4174</v>
      </c>
      <c r="B3826" s="27" t="s">
        <v>4173</v>
      </c>
      <c r="C3826" s="27" t="s">
        <v>4172</v>
      </c>
      <c r="E3826" s="75">
        <v>30738</v>
      </c>
      <c r="F3826" s="27" t="str">
        <f t="shared" si="177"/>
        <v>0907</v>
      </c>
      <c r="G3826" s="27" t="str">
        <f t="shared" si="178"/>
        <v>Female</v>
      </c>
      <c r="H3826" s="27" t="e">
        <f t="shared" si="179"/>
        <v>#VALUE!</v>
      </c>
    </row>
    <row r="3827" spans="1:8" x14ac:dyDescent="0.3">
      <c r="A3827" s="49" t="s">
        <v>4171</v>
      </c>
      <c r="B3827" s="27" t="s">
        <v>4170</v>
      </c>
      <c r="C3827" s="27" t="s">
        <v>4169</v>
      </c>
      <c r="E3827" s="75">
        <v>28324</v>
      </c>
      <c r="F3827" s="27" t="str">
        <f t="shared" si="177"/>
        <v>5052</v>
      </c>
      <c r="G3827" s="27" t="str">
        <f t="shared" si="178"/>
        <v>Male</v>
      </c>
      <c r="H3827" s="27" t="e">
        <f t="shared" si="179"/>
        <v>#VALUE!</v>
      </c>
    </row>
    <row r="3828" spans="1:8" x14ac:dyDescent="0.3">
      <c r="A3828" s="49" t="s">
        <v>4168</v>
      </c>
      <c r="B3828" s="27" t="s">
        <v>4167</v>
      </c>
      <c r="C3828" s="27" t="s">
        <v>4166</v>
      </c>
      <c r="E3828" s="75">
        <v>29502</v>
      </c>
      <c r="F3828" s="27" t="str">
        <f t="shared" si="177"/>
        <v>5116</v>
      </c>
      <c r="G3828" s="27" t="str">
        <f t="shared" si="178"/>
        <v>Male</v>
      </c>
      <c r="H3828" s="27" t="e">
        <f t="shared" si="179"/>
        <v>#VALUE!</v>
      </c>
    </row>
    <row r="3829" spans="1:8" x14ac:dyDescent="0.3">
      <c r="A3829" s="49" t="s">
        <v>4165</v>
      </c>
      <c r="B3829" s="27" t="s">
        <v>4164</v>
      </c>
      <c r="C3829" s="27" t="s">
        <v>4163</v>
      </c>
      <c r="E3829" s="75">
        <v>29418</v>
      </c>
      <c r="F3829" s="27" t="str">
        <f t="shared" si="177"/>
        <v>5027</v>
      </c>
      <c r="G3829" s="27" t="str">
        <f t="shared" si="178"/>
        <v>Male</v>
      </c>
      <c r="H3829" s="27" t="e">
        <f t="shared" si="179"/>
        <v>#VALUE!</v>
      </c>
    </row>
    <row r="3830" spans="1:8" x14ac:dyDescent="0.3">
      <c r="A3830" s="49" t="s">
        <v>4162</v>
      </c>
      <c r="B3830" s="27" t="s">
        <v>4161</v>
      </c>
      <c r="C3830" s="27" t="s">
        <v>4160</v>
      </c>
      <c r="E3830" s="75">
        <v>27710</v>
      </c>
      <c r="F3830" s="27" t="str">
        <f t="shared" si="177"/>
        <v>0707</v>
      </c>
      <c r="G3830" s="27" t="str">
        <f t="shared" si="178"/>
        <v>Female</v>
      </c>
      <c r="H3830" s="27" t="e">
        <f t="shared" si="179"/>
        <v>#VALUE!</v>
      </c>
    </row>
    <row r="3831" spans="1:8" x14ac:dyDescent="0.3">
      <c r="A3831" s="49" t="s">
        <v>4159</v>
      </c>
      <c r="B3831" s="27" t="s">
        <v>4158</v>
      </c>
      <c r="C3831" s="27" t="s">
        <v>4157</v>
      </c>
      <c r="E3831" s="75">
        <v>28154</v>
      </c>
      <c r="F3831" s="27" t="str">
        <f t="shared" si="177"/>
        <v>5434</v>
      </c>
      <c r="G3831" s="27" t="str">
        <f t="shared" si="178"/>
        <v>Male</v>
      </c>
      <c r="H3831" s="27" t="e">
        <f t="shared" si="179"/>
        <v>#VALUE!</v>
      </c>
    </row>
    <row r="3832" spans="1:8" x14ac:dyDescent="0.3">
      <c r="A3832" s="49" t="s">
        <v>4156</v>
      </c>
      <c r="B3832" s="27" t="s">
        <v>4155</v>
      </c>
      <c r="C3832" s="27" t="s">
        <v>4154</v>
      </c>
      <c r="E3832" s="75">
        <v>32685</v>
      </c>
      <c r="F3832" s="27" t="str">
        <f t="shared" si="177"/>
        <v>5431</v>
      </c>
      <c r="G3832" s="27" t="str">
        <f t="shared" si="178"/>
        <v>Male</v>
      </c>
      <c r="H3832" s="27" t="e">
        <f t="shared" si="179"/>
        <v>#VALUE!</v>
      </c>
    </row>
    <row r="3833" spans="1:8" x14ac:dyDescent="0.3">
      <c r="A3833" s="49" t="s">
        <v>4153</v>
      </c>
      <c r="B3833" s="27" t="s">
        <v>4152</v>
      </c>
      <c r="C3833" s="27" t="s">
        <v>4151</v>
      </c>
      <c r="E3833" s="75">
        <v>28942</v>
      </c>
      <c r="F3833" s="27" t="str">
        <f t="shared" si="177"/>
        <v>5555</v>
      </c>
      <c r="G3833" s="27" t="str">
        <f t="shared" si="178"/>
        <v>Male</v>
      </c>
      <c r="H3833" s="27" t="e">
        <f t="shared" si="179"/>
        <v>#VALUE!</v>
      </c>
    </row>
    <row r="3834" spans="1:8" x14ac:dyDescent="0.3">
      <c r="A3834" s="49" t="s">
        <v>4150</v>
      </c>
      <c r="B3834" s="27" t="s">
        <v>4149</v>
      </c>
      <c r="C3834" s="27" t="s">
        <v>4148</v>
      </c>
      <c r="E3834" s="75">
        <v>16946</v>
      </c>
      <c r="F3834" s="27" t="str">
        <f t="shared" si="177"/>
        <v>5183</v>
      </c>
      <c r="G3834" s="27" t="str">
        <f t="shared" si="178"/>
        <v>Male</v>
      </c>
      <c r="H3834" s="27" t="e">
        <f t="shared" si="179"/>
        <v>#VALUE!</v>
      </c>
    </row>
    <row r="3835" spans="1:8" x14ac:dyDescent="0.3">
      <c r="A3835" s="49" t="s">
        <v>4147</v>
      </c>
      <c r="B3835" s="27" t="s">
        <v>4146</v>
      </c>
      <c r="C3835" s="27" t="s">
        <v>4145</v>
      </c>
      <c r="E3835" s="75">
        <v>34264</v>
      </c>
      <c r="F3835" s="27" t="str">
        <f t="shared" si="177"/>
        <v>5897</v>
      </c>
      <c r="G3835" s="27" t="str">
        <f t="shared" si="178"/>
        <v>Male</v>
      </c>
      <c r="H3835" s="27" t="e">
        <f t="shared" si="179"/>
        <v>#VALUE!</v>
      </c>
    </row>
    <row r="3836" spans="1:8" x14ac:dyDescent="0.3">
      <c r="A3836" s="49" t="s">
        <v>4144</v>
      </c>
      <c r="B3836" s="27" t="s">
        <v>4143</v>
      </c>
      <c r="C3836" s="27" t="s">
        <v>4080</v>
      </c>
      <c r="E3836" s="75">
        <v>33788</v>
      </c>
      <c r="F3836" s="27" t="str">
        <f t="shared" si="177"/>
        <v>5660</v>
      </c>
      <c r="G3836" s="27" t="str">
        <f t="shared" si="178"/>
        <v>Male</v>
      </c>
      <c r="H3836" s="27" t="e">
        <f t="shared" si="179"/>
        <v>#VALUE!</v>
      </c>
    </row>
    <row r="3837" spans="1:8" x14ac:dyDescent="0.3">
      <c r="A3837" s="49" t="s">
        <v>4142</v>
      </c>
      <c r="B3837" s="27" t="s">
        <v>4141</v>
      </c>
      <c r="C3837" s="27" t="s">
        <v>4140</v>
      </c>
      <c r="E3837" s="75">
        <v>32577</v>
      </c>
      <c r="F3837" s="27" t="str">
        <f t="shared" si="177"/>
        <v>5069</v>
      </c>
      <c r="G3837" s="27" t="str">
        <f t="shared" si="178"/>
        <v>Male</v>
      </c>
      <c r="H3837" s="27" t="e">
        <f t="shared" si="179"/>
        <v>#VALUE!</v>
      </c>
    </row>
    <row r="3838" spans="1:8" x14ac:dyDescent="0.3">
      <c r="A3838" s="49" t="s">
        <v>4139</v>
      </c>
      <c r="B3838" s="27" t="s">
        <v>4138</v>
      </c>
      <c r="C3838" s="27" t="s">
        <v>4137</v>
      </c>
      <c r="E3838" s="75">
        <v>31741</v>
      </c>
      <c r="F3838" s="27" t="str">
        <f t="shared" si="177"/>
        <v>0794</v>
      </c>
      <c r="G3838" s="27" t="str">
        <f t="shared" si="178"/>
        <v>Female</v>
      </c>
      <c r="H3838" s="27" t="e">
        <f t="shared" si="179"/>
        <v>#VALUE!</v>
      </c>
    </row>
    <row r="3839" spans="1:8" x14ac:dyDescent="0.3">
      <c r="A3839" s="49" t="s">
        <v>4136</v>
      </c>
      <c r="B3839" s="27" t="s">
        <v>4135</v>
      </c>
      <c r="C3839" s="27" t="s">
        <v>4134</v>
      </c>
      <c r="E3839" s="75">
        <v>30534</v>
      </c>
      <c r="F3839" s="27" t="str">
        <f t="shared" si="177"/>
        <v>0607</v>
      </c>
      <c r="G3839" s="27" t="str">
        <f t="shared" si="178"/>
        <v>Female</v>
      </c>
      <c r="H3839" s="27" t="e">
        <f t="shared" si="179"/>
        <v>#VALUE!</v>
      </c>
    </row>
    <row r="3840" spans="1:8" x14ac:dyDescent="0.3">
      <c r="A3840" s="49" t="s">
        <v>4133</v>
      </c>
      <c r="B3840" s="27" t="s">
        <v>4132</v>
      </c>
      <c r="C3840" s="27" t="s">
        <v>4131</v>
      </c>
      <c r="E3840" s="75">
        <v>31713</v>
      </c>
      <c r="F3840" s="27" t="str">
        <f t="shared" si="177"/>
        <v>0691</v>
      </c>
      <c r="G3840" s="27" t="str">
        <f t="shared" si="178"/>
        <v>Female</v>
      </c>
      <c r="H3840" s="27" t="e">
        <f t="shared" si="179"/>
        <v>#VALUE!</v>
      </c>
    </row>
    <row r="3841" spans="1:8" x14ac:dyDescent="0.3">
      <c r="A3841" s="49" t="s">
        <v>4130</v>
      </c>
      <c r="B3841" s="27" t="s">
        <v>4129</v>
      </c>
      <c r="C3841" s="27" t="s">
        <v>4128</v>
      </c>
      <c r="E3841" s="75">
        <v>33122</v>
      </c>
      <c r="F3841" s="27" t="str">
        <f t="shared" si="177"/>
        <v>0142</v>
      </c>
      <c r="G3841" s="27" t="str">
        <f t="shared" si="178"/>
        <v>Female</v>
      </c>
      <c r="H3841" s="27" t="e">
        <f t="shared" si="179"/>
        <v>#VALUE!</v>
      </c>
    </row>
    <row r="3842" spans="1:8" x14ac:dyDescent="0.3">
      <c r="A3842" s="49" t="s">
        <v>4127</v>
      </c>
      <c r="B3842" s="27" t="s">
        <v>4126</v>
      </c>
      <c r="C3842" s="27" t="s">
        <v>4125</v>
      </c>
      <c r="E3842" s="75">
        <v>32314</v>
      </c>
      <c r="F3842" s="27" t="str">
        <f t="shared" si="177"/>
        <v>5306</v>
      </c>
      <c r="G3842" s="27" t="str">
        <f t="shared" si="178"/>
        <v>Male</v>
      </c>
      <c r="H3842" s="27" t="e">
        <f t="shared" si="179"/>
        <v>#VALUE!</v>
      </c>
    </row>
    <row r="3843" spans="1:8" x14ac:dyDescent="0.3">
      <c r="A3843" s="49" t="s">
        <v>4124</v>
      </c>
      <c r="B3843" s="27" t="s">
        <v>4123</v>
      </c>
      <c r="C3843" s="27" t="s">
        <v>4122</v>
      </c>
      <c r="E3843" s="75">
        <v>25913</v>
      </c>
      <c r="F3843" s="27" t="str">
        <f t="shared" si="177"/>
        <v>5043</v>
      </c>
      <c r="G3843" s="27" t="str">
        <f t="shared" si="178"/>
        <v>Male</v>
      </c>
      <c r="H3843" s="27" t="e">
        <f t="shared" si="179"/>
        <v>#VALUE!</v>
      </c>
    </row>
    <row r="3844" spans="1:8" x14ac:dyDescent="0.3">
      <c r="A3844" s="49" t="s">
        <v>4121</v>
      </c>
      <c r="B3844" s="27" t="s">
        <v>4120</v>
      </c>
      <c r="C3844" s="27" t="s">
        <v>4119</v>
      </c>
      <c r="E3844" s="75">
        <v>32555</v>
      </c>
      <c r="F3844" s="27" t="str">
        <f t="shared" ref="F3844:F3878" si="180">MID(A3844,7,4)</f>
        <v>0413</v>
      </c>
      <c r="G3844" s="27" t="str">
        <f t="shared" si="178"/>
        <v>Female</v>
      </c>
      <c r="H3844" s="27" t="e">
        <f t="shared" si="179"/>
        <v>#VALUE!</v>
      </c>
    </row>
    <row r="3845" spans="1:8" x14ac:dyDescent="0.3">
      <c r="A3845" s="49" t="s">
        <v>4118</v>
      </c>
      <c r="B3845" s="27" t="s">
        <v>4117</v>
      </c>
      <c r="C3845" s="27" t="s">
        <v>4116</v>
      </c>
      <c r="E3845" s="75">
        <v>27773</v>
      </c>
      <c r="F3845" s="27" t="str">
        <f t="shared" si="180"/>
        <v>0320</v>
      </c>
      <c r="G3845" s="27" t="str">
        <f t="shared" ref="G3845:G3878" si="181">IF(F3845&gt;"4999","Male","Female")</f>
        <v>Female</v>
      </c>
      <c r="H3845" s="27" t="e">
        <f t="shared" ref="H3845:H3878" si="182">LEFT(REPLACE(D3845,1,FIND("@",D3845),""),FIND(".",REPLACE(D3845,1,FIND("@",D3845),""))-1)</f>
        <v>#VALUE!</v>
      </c>
    </row>
    <row r="3846" spans="1:8" x14ac:dyDescent="0.3">
      <c r="A3846" s="49" t="s">
        <v>4115</v>
      </c>
      <c r="B3846" s="27" t="s">
        <v>4114</v>
      </c>
      <c r="C3846" s="27" t="s">
        <v>4113</v>
      </c>
      <c r="E3846" s="75">
        <v>31594</v>
      </c>
      <c r="F3846" s="27" t="str">
        <f t="shared" si="180"/>
        <v>0865</v>
      </c>
      <c r="G3846" s="27" t="str">
        <f t="shared" si="181"/>
        <v>Female</v>
      </c>
      <c r="H3846" s="27" t="e">
        <f t="shared" si="182"/>
        <v>#VALUE!</v>
      </c>
    </row>
    <row r="3847" spans="1:8" x14ac:dyDescent="0.3">
      <c r="A3847" s="49" t="s">
        <v>4112</v>
      </c>
      <c r="B3847" s="27" t="s">
        <v>4111</v>
      </c>
      <c r="C3847" s="27" t="s">
        <v>4110</v>
      </c>
      <c r="E3847" s="75">
        <v>31368</v>
      </c>
      <c r="F3847" s="27" t="str">
        <f t="shared" si="180"/>
        <v>5672</v>
      </c>
      <c r="G3847" s="27" t="str">
        <f t="shared" si="181"/>
        <v>Male</v>
      </c>
      <c r="H3847" s="27" t="e">
        <f t="shared" si="182"/>
        <v>#VALUE!</v>
      </c>
    </row>
    <row r="3848" spans="1:8" x14ac:dyDescent="0.3">
      <c r="A3848" s="49" t="s">
        <v>4109</v>
      </c>
      <c r="B3848" s="27" t="s">
        <v>4108</v>
      </c>
      <c r="C3848" s="27" t="s">
        <v>4107</v>
      </c>
      <c r="E3848" s="75">
        <v>31058</v>
      </c>
      <c r="F3848" s="27" t="str">
        <f t="shared" si="180"/>
        <v>5030</v>
      </c>
      <c r="G3848" s="27" t="str">
        <f t="shared" si="181"/>
        <v>Male</v>
      </c>
      <c r="H3848" s="27" t="e">
        <f t="shared" si="182"/>
        <v>#VALUE!</v>
      </c>
    </row>
    <row r="3849" spans="1:8" x14ac:dyDescent="0.3">
      <c r="A3849" s="49" t="s">
        <v>4106</v>
      </c>
      <c r="B3849" s="27" t="s">
        <v>4105</v>
      </c>
      <c r="C3849" s="27" t="s">
        <v>4104</v>
      </c>
      <c r="E3849" s="75">
        <v>31932</v>
      </c>
      <c r="F3849" s="27" t="str">
        <f t="shared" si="180"/>
        <v>0227</v>
      </c>
      <c r="G3849" s="27" t="str">
        <f t="shared" si="181"/>
        <v>Female</v>
      </c>
      <c r="H3849" s="27" t="e">
        <f t="shared" si="182"/>
        <v>#VALUE!</v>
      </c>
    </row>
    <row r="3850" spans="1:8" x14ac:dyDescent="0.3">
      <c r="A3850" s="49" t="s">
        <v>4103</v>
      </c>
      <c r="B3850" s="27" t="s">
        <v>4102</v>
      </c>
      <c r="C3850" s="27" t="s">
        <v>4101</v>
      </c>
      <c r="E3850" s="75">
        <v>29051</v>
      </c>
      <c r="F3850" s="27" t="str">
        <f t="shared" si="180"/>
        <v>0593</v>
      </c>
      <c r="G3850" s="27" t="str">
        <f t="shared" si="181"/>
        <v>Female</v>
      </c>
      <c r="H3850" s="27" t="e">
        <f t="shared" si="182"/>
        <v>#VALUE!</v>
      </c>
    </row>
    <row r="3851" spans="1:8" x14ac:dyDescent="0.3">
      <c r="A3851" s="49" t="s">
        <v>4100</v>
      </c>
      <c r="B3851" s="27" t="s">
        <v>4099</v>
      </c>
      <c r="C3851" s="27" t="s">
        <v>4098</v>
      </c>
      <c r="E3851" s="75">
        <v>32110</v>
      </c>
      <c r="F3851" s="27" t="str">
        <f t="shared" si="180"/>
        <v>5171</v>
      </c>
      <c r="G3851" s="27" t="str">
        <f t="shared" si="181"/>
        <v>Male</v>
      </c>
      <c r="H3851" s="27" t="e">
        <f t="shared" si="182"/>
        <v>#VALUE!</v>
      </c>
    </row>
    <row r="3852" spans="1:8" x14ac:dyDescent="0.3">
      <c r="A3852" s="49" t="s">
        <v>4097</v>
      </c>
      <c r="B3852" s="27" t="s">
        <v>4096</v>
      </c>
      <c r="C3852" s="27" t="s">
        <v>4095</v>
      </c>
      <c r="E3852" s="75">
        <v>32167</v>
      </c>
      <c r="F3852" s="27" t="str">
        <f t="shared" si="180"/>
        <v>5044</v>
      </c>
      <c r="G3852" s="27" t="str">
        <f t="shared" si="181"/>
        <v>Male</v>
      </c>
      <c r="H3852" s="27" t="e">
        <f t="shared" si="182"/>
        <v>#VALUE!</v>
      </c>
    </row>
    <row r="3853" spans="1:8" x14ac:dyDescent="0.3">
      <c r="A3853" s="49" t="s">
        <v>4094</v>
      </c>
      <c r="B3853" s="27" t="s">
        <v>4093</v>
      </c>
      <c r="C3853" s="27" t="s">
        <v>4092</v>
      </c>
      <c r="E3853" s="75">
        <v>33712</v>
      </c>
      <c r="F3853" s="27" t="str">
        <f t="shared" si="180"/>
        <v>1100</v>
      </c>
      <c r="G3853" s="27" t="str">
        <f t="shared" si="181"/>
        <v>Female</v>
      </c>
      <c r="H3853" s="27" t="e">
        <f t="shared" si="182"/>
        <v>#VALUE!</v>
      </c>
    </row>
    <row r="3854" spans="1:8" x14ac:dyDescent="0.3">
      <c r="A3854" s="49" t="s">
        <v>4091</v>
      </c>
      <c r="B3854" s="27" t="s">
        <v>4090</v>
      </c>
      <c r="C3854" s="27" t="s">
        <v>4089</v>
      </c>
      <c r="E3854" s="75">
        <v>31452</v>
      </c>
      <c r="F3854" s="27" t="str">
        <f t="shared" si="180"/>
        <v>6332</v>
      </c>
      <c r="G3854" s="27" t="str">
        <f t="shared" si="181"/>
        <v>Male</v>
      </c>
      <c r="H3854" s="27" t="e">
        <f t="shared" si="182"/>
        <v>#VALUE!</v>
      </c>
    </row>
    <row r="3855" spans="1:8" x14ac:dyDescent="0.3">
      <c r="A3855" s="49" t="s">
        <v>4088</v>
      </c>
      <c r="B3855" s="27" t="s">
        <v>4087</v>
      </c>
      <c r="C3855" s="27" t="s">
        <v>4086</v>
      </c>
      <c r="E3855" s="75">
        <v>32014</v>
      </c>
      <c r="F3855" s="27" t="str">
        <f t="shared" si="180"/>
        <v>0663</v>
      </c>
      <c r="G3855" s="27" t="str">
        <f t="shared" si="181"/>
        <v>Female</v>
      </c>
      <c r="H3855" s="27" t="e">
        <f t="shared" si="182"/>
        <v>#VALUE!</v>
      </c>
    </row>
    <row r="3856" spans="1:8" x14ac:dyDescent="0.3">
      <c r="A3856" s="49" t="s">
        <v>4085</v>
      </c>
      <c r="B3856" s="27" t="s">
        <v>4084</v>
      </c>
      <c r="C3856" s="27" t="s">
        <v>4083</v>
      </c>
      <c r="E3856" s="75">
        <v>33084</v>
      </c>
      <c r="F3856" s="27" t="str">
        <f t="shared" si="180"/>
        <v>5090</v>
      </c>
      <c r="G3856" s="27" t="str">
        <f t="shared" si="181"/>
        <v>Male</v>
      </c>
      <c r="H3856" s="27" t="e">
        <f t="shared" si="182"/>
        <v>#VALUE!</v>
      </c>
    </row>
    <row r="3857" spans="1:8" x14ac:dyDescent="0.3">
      <c r="A3857" s="49" t="s">
        <v>4082</v>
      </c>
      <c r="B3857" s="27" t="s">
        <v>4081</v>
      </c>
      <c r="C3857" s="27" t="s">
        <v>4080</v>
      </c>
      <c r="E3857" s="75">
        <v>30465</v>
      </c>
      <c r="F3857" s="27" t="str">
        <f t="shared" si="180"/>
        <v>0382</v>
      </c>
      <c r="G3857" s="27" t="str">
        <f t="shared" si="181"/>
        <v>Female</v>
      </c>
      <c r="H3857" s="27" t="e">
        <f t="shared" si="182"/>
        <v>#VALUE!</v>
      </c>
    </row>
    <row r="3858" spans="1:8" x14ac:dyDescent="0.3">
      <c r="A3858" s="49" t="s">
        <v>4079</v>
      </c>
      <c r="B3858" s="27" t="s">
        <v>4078</v>
      </c>
      <c r="C3858" s="27" t="s">
        <v>4049</v>
      </c>
      <c r="E3858" s="75">
        <v>32678</v>
      </c>
      <c r="F3858" s="27" t="str">
        <f t="shared" si="180"/>
        <v>0354</v>
      </c>
      <c r="G3858" s="27" t="str">
        <f t="shared" si="181"/>
        <v>Female</v>
      </c>
      <c r="H3858" s="27" t="e">
        <f t="shared" si="182"/>
        <v>#VALUE!</v>
      </c>
    </row>
    <row r="3859" spans="1:8" x14ac:dyDescent="0.3">
      <c r="A3859" s="49" t="s">
        <v>4077</v>
      </c>
      <c r="B3859" s="27" t="s">
        <v>4076</v>
      </c>
      <c r="C3859" s="27" t="s">
        <v>3</v>
      </c>
      <c r="E3859" s="75">
        <v>29039</v>
      </c>
      <c r="F3859" s="27" t="str">
        <f t="shared" si="180"/>
        <v>5163</v>
      </c>
      <c r="G3859" s="27" t="str">
        <f t="shared" si="181"/>
        <v>Male</v>
      </c>
      <c r="H3859" s="27" t="e">
        <f t="shared" si="182"/>
        <v>#VALUE!</v>
      </c>
    </row>
    <row r="3860" spans="1:8" x14ac:dyDescent="0.3">
      <c r="A3860" s="49" t="s">
        <v>4075</v>
      </c>
      <c r="B3860" s="27" t="s">
        <v>4074</v>
      </c>
      <c r="C3860" s="27" t="s">
        <v>4073</v>
      </c>
      <c r="E3860" s="75">
        <v>29767</v>
      </c>
      <c r="F3860" s="27" t="str">
        <f t="shared" si="180"/>
        <v>5551</v>
      </c>
      <c r="G3860" s="27" t="str">
        <f t="shared" si="181"/>
        <v>Male</v>
      </c>
      <c r="H3860" s="27" t="e">
        <f t="shared" si="182"/>
        <v>#VALUE!</v>
      </c>
    </row>
    <row r="3861" spans="1:8" x14ac:dyDescent="0.3">
      <c r="A3861" s="49" t="s">
        <v>4072</v>
      </c>
      <c r="B3861" s="27" t="s">
        <v>4071</v>
      </c>
      <c r="C3861" s="27" t="s">
        <v>4070</v>
      </c>
      <c r="E3861" s="75">
        <v>30721</v>
      </c>
      <c r="F3861" s="27" t="str">
        <f t="shared" si="180"/>
        <v>0103</v>
      </c>
      <c r="G3861" s="27" t="str">
        <f t="shared" si="181"/>
        <v>Female</v>
      </c>
      <c r="H3861" s="27" t="e">
        <f t="shared" si="182"/>
        <v>#VALUE!</v>
      </c>
    </row>
    <row r="3862" spans="1:8" x14ac:dyDescent="0.3">
      <c r="A3862" s="49" t="s">
        <v>4069</v>
      </c>
      <c r="B3862" s="27" t="s">
        <v>4068</v>
      </c>
      <c r="C3862" s="27" t="s">
        <v>4067</v>
      </c>
      <c r="E3862" s="75">
        <v>32171</v>
      </c>
      <c r="F3862" s="27" t="str">
        <f t="shared" si="180"/>
        <v>5189</v>
      </c>
      <c r="G3862" s="27" t="str">
        <f t="shared" si="181"/>
        <v>Male</v>
      </c>
      <c r="H3862" s="27" t="e">
        <f t="shared" si="182"/>
        <v>#VALUE!</v>
      </c>
    </row>
    <row r="3863" spans="1:8" x14ac:dyDescent="0.3">
      <c r="A3863" s="49" t="s">
        <v>4066</v>
      </c>
      <c r="B3863" s="27" t="s">
        <v>4065</v>
      </c>
      <c r="C3863" s="27" t="s">
        <v>4064</v>
      </c>
      <c r="E3863" s="75">
        <v>30934</v>
      </c>
      <c r="F3863" s="27" t="str">
        <f t="shared" si="180"/>
        <v>1174</v>
      </c>
      <c r="G3863" s="27" t="str">
        <f t="shared" si="181"/>
        <v>Female</v>
      </c>
      <c r="H3863" s="27" t="e">
        <f t="shared" si="182"/>
        <v>#VALUE!</v>
      </c>
    </row>
    <row r="3864" spans="1:8" x14ac:dyDescent="0.3">
      <c r="A3864" s="49" t="s">
        <v>4063</v>
      </c>
      <c r="B3864" s="27" t="s">
        <v>4062</v>
      </c>
      <c r="C3864" s="27" t="s">
        <v>4061</v>
      </c>
      <c r="E3864" s="75">
        <v>29653</v>
      </c>
      <c r="F3864" s="27" t="str">
        <f t="shared" si="180"/>
        <v>5267</v>
      </c>
      <c r="G3864" s="27" t="str">
        <f t="shared" si="181"/>
        <v>Male</v>
      </c>
      <c r="H3864" s="27" t="e">
        <f t="shared" si="182"/>
        <v>#VALUE!</v>
      </c>
    </row>
    <row r="3865" spans="1:8" x14ac:dyDescent="0.3">
      <c r="A3865" s="49" t="s">
        <v>4060</v>
      </c>
      <c r="B3865" s="27" t="s">
        <v>4059</v>
      </c>
      <c r="C3865" s="27" t="s">
        <v>4058</v>
      </c>
      <c r="E3865" s="75">
        <v>30407</v>
      </c>
      <c r="F3865" s="27" t="str">
        <f t="shared" si="180"/>
        <v>0614</v>
      </c>
      <c r="G3865" s="27" t="str">
        <f t="shared" si="181"/>
        <v>Female</v>
      </c>
      <c r="H3865" s="27" t="e">
        <f t="shared" si="182"/>
        <v>#VALUE!</v>
      </c>
    </row>
    <row r="3866" spans="1:8" x14ac:dyDescent="0.3">
      <c r="A3866" s="49" t="s">
        <v>4057</v>
      </c>
      <c r="B3866" s="27" t="s">
        <v>4056</v>
      </c>
      <c r="C3866" s="27" t="s">
        <v>4055</v>
      </c>
      <c r="E3866" s="75">
        <v>33685</v>
      </c>
      <c r="F3866" s="27" t="str">
        <f t="shared" si="180"/>
        <v>0252</v>
      </c>
      <c r="G3866" s="27" t="str">
        <f t="shared" si="181"/>
        <v>Female</v>
      </c>
      <c r="H3866" s="27" t="e">
        <f t="shared" si="182"/>
        <v>#VALUE!</v>
      </c>
    </row>
    <row r="3867" spans="1:8" x14ac:dyDescent="0.3">
      <c r="A3867" s="49" t="s">
        <v>4054</v>
      </c>
      <c r="B3867" s="27" t="s">
        <v>4053</v>
      </c>
      <c r="C3867" s="27" t="s">
        <v>4052</v>
      </c>
      <c r="E3867" s="75">
        <v>33552</v>
      </c>
      <c r="F3867" s="27" t="str">
        <f t="shared" si="180"/>
        <v>5482</v>
      </c>
      <c r="G3867" s="27" t="str">
        <f t="shared" si="181"/>
        <v>Male</v>
      </c>
      <c r="H3867" s="27" t="e">
        <f t="shared" si="182"/>
        <v>#VALUE!</v>
      </c>
    </row>
    <row r="3868" spans="1:8" x14ac:dyDescent="0.3">
      <c r="A3868" s="49" t="s">
        <v>4051</v>
      </c>
      <c r="B3868" s="27" t="s">
        <v>4050</v>
      </c>
      <c r="C3868" s="27" t="s">
        <v>4049</v>
      </c>
      <c r="E3868" s="75">
        <v>33097</v>
      </c>
      <c r="F3868" s="27" t="str">
        <f t="shared" si="180"/>
        <v>5790</v>
      </c>
      <c r="G3868" s="27" t="str">
        <f t="shared" si="181"/>
        <v>Male</v>
      </c>
      <c r="H3868" s="27" t="e">
        <f t="shared" si="182"/>
        <v>#VALUE!</v>
      </c>
    </row>
    <row r="3869" spans="1:8" x14ac:dyDescent="0.3">
      <c r="A3869" s="49" t="s">
        <v>4048</v>
      </c>
      <c r="B3869" s="27" t="s">
        <v>4047</v>
      </c>
      <c r="C3869" s="27" t="s">
        <v>4046</v>
      </c>
      <c r="E3869" s="75">
        <v>25778</v>
      </c>
      <c r="F3869" s="27" t="str">
        <f t="shared" si="180"/>
        <v>5039</v>
      </c>
      <c r="G3869" s="27" t="str">
        <f t="shared" si="181"/>
        <v>Male</v>
      </c>
      <c r="H3869" s="27" t="e">
        <f t="shared" si="182"/>
        <v>#VALUE!</v>
      </c>
    </row>
    <row r="3870" spans="1:8" x14ac:dyDescent="0.3">
      <c r="A3870" s="49" t="s">
        <v>4045</v>
      </c>
      <c r="B3870" s="27" t="s">
        <v>4044</v>
      </c>
      <c r="C3870" s="27" t="s">
        <v>4043</v>
      </c>
      <c r="E3870" s="75">
        <v>33040</v>
      </c>
      <c r="F3870" s="27" t="str">
        <f t="shared" si="180"/>
        <v>0241</v>
      </c>
      <c r="G3870" s="27" t="str">
        <f t="shared" si="181"/>
        <v>Female</v>
      </c>
      <c r="H3870" s="27" t="e">
        <f t="shared" si="182"/>
        <v>#VALUE!</v>
      </c>
    </row>
    <row r="3871" spans="1:8" x14ac:dyDescent="0.3">
      <c r="A3871" s="49" t="s">
        <v>4042</v>
      </c>
      <c r="B3871" s="27" t="s">
        <v>4041</v>
      </c>
      <c r="C3871" s="27" t="s">
        <v>4040</v>
      </c>
      <c r="E3871" s="75">
        <v>30791</v>
      </c>
      <c r="F3871" s="27" t="str">
        <f t="shared" si="180"/>
        <v>5028</v>
      </c>
      <c r="G3871" s="27" t="str">
        <f t="shared" si="181"/>
        <v>Male</v>
      </c>
      <c r="H3871" s="27" t="e">
        <f t="shared" si="182"/>
        <v>#VALUE!</v>
      </c>
    </row>
    <row r="3872" spans="1:8" x14ac:dyDescent="0.3">
      <c r="A3872" s="49" t="s">
        <v>4039</v>
      </c>
      <c r="B3872" s="27" t="s">
        <v>4038</v>
      </c>
      <c r="C3872" s="27" t="s">
        <v>4037</v>
      </c>
      <c r="E3872" s="75">
        <v>30410</v>
      </c>
      <c r="F3872" s="27" t="str">
        <f t="shared" si="180"/>
        <v>5185</v>
      </c>
      <c r="G3872" s="27" t="str">
        <f t="shared" si="181"/>
        <v>Male</v>
      </c>
      <c r="H3872" s="27" t="e">
        <f t="shared" si="182"/>
        <v>#VALUE!</v>
      </c>
    </row>
    <row r="3873" spans="1:8" x14ac:dyDescent="0.3">
      <c r="A3873" s="49" t="s">
        <v>4036</v>
      </c>
      <c r="B3873" s="27" t="s">
        <v>4035</v>
      </c>
      <c r="C3873" s="27" t="s">
        <v>4034</v>
      </c>
      <c r="E3873" s="75">
        <v>34309</v>
      </c>
      <c r="F3873" s="27" t="str">
        <f t="shared" si="180"/>
        <v>0141</v>
      </c>
      <c r="G3873" s="27" t="str">
        <f t="shared" si="181"/>
        <v>Female</v>
      </c>
      <c r="H3873" s="27" t="e">
        <f t="shared" si="182"/>
        <v>#VALUE!</v>
      </c>
    </row>
    <row r="3874" spans="1:8" x14ac:dyDescent="0.3">
      <c r="A3874" s="49" t="s">
        <v>4033</v>
      </c>
      <c r="B3874" s="27" t="s">
        <v>4032</v>
      </c>
      <c r="C3874" s="27" t="s">
        <v>4031</v>
      </c>
      <c r="E3874" s="75">
        <v>32590</v>
      </c>
      <c r="F3874" s="27" t="str">
        <f t="shared" si="180"/>
        <v>0191</v>
      </c>
      <c r="G3874" s="27" t="str">
        <f t="shared" si="181"/>
        <v>Female</v>
      </c>
      <c r="H3874" s="27" t="e">
        <f t="shared" si="182"/>
        <v>#VALUE!</v>
      </c>
    </row>
    <row r="3875" spans="1:8" x14ac:dyDescent="0.3">
      <c r="A3875" s="49" t="s">
        <v>4030</v>
      </c>
      <c r="B3875" s="27" t="s">
        <v>4029</v>
      </c>
      <c r="C3875" s="27" t="s">
        <v>4028</v>
      </c>
      <c r="E3875" s="75">
        <v>26971</v>
      </c>
      <c r="F3875" s="27" t="str">
        <f t="shared" si="180"/>
        <v>6012</v>
      </c>
      <c r="G3875" s="27" t="str">
        <f t="shared" si="181"/>
        <v>Male</v>
      </c>
      <c r="H3875" s="27" t="e">
        <f t="shared" si="182"/>
        <v>#VALUE!</v>
      </c>
    </row>
    <row r="3876" spans="1:8" x14ac:dyDescent="0.3">
      <c r="A3876" s="49" t="s">
        <v>4027</v>
      </c>
      <c r="B3876" s="27" t="s">
        <v>4026</v>
      </c>
      <c r="C3876" s="27" t="s">
        <v>4025</v>
      </c>
      <c r="E3876" s="75">
        <v>29352</v>
      </c>
      <c r="F3876" s="27" t="str">
        <f t="shared" si="180"/>
        <v>5582</v>
      </c>
      <c r="G3876" s="27" t="str">
        <f t="shared" si="181"/>
        <v>Male</v>
      </c>
      <c r="H3876" s="27" t="e">
        <f t="shared" si="182"/>
        <v>#VALUE!</v>
      </c>
    </row>
    <row r="3877" spans="1:8" x14ac:dyDescent="0.3">
      <c r="A3877" s="49" t="s">
        <v>4024</v>
      </c>
      <c r="B3877" s="27" t="s">
        <v>4023</v>
      </c>
      <c r="C3877" s="27" t="s">
        <v>4022</v>
      </c>
      <c r="E3877" s="75">
        <v>29436</v>
      </c>
      <c r="F3877" s="27" t="str">
        <f t="shared" si="180"/>
        <v>6165</v>
      </c>
      <c r="G3877" s="27" t="str">
        <f t="shared" si="181"/>
        <v>Male</v>
      </c>
      <c r="H3877" s="27" t="e">
        <f t="shared" si="182"/>
        <v>#VALUE!</v>
      </c>
    </row>
    <row r="3878" spans="1:8" x14ac:dyDescent="0.3">
      <c r="A3878" s="49" t="s">
        <v>4021</v>
      </c>
      <c r="B3878" s="27" t="s">
        <v>4020</v>
      </c>
      <c r="C3878" s="27" t="s">
        <v>4019</v>
      </c>
      <c r="E3878" s="75">
        <v>31864</v>
      </c>
      <c r="F3878" s="27" t="str">
        <f t="shared" si="180"/>
        <v>5438</v>
      </c>
      <c r="G3878" s="27" t="str">
        <f t="shared" si="181"/>
        <v>Male</v>
      </c>
      <c r="H3878" s="27" t="e">
        <f t="shared" si="182"/>
        <v>#VALUE!</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F5"/>
  <sheetViews>
    <sheetView workbookViewId="0">
      <selection activeCell="A2" sqref="A2:F5"/>
    </sheetView>
  </sheetViews>
  <sheetFormatPr defaultRowHeight="14.4" x14ac:dyDescent="0.3"/>
  <cols>
    <col min="1" max="1" width="11.33203125" bestFit="1" customWidth="1"/>
    <col min="2" max="2" width="18.5546875" bestFit="1" customWidth="1"/>
    <col min="3" max="3" width="80.6640625" bestFit="1" customWidth="1"/>
    <col min="4" max="4" width="71.5546875" bestFit="1" customWidth="1"/>
    <col min="6" max="6" width="13.6640625" bestFit="1" customWidth="1"/>
  </cols>
  <sheetData>
    <row r="1" spans="1:6" x14ac:dyDescent="0.3">
      <c r="A1" s="10" t="s">
        <v>1050</v>
      </c>
      <c r="B1" s="16" t="s">
        <v>0</v>
      </c>
      <c r="C1" s="10" t="s">
        <v>1</v>
      </c>
      <c r="D1" s="10" t="s">
        <v>2</v>
      </c>
      <c r="E1" s="10" t="s">
        <v>3</v>
      </c>
      <c r="F1" s="10" t="s">
        <v>4</v>
      </c>
    </row>
    <row r="2" spans="1:6" ht="28.8" x14ac:dyDescent="0.3">
      <c r="A2" s="17">
        <v>1</v>
      </c>
      <c r="B2" s="32" t="s">
        <v>12704</v>
      </c>
      <c r="C2" s="2" t="s">
        <v>4009</v>
      </c>
      <c r="D2" s="2" t="s">
        <v>4008</v>
      </c>
      <c r="E2" s="1"/>
      <c r="F2" s="1"/>
    </row>
    <row r="3" spans="1:6" ht="28.8" x14ac:dyDescent="0.3">
      <c r="A3" s="17">
        <v>2</v>
      </c>
      <c r="B3" s="32" t="s">
        <v>12704</v>
      </c>
      <c r="C3" s="2" t="s">
        <v>4014</v>
      </c>
      <c r="D3" s="2" t="s">
        <v>4015</v>
      </c>
      <c r="E3" s="1"/>
      <c r="F3" s="1"/>
    </row>
    <row r="4" spans="1:6" ht="86.4" x14ac:dyDescent="0.3">
      <c r="A4" s="17">
        <v>3</v>
      </c>
      <c r="B4" s="32" t="s">
        <v>12704</v>
      </c>
      <c r="C4" s="2" t="s">
        <v>4017</v>
      </c>
      <c r="D4" s="2" t="s">
        <v>4018</v>
      </c>
      <c r="E4" s="1"/>
      <c r="F4" s="1"/>
    </row>
    <row r="5" spans="1:6" ht="59.4" customHeight="1" x14ac:dyDescent="0.3">
      <c r="A5" s="17">
        <v>4</v>
      </c>
      <c r="B5" s="32" t="s">
        <v>12704</v>
      </c>
      <c r="C5" s="34" t="s">
        <v>12707</v>
      </c>
      <c r="D5" s="1"/>
      <c r="E5" s="1"/>
      <c r="F5"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sheetPr>
  <dimension ref="A1:F271"/>
  <sheetViews>
    <sheetView workbookViewId="0">
      <selection activeCell="C32" sqref="C32"/>
    </sheetView>
  </sheetViews>
  <sheetFormatPr defaultRowHeight="14.4" x14ac:dyDescent="0.3"/>
  <cols>
    <col min="1" max="1" width="11.88671875" bestFit="1" customWidth="1"/>
    <col min="2" max="2" width="67.6640625" bestFit="1" customWidth="1"/>
    <col min="3" max="3" width="18" bestFit="1" customWidth="1"/>
    <col min="4" max="4" width="19.33203125" customWidth="1"/>
    <col min="5" max="5" width="15.88671875" bestFit="1" customWidth="1"/>
    <col min="6" max="6" width="12" bestFit="1" customWidth="1"/>
  </cols>
  <sheetData>
    <row r="1" spans="1:6" x14ac:dyDescent="0.3">
      <c r="A1" s="9" t="s">
        <v>547</v>
      </c>
      <c r="B1" s="8"/>
      <c r="C1" s="8"/>
      <c r="D1" s="8"/>
      <c r="E1" s="8"/>
      <c r="F1" s="8"/>
    </row>
    <row r="2" spans="1:6" x14ac:dyDescent="0.3">
      <c r="A2" t="s">
        <v>544</v>
      </c>
      <c r="B2" t="s">
        <v>1022</v>
      </c>
      <c r="C2" t="s">
        <v>1023</v>
      </c>
      <c r="D2" t="s">
        <v>1025</v>
      </c>
      <c r="E2" t="s">
        <v>549</v>
      </c>
      <c r="F2" t="s">
        <v>550</v>
      </c>
    </row>
    <row r="3" spans="1:6" x14ac:dyDescent="0.3">
      <c r="A3">
        <v>1006</v>
      </c>
      <c r="B3" t="s">
        <v>238</v>
      </c>
      <c r="C3" t="s">
        <v>756</v>
      </c>
      <c r="E3">
        <v>30</v>
      </c>
      <c r="F3" s="3">
        <v>500000</v>
      </c>
    </row>
    <row r="4" spans="1:6" x14ac:dyDescent="0.3">
      <c r="A4">
        <v>1021</v>
      </c>
      <c r="B4" t="s">
        <v>95</v>
      </c>
      <c r="C4" t="s">
        <v>709</v>
      </c>
      <c r="D4" t="s">
        <v>939</v>
      </c>
      <c r="E4">
        <v>30</v>
      </c>
      <c r="F4" s="3">
        <v>550000</v>
      </c>
    </row>
    <row r="5" spans="1:6" x14ac:dyDescent="0.3">
      <c r="A5">
        <v>1056</v>
      </c>
      <c r="B5" t="s">
        <v>234</v>
      </c>
      <c r="C5" t="s">
        <v>777</v>
      </c>
      <c r="E5">
        <v>30</v>
      </c>
      <c r="F5" s="3">
        <v>3080000</v>
      </c>
    </row>
    <row r="6" spans="1:6" x14ac:dyDescent="0.3">
      <c r="A6">
        <v>1080</v>
      </c>
      <c r="B6" t="s">
        <v>236</v>
      </c>
      <c r="C6" t="s">
        <v>641</v>
      </c>
      <c r="E6">
        <v>30</v>
      </c>
      <c r="F6" s="3">
        <v>500000</v>
      </c>
    </row>
    <row r="7" spans="1:6" x14ac:dyDescent="0.3">
      <c r="A7">
        <v>1092</v>
      </c>
      <c r="B7" t="s">
        <v>180</v>
      </c>
      <c r="C7" t="s">
        <v>801</v>
      </c>
      <c r="D7" t="s">
        <v>1000</v>
      </c>
      <c r="E7">
        <v>30</v>
      </c>
      <c r="F7" s="3">
        <v>200000</v>
      </c>
    </row>
    <row r="8" spans="1:6" x14ac:dyDescent="0.3">
      <c r="A8">
        <v>1133</v>
      </c>
      <c r="B8" t="s">
        <v>196</v>
      </c>
      <c r="C8" t="s">
        <v>806</v>
      </c>
      <c r="D8" t="s">
        <v>1002</v>
      </c>
      <c r="E8">
        <v>30</v>
      </c>
      <c r="F8" s="3">
        <v>200000</v>
      </c>
    </row>
    <row r="9" spans="1:6" x14ac:dyDescent="0.3">
      <c r="A9">
        <v>1146</v>
      </c>
      <c r="B9" t="s">
        <v>20</v>
      </c>
      <c r="C9" t="s">
        <v>642</v>
      </c>
      <c r="D9" t="s">
        <v>889</v>
      </c>
      <c r="E9">
        <v>120</v>
      </c>
      <c r="F9" s="3">
        <v>3000000</v>
      </c>
    </row>
    <row r="10" spans="1:6" x14ac:dyDescent="0.3">
      <c r="A10">
        <v>1153</v>
      </c>
      <c r="B10" t="s">
        <v>135</v>
      </c>
      <c r="C10" t="s">
        <v>644</v>
      </c>
      <c r="D10" t="s">
        <v>891</v>
      </c>
      <c r="E10">
        <v>30</v>
      </c>
      <c r="F10" s="3">
        <v>1100000</v>
      </c>
    </row>
    <row r="11" spans="1:6" x14ac:dyDescent="0.3">
      <c r="A11">
        <v>1177</v>
      </c>
      <c r="B11" t="s">
        <v>207</v>
      </c>
      <c r="C11" t="s">
        <v>755</v>
      </c>
      <c r="D11" t="s">
        <v>968</v>
      </c>
      <c r="E11">
        <v>120</v>
      </c>
      <c r="F11" s="3">
        <v>1000000</v>
      </c>
    </row>
    <row r="12" spans="1:6" x14ac:dyDescent="0.3">
      <c r="A12">
        <v>1180</v>
      </c>
      <c r="B12" t="s">
        <v>254</v>
      </c>
      <c r="C12" t="s">
        <v>740</v>
      </c>
      <c r="D12" t="s">
        <v>959</v>
      </c>
      <c r="E12">
        <v>30</v>
      </c>
      <c r="F12" s="3">
        <v>100000</v>
      </c>
    </row>
    <row r="13" spans="1:6" x14ac:dyDescent="0.3">
      <c r="A13">
        <v>1217</v>
      </c>
      <c r="B13" t="s">
        <v>157</v>
      </c>
      <c r="C13" t="s">
        <v>747</v>
      </c>
      <c r="E13">
        <v>30</v>
      </c>
      <c r="F13" s="3">
        <v>400000</v>
      </c>
    </row>
    <row r="14" spans="1:6" x14ac:dyDescent="0.3">
      <c r="A14">
        <v>1286</v>
      </c>
      <c r="B14" t="s">
        <v>104</v>
      </c>
      <c r="C14" t="s">
        <v>581</v>
      </c>
      <c r="D14" t="s">
        <v>844</v>
      </c>
      <c r="E14">
        <v>30</v>
      </c>
      <c r="F14" s="3">
        <v>5000000</v>
      </c>
    </row>
    <row r="15" spans="1:6" x14ac:dyDescent="0.3">
      <c r="A15">
        <v>1302</v>
      </c>
      <c r="B15" t="s">
        <v>86</v>
      </c>
      <c r="C15" t="s">
        <v>745</v>
      </c>
      <c r="E15">
        <v>30</v>
      </c>
      <c r="F15" s="3">
        <v>1000000</v>
      </c>
    </row>
    <row r="16" spans="1:6" x14ac:dyDescent="0.3">
      <c r="A16">
        <v>1384</v>
      </c>
      <c r="B16" t="s">
        <v>87</v>
      </c>
      <c r="C16" t="s">
        <v>771</v>
      </c>
      <c r="D16" t="s">
        <v>978</v>
      </c>
      <c r="E16">
        <v>30</v>
      </c>
      <c r="F16" s="3">
        <v>290000</v>
      </c>
    </row>
    <row r="17" spans="1:6" x14ac:dyDescent="0.3">
      <c r="A17">
        <v>1390</v>
      </c>
      <c r="B17" t="s">
        <v>40</v>
      </c>
      <c r="C17" t="s">
        <v>675</v>
      </c>
      <c r="D17" t="s">
        <v>912</v>
      </c>
      <c r="E17">
        <v>60</v>
      </c>
      <c r="F17" s="3">
        <v>5000000</v>
      </c>
    </row>
    <row r="18" spans="1:6" x14ac:dyDescent="0.3">
      <c r="A18">
        <v>1496</v>
      </c>
      <c r="B18" t="s">
        <v>77</v>
      </c>
      <c r="C18" t="s">
        <v>561</v>
      </c>
      <c r="D18" t="s">
        <v>828</v>
      </c>
      <c r="E18">
        <v>30</v>
      </c>
      <c r="F18" s="3">
        <v>100000</v>
      </c>
    </row>
    <row r="19" spans="1:6" x14ac:dyDescent="0.3">
      <c r="A19">
        <v>1563</v>
      </c>
      <c r="B19" t="s">
        <v>249</v>
      </c>
      <c r="C19" t="s">
        <v>647</v>
      </c>
      <c r="D19" t="s">
        <v>893</v>
      </c>
      <c r="E19">
        <v>30</v>
      </c>
      <c r="F19" s="3">
        <v>50000</v>
      </c>
    </row>
    <row r="20" spans="1:6" x14ac:dyDescent="0.3">
      <c r="A20">
        <v>1575</v>
      </c>
      <c r="B20" t="s">
        <v>237</v>
      </c>
      <c r="C20" t="s">
        <v>734</v>
      </c>
      <c r="D20" t="s">
        <v>954</v>
      </c>
      <c r="E20">
        <v>30</v>
      </c>
      <c r="F20" s="3">
        <v>2700000</v>
      </c>
    </row>
    <row r="21" spans="1:6" x14ac:dyDescent="0.3">
      <c r="A21">
        <v>1636</v>
      </c>
      <c r="B21" t="s">
        <v>81</v>
      </c>
      <c r="C21" t="s">
        <v>799</v>
      </c>
      <c r="D21" t="s">
        <v>998</v>
      </c>
      <c r="E21">
        <v>120</v>
      </c>
      <c r="F21" s="3">
        <v>100000</v>
      </c>
    </row>
    <row r="22" spans="1:6" x14ac:dyDescent="0.3">
      <c r="A22">
        <v>1648</v>
      </c>
      <c r="B22" t="s">
        <v>80</v>
      </c>
      <c r="C22" t="s">
        <v>704</v>
      </c>
      <c r="D22" t="s">
        <v>934</v>
      </c>
      <c r="E22">
        <v>30</v>
      </c>
      <c r="F22" s="3">
        <v>500000</v>
      </c>
    </row>
    <row r="23" spans="1:6" x14ac:dyDescent="0.3">
      <c r="A23">
        <v>1725</v>
      </c>
      <c r="B23" t="s">
        <v>228</v>
      </c>
      <c r="C23" t="s">
        <v>568</v>
      </c>
      <c r="E23">
        <v>30</v>
      </c>
      <c r="F23" s="3">
        <v>350000</v>
      </c>
    </row>
    <row r="24" spans="1:6" x14ac:dyDescent="0.3">
      <c r="A24">
        <v>1765</v>
      </c>
      <c r="B24" t="s">
        <v>216</v>
      </c>
      <c r="C24" t="s">
        <v>670</v>
      </c>
      <c r="D24" t="s">
        <v>909</v>
      </c>
      <c r="E24">
        <v>60</v>
      </c>
      <c r="F24" s="3">
        <v>300000</v>
      </c>
    </row>
    <row r="25" spans="1:6" x14ac:dyDescent="0.3">
      <c r="A25">
        <v>1824</v>
      </c>
      <c r="B25" t="s">
        <v>51</v>
      </c>
      <c r="C25" t="s">
        <v>553</v>
      </c>
      <c r="E25">
        <v>30</v>
      </c>
      <c r="F25" s="3">
        <v>1000000</v>
      </c>
    </row>
    <row r="26" spans="1:6" x14ac:dyDescent="0.3">
      <c r="A26">
        <v>1831</v>
      </c>
      <c r="B26" t="s">
        <v>136</v>
      </c>
      <c r="C26" t="s">
        <v>677</v>
      </c>
      <c r="D26" t="s">
        <v>914</v>
      </c>
      <c r="E26">
        <v>30</v>
      </c>
      <c r="F26" s="3">
        <v>365000</v>
      </c>
    </row>
    <row r="27" spans="1:6" x14ac:dyDescent="0.3">
      <c r="A27">
        <v>1863</v>
      </c>
      <c r="B27" t="s">
        <v>253</v>
      </c>
      <c r="C27" t="s">
        <v>759</v>
      </c>
      <c r="D27" t="s">
        <v>970</v>
      </c>
      <c r="E27">
        <v>30</v>
      </c>
      <c r="F27" s="3">
        <v>820000</v>
      </c>
    </row>
    <row r="28" spans="1:6" x14ac:dyDescent="0.3">
      <c r="A28">
        <v>1868</v>
      </c>
      <c r="B28" t="s">
        <v>99</v>
      </c>
      <c r="C28" t="s">
        <v>711</v>
      </c>
      <c r="D28" t="s">
        <v>940</v>
      </c>
      <c r="E28">
        <v>120</v>
      </c>
      <c r="F28" s="3">
        <v>1000000</v>
      </c>
    </row>
    <row r="29" spans="1:6" x14ac:dyDescent="0.3">
      <c r="A29">
        <v>1881</v>
      </c>
      <c r="B29" t="s">
        <v>67</v>
      </c>
      <c r="C29" t="s">
        <v>798</v>
      </c>
      <c r="D29" t="s">
        <v>997</v>
      </c>
      <c r="E29">
        <v>30</v>
      </c>
      <c r="F29" s="3">
        <v>500000</v>
      </c>
    </row>
    <row r="30" spans="1:6" x14ac:dyDescent="0.3">
      <c r="A30">
        <v>1912</v>
      </c>
      <c r="B30" t="s">
        <v>18</v>
      </c>
      <c r="C30" t="s">
        <v>773</v>
      </c>
      <c r="D30" t="s">
        <v>980</v>
      </c>
      <c r="E30">
        <v>60</v>
      </c>
      <c r="F30" s="3">
        <v>1500000</v>
      </c>
    </row>
    <row r="31" spans="1:6" x14ac:dyDescent="0.3">
      <c r="A31">
        <v>1921</v>
      </c>
      <c r="B31" t="s">
        <v>11</v>
      </c>
      <c r="C31" t="s">
        <v>676</v>
      </c>
      <c r="D31" t="s">
        <v>913</v>
      </c>
      <c r="E31">
        <v>30</v>
      </c>
      <c r="F31" s="3">
        <v>500000</v>
      </c>
    </row>
    <row r="32" spans="1:6" x14ac:dyDescent="0.3">
      <c r="A32">
        <v>1995</v>
      </c>
      <c r="B32" t="s">
        <v>100</v>
      </c>
      <c r="C32" t="s">
        <v>775</v>
      </c>
      <c r="D32" t="s">
        <v>982</v>
      </c>
      <c r="E32">
        <v>30</v>
      </c>
      <c r="F32" s="3">
        <v>1000000</v>
      </c>
    </row>
    <row r="33" spans="1:6" x14ac:dyDescent="0.3">
      <c r="A33">
        <v>2005</v>
      </c>
      <c r="B33" t="s">
        <v>271</v>
      </c>
      <c r="C33" t="s">
        <v>637</v>
      </c>
      <c r="D33" t="s">
        <v>887</v>
      </c>
      <c r="E33">
        <v>30</v>
      </c>
      <c r="F33" s="3">
        <v>1300000</v>
      </c>
    </row>
    <row r="34" spans="1:6" x14ac:dyDescent="0.3">
      <c r="A34">
        <v>2037</v>
      </c>
      <c r="B34" t="s">
        <v>76</v>
      </c>
      <c r="C34" t="s">
        <v>643</v>
      </c>
      <c r="D34" t="s">
        <v>890</v>
      </c>
      <c r="E34">
        <v>30</v>
      </c>
      <c r="F34" s="3">
        <v>100000</v>
      </c>
    </row>
    <row r="35" spans="1:6" x14ac:dyDescent="0.3">
      <c r="A35">
        <v>2065</v>
      </c>
      <c r="B35" t="s">
        <v>108</v>
      </c>
      <c r="C35" t="s">
        <v>776</v>
      </c>
      <c r="D35" t="s">
        <v>983</v>
      </c>
      <c r="E35">
        <v>30</v>
      </c>
      <c r="F35" s="3">
        <v>500000</v>
      </c>
    </row>
    <row r="36" spans="1:6" x14ac:dyDescent="0.3">
      <c r="A36">
        <v>2106</v>
      </c>
      <c r="B36" t="s">
        <v>8</v>
      </c>
      <c r="C36" t="s">
        <v>599</v>
      </c>
      <c r="D36" t="s">
        <v>856</v>
      </c>
      <c r="E36">
        <v>120</v>
      </c>
      <c r="F36" s="3">
        <v>5000000</v>
      </c>
    </row>
    <row r="37" spans="1:6" x14ac:dyDescent="0.3">
      <c r="A37">
        <v>2118</v>
      </c>
      <c r="B37" t="s">
        <v>21</v>
      </c>
      <c r="C37" t="s">
        <v>618</v>
      </c>
      <c r="D37" t="s">
        <v>872</v>
      </c>
      <c r="E37">
        <v>30</v>
      </c>
      <c r="F37" s="3">
        <v>2500000</v>
      </c>
    </row>
    <row r="38" spans="1:6" x14ac:dyDescent="0.3">
      <c r="A38">
        <v>2138</v>
      </c>
      <c r="B38" t="s">
        <v>266</v>
      </c>
      <c r="C38" t="s">
        <v>797</v>
      </c>
      <c r="D38" t="s">
        <v>996</v>
      </c>
      <c r="E38">
        <v>30</v>
      </c>
      <c r="F38" s="3">
        <v>2200000</v>
      </c>
    </row>
    <row r="39" spans="1:6" x14ac:dyDescent="0.3">
      <c r="A39">
        <v>2152</v>
      </c>
      <c r="B39" t="s">
        <v>203</v>
      </c>
      <c r="C39" t="s">
        <v>772</v>
      </c>
      <c r="D39" t="s">
        <v>979</v>
      </c>
      <c r="E39">
        <v>30</v>
      </c>
      <c r="F39" s="3">
        <v>150000</v>
      </c>
    </row>
    <row r="40" spans="1:6" x14ac:dyDescent="0.3">
      <c r="A40">
        <v>2172</v>
      </c>
      <c r="B40" t="s">
        <v>176</v>
      </c>
      <c r="C40" t="s">
        <v>690</v>
      </c>
      <c r="D40" t="s">
        <v>924</v>
      </c>
      <c r="E40">
        <v>30</v>
      </c>
      <c r="F40" s="3">
        <v>500000</v>
      </c>
    </row>
    <row r="41" spans="1:6" x14ac:dyDescent="0.3">
      <c r="A41">
        <v>2245</v>
      </c>
      <c r="B41" t="s">
        <v>262</v>
      </c>
      <c r="C41" t="s">
        <v>814</v>
      </c>
      <c r="D41" t="s">
        <v>1009</v>
      </c>
      <c r="E41">
        <v>60</v>
      </c>
      <c r="F41" s="3">
        <v>1000000</v>
      </c>
    </row>
    <row r="42" spans="1:6" x14ac:dyDescent="0.3">
      <c r="A42">
        <v>2260</v>
      </c>
      <c r="B42" t="s">
        <v>255</v>
      </c>
      <c r="C42" t="s">
        <v>708</v>
      </c>
      <c r="D42" t="s">
        <v>938</v>
      </c>
      <c r="E42">
        <v>60</v>
      </c>
      <c r="F42" s="3">
        <v>3000000</v>
      </c>
    </row>
    <row r="43" spans="1:6" x14ac:dyDescent="0.3">
      <c r="A43">
        <v>2296</v>
      </c>
      <c r="B43" t="s">
        <v>110</v>
      </c>
      <c r="C43" t="s">
        <v>710</v>
      </c>
      <c r="E43">
        <v>30</v>
      </c>
      <c r="F43" s="3">
        <v>700000</v>
      </c>
    </row>
    <row r="44" spans="1:6" x14ac:dyDescent="0.3">
      <c r="A44">
        <v>2317</v>
      </c>
      <c r="B44" t="s">
        <v>64</v>
      </c>
      <c r="C44" t="s">
        <v>626</v>
      </c>
      <c r="D44" t="s">
        <v>878</v>
      </c>
      <c r="E44">
        <v>30</v>
      </c>
      <c r="F44" s="3">
        <v>100000</v>
      </c>
    </row>
    <row r="45" spans="1:6" x14ac:dyDescent="0.3">
      <c r="A45">
        <v>2354</v>
      </c>
      <c r="B45" t="s">
        <v>239</v>
      </c>
      <c r="C45" t="s">
        <v>712</v>
      </c>
      <c r="E45">
        <v>30</v>
      </c>
      <c r="F45" s="3">
        <v>2000000</v>
      </c>
    </row>
    <row r="46" spans="1:6" x14ac:dyDescent="0.3">
      <c r="A46">
        <v>2365</v>
      </c>
      <c r="B46" t="s">
        <v>134</v>
      </c>
      <c r="C46" t="s">
        <v>764</v>
      </c>
      <c r="D46" t="s">
        <v>973</v>
      </c>
      <c r="E46">
        <v>30</v>
      </c>
      <c r="F46" s="3">
        <v>10000000</v>
      </c>
    </row>
    <row r="47" spans="1:6" x14ac:dyDescent="0.3">
      <c r="A47">
        <v>2398</v>
      </c>
      <c r="B47" t="s">
        <v>50</v>
      </c>
      <c r="C47" t="s">
        <v>605</v>
      </c>
      <c r="E47">
        <v>30</v>
      </c>
      <c r="F47" s="3">
        <v>200000</v>
      </c>
    </row>
    <row r="48" spans="1:6" x14ac:dyDescent="0.3">
      <c r="A48">
        <v>2402</v>
      </c>
      <c r="B48" t="s">
        <v>162</v>
      </c>
      <c r="C48" t="s">
        <v>621</v>
      </c>
      <c r="D48" t="s">
        <v>874</v>
      </c>
      <c r="E48">
        <v>30</v>
      </c>
      <c r="F48" s="3">
        <v>250000</v>
      </c>
    </row>
    <row r="49" spans="1:6" x14ac:dyDescent="0.3">
      <c r="A49">
        <v>2421</v>
      </c>
      <c r="B49" t="s">
        <v>109</v>
      </c>
      <c r="C49" t="s">
        <v>607</v>
      </c>
      <c r="D49" t="s">
        <v>862</v>
      </c>
      <c r="E49">
        <v>30</v>
      </c>
      <c r="F49" s="3">
        <v>800000</v>
      </c>
    </row>
    <row r="50" spans="1:6" x14ac:dyDescent="0.3">
      <c r="A50">
        <v>2432</v>
      </c>
      <c r="B50" t="s">
        <v>247</v>
      </c>
      <c r="C50" t="s">
        <v>789</v>
      </c>
      <c r="E50">
        <v>60</v>
      </c>
      <c r="F50" s="3">
        <v>647277.36</v>
      </c>
    </row>
    <row r="51" spans="1:6" x14ac:dyDescent="0.3">
      <c r="A51">
        <v>2456</v>
      </c>
      <c r="B51" t="s">
        <v>167</v>
      </c>
      <c r="C51" t="s">
        <v>554</v>
      </c>
      <c r="D51" t="s">
        <v>822</v>
      </c>
      <c r="E51">
        <v>30</v>
      </c>
      <c r="F51" s="3">
        <v>300000</v>
      </c>
    </row>
    <row r="52" spans="1:6" x14ac:dyDescent="0.3">
      <c r="A52">
        <v>2458</v>
      </c>
      <c r="B52" t="s">
        <v>129</v>
      </c>
      <c r="C52" t="s">
        <v>593</v>
      </c>
      <c r="E52">
        <v>30</v>
      </c>
      <c r="F52" s="3">
        <v>1000000</v>
      </c>
    </row>
    <row r="53" spans="1:6" x14ac:dyDescent="0.3">
      <c r="A53">
        <v>2471</v>
      </c>
      <c r="B53" t="s">
        <v>250</v>
      </c>
      <c r="C53" t="s">
        <v>566</v>
      </c>
      <c r="D53" t="s">
        <v>833</v>
      </c>
      <c r="E53">
        <v>30</v>
      </c>
      <c r="F53" s="3">
        <v>1600000</v>
      </c>
    </row>
    <row r="54" spans="1:6" x14ac:dyDescent="0.3">
      <c r="A54">
        <v>2515</v>
      </c>
      <c r="B54" t="s">
        <v>106</v>
      </c>
      <c r="C54" t="s">
        <v>811</v>
      </c>
      <c r="D54" t="s">
        <v>1006</v>
      </c>
      <c r="E54">
        <v>30</v>
      </c>
      <c r="F54" s="3">
        <v>50000</v>
      </c>
    </row>
    <row r="55" spans="1:6" x14ac:dyDescent="0.3">
      <c r="A55">
        <v>2524</v>
      </c>
      <c r="B55" t="s">
        <v>58</v>
      </c>
      <c r="C55" t="s">
        <v>596</v>
      </c>
      <c r="D55" t="s">
        <v>854</v>
      </c>
      <c r="E55">
        <v>120</v>
      </c>
      <c r="F55" s="3">
        <v>50000</v>
      </c>
    </row>
    <row r="56" spans="1:6" x14ac:dyDescent="0.3">
      <c r="A56">
        <v>2658</v>
      </c>
      <c r="B56" t="s">
        <v>114</v>
      </c>
      <c r="C56" t="s">
        <v>571</v>
      </c>
      <c r="D56" t="s">
        <v>837</v>
      </c>
      <c r="E56">
        <v>30</v>
      </c>
      <c r="F56" s="3">
        <v>4000000</v>
      </c>
    </row>
    <row r="57" spans="1:6" x14ac:dyDescent="0.3">
      <c r="A57">
        <v>2680</v>
      </c>
      <c r="B57" t="s">
        <v>63</v>
      </c>
      <c r="C57" t="s">
        <v>613</v>
      </c>
      <c r="D57" t="s">
        <v>868</v>
      </c>
      <c r="E57">
        <v>30</v>
      </c>
      <c r="F57" s="3">
        <v>300000</v>
      </c>
    </row>
    <row r="58" spans="1:6" x14ac:dyDescent="0.3">
      <c r="A58">
        <v>2695</v>
      </c>
      <c r="B58" t="s">
        <v>161</v>
      </c>
      <c r="C58" t="s">
        <v>587</v>
      </c>
      <c r="D58" t="s">
        <v>849</v>
      </c>
      <c r="E58">
        <v>30</v>
      </c>
      <c r="F58" s="3">
        <v>376766.4</v>
      </c>
    </row>
    <row r="59" spans="1:6" x14ac:dyDescent="0.3">
      <c r="A59">
        <v>2734</v>
      </c>
      <c r="B59" t="s">
        <v>79</v>
      </c>
      <c r="C59" t="s">
        <v>625</v>
      </c>
      <c r="D59" t="s">
        <v>877</v>
      </c>
      <c r="E59">
        <v>30</v>
      </c>
      <c r="F59" s="3">
        <v>2400000</v>
      </c>
    </row>
    <row r="60" spans="1:6" x14ac:dyDescent="0.3">
      <c r="A60">
        <v>2775</v>
      </c>
      <c r="B60" t="s">
        <v>43</v>
      </c>
      <c r="C60" t="s">
        <v>588</v>
      </c>
      <c r="D60" t="s">
        <v>850</v>
      </c>
      <c r="E60">
        <v>90</v>
      </c>
      <c r="F60" s="3">
        <v>7436.91</v>
      </c>
    </row>
    <row r="61" spans="1:6" x14ac:dyDescent="0.3">
      <c r="A61">
        <v>2780</v>
      </c>
      <c r="B61" t="s">
        <v>54</v>
      </c>
      <c r="C61" t="s">
        <v>725</v>
      </c>
      <c r="D61" t="s">
        <v>948</v>
      </c>
      <c r="E61">
        <v>30</v>
      </c>
      <c r="F61" s="3">
        <v>100000</v>
      </c>
    </row>
    <row r="62" spans="1:6" x14ac:dyDescent="0.3">
      <c r="A62">
        <v>2800</v>
      </c>
      <c r="B62" t="s">
        <v>137</v>
      </c>
      <c r="C62" t="s">
        <v>751</v>
      </c>
      <c r="E62">
        <v>30</v>
      </c>
      <c r="F62" s="3">
        <v>300000</v>
      </c>
    </row>
    <row r="63" spans="1:6" x14ac:dyDescent="0.3">
      <c r="A63">
        <v>2817</v>
      </c>
      <c r="B63" t="s">
        <v>111</v>
      </c>
      <c r="C63" t="s">
        <v>812</v>
      </c>
      <c r="D63" t="s">
        <v>1007</v>
      </c>
      <c r="E63">
        <v>60</v>
      </c>
      <c r="F63" s="3">
        <v>500000</v>
      </c>
    </row>
    <row r="64" spans="1:6" x14ac:dyDescent="0.3">
      <c r="A64">
        <v>2824</v>
      </c>
      <c r="B64" t="s">
        <v>259</v>
      </c>
      <c r="C64" t="s">
        <v>640</v>
      </c>
      <c r="D64" t="s">
        <v>888</v>
      </c>
      <c r="E64">
        <v>30</v>
      </c>
      <c r="F64" s="3">
        <v>15000000</v>
      </c>
    </row>
    <row r="65" spans="1:6" x14ac:dyDescent="0.3">
      <c r="A65">
        <v>2831</v>
      </c>
      <c r="B65" t="s">
        <v>143</v>
      </c>
      <c r="C65" t="s">
        <v>788</v>
      </c>
      <c r="E65">
        <v>30</v>
      </c>
      <c r="F65" s="3">
        <v>200000</v>
      </c>
    </row>
    <row r="66" spans="1:6" x14ac:dyDescent="0.3">
      <c r="A66">
        <v>2933</v>
      </c>
      <c r="B66" t="s">
        <v>131</v>
      </c>
      <c r="C66" t="s">
        <v>668</v>
      </c>
      <c r="E66">
        <v>30</v>
      </c>
      <c r="F66" s="3">
        <v>500000</v>
      </c>
    </row>
    <row r="67" spans="1:6" x14ac:dyDescent="0.3">
      <c r="A67">
        <v>3011</v>
      </c>
      <c r="B67" t="s">
        <v>61</v>
      </c>
      <c r="C67" t="s">
        <v>610</v>
      </c>
      <c r="D67" t="s">
        <v>865</v>
      </c>
      <c r="E67">
        <v>60</v>
      </c>
      <c r="F67" s="3">
        <v>110000000</v>
      </c>
    </row>
    <row r="68" spans="1:6" x14ac:dyDescent="0.3">
      <c r="A68">
        <v>3058</v>
      </c>
      <c r="B68" t="s">
        <v>168</v>
      </c>
      <c r="C68" t="s">
        <v>782</v>
      </c>
      <c r="D68" t="s">
        <v>986</v>
      </c>
      <c r="E68">
        <v>30</v>
      </c>
      <c r="F68" s="3">
        <v>2000000</v>
      </c>
    </row>
    <row r="69" spans="1:6" x14ac:dyDescent="0.3">
      <c r="A69">
        <v>3070</v>
      </c>
      <c r="B69" t="s">
        <v>84</v>
      </c>
      <c r="C69" t="s">
        <v>611</v>
      </c>
      <c r="D69" t="s">
        <v>866</v>
      </c>
      <c r="E69">
        <v>30</v>
      </c>
      <c r="F69" s="3">
        <v>100000</v>
      </c>
    </row>
    <row r="70" spans="1:6" x14ac:dyDescent="0.3">
      <c r="A70">
        <v>3080</v>
      </c>
      <c r="B70" t="s">
        <v>28</v>
      </c>
      <c r="C70" t="s">
        <v>655</v>
      </c>
      <c r="E70">
        <v>45</v>
      </c>
      <c r="F70" s="3">
        <v>0</v>
      </c>
    </row>
    <row r="71" spans="1:6" x14ac:dyDescent="0.3">
      <c r="A71">
        <v>3111</v>
      </c>
      <c r="B71" t="s">
        <v>224</v>
      </c>
      <c r="C71" t="s">
        <v>818</v>
      </c>
      <c r="D71" t="s">
        <v>1013</v>
      </c>
      <c r="E71">
        <v>30</v>
      </c>
      <c r="F71" s="3">
        <v>3000000</v>
      </c>
    </row>
    <row r="72" spans="1:6" x14ac:dyDescent="0.3">
      <c r="A72">
        <v>3146</v>
      </c>
      <c r="B72" t="s">
        <v>258</v>
      </c>
      <c r="C72" t="s">
        <v>749</v>
      </c>
      <c r="D72" t="s">
        <v>965</v>
      </c>
      <c r="E72">
        <v>30</v>
      </c>
      <c r="F72" s="3">
        <v>1200000</v>
      </c>
    </row>
    <row r="73" spans="1:6" x14ac:dyDescent="0.3">
      <c r="A73">
        <v>3194</v>
      </c>
      <c r="B73" t="s">
        <v>184</v>
      </c>
      <c r="C73" t="s">
        <v>628</v>
      </c>
      <c r="D73" t="s">
        <v>880</v>
      </c>
      <c r="E73">
        <v>30</v>
      </c>
      <c r="F73" s="3">
        <v>500000</v>
      </c>
    </row>
    <row r="74" spans="1:6" x14ac:dyDescent="0.3">
      <c r="A74">
        <v>3312</v>
      </c>
      <c r="B74" t="s">
        <v>155</v>
      </c>
      <c r="C74" t="s">
        <v>589</v>
      </c>
      <c r="E74">
        <v>30</v>
      </c>
      <c r="F74" s="3">
        <v>350000</v>
      </c>
    </row>
    <row r="75" spans="1:6" x14ac:dyDescent="0.3">
      <c r="A75">
        <v>3325</v>
      </c>
      <c r="B75" t="s">
        <v>70</v>
      </c>
      <c r="C75" t="s">
        <v>662</v>
      </c>
      <c r="D75" t="s">
        <v>905</v>
      </c>
      <c r="E75">
        <v>30</v>
      </c>
      <c r="F75" s="3">
        <v>1500000</v>
      </c>
    </row>
    <row r="76" spans="1:6" x14ac:dyDescent="0.3">
      <c r="A76">
        <v>3335</v>
      </c>
      <c r="B76" t="s">
        <v>101</v>
      </c>
      <c r="C76" t="s">
        <v>575</v>
      </c>
      <c r="D76" t="s">
        <v>840</v>
      </c>
      <c r="E76">
        <v>30</v>
      </c>
      <c r="F76" s="3">
        <v>250000</v>
      </c>
    </row>
    <row r="77" spans="1:6" x14ac:dyDescent="0.3">
      <c r="A77">
        <v>3342</v>
      </c>
      <c r="B77" t="s">
        <v>182</v>
      </c>
      <c r="C77" t="s">
        <v>767</v>
      </c>
      <c r="D77" t="s">
        <v>975</v>
      </c>
      <c r="E77">
        <v>30</v>
      </c>
      <c r="F77" s="3">
        <v>3000000</v>
      </c>
    </row>
    <row r="78" spans="1:6" x14ac:dyDescent="0.3">
      <c r="A78">
        <v>3357</v>
      </c>
      <c r="B78" t="s">
        <v>171</v>
      </c>
      <c r="C78" t="s">
        <v>687</v>
      </c>
      <c r="D78" t="s">
        <v>923</v>
      </c>
      <c r="E78">
        <v>30</v>
      </c>
      <c r="F78" s="3">
        <v>500000</v>
      </c>
    </row>
    <row r="79" spans="1:6" x14ac:dyDescent="0.3">
      <c r="A79">
        <v>3378</v>
      </c>
      <c r="B79" t="s">
        <v>72</v>
      </c>
      <c r="C79" t="s">
        <v>622</v>
      </c>
      <c r="D79" t="s">
        <v>875</v>
      </c>
      <c r="E79">
        <v>30</v>
      </c>
      <c r="F79" s="3">
        <v>3000000</v>
      </c>
    </row>
    <row r="80" spans="1:6" x14ac:dyDescent="0.3">
      <c r="A80">
        <v>3399</v>
      </c>
      <c r="B80" t="s">
        <v>17</v>
      </c>
      <c r="C80" t="s">
        <v>614</v>
      </c>
      <c r="E80">
        <v>60</v>
      </c>
      <c r="F80" s="3">
        <v>300000</v>
      </c>
    </row>
    <row r="81" spans="1:6" x14ac:dyDescent="0.3">
      <c r="A81">
        <v>3437</v>
      </c>
      <c r="B81" t="s">
        <v>89</v>
      </c>
      <c r="C81" t="s">
        <v>656</v>
      </c>
      <c r="D81" t="s">
        <v>899</v>
      </c>
      <c r="E81">
        <v>120</v>
      </c>
      <c r="F81" s="3">
        <v>400000</v>
      </c>
    </row>
    <row r="82" spans="1:6" x14ac:dyDescent="0.3">
      <c r="A82">
        <v>3466</v>
      </c>
      <c r="B82" t="s">
        <v>178</v>
      </c>
      <c r="C82" t="s">
        <v>631</v>
      </c>
      <c r="E82">
        <v>30</v>
      </c>
      <c r="F82" s="3">
        <v>1000000</v>
      </c>
    </row>
    <row r="83" spans="1:6" x14ac:dyDescent="0.3">
      <c r="A83">
        <v>3495</v>
      </c>
      <c r="B83" t="s">
        <v>52</v>
      </c>
      <c r="C83" t="s">
        <v>769</v>
      </c>
      <c r="D83" t="s">
        <v>976</v>
      </c>
      <c r="E83">
        <v>30</v>
      </c>
      <c r="F83" s="3">
        <v>2000000</v>
      </c>
    </row>
    <row r="84" spans="1:6" x14ac:dyDescent="0.3">
      <c r="A84">
        <v>3552</v>
      </c>
      <c r="B84" t="s">
        <v>215</v>
      </c>
      <c r="C84" t="s">
        <v>737</v>
      </c>
      <c r="D84" t="s">
        <v>957</v>
      </c>
      <c r="E84">
        <v>60</v>
      </c>
      <c r="F84" s="3">
        <v>1500000</v>
      </c>
    </row>
    <row r="85" spans="1:6" x14ac:dyDescent="0.3">
      <c r="A85">
        <v>3561</v>
      </c>
      <c r="B85" t="s">
        <v>172</v>
      </c>
      <c r="C85" t="s">
        <v>727</v>
      </c>
      <c r="E85">
        <v>30</v>
      </c>
      <c r="F85" s="3">
        <v>500000</v>
      </c>
    </row>
    <row r="86" spans="1:6" x14ac:dyDescent="0.3">
      <c r="A86">
        <v>3581</v>
      </c>
      <c r="B86" t="s">
        <v>53</v>
      </c>
      <c r="C86" t="s">
        <v>606</v>
      </c>
      <c r="D86" t="s">
        <v>861</v>
      </c>
      <c r="E86">
        <v>60</v>
      </c>
      <c r="F86" s="3">
        <v>250000</v>
      </c>
    </row>
    <row r="87" spans="1:6" x14ac:dyDescent="0.3">
      <c r="A87">
        <v>3584</v>
      </c>
      <c r="B87" t="s">
        <v>150</v>
      </c>
      <c r="C87" t="s">
        <v>748</v>
      </c>
      <c r="D87" t="s">
        <v>964</v>
      </c>
      <c r="E87">
        <v>30</v>
      </c>
      <c r="F87" s="3">
        <v>1000000</v>
      </c>
    </row>
    <row r="88" spans="1:6" x14ac:dyDescent="0.3">
      <c r="A88">
        <v>3630</v>
      </c>
      <c r="B88" t="s">
        <v>96</v>
      </c>
      <c r="C88" t="s">
        <v>615</v>
      </c>
      <c r="D88" t="s">
        <v>869</v>
      </c>
      <c r="E88">
        <v>120</v>
      </c>
      <c r="F88" s="3">
        <v>400000</v>
      </c>
    </row>
    <row r="89" spans="1:6" x14ac:dyDescent="0.3">
      <c r="A89">
        <v>3759</v>
      </c>
      <c r="B89" t="s">
        <v>133</v>
      </c>
      <c r="C89" t="s">
        <v>639</v>
      </c>
      <c r="E89">
        <v>30</v>
      </c>
      <c r="F89" s="3">
        <v>500000</v>
      </c>
    </row>
    <row r="90" spans="1:6" x14ac:dyDescent="0.3">
      <c r="A90">
        <v>3886</v>
      </c>
      <c r="B90" t="s">
        <v>205</v>
      </c>
      <c r="C90" t="s">
        <v>808</v>
      </c>
      <c r="D90" t="s">
        <v>1004</v>
      </c>
      <c r="E90">
        <v>30</v>
      </c>
      <c r="F90" s="3">
        <v>1050000</v>
      </c>
    </row>
    <row r="91" spans="1:6" x14ac:dyDescent="0.3">
      <c r="A91">
        <v>3915</v>
      </c>
      <c r="B91" t="s">
        <v>107</v>
      </c>
      <c r="C91" t="s">
        <v>604</v>
      </c>
      <c r="D91" t="s">
        <v>860</v>
      </c>
      <c r="E91">
        <v>30</v>
      </c>
      <c r="F91" s="3">
        <v>1600000</v>
      </c>
    </row>
    <row r="92" spans="1:6" x14ac:dyDescent="0.3">
      <c r="A92">
        <v>3957</v>
      </c>
      <c r="B92" t="s">
        <v>128</v>
      </c>
      <c r="C92" t="s">
        <v>661</v>
      </c>
      <c r="D92" t="s">
        <v>904</v>
      </c>
      <c r="E92">
        <v>30</v>
      </c>
      <c r="F92" s="3">
        <v>300000</v>
      </c>
    </row>
    <row r="93" spans="1:6" x14ac:dyDescent="0.3">
      <c r="A93">
        <v>4003</v>
      </c>
      <c r="B93" t="s">
        <v>103</v>
      </c>
      <c r="C93" t="s">
        <v>657</v>
      </c>
      <c r="D93" t="s">
        <v>900</v>
      </c>
      <c r="E93">
        <v>60</v>
      </c>
      <c r="F93" s="3">
        <v>1</v>
      </c>
    </row>
    <row r="94" spans="1:6" x14ac:dyDescent="0.3">
      <c r="A94">
        <v>4039</v>
      </c>
      <c r="B94" t="s">
        <v>35</v>
      </c>
      <c r="C94" t="s">
        <v>564</v>
      </c>
      <c r="D94" t="s">
        <v>831</v>
      </c>
      <c r="E94">
        <v>30</v>
      </c>
      <c r="F94" s="3">
        <v>100000</v>
      </c>
    </row>
    <row r="95" spans="1:6" x14ac:dyDescent="0.3">
      <c r="A95">
        <v>4086</v>
      </c>
      <c r="B95" t="s">
        <v>202</v>
      </c>
      <c r="C95" t="s">
        <v>595</v>
      </c>
      <c r="E95">
        <v>30</v>
      </c>
      <c r="F95" s="3">
        <v>750000</v>
      </c>
    </row>
    <row r="96" spans="1:6" x14ac:dyDescent="0.3">
      <c r="A96">
        <v>4113</v>
      </c>
      <c r="B96" t="s">
        <v>274</v>
      </c>
      <c r="C96" t="s">
        <v>627</v>
      </c>
      <c r="D96" t="s">
        <v>879</v>
      </c>
      <c r="E96">
        <v>30</v>
      </c>
      <c r="F96" s="3">
        <v>50000</v>
      </c>
    </row>
    <row r="97" spans="1:6" x14ac:dyDescent="0.3">
      <c r="A97">
        <v>4173</v>
      </c>
      <c r="B97" t="s">
        <v>209</v>
      </c>
      <c r="C97" t="s">
        <v>592</v>
      </c>
      <c r="D97" t="s">
        <v>853</v>
      </c>
      <c r="E97">
        <v>120</v>
      </c>
      <c r="F97" s="3">
        <v>250000</v>
      </c>
    </row>
    <row r="98" spans="1:6" x14ac:dyDescent="0.3">
      <c r="A98">
        <v>4208</v>
      </c>
      <c r="B98" t="s">
        <v>75</v>
      </c>
      <c r="C98" t="s">
        <v>816</v>
      </c>
      <c r="D98" t="s">
        <v>1011</v>
      </c>
      <c r="E98">
        <v>30</v>
      </c>
      <c r="F98" s="3">
        <v>80000</v>
      </c>
    </row>
    <row r="99" spans="1:6" x14ac:dyDescent="0.3">
      <c r="A99">
        <v>4222</v>
      </c>
      <c r="B99" t="s">
        <v>265</v>
      </c>
      <c r="C99" t="s">
        <v>579</v>
      </c>
      <c r="D99" t="s">
        <v>843</v>
      </c>
      <c r="E99">
        <v>30</v>
      </c>
      <c r="F99" s="3">
        <v>2200000</v>
      </c>
    </row>
    <row r="100" spans="1:6" x14ac:dyDescent="0.3">
      <c r="A100">
        <v>4242</v>
      </c>
      <c r="B100" t="s">
        <v>204</v>
      </c>
      <c r="C100" t="s">
        <v>664</v>
      </c>
      <c r="E100">
        <v>30</v>
      </c>
      <c r="F100" s="3">
        <v>1000000</v>
      </c>
    </row>
    <row r="101" spans="1:6" x14ac:dyDescent="0.3">
      <c r="A101">
        <v>4259</v>
      </c>
      <c r="B101" t="s">
        <v>38</v>
      </c>
      <c r="C101" t="s">
        <v>633</v>
      </c>
      <c r="D101" t="s">
        <v>883</v>
      </c>
      <c r="E101">
        <v>30</v>
      </c>
      <c r="F101" s="3">
        <v>500000</v>
      </c>
    </row>
    <row r="102" spans="1:6" x14ac:dyDescent="0.3">
      <c r="A102">
        <v>4280</v>
      </c>
      <c r="B102" t="s">
        <v>14</v>
      </c>
      <c r="C102" t="s">
        <v>794</v>
      </c>
      <c r="D102" t="s">
        <v>993</v>
      </c>
      <c r="E102">
        <v>30</v>
      </c>
      <c r="F102" s="3">
        <v>200000</v>
      </c>
    </row>
    <row r="103" spans="1:6" x14ac:dyDescent="0.3">
      <c r="A103">
        <v>4294</v>
      </c>
      <c r="B103" t="s">
        <v>183</v>
      </c>
      <c r="C103" t="s">
        <v>731</v>
      </c>
      <c r="E103">
        <v>30</v>
      </c>
      <c r="F103" s="3">
        <v>2500000</v>
      </c>
    </row>
    <row r="104" spans="1:6" x14ac:dyDescent="0.3">
      <c r="A104">
        <v>4295</v>
      </c>
      <c r="B104" t="s">
        <v>269</v>
      </c>
      <c r="C104" t="s">
        <v>665</v>
      </c>
      <c r="E104">
        <v>30</v>
      </c>
      <c r="F104" s="3">
        <v>300000</v>
      </c>
    </row>
    <row r="105" spans="1:6" x14ac:dyDescent="0.3">
      <c r="A105">
        <v>4310</v>
      </c>
      <c r="B105" t="s">
        <v>240</v>
      </c>
      <c r="C105" t="s">
        <v>623</v>
      </c>
      <c r="E105">
        <v>30</v>
      </c>
      <c r="F105" s="3">
        <v>3000000</v>
      </c>
    </row>
    <row r="106" spans="1:6" x14ac:dyDescent="0.3">
      <c r="A106">
        <v>4350</v>
      </c>
      <c r="B106" t="s">
        <v>122</v>
      </c>
      <c r="C106" t="s">
        <v>744</v>
      </c>
      <c r="D106" t="s">
        <v>962</v>
      </c>
      <c r="E106">
        <v>60</v>
      </c>
      <c r="F106" s="3">
        <v>800000</v>
      </c>
    </row>
    <row r="107" spans="1:6" x14ac:dyDescent="0.3">
      <c r="A107">
        <v>4359</v>
      </c>
      <c r="B107" t="s">
        <v>233</v>
      </c>
      <c r="C107" t="s">
        <v>692</v>
      </c>
      <c r="D107" t="s">
        <v>925</v>
      </c>
      <c r="E107">
        <v>30</v>
      </c>
      <c r="F107" s="3">
        <v>5300000</v>
      </c>
    </row>
    <row r="108" spans="1:6" x14ac:dyDescent="0.3">
      <c r="A108">
        <v>4414</v>
      </c>
      <c r="B108" t="s">
        <v>200</v>
      </c>
      <c r="C108" t="s">
        <v>779</v>
      </c>
      <c r="D108" t="s">
        <v>984</v>
      </c>
      <c r="E108">
        <v>60</v>
      </c>
      <c r="F108" s="3">
        <v>650000</v>
      </c>
    </row>
    <row r="109" spans="1:6" x14ac:dyDescent="0.3">
      <c r="A109">
        <v>4564</v>
      </c>
      <c r="B109" t="s">
        <v>97</v>
      </c>
      <c r="C109" t="s">
        <v>713</v>
      </c>
      <c r="E109">
        <v>30</v>
      </c>
      <c r="F109" s="3">
        <v>500000</v>
      </c>
    </row>
    <row r="110" spans="1:6" x14ac:dyDescent="0.3">
      <c r="A110">
        <v>4565</v>
      </c>
      <c r="B110" t="s">
        <v>273</v>
      </c>
      <c r="C110" t="s">
        <v>635</v>
      </c>
      <c r="D110" t="s">
        <v>885</v>
      </c>
      <c r="E110">
        <v>30</v>
      </c>
      <c r="F110" s="3">
        <v>1000000</v>
      </c>
    </row>
    <row r="111" spans="1:6" x14ac:dyDescent="0.3">
      <c r="A111">
        <v>4608</v>
      </c>
      <c r="B111" t="s">
        <v>37</v>
      </c>
      <c r="C111" t="s">
        <v>603</v>
      </c>
      <c r="E111">
        <v>30</v>
      </c>
      <c r="F111" s="3">
        <v>500000</v>
      </c>
    </row>
    <row r="112" spans="1:6" x14ac:dyDescent="0.3">
      <c r="A112">
        <v>4633</v>
      </c>
      <c r="B112" t="s">
        <v>45</v>
      </c>
      <c r="C112" t="s">
        <v>720</v>
      </c>
      <c r="E112">
        <v>60</v>
      </c>
      <c r="F112" s="3">
        <v>100000</v>
      </c>
    </row>
    <row r="113" spans="1:6" x14ac:dyDescent="0.3">
      <c r="A113">
        <v>4646</v>
      </c>
      <c r="B113" t="s">
        <v>151</v>
      </c>
      <c r="C113" t="s">
        <v>694</v>
      </c>
      <c r="D113" t="s">
        <v>927</v>
      </c>
      <c r="E113">
        <v>60</v>
      </c>
      <c r="F113" s="3">
        <v>4000000</v>
      </c>
    </row>
    <row r="114" spans="1:6" x14ac:dyDescent="0.3">
      <c r="A114">
        <v>4672</v>
      </c>
      <c r="B114" t="s">
        <v>232</v>
      </c>
      <c r="C114" t="s">
        <v>809</v>
      </c>
      <c r="D114" t="s">
        <v>1005</v>
      </c>
      <c r="E114">
        <v>30</v>
      </c>
      <c r="F114" s="3">
        <v>500000</v>
      </c>
    </row>
    <row r="115" spans="1:6" x14ac:dyDescent="0.3">
      <c r="A115">
        <v>4676</v>
      </c>
      <c r="B115" t="s">
        <v>261</v>
      </c>
      <c r="C115" t="s">
        <v>706</v>
      </c>
      <c r="D115" t="s">
        <v>936</v>
      </c>
      <c r="E115">
        <v>30</v>
      </c>
      <c r="F115" s="3">
        <v>100000</v>
      </c>
    </row>
    <row r="116" spans="1:6" x14ac:dyDescent="0.3">
      <c r="A116">
        <v>4685</v>
      </c>
      <c r="B116" t="s">
        <v>235</v>
      </c>
      <c r="C116" t="s">
        <v>805</v>
      </c>
      <c r="E116">
        <v>60</v>
      </c>
      <c r="F116" s="3">
        <v>500000</v>
      </c>
    </row>
    <row r="117" spans="1:6" x14ac:dyDescent="0.3">
      <c r="A117">
        <v>4722</v>
      </c>
      <c r="B117" t="s">
        <v>153</v>
      </c>
      <c r="C117" t="s">
        <v>715</v>
      </c>
      <c r="D117" t="s">
        <v>942</v>
      </c>
      <c r="E117">
        <v>30</v>
      </c>
      <c r="F117" s="3">
        <v>127618.82</v>
      </c>
    </row>
    <row r="118" spans="1:6" x14ac:dyDescent="0.3">
      <c r="A118">
        <v>4753</v>
      </c>
      <c r="B118" t="s">
        <v>229</v>
      </c>
      <c r="C118" t="s">
        <v>729</v>
      </c>
      <c r="D118" t="s">
        <v>950</v>
      </c>
      <c r="E118">
        <v>30</v>
      </c>
      <c r="F118" s="3">
        <v>4000000</v>
      </c>
    </row>
    <row r="119" spans="1:6" x14ac:dyDescent="0.3">
      <c r="A119">
        <v>4774</v>
      </c>
      <c r="B119" t="s">
        <v>195</v>
      </c>
      <c r="C119" t="s">
        <v>570</v>
      </c>
      <c r="D119" t="s">
        <v>836</v>
      </c>
      <c r="E119">
        <v>30</v>
      </c>
      <c r="F119" s="3">
        <v>500000</v>
      </c>
    </row>
    <row r="120" spans="1:6" x14ac:dyDescent="0.3">
      <c r="A120">
        <v>4778</v>
      </c>
      <c r="B120" t="s">
        <v>102</v>
      </c>
      <c r="C120" t="s">
        <v>649</v>
      </c>
      <c r="D120" t="s">
        <v>894</v>
      </c>
      <c r="E120">
        <v>30</v>
      </c>
      <c r="F120" s="3">
        <v>500000</v>
      </c>
    </row>
    <row r="121" spans="1:6" x14ac:dyDescent="0.3">
      <c r="A121">
        <v>4831</v>
      </c>
      <c r="B121" t="s">
        <v>29</v>
      </c>
      <c r="C121" t="s">
        <v>681</v>
      </c>
      <c r="D121" t="s">
        <v>917</v>
      </c>
      <c r="E121">
        <v>120</v>
      </c>
      <c r="F121" s="3">
        <v>4000000</v>
      </c>
    </row>
    <row r="122" spans="1:6" x14ac:dyDescent="0.3">
      <c r="A122">
        <v>4838</v>
      </c>
      <c r="B122" t="s">
        <v>91</v>
      </c>
      <c r="C122" t="s">
        <v>703</v>
      </c>
      <c r="D122" t="s">
        <v>933</v>
      </c>
      <c r="E122">
        <v>30</v>
      </c>
      <c r="F122" s="3">
        <v>1000000</v>
      </c>
    </row>
    <row r="123" spans="1:6" x14ac:dyDescent="0.3">
      <c r="A123">
        <v>4870</v>
      </c>
      <c r="B123" t="s">
        <v>141</v>
      </c>
      <c r="C123" t="s">
        <v>817</v>
      </c>
      <c r="D123" t="s">
        <v>1012</v>
      </c>
      <c r="E123">
        <v>30</v>
      </c>
      <c r="F123" s="3">
        <v>800000</v>
      </c>
    </row>
    <row r="124" spans="1:6" x14ac:dyDescent="0.3">
      <c r="A124">
        <v>4875</v>
      </c>
      <c r="B124" t="s">
        <v>174</v>
      </c>
      <c r="C124" t="s">
        <v>719</v>
      </c>
      <c r="D124" t="s">
        <v>946</v>
      </c>
      <c r="E124">
        <v>30</v>
      </c>
      <c r="F124" s="3">
        <v>3000000</v>
      </c>
    </row>
    <row r="125" spans="1:6" x14ac:dyDescent="0.3">
      <c r="A125">
        <v>4899</v>
      </c>
      <c r="B125" t="s">
        <v>164</v>
      </c>
      <c r="C125" t="s">
        <v>807</v>
      </c>
      <c r="D125" t="s">
        <v>1003</v>
      </c>
      <c r="E125">
        <v>30</v>
      </c>
      <c r="F125" s="3">
        <v>500000</v>
      </c>
    </row>
    <row r="126" spans="1:6" x14ac:dyDescent="0.3">
      <c r="A126">
        <v>4908</v>
      </c>
      <c r="B126" t="s">
        <v>185</v>
      </c>
      <c r="C126" t="s">
        <v>584</v>
      </c>
      <c r="E126">
        <v>30</v>
      </c>
      <c r="F126" s="3">
        <v>3000000</v>
      </c>
    </row>
    <row r="127" spans="1:6" x14ac:dyDescent="0.3">
      <c r="A127">
        <v>4934</v>
      </c>
      <c r="B127" t="s">
        <v>31</v>
      </c>
      <c r="C127" t="s">
        <v>696</v>
      </c>
      <c r="D127" t="s">
        <v>929</v>
      </c>
      <c r="E127">
        <v>45</v>
      </c>
      <c r="F127" s="3">
        <v>1</v>
      </c>
    </row>
    <row r="128" spans="1:6" x14ac:dyDescent="0.3">
      <c r="A128">
        <v>4993</v>
      </c>
      <c r="B128" t="s">
        <v>272</v>
      </c>
      <c r="C128" t="s">
        <v>551</v>
      </c>
      <c r="D128" t="s">
        <v>820</v>
      </c>
      <c r="E128">
        <v>30</v>
      </c>
      <c r="F128" s="3">
        <v>250000</v>
      </c>
    </row>
    <row r="129" spans="1:6" x14ac:dyDescent="0.3">
      <c r="A129">
        <v>5119</v>
      </c>
      <c r="B129" t="s">
        <v>16</v>
      </c>
      <c r="C129" t="s">
        <v>620</v>
      </c>
      <c r="E129">
        <v>30</v>
      </c>
      <c r="F129" s="3">
        <v>200000</v>
      </c>
    </row>
    <row r="130" spans="1:6" x14ac:dyDescent="0.3">
      <c r="A130">
        <v>5210</v>
      </c>
      <c r="B130" t="s">
        <v>193</v>
      </c>
      <c r="C130" t="s">
        <v>672</v>
      </c>
      <c r="E130">
        <v>60</v>
      </c>
      <c r="F130" s="3">
        <v>306512.96000000002</v>
      </c>
    </row>
    <row r="131" spans="1:6" x14ac:dyDescent="0.3">
      <c r="A131">
        <v>5233</v>
      </c>
      <c r="B131" t="s">
        <v>248</v>
      </c>
      <c r="C131" t="s">
        <v>580</v>
      </c>
      <c r="E131">
        <v>30</v>
      </c>
      <c r="F131" s="3">
        <v>1000000</v>
      </c>
    </row>
    <row r="132" spans="1:6" x14ac:dyDescent="0.3">
      <c r="A132">
        <v>5245</v>
      </c>
      <c r="B132" t="s">
        <v>146</v>
      </c>
      <c r="C132" t="s">
        <v>652</v>
      </c>
      <c r="D132" t="s">
        <v>897</v>
      </c>
      <c r="E132">
        <v>60</v>
      </c>
      <c r="F132" s="3">
        <v>6000000</v>
      </c>
    </row>
    <row r="133" spans="1:6" x14ac:dyDescent="0.3">
      <c r="A133">
        <v>5321</v>
      </c>
      <c r="B133" t="s">
        <v>270</v>
      </c>
      <c r="C133" t="s">
        <v>629</v>
      </c>
      <c r="E133">
        <v>60</v>
      </c>
      <c r="F133" s="3">
        <v>2000000</v>
      </c>
    </row>
    <row r="134" spans="1:6" x14ac:dyDescent="0.3">
      <c r="A134">
        <v>5342</v>
      </c>
      <c r="B134" t="s">
        <v>179</v>
      </c>
      <c r="C134" t="s">
        <v>630</v>
      </c>
      <c r="D134" t="s">
        <v>881</v>
      </c>
      <c r="E134">
        <v>30</v>
      </c>
      <c r="F134" s="3">
        <v>100000</v>
      </c>
    </row>
    <row r="135" spans="1:6" x14ac:dyDescent="0.3">
      <c r="A135">
        <v>5436</v>
      </c>
      <c r="B135" t="s">
        <v>175</v>
      </c>
      <c r="C135" t="s">
        <v>743</v>
      </c>
      <c r="D135" t="s">
        <v>961</v>
      </c>
      <c r="E135">
        <v>30</v>
      </c>
      <c r="F135" s="3">
        <v>5000000</v>
      </c>
    </row>
    <row r="136" spans="1:6" x14ac:dyDescent="0.3">
      <c r="A136">
        <v>5443</v>
      </c>
      <c r="B136" t="s">
        <v>241</v>
      </c>
      <c r="C136" t="s">
        <v>752</v>
      </c>
      <c r="D136" t="s">
        <v>967</v>
      </c>
      <c r="E136">
        <v>30</v>
      </c>
      <c r="F136" s="3">
        <v>800000</v>
      </c>
    </row>
    <row r="137" spans="1:6" x14ac:dyDescent="0.3">
      <c r="A137">
        <v>5479</v>
      </c>
      <c r="B137" t="s">
        <v>263</v>
      </c>
      <c r="C137" t="s">
        <v>697</v>
      </c>
      <c r="E137">
        <v>60</v>
      </c>
      <c r="F137" s="3">
        <v>600000</v>
      </c>
    </row>
    <row r="138" spans="1:6" x14ac:dyDescent="0.3">
      <c r="A138">
        <v>5490</v>
      </c>
      <c r="B138" t="s">
        <v>140</v>
      </c>
      <c r="C138" t="s">
        <v>600</v>
      </c>
      <c r="D138" t="s">
        <v>857</v>
      </c>
      <c r="E138">
        <v>60</v>
      </c>
      <c r="F138" s="3">
        <v>3800000</v>
      </c>
    </row>
    <row r="139" spans="1:6" x14ac:dyDescent="0.3">
      <c r="A139">
        <v>5540</v>
      </c>
      <c r="B139" t="s">
        <v>218</v>
      </c>
      <c r="C139" t="s">
        <v>783</v>
      </c>
      <c r="E139">
        <v>30</v>
      </c>
      <c r="F139" s="3">
        <v>100000</v>
      </c>
    </row>
    <row r="140" spans="1:6" x14ac:dyDescent="0.3">
      <c r="A140">
        <v>5569</v>
      </c>
      <c r="B140" t="s">
        <v>68</v>
      </c>
      <c r="C140" t="s">
        <v>701</v>
      </c>
      <c r="D140" t="s">
        <v>932</v>
      </c>
      <c r="E140">
        <v>60</v>
      </c>
      <c r="F140" s="3">
        <v>2000000</v>
      </c>
    </row>
    <row r="141" spans="1:6" x14ac:dyDescent="0.3">
      <c r="A141">
        <v>5718</v>
      </c>
      <c r="B141" t="s">
        <v>126</v>
      </c>
      <c r="C141" t="s">
        <v>671</v>
      </c>
      <c r="D141" t="s">
        <v>910</v>
      </c>
      <c r="E141">
        <v>30</v>
      </c>
      <c r="F141" s="3">
        <v>200000</v>
      </c>
    </row>
    <row r="142" spans="1:6" x14ac:dyDescent="0.3">
      <c r="A142">
        <v>5749</v>
      </c>
      <c r="B142" t="s">
        <v>12</v>
      </c>
      <c r="C142" t="s">
        <v>792</v>
      </c>
      <c r="D142" t="s">
        <v>991</v>
      </c>
      <c r="E142">
        <v>30</v>
      </c>
      <c r="F142" s="3">
        <v>350000</v>
      </c>
    </row>
    <row r="143" spans="1:6" x14ac:dyDescent="0.3">
      <c r="A143">
        <v>5771</v>
      </c>
      <c r="B143" t="s">
        <v>69</v>
      </c>
      <c r="C143" t="s">
        <v>645</v>
      </c>
      <c r="D143" t="s">
        <v>892</v>
      </c>
      <c r="E143">
        <v>30</v>
      </c>
      <c r="F143" s="3">
        <v>450000</v>
      </c>
    </row>
    <row r="144" spans="1:6" x14ac:dyDescent="0.3">
      <c r="A144">
        <v>5798</v>
      </c>
      <c r="B144" t="s">
        <v>177</v>
      </c>
      <c r="C144" t="s">
        <v>574</v>
      </c>
      <c r="D144" t="s">
        <v>839</v>
      </c>
      <c r="E144">
        <v>30</v>
      </c>
      <c r="F144" s="3">
        <v>225000</v>
      </c>
    </row>
    <row r="145" spans="1:6" x14ac:dyDescent="0.3">
      <c r="A145">
        <v>5800</v>
      </c>
      <c r="B145" t="s">
        <v>59</v>
      </c>
      <c r="C145" t="s">
        <v>608</v>
      </c>
      <c r="D145" t="s">
        <v>863</v>
      </c>
      <c r="E145">
        <v>30</v>
      </c>
      <c r="F145" s="3">
        <v>1000000</v>
      </c>
    </row>
    <row r="146" spans="1:6" x14ac:dyDescent="0.3">
      <c r="A146">
        <v>5800</v>
      </c>
      <c r="B146" t="s">
        <v>46</v>
      </c>
      <c r="C146" t="s">
        <v>666</v>
      </c>
      <c r="D146" t="s">
        <v>907</v>
      </c>
      <c r="E146">
        <v>30</v>
      </c>
      <c r="F146" s="3">
        <v>500000</v>
      </c>
    </row>
    <row r="147" spans="1:6" x14ac:dyDescent="0.3">
      <c r="A147">
        <v>5829</v>
      </c>
      <c r="B147" t="s">
        <v>147</v>
      </c>
      <c r="C147" t="s">
        <v>695</v>
      </c>
      <c r="D147" t="s">
        <v>928</v>
      </c>
      <c r="E147">
        <v>30</v>
      </c>
      <c r="F147" s="3">
        <v>3500000</v>
      </c>
    </row>
    <row r="148" spans="1:6" x14ac:dyDescent="0.3">
      <c r="A148">
        <v>5861</v>
      </c>
      <c r="B148" t="s">
        <v>90</v>
      </c>
      <c r="C148" t="s">
        <v>768</v>
      </c>
      <c r="E148">
        <v>30</v>
      </c>
      <c r="F148" s="3">
        <v>700000</v>
      </c>
    </row>
    <row r="149" spans="1:6" x14ac:dyDescent="0.3">
      <c r="A149">
        <v>5863</v>
      </c>
      <c r="B149" t="s">
        <v>19</v>
      </c>
      <c r="C149" t="s">
        <v>757</v>
      </c>
      <c r="E149">
        <v>30</v>
      </c>
      <c r="F149" s="3">
        <v>1400000</v>
      </c>
    </row>
    <row r="150" spans="1:6" x14ac:dyDescent="0.3">
      <c r="A150">
        <v>5947</v>
      </c>
      <c r="B150" t="s">
        <v>25</v>
      </c>
      <c r="C150" t="s">
        <v>683</v>
      </c>
      <c r="D150" t="s">
        <v>919</v>
      </c>
      <c r="E150">
        <v>30</v>
      </c>
      <c r="F150" s="3">
        <v>1000000</v>
      </c>
    </row>
    <row r="151" spans="1:6" x14ac:dyDescent="0.3">
      <c r="A151">
        <v>6005</v>
      </c>
      <c r="B151" t="s">
        <v>115</v>
      </c>
      <c r="C151" t="s">
        <v>669</v>
      </c>
      <c r="D151" t="s">
        <v>908</v>
      </c>
      <c r="E151">
        <v>30</v>
      </c>
      <c r="F151" s="3">
        <v>1500000</v>
      </c>
    </row>
    <row r="152" spans="1:6" x14ac:dyDescent="0.3">
      <c r="A152">
        <v>6050</v>
      </c>
      <c r="B152" t="s">
        <v>169</v>
      </c>
      <c r="C152" t="s">
        <v>761</v>
      </c>
      <c r="E152">
        <v>30</v>
      </c>
      <c r="F152" s="3">
        <v>366287.67</v>
      </c>
    </row>
    <row r="153" spans="1:6" x14ac:dyDescent="0.3">
      <c r="A153">
        <v>6070</v>
      </c>
      <c r="B153" t="s">
        <v>119</v>
      </c>
      <c r="C153" t="s">
        <v>815</v>
      </c>
      <c r="D153" t="s">
        <v>1010</v>
      </c>
      <c r="E153">
        <v>30</v>
      </c>
      <c r="F153" s="3">
        <v>300000</v>
      </c>
    </row>
    <row r="154" spans="1:6" x14ac:dyDescent="0.3">
      <c r="A154">
        <v>6130</v>
      </c>
      <c r="B154" t="s">
        <v>166</v>
      </c>
      <c r="C154" t="s">
        <v>582</v>
      </c>
      <c r="D154" t="s">
        <v>845</v>
      </c>
      <c r="E154">
        <v>30</v>
      </c>
      <c r="F154" s="3">
        <v>2000000</v>
      </c>
    </row>
    <row r="155" spans="1:6" x14ac:dyDescent="0.3">
      <c r="A155">
        <v>6154</v>
      </c>
      <c r="B155" t="s">
        <v>6</v>
      </c>
      <c r="C155" t="s">
        <v>733</v>
      </c>
      <c r="D155" t="s">
        <v>953</v>
      </c>
      <c r="E155">
        <v>60</v>
      </c>
      <c r="F155" s="3">
        <v>500000</v>
      </c>
    </row>
    <row r="156" spans="1:6" x14ac:dyDescent="0.3">
      <c r="A156">
        <v>6196</v>
      </c>
      <c r="B156" t="s">
        <v>22</v>
      </c>
      <c r="C156" t="s">
        <v>742</v>
      </c>
      <c r="E156">
        <v>60</v>
      </c>
      <c r="F156" s="3">
        <v>3000000</v>
      </c>
    </row>
    <row r="157" spans="1:6" x14ac:dyDescent="0.3">
      <c r="A157">
        <v>6233</v>
      </c>
      <c r="B157" t="s">
        <v>156</v>
      </c>
      <c r="C157" t="s">
        <v>784</v>
      </c>
      <c r="D157" t="s">
        <v>987</v>
      </c>
      <c r="E157">
        <v>45</v>
      </c>
      <c r="F157" s="3">
        <v>22602.37</v>
      </c>
    </row>
    <row r="158" spans="1:6" x14ac:dyDescent="0.3">
      <c r="A158">
        <v>6302</v>
      </c>
      <c r="B158" t="s">
        <v>222</v>
      </c>
      <c r="C158" t="s">
        <v>559</v>
      </c>
      <c r="E158">
        <v>30</v>
      </c>
      <c r="F158" s="3">
        <v>2000000</v>
      </c>
    </row>
    <row r="159" spans="1:6" x14ac:dyDescent="0.3">
      <c r="A159">
        <v>6448</v>
      </c>
      <c r="B159" t="s">
        <v>159</v>
      </c>
      <c r="C159" t="s">
        <v>705</v>
      </c>
      <c r="D159" t="s">
        <v>935</v>
      </c>
      <c r="E159">
        <v>30</v>
      </c>
      <c r="F159" s="3">
        <v>500000</v>
      </c>
    </row>
    <row r="160" spans="1:6" x14ac:dyDescent="0.3">
      <c r="A160">
        <v>6470</v>
      </c>
      <c r="B160" t="s">
        <v>55</v>
      </c>
      <c r="C160" t="s">
        <v>735</v>
      </c>
      <c r="D160" t="s">
        <v>955</v>
      </c>
      <c r="E160">
        <v>30</v>
      </c>
      <c r="F160" s="3">
        <v>18000000</v>
      </c>
    </row>
    <row r="161" spans="1:6" x14ac:dyDescent="0.3">
      <c r="A161">
        <v>6490</v>
      </c>
      <c r="B161" t="s">
        <v>60</v>
      </c>
      <c r="C161" t="s">
        <v>558</v>
      </c>
      <c r="D161" t="s">
        <v>826</v>
      </c>
      <c r="E161">
        <v>45</v>
      </c>
      <c r="F161" s="3">
        <v>1</v>
      </c>
    </row>
    <row r="162" spans="1:6" x14ac:dyDescent="0.3">
      <c r="A162">
        <v>6510</v>
      </c>
      <c r="B162" t="s">
        <v>138</v>
      </c>
      <c r="C162" t="s">
        <v>583</v>
      </c>
      <c r="D162" t="s">
        <v>846</v>
      </c>
      <c r="E162">
        <v>30</v>
      </c>
      <c r="F162" s="3">
        <v>1500000</v>
      </c>
    </row>
    <row r="163" spans="1:6" x14ac:dyDescent="0.3">
      <c r="A163">
        <v>6550</v>
      </c>
      <c r="B163" t="s">
        <v>42</v>
      </c>
      <c r="C163" t="s">
        <v>586</v>
      </c>
      <c r="D163" t="s">
        <v>848</v>
      </c>
      <c r="E163">
        <v>30</v>
      </c>
      <c r="F163" s="3">
        <v>1000000</v>
      </c>
    </row>
    <row r="164" spans="1:6" x14ac:dyDescent="0.3">
      <c r="A164">
        <v>6616</v>
      </c>
      <c r="B164" t="s">
        <v>123</v>
      </c>
      <c r="C164" t="s">
        <v>658</v>
      </c>
      <c r="D164" t="s">
        <v>901</v>
      </c>
      <c r="E164">
        <v>30</v>
      </c>
      <c r="F164" s="3">
        <v>100000</v>
      </c>
    </row>
    <row r="165" spans="1:6" x14ac:dyDescent="0.3">
      <c r="A165">
        <v>6697</v>
      </c>
      <c r="B165" t="s">
        <v>23</v>
      </c>
      <c r="C165" t="s">
        <v>770</v>
      </c>
      <c r="D165" t="s">
        <v>977</v>
      </c>
      <c r="E165">
        <v>60</v>
      </c>
      <c r="F165" s="3">
        <v>850000</v>
      </c>
    </row>
    <row r="166" spans="1:6" x14ac:dyDescent="0.3">
      <c r="A166">
        <v>6755</v>
      </c>
      <c r="B166" t="s">
        <v>41</v>
      </c>
      <c r="C166" t="s">
        <v>557</v>
      </c>
      <c r="D166" t="s">
        <v>825</v>
      </c>
      <c r="E166">
        <v>30</v>
      </c>
      <c r="F166" s="3">
        <v>500000</v>
      </c>
    </row>
    <row r="167" spans="1:6" x14ac:dyDescent="0.3">
      <c r="A167">
        <v>6845</v>
      </c>
      <c r="B167" t="s">
        <v>74</v>
      </c>
      <c r="C167" t="s">
        <v>594</v>
      </c>
      <c r="E167">
        <v>30</v>
      </c>
      <c r="F167" s="3">
        <v>750000</v>
      </c>
    </row>
    <row r="168" spans="1:6" x14ac:dyDescent="0.3">
      <c r="A168">
        <v>6845</v>
      </c>
      <c r="B168" t="s">
        <v>257</v>
      </c>
      <c r="C168" t="s">
        <v>750</v>
      </c>
      <c r="D168" t="s">
        <v>966</v>
      </c>
      <c r="E168">
        <v>30</v>
      </c>
      <c r="F168" s="3">
        <v>1000000</v>
      </c>
    </row>
    <row r="169" spans="1:6" x14ac:dyDescent="0.3">
      <c r="A169">
        <v>6900</v>
      </c>
      <c r="B169" t="s">
        <v>9</v>
      </c>
      <c r="C169" t="s">
        <v>689</v>
      </c>
      <c r="E169">
        <v>30</v>
      </c>
      <c r="F169" s="3">
        <v>800000</v>
      </c>
    </row>
    <row r="170" spans="1:6" x14ac:dyDescent="0.3">
      <c r="A170">
        <v>6910</v>
      </c>
      <c r="B170" t="s">
        <v>98</v>
      </c>
      <c r="C170" t="s">
        <v>601</v>
      </c>
      <c r="D170" t="s">
        <v>858</v>
      </c>
      <c r="E170">
        <v>30</v>
      </c>
      <c r="F170" s="3">
        <v>21545.7</v>
      </c>
    </row>
    <row r="171" spans="1:6" x14ac:dyDescent="0.3">
      <c r="A171">
        <v>6940</v>
      </c>
      <c r="B171" t="s">
        <v>211</v>
      </c>
      <c r="C171" t="s">
        <v>732</v>
      </c>
      <c r="D171" t="s">
        <v>952</v>
      </c>
      <c r="E171">
        <v>30</v>
      </c>
      <c r="F171" s="3">
        <v>300000</v>
      </c>
    </row>
    <row r="172" spans="1:6" x14ac:dyDescent="0.3">
      <c r="A172">
        <v>6963</v>
      </c>
      <c r="B172" t="s">
        <v>223</v>
      </c>
      <c r="C172" t="s">
        <v>726</v>
      </c>
      <c r="E172">
        <v>30</v>
      </c>
      <c r="F172" s="3">
        <v>500000</v>
      </c>
    </row>
    <row r="173" spans="1:6" x14ac:dyDescent="0.3">
      <c r="A173">
        <v>7011</v>
      </c>
      <c r="B173" t="s">
        <v>152</v>
      </c>
      <c r="C173" t="s">
        <v>813</v>
      </c>
      <c r="D173" t="s">
        <v>1008</v>
      </c>
      <c r="E173">
        <v>30</v>
      </c>
      <c r="F173" s="3">
        <v>150000</v>
      </c>
    </row>
    <row r="174" spans="1:6" x14ac:dyDescent="0.3">
      <c r="A174">
        <v>7034</v>
      </c>
      <c r="B174" t="s">
        <v>124</v>
      </c>
      <c r="C174" t="s">
        <v>565</v>
      </c>
      <c r="D174" t="s">
        <v>832</v>
      </c>
      <c r="E174">
        <v>30</v>
      </c>
      <c r="F174" s="3">
        <v>10000000</v>
      </c>
    </row>
    <row r="175" spans="1:6" x14ac:dyDescent="0.3">
      <c r="A175">
        <v>7071</v>
      </c>
      <c r="B175" t="s">
        <v>127</v>
      </c>
      <c r="C175" t="s">
        <v>688</v>
      </c>
      <c r="E175">
        <v>60</v>
      </c>
      <c r="F175" s="3">
        <v>144301.95000000001</v>
      </c>
    </row>
    <row r="176" spans="1:6" x14ac:dyDescent="0.3">
      <c r="A176">
        <v>7076</v>
      </c>
      <c r="B176" t="s">
        <v>189</v>
      </c>
      <c r="C176" t="s">
        <v>762</v>
      </c>
      <c r="D176" t="s">
        <v>971</v>
      </c>
      <c r="E176">
        <v>30</v>
      </c>
      <c r="F176" s="3">
        <v>1600000</v>
      </c>
    </row>
    <row r="177" spans="1:6" x14ac:dyDescent="0.3">
      <c r="A177">
        <v>7107</v>
      </c>
      <c r="B177" t="s">
        <v>132</v>
      </c>
      <c r="C177" t="s">
        <v>796</v>
      </c>
      <c r="D177" t="s">
        <v>995</v>
      </c>
      <c r="E177">
        <v>30</v>
      </c>
      <c r="F177" s="3">
        <v>100000</v>
      </c>
    </row>
    <row r="178" spans="1:6" x14ac:dyDescent="0.3">
      <c r="A178">
        <v>7121</v>
      </c>
      <c r="B178" t="s">
        <v>62</v>
      </c>
      <c r="C178" t="s">
        <v>702</v>
      </c>
      <c r="E178">
        <v>30</v>
      </c>
      <c r="F178" s="3">
        <v>500000</v>
      </c>
    </row>
    <row r="179" spans="1:6" x14ac:dyDescent="0.3">
      <c r="A179">
        <v>7176</v>
      </c>
      <c r="B179" t="s">
        <v>10</v>
      </c>
      <c r="C179" t="s">
        <v>555</v>
      </c>
      <c r="D179" t="s">
        <v>823</v>
      </c>
      <c r="E179">
        <v>30</v>
      </c>
      <c r="F179" s="3">
        <v>700000</v>
      </c>
    </row>
    <row r="180" spans="1:6" x14ac:dyDescent="0.3">
      <c r="A180">
        <v>7204</v>
      </c>
      <c r="B180" t="s">
        <v>198</v>
      </c>
      <c r="C180" t="s">
        <v>638</v>
      </c>
      <c r="E180">
        <v>30</v>
      </c>
      <c r="F180" s="3">
        <v>400000</v>
      </c>
    </row>
    <row r="181" spans="1:6" x14ac:dyDescent="0.3">
      <c r="A181">
        <v>7213</v>
      </c>
      <c r="B181" t="s">
        <v>160</v>
      </c>
      <c r="C181" t="s">
        <v>617</v>
      </c>
      <c r="D181" t="s">
        <v>871</v>
      </c>
      <c r="E181">
        <v>30</v>
      </c>
      <c r="F181" s="3">
        <v>500000</v>
      </c>
    </row>
    <row r="182" spans="1:6" x14ac:dyDescent="0.3">
      <c r="A182">
        <v>7218</v>
      </c>
      <c r="B182" t="s">
        <v>30</v>
      </c>
      <c r="C182" t="s">
        <v>682</v>
      </c>
      <c r="D182" t="s">
        <v>918</v>
      </c>
      <c r="E182">
        <v>120</v>
      </c>
      <c r="F182" s="3">
        <v>450000</v>
      </c>
    </row>
    <row r="183" spans="1:6" x14ac:dyDescent="0.3">
      <c r="A183">
        <v>7263</v>
      </c>
      <c r="B183" t="s">
        <v>260</v>
      </c>
      <c r="C183" t="s">
        <v>758</v>
      </c>
      <c r="D183" t="s">
        <v>969</v>
      </c>
      <c r="E183">
        <v>120</v>
      </c>
      <c r="F183" s="3">
        <v>2100000</v>
      </c>
    </row>
    <row r="184" spans="1:6" x14ac:dyDescent="0.3">
      <c r="A184">
        <v>7291</v>
      </c>
      <c r="B184" t="s">
        <v>78</v>
      </c>
      <c r="C184" t="s">
        <v>634</v>
      </c>
      <c r="D184" t="s">
        <v>884</v>
      </c>
      <c r="E184">
        <v>30</v>
      </c>
      <c r="F184" s="3">
        <v>500000</v>
      </c>
    </row>
    <row r="185" spans="1:6" x14ac:dyDescent="0.3">
      <c r="A185">
        <v>7343</v>
      </c>
      <c r="B185" t="s">
        <v>57</v>
      </c>
      <c r="C185" t="s">
        <v>785</v>
      </c>
      <c r="E185">
        <v>30</v>
      </c>
      <c r="F185" s="3">
        <v>1500000</v>
      </c>
    </row>
    <row r="186" spans="1:6" x14ac:dyDescent="0.3">
      <c r="A186">
        <v>7411</v>
      </c>
      <c r="B186" t="s">
        <v>252</v>
      </c>
      <c r="C186" t="s">
        <v>667</v>
      </c>
      <c r="E186">
        <v>30</v>
      </c>
      <c r="F186" s="3">
        <v>150000</v>
      </c>
    </row>
    <row r="187" spans="1:6" x14ac:dyDescent="0.3">
      <c r="A187">
        <v>7433</v>
      </c>
      <c r="B187" t="s">
        <v>154</v>
      </c>
      <c r="C187" t="s">
        <v>778</v>
      </c>
      <c r="E187">
        <v>30</v>
      </c>
      <c r="F187" s="3">
        <v>700000</v>
      </c>
    </row>
    <row r="188" spans="1:6" x14ac:dyDescent="0.3">
      <c r="A188">
        <v>7454</v>
      </c>
      <c r="B188" t="s">
        <v>192</v>
      </c>
      <c r="C188" t="s">
        <v>739</v>
      </c>
      <c r="E188">
        <v>30</v>
      </c>
      <c r="F188" s="3">
        <v>700000</v>
      </c>
    </row>
    <row r="189" spans="1:6" x14ac:dyDescent="0.3">
      <c r="A189">
        <v>7455</v>
      </c>
      <c r="B189" t="s">
        <v>208</v>
      </c>
      <c r="C189" t="s">
        <v>562</v>
      </c>
      <c r="D189" t="s">
        <v>829</v>
      </c>
      <c r="E189">
        <v>30</v>
      </c>
      <c r="F189" s="3">
        <v>500000</v>
      </c>
    </row>
    <row r="190" spans="1:6" x14ac:dyDescent="0.3">
      <c r="A190">
        <v>7461</v>
      </c>
      <c r="B190" t="s">
        <v>173</v>
      </c>
      <c r="C190" t="s">
        <v>780</v>
      </c>
      <c r="D190" t="s">
        <v>985</v>
      </c>
      <c r="E190">
        <v>30</v>
      </c>
      <c r="F190" s="3">
        <v>500000</v>
      </c>
    </row>
    <row r="191" spans="1:6" x14ac:dyDescent="0.3">
      <c r="A191">
        <v>7516</v>
      </c>
      <c r="B191" t="s">
        <v>15</v>
      </c>
      <c r="C191" t="s">
        <v>699</v>
      </c>
      <c r="E191">
        <v>30</v>
      </c>
      <c r="F191" s="3">
        <v>5000000</v>
      </c>
    </row>
    <row r="192" spans="1:6" x14ac:dyDescent="0.3">
      <c r="A192">
        <v>7608</v>
      </c>
      <c r="B192" t="s">
        <v>267</v>
      </c>
      <c r="C192" t="s">
        <v>760</v>
      </c>
      <c r="E192">
        <v>60</v>
      </c>
      <c r="F192" s="3">
        <v>800000</v>
      </c>
    </row>
    <row r="193" spans="1:6" x14ac:dyDescent="0.3">
      <c r="A193">
        <v>7667</v>
      </c>
      <c r="B193" t="s">
        <v>165</v>
      </c>
      <c r="C193" t="s">
        <v>578</v>
      </c>
      <c r="E193">
        <v>30</v>
      </c>
      <c r="F193" s="3">
        <v>300000</v>
      </c>
    </row>
    <row r="194" spans="1:6" x14ac:dyDescent="0.3">
      <c r="A194">
        <v>7669</v>
      </c>
      <c r="B194" t="s">
        <v>118</v>
      </c>
      <c r="C194" t="s">
        <v>569</v>
      </c>
      <c r="D194" t="s">
        <v>835</v>
      </c>
      <c r="E194">
        <v>120</v>
      </c>
      <c r="F194" s="3">
        <v>1600000</v>
      </c>
    </row>
    <row r="195" spans="1:6" x14ac:dyDescent="0.3">
      <c r="A195">
        <v>7689</v>
      </c>
      <c r="B195" t="s">
        <v>121</v>
      </c>
      <c r="C195" t="s">
        <v>612</v>
      </c>
      <c r="D195" t="s">
        <v>867</v>
      </c>
      <c r="E195">
        <v>120</v>
      </c>
      <c r="F195" s="3">
        <v>1000000</v>
      </c>
    </row>
    <row r="196" spans="1:6" x14ac:dyDescent="0.3">
      <c r="A196">
        <v>7693</v>
      </c>
      <c r="B196" t="s">
        <v>73</v>
      </c>
      <c r="C196" t="s">
        <v>616</v>
      </c>
      <c r="D196" t="s">
        <v>870</v>
      </c>
      <c r="E196">
        <v>120</v>
      </c>
      <c r="F196" s="3">
        <v>100000</v>
      </c>
    </row>
    <row r="197" spans="1:6" x14ac:dyDescent="0.3">
      <c r="A197">
        <v>7746</v>
      </c>
      <c r="B197" t="s">
        <v>32</v>
      </c>
      <c r="C197" t="s">
        <v>793</v>
      </c>
      <c r="D197" t="s">
        <v>992</v>
      </c>
      <c r="E197">
        <v>30</v>
      </c>
      <c r="F197" s="3">
        <v>2000000</v>
      </c>
    </row>
    <row r="198" spans="1:6" x14ac:dyDescent="0.3">
      <c r="A198">
        <v>7778</v>
      </c>
      <c r="B198" t="s">
        <v>148</v>
      </c>
      <c r="C198" t="s">
        <v>700</v>
      </c>
      <c r="D198" t="s">
        <v>931</v>
      </c>
      <c r="E198">
        <v>60</v>
      </c>
      <c r="F198" s="3">
        <v>5000000</v>
      </c>
    </row>
    <row r="199" spans="1:6" x14ac:dyDescent="0.3">
      <c r="A199">
        <v>7781</v>
      </c>
      <c r="B199" t="s">
        <v>246</v>
      </c>
      <c r="C199" t="s">
        <v>763</v>
      </c>
      <c r="D199" t="s">
        <v>972</v>
      </c>
      <c r="E199">
        <v>60</v>
      </c>
      <c r="F199" s="3">
        <v>1500000</v>
      </c>
    </row>
    <row r="200" spans="1:6" x14ac:dyDescent="0.3">
      <c r="A200">
        <v>7824</v>
      </c>
      <c r="B200" t="s">
        <v>49</v>
      </c>
      <c r="C200" t="s">
        <v>552</v>
      </c>
      <c r="D200" t="s">
        <v>821</v>
      </c>
      <c r="E200">
        <v>30</v>
      </c>
      <c r="F200" s="3">
        <v>850000</v>
      </c>
    </row>
    <row r="201" spans="1:6" x14ac:dyDescent="0.3">
      <c r="A201">
        <v>7842</v>
      </c>
      <c r="B201" t="s">
        <v>66</v>
      </c>
      <c r="C201" t="s">
        <v>728</v>
      </c>
      <c r="D201" t="s">
        <v>949</v>
      </c>
      <c r="E201">
        <v>60</v>
      </c>
      <c r="F201" s="3">
        <v>250000</v>
      </c>
    </row>
    <row r="202" spans="1:6" x14ac:dyDescent="0.3">
      <c r="A202">
        <v>7848</v>
      </c>
      <c r="B202" t="s">
        <v>113</v>
      </c>
      <c r="C202" t="s">
        <v>741</v>
      </c>
      <c r="D202" t="s">
        <v>960</v>
      </c>
      <c r="E202">
        <v>45</v>
      </c>
      <c r="F202" s="3">
        <v>1</v>
      </c>
    </row>
    <row r="203" spans="1:6" x14ac:dyDescent="0.3">
      <c r="A203">
        <v>7848</v>
      </c>
      <c r="B203" t="s">
        <v>116</v>
      </c>
      <c r="C203" t="s">
        <v>803</v>
      </c>
      <c r="E203">
        <v>30</v>
      </c>
      <c r="F203" s="3">
        <v>500000</v>
      </c>
    </row>
    <row r="204" spans="1:6" x14ac:dyDescent="0.3">
      <c r="A204">
        <v>7870</v>
      </c>
      <c r="B204" t="s">
        <v>24</v>
      </c>
      <c r="C204" t="s">
        <v>714</v>
      </c>
      <c r="D204" t="s">
        <v>941</v>
      </c>
      <c r="E204">
        <v>30</v>
      </c>
      <c r="F204" s="3">
        <v>350000</v>
      </c>
    </row>
    <row r="205" spans="1:6" x14ac:dyDescent="0.3">
      <c r="A205">
        <v>7907</v>
      </c>
      <c r="B205" t="s">
        <v>125</v>
      </c>
      <c r="C205" t="s">
        <v>598</v>
      </c>
      <c r="D205" t="s">
        <v>855</v>
      </c>
      <c r="E205">
        <v>30</v>
      </c>
      <c r="F205" s="3">
        <v>5000000</v>
      </c>
    </row>
    <row r="206" spans="1:6" x14ac:dyDescent="0.3">
      <c r="A206">
        <v>7928</v>
      </c>
      <c r="B206" t="s">
        <v>242</v>
      </c>
      <c r="C206" t="s">
        <v>787</v>
      </c>
      <c r="D206" t="s">
        <v>989</v>
      </c>
      <c r="E206">
        <v>30</v>
      </c>
      <c r="F206" s="3">
        <v>500000</v>
      </c>
    </row>
    <row r="207" spans="1:6" x14ac:dyDescent="0.3">
      <c r="A207">
        <v>7941</v>
      </c>
      <c r="B207" t="s">
        <v>206</v>
      </c>
      <c r="C207" t="s">
        <v>746</v>
      </c>
      <c r="D207" t="s">
        <v>963</v>
      </c>
      <c r="E207">
        <v>45</v>
      </c>
      <c r="F207" s="3">
        <v>300000</v>
      </c>
    </row>
    <row r="208" spans="1:6" x14ac:dyDescent="0.3">
      <c r="A208">
        <v>8149</v>
      </c>
      <c r="B208" t="s">
        <v>214</v>
      </c>
      <c r="C208" t="s">
        <v>736</v>
      </c>
      <c r="D208" t="s">
        <v>956</v>
      </c>
      <c r="E208">
        <v>120</v>
      </c>
      <c r="F208" s="3">
        <v>100000</v>
      </c>
    </row>
    <row r="209" spans="1:6" x14ac:dyDescent="0.3">
      <c r="A209">
        <v>8161</v>
      </c>
      <c r="B209" t="s">
        <v>243</v>
      </c>
      <c r="C209" t="s">
        <v>624</v>
      </c>
      <c r="D209" t="s">
        <v>876</v>
      </c>
      <c r="E209">
        <v>30</v>
      </c>
      <c r="F209" s="3">
        <v>2000000</v>
      </c>
    </row>
    <row r="210" spans="1:6" x14ac:dyDescent="0.3">
      <c r="A210">
        <v>8165</v>
      </c>
      <c r="B210" t="s">
        <v>158</v>
      </c>
      <c r="C210" t="s">
        <v>791</v>
      </c>
      <c r="E210">
        <v>30</v>
      </c>
      <c r="F210" s="3">
        <v>2000000</v>
      </c>
    </row>
    <row r="211" spans="1:6" x14ac:dyDescent="0.3">
      <c r="A211">
        <v>8169</v>
      </c>
      <c r="B211" t="s">
        <v>186</v>
      </c>
      <c r="C211" t="s">
        <v>648</v>
      </c>
      <c r="E211">
        <v>120</v>
      </c>
      <c r="F211" s="3">
        <v>1500000</v>
      </c>
    </row>
    <row r="212" spans="1:6" x14ac:dyDescent="0.3">
      <c r="A212">
        <v>8216</v>
      </c>
      <c r="B212" t="s">
        <v>244</v>
      </c>
      <c r="C212" t="s">
        <v>693</v>
      </c>
      <c r="D212" t="s">
        <v>926</v>
      </c>
      <c r="E212">
        <v>30</v>
      </c>
      <c r="F212" s="3">
        <v>300000</v>
      </c>
    </row>
    <row r="213" spans="1:6" x14ac:dyDescent="0.3">
      <c r="A213">
        <v>8236</v>
      </c>
      <c r="B213" t="s">
        <v>245</v>
      </c>
      <c r="C213" t="s">
        <v>560</v>
      </c>
      <c r="D213" t="s">
        <v>827</v>
      </c>
      <c r="E213">
        <v>120</v>
      </c>
      <c r="F213" s="3">
        <v>500000</v>
      </c>
    </row>
    <row r="214" spans="1:6" x14ac:dyDescent="0.3">
      <c r="A214">
        <v>8309</v>
      </c>
      <c r="B214" t="s">
        <v>48</v>
      </c>
      <c r="C214" t="s">
        <v>660</v>
      </c>
      <c r="D214" t="s">
        <v>903</v>
      </c>
      <c r="E214">
        <v>60</v>
      </c>
      <c r="F214" s="3">
        <v>1800000</v>
      </c>
    </row>
    <row r="215" spans="1:6" x14ac:dyDescent="0.3">
      <c r="A215">
        <v>8310</v>
      </c>
      <c r="B215" t="s">
        <v>187</v>
      </c>
      <c r="C215" t="s">
        <v>650</v>
      </c>
      <c r="D215" t="s">
        <v>895</v>
      </c>
      <c r="E215">
        <v>30</v>
      </c>
      <c r="F215" s="3">
        <v>1000000</v>
      </c>
    </row>
    <row r="216" spans="1:6" x14ac:dyDescent="0.3">
      <c r="A216">
        <v>8321</v>
      </c>
      <c r="B216" t="s">
        <v>117</v>
      </c>
      <c r="C216" t="s">
        <v>556</v>
      </c>
      <c r="D216" t="s">
        <v>824</v>
      </c>
      <c r="E216">
        <v>45</v>
      </c>
      <c r="F216" s="3">
        <v>1</v>
      </c>
    </row>
    <row r="217" spans="1:6" x14ac:dyDescent="0.3">
      <c r="A217">
        <v>8335</v>
      </c>
      <c r="B217" t="s">
        <v>227</v>
      </c>
      <c r="C217" t="s">
        <v>802</v>
      </c>
      <c r="E217">
        <v>60</v>
      </c>
      <c r="F217" s="3">
        <v>10000000</v>
      </c>
    </row>
    <row r="218" spans="1:6" x14ac:dyDescent="0.3">
      <c r="A218">
        <v>8395</v>
      </c>
      <c r="B218" t="s">
        <v>191</v>
      </c>
      <c r="C218" t="s">
        <v>724</v>
      </c>
      <c r="E218">
        <v>30</v>
      </c>
      <c r="F218" s="3">
        <v>200000</v>
      </c>
    </row>
    <row r="219" spans="1:6" x14ac:dyDescent="0.3">
      <c r="A219">
        <v>8571</v>
      </c>
      <c r="B219" t="s">
        <v>201</v>
      </c>
      <c r="C219" t="s">
        <v>781</v>
      </c>
      <c r="E219">
        <v>30</v>
      </c>
      <c r="F219" s="3">
        <v>300000</v>
      </c>
    </row>
    <row r="220" spans="1:6" x14ac:dyDescent="0.3">
      <c r="A220">
        <v>8591</v>
      </c>
      <c r="B220" t="s">
        <v>226</v>
      </c>
      <c r="C220" t="s">
        <v>753</v>
      </c>
      <c r="E220">
        <v>30</v>
      </c>
      <c r="F220" s="3">
        <v>100000</v>
      </c>
    </row>
    <row r="221" spans="1:6" x14ac:dyDescent="0.3">
      <c r="A221">
        <v>8592</v>
      </c>
      <c r="B221" t="s">
        <v>39</v>
      </c>
      <c r="C221" t="s">
        <v>591</v>
      </c>
      <c r="D221" t="s">
        <v>852</v>
      </c>
      <c r="E221">
        <v>30</v>
      </c>
      <c r="F221" s="3">
        <v>15000000</v>
      </c>
    </row>
    <row r="222" spans="1:6" x14ac:dyDescent="0.3">
      <c r="A222">
        <v>8602</v>
      </c>
      <c r="B222" t="s">
        <v>56</v>
      </c>
      <c r="C222" t="s">
        <v>691</v>
      </c>
      <c r="E222">
        <v>30</v>
      </c>
      <c r="F222" s="3">
        <v>50000</v>
      </c>
    </row>
    <row r="223" spans="1:6" x14ac:dyDescent="0.3">
      <c r="A223">
        <v>8622</v>
      </c>
      <c r="B223" t="s">
        <v>33</v>
      </c>
      <c r="C223" t="s">
        <v>684</v>
      </c>
      <c r="D223" t="s">
        <v>920</v>
      </c>
      <c r="E223">
        <v>30</v>
      </c>
      <c r="F223" s="3">
        <v>200000</v>
      </c>
    </row>
    <row r="224" spans="1:6" x14ac:dyDescent="0.3">
      <c r="A224">
        <v>8626</v>
      </c>
      <c r="B224" t="s">
        <v>230</v>
      </c>
      <c r="C224" t="s">
        <v>804</v>
      </c>
      <c r="D224" t="s">
        <v>1001</v>
      </c>
      <c r="E224">
        <v>30</v>
      </c>
      <c r="F224" s="3">
        <v>400000</v>
      </c>
    </row>
    <row r="225" spans="1:6" x14ac:dyDescent="0.3">
      <c r="A225">
        <v>8639</v>
      </c>
      <c r="B225" t="s">
        <v>213</v>
      </c>
      <c r="C225" t="s">
        <v>679</v>
      </c>
      <c r="D225" t="s">
        <v>915</v>
      </c>
      <c r="E225">
        <v>30</v>
      </c>
      <c r="F225" s="3">
        <v>3000000</v>
      </c>
    </row>
    <row r="226" spans="1:6" x14ac:dyDescent="0.3">
      <c r="A226">
        <v>8663</v>
      </c>
      <c r="B226" t="s">
        <v>170</v>
      </c>
      <c r="C226" t="s">
        <v>573</v>
      </c>
      <c r="E226">
        <v>60</v>
      </c>
      <c r="F226" s="3">
        <v>1000000</v>
      </c>
    </row>
    <row r="227" spans="1:6" x14ac:dyDescent="0.3">
      <c r="A227">
        <v>8678</v>
      </c>
      <c r="B227" t="s">
        <v>194</v>
      </c>
      <c r="C227" t="s">
        <v>718</v>
      </c>
      <c r="D227" t="s">
        <v>945</v>
      </c>
      <c r="E227">
        <v>30</v>
      </c>
      <c r="F227" s="3">
        <v>300000</v>
      </c>
    </row>
    <row r="228" spans="1:6" x14ac:dyDescent="0.3">
      <c r="A228">
        <v>8750</v>
      </c>
      <c r="B228" t="s">
        <v>112</v>
      </c>
      <c r="C228" t="s">
        <v>765</v>
      </c>
      <c r="E228">
        <v>30</v>
      </c>
      <c r="F228" s="3">
        <v>250000</v>
      </c>
    </row>
    <row r="229" spans="1:6" x14ac:dyDescent="0.3">
      <c r="A229">
        <v>8866</v>
      </c>
      <c r="B229" t="s">
        <v>268</v>
      </c>
      <c r="C229" t="s">
        <v>810</v>
      </c>
      <c r="E229">
        <v>30</v>
      </c>
      <c r="F229" s="3">
        <v>1300000</v>
      </c>
    </row>
    <row r="230" spans="1:6" x14ac:dyDescent="0.3">
      <c r="A230">
        <v>8934</v>
      </c>
      <c r="B230" t="s">
        <v>93</v>
      </c>
      <c r="C230" t="s">
        <v>602</v>
      </c>
      <c r="D230" t="s">
        <v>859</v>
      </c>
      <c r="E230">
        <v>30</v>
      </c>
      <c r="F230" s="3">
        <v>100000</v>
      </c>
    </row>
    <row r="231" spans="1:6" x14ac:dyDescent="0.3">
      <c r="A231">
        <v>9002</v>
      </c>
      <c r="B231" t="s">
        <v>71</v>
      </c>
      <c r="C231" t="s">
        <v>674</v>
      </c>
      <c r="E231">
        <v>60</v>
      </c>
      <c r="F231" s="3">
        <v>950000</v>
      </c>
    </row>
    <row r="232" spans="1:6" x14ac:dyDescent="0.3">
      <c r="A232">
        <v>9004</v>
      </c>
      <c r="B232" t="s">
        <v>13</v>
      </c>
      <c r="C232" t="s">
        <v>585</v>
      </c>
      <c r="D232" t="s">
        <v>847</v>
      </c>
      <c r="E232">
        <v>30</v>
      </c>
      <c r="F232" s="3">
        <v>1000000</v>
      </c>
    </row>
    <row r="233" spans="1:6" x14ac:dyDescent="0.3">
      <c r="A233">
        <v>9012</v>
      </c>
      <c r="B233" t="s">
        <v>220</v>
      </c>
      <c r="C233" t="s">
        <v>730</v>
      </c>
      <c r="D233" t="s">
        <v>951</v>
      </c>
      <c r="E233">
        <v>120</v>
      </c>
      <c r="F233" s="3">
        <v>5000000</v>
      </c>
    </row>
    <row r="234" spans="1:6" x14ac:dyDescent="0.3">
      <c r="A234">
        <v>9031</v>
      </c>
      <c r="B234" t="s">
        <v>225</v>
      </c>
      <c r="C234" t="s">
        <v>609</v>
      </c>
      <c r="D234" t="s">
        <v>864</v>
      </c>
      <c r="E234">
        <v>60</v>
      </c>
      <c r="F234" s="3">
        <v>7000000</v>
      </c>
    </row>
    <row r="235" spans="1:6" x14ac:dyDescent="0.3">
      <c r="A235">
        <v>9055</v>
      </c>
      <c r="B235" t="s">
        <v>105</v>
      </c>
      <c r="C235" t="s">
        <v>790</v>
      </c>
      <c r="D235" t="s">
        <v>990</v>
      </c>
      <c r="E235">
        <v>30</v>
      </c>
      <c r="F235" s="3">
        <v>100000</v>
      </c>
    </row>
    <row r="236" spans="1:6" x14ac:dyDescent="0.3">
      <c r="A236">
        <v>9071</v>
      </c>
      <c r="B236" t="s">
        <v>88</v>
      </c>
      <c r="C236" t="s">
        <v>786</v>
      </c>
      <c r="D236" t="s">
        <v>988</v>
      </c>
      <c r="E236">
        <v>120</v>
      </c>
      <c r="F236" s="3">
        <v>600000</v>
      </c>
    </row>
    <row r="237" spans="1:6" x14ac:dyDescent="0.3">
      <c r="A237">
        <v>9081</v>
      </c>
      <c r="B237" t="s">
        <v>264</v>
      </c>
      <c r="C237" t="s">
        <v>819</v>
      </c>
      <c r="D237" t="s">
        <v>1014</v>
      </c>
      <c r="E237">
        <v>30</v>
      </c>
      <c r="F237" s="3">
        <v>500000</v>
      </c>
    </row>
    <row r="238" spans="1:6" x14ac:dyDescent="0.3">
      <c r="A238">
        <v>9085</v>
      </c>
      <c r="B238" t="s">
        <v>190</v>
      </c>
      <c r="C238" t="s">
        <v>590</v>
      </c>
      <c r="D238" t="s">
        <v>851</v>
      </c>
      <c r="E238">
        <v>30</v>
      </c>
      <c r="F238" s="3">
        <v>500000</v>
      </c>
    </row>
    <row r="239" spans="1:6" x14ac:dyDescent="0.3">
      <c r="A239">
        <v>9096</v>
      </c>
      <c r="B239" t="s">
        <v>120</v>
      </c>
      <c r="C239" t="s">
        <v>717</v>
      </c>
      <c r="D239" t="s">
        <v>944</v>
      </c>
      <c r="E239">
        <v>30</v>
      </c>
      <c r="F239" s="3">
        <v>5000000</v>
      </c>
    </row>
    <row r="240" spans="1:6" x14ac:dyDescent="0.3">
      <c r="A240">
        <v>9103</v>
      </c>
      <c r="B240" t="s">
        <v>212</v>
      </c>
      <c r="C240" t="s">
        <v>673</v>
      </c>
      <c r="D240" t="s">
        <v>911</v>
      </c>
      <c r="E240">
        <v>30</v>
      </c>
      <c r="F240" s="3">
        <v>100000</v>
      </c>
    </row>
    <row r="241" spans="1:6" x14ac:dyDescent="0.3">
      <c r="A241">
        <v>9123</v>
      </c>
      <c r="B241" t="s">
        <v>130</v>
      </c>
      <c r="C241" t="s">
        <v>577</v>
      </c>
      <c r="D241" t="s">
        <v>842</v>
      </c>
      <c r="E241">
        <v>60</v>
      </c>
      <c r="F241" s="3">
        <v>1500000</v>
      </c>
    </row>
    <row r="242" spans="1:6" x14ac:dyDescent="0.3">
      <c r="A242">
        <v>9155</v>
      </c>
      <c r="B242" t="s">
        <v>188</v>
      </c>
      <c r="C242" t="s">
        <v>646</v>
      </c>
      <c r="E242">
        <v>30</v>
      </c>
      <c r="F242" s="3">
        <v>250000</v>
      </c>
    </row>
    <row r="243" spans="1:6" x14ac:dyDescent="0.3">
      <c r="A243">
        <v>9290</v>
      </c>
      <c r="B243" t="s">
        <v>92</v>
      </c>
      <c r="C243" t="s">
        <v>654</v>
      </c>
      <c r="E243">
        <v>60</v>
      </c>
      <c r="F243" s="3">
        <v>2500000</v>
      </c>
    </row>
    <row r="244" spans="1:6" x14ac:dyDescent="0.3">
      <c r="A244">
        <v>9317</v>
      </c>
      <c r="B244" t="s">
        <v>163</v>
      </c>
      <c r="C244" t="s">
        <v>597</v>
      </c>
      <c r="E244">
        <v>120</v>
      </c>
      <c r="F244" s="3">
        <v>500000</v>
      </c>
    </row>
    <row r="245" spans="1:6" x14ac:dyDescent="0.3">
      <c r="A245">
        <v>9344</v>
      </c>
      <c r="B245" t="s">
        <v>82</v>
      </c>
      <c r="C245" t="s">
        <v>680</v>
      </c>
      <c r="D245" t="s">
        <v>916</v>
      </c>
      <c r="E245">
        <v>30</v>
      </c>
      <c r="F245" s="3">
        <v>500000</v>
      </c>
    </row>
    <row r="246" spans="1:6" x14ac:dyDescent="0.3">
      <c r="A246">
        <v>9364</v>
      </c>
      <c r="B246" t="s">
        <v>142</v>
      </c>
      <c r="C246" t="s">
        <v>738</v>
      </c>
      <c r="D246" t="s">
        <v>958</v>
      </c>
      <c r="E246">
        <v>30</v>
      </c>
      <c r="F246" s="3">
        <v>450000</v>
      </c>
    </row>
    <row r="247" spans="1:6" x14ac:dyDescent="0.3">
      <c r="A247">
        <v>9409</v>
      </c>
      <c r="B247" t="s">
        <v>145</v>
      </c>
      <c r="C247" t="s">
        <v>576</v>
      </c>
      <c r="D247" t="s">
        <v>841</v>
      </c>
      <c r="E247">
        <v>30</v>
      </c>
      <c r="F247" s="3">
        <v>400000</v>
      </c>
    </row>
    <row r="248" spans="1:6" x14ac:dyDescent="0.3">
      <c r="A248">
        <v>9420</v>
      </c>
      <c r="B248" t="s">
        <v>197</v>
      </c>
      <c r="C248" t="s">
        <v>659</v>
      </c>
      <c r="D248" t="s">
        <v>902</v>
      </c>
      <c r="E248">
        <v>30</v>
      </c>
      <c r="F248" s="3">
        <v>1200000</v>
      </c>
    </row>
    <row r="249" spans="1:6" x14ac:dyDescent="0.3">
      <c r="A249">
        <v>9421</v>
      </c>
      <c r="B249" t="s">
        <v>256</v>
      </c>
      <c r="C249" t="s">
        <v>572</v>
      </c>
      <c r="D249" t="s">
        <v>838</v>
      </c>
      <c r="E249">
        <v>30</v>
      </c>
      <c r="F249" s="3">
        <v>250000</v>
      </c>
    </row>
    <row r="250" spans="1:6" x14ac:dyDescent="0.3">
      <c r="A250">
        <v>9431</v>
      </c>
      <c r="B250" t="s">
        <v>7</v>
      </c>
      <c r="C250" t="s">
        <v>567</v>
      </c>
      <c r="D250" t="s">
        <v>834</v>
      </c>
      <c r="E250">
        <v>30</v>
      </c>
      <c r="F250" s="3">
        <v>3600000</v>
      </c>
    </row>
    <row r="251" spans="1:6" x14ac:dyDescent="0.3">
      <c r="A251">
        <v>9446</v>
      </c>
      <c r="B251" t="s">
        <v>231</v>
      </c>
      <c r="C251" t="s">
        <v>721</v>
      </c>
      <c r="E251">
        <v>120</v>
      </c>
      <c r="F251" s="3">
        <v>1800000</v>
      </c>
    </row>
    <row r="252" spans="1:6" x14ac:dyDescent="0.3">
      <c r="A252">
        <v>9450</v>
      </c>
      <c r="B252" t="s">
        <v>149</v>
      </c>
      <c r="C252" t="s">
        <v>716</v>
      </c>
      <c r="D252" t="s">
        <v>943</v>
      </c>
      <c r="E252">
        <v>120</v>
      </c>
      <c r="F252" s="3">
        <v>150000</v>
      </c>
    </row>
    <row r="253" spans="1:6" x14ac:dyDescent="0.3">
      <c r="A253">
        <v>9520</v>
      </c>
      <c r="B253" t="s">
        <v>210</v>
      </c>
      <c r="C253" t="s">
        <v>636</v>
      </c>
      <c r="D253" t="s">
        <v>886</v>
      </c>
      <c r="E253">
        <v>60</v>
      </c>
      <c r="F253" s="3">
        <v>6000000</v>
      </c>
    </row>
    <row r="254" spans="1:6" x14ac:dyDescent="0.3">
      <c r="A254">
        <v>9520</v>
      </c>
      <c r="B254" t="s">
        <v>26</v>
      </c>
      <c r="C254" t="s">
        <v>651</v>
      </c>
      <c r="D254" t="s">
        <v>896</v>
      </c>
      <c r="E254">
        <v>30</v>
      </c>
      <c r="F254" s="3">
        <v>12000000</v>
      </c>
    </row>
    <row r="255" spans="1:6" x14ac:dyDescent="0.3">
      <c r="A255">
        <v>9536</v>
      </c>
      <c r="B255" t="s">
        <v>85</v>
      </c>
      <c r="C255" t="s">
        <v>766</v>
      </c>
      <c r="D255" t="s">
        <v>974</v>
      </c>
      <c r="E255">
        <v>30</v>
      </c>
      <c r="F255" s="3">
        <v>60000</v>
      </c>
    </row>
    <row r="256" spans="1:6" x14ac:dyDescent="0.3">
      <c r="A256">
        <v>9555</v>
      </c>
      <c r="B256" t="s">
        <v>34</v>
      </c>
      <c r="C256" t="s">
        <v>563</v>
      </c>
      <c r="D256" t="s">
        <v>830</v>
      </c>
      <c r="E256">
        <v>45</v>
      </c>
      <c r="F256" s="3">
        <v>1</v>
      </c>
    </row>
    <row r="257" spans="1:6" x14ac:dyDescent="0.3">
      <c r="A257">
        <v>9567</v>
      </c>
      <c r="B257" t="s">
        <v>44</v>
      </c>
      <c r="C257" t="s">
        <v>723</v>
      </c>
      <c r="D257" t="s">
        <v>947</v>
      </c>
      <c r="E257">
        <v>30</v>
      </c>
      <c r="F257" s="3">
        <v>550000</v>
      </c>
    </row>
    <row r="258" spans="1:6" x14ac:dyDescent="0.3">
      <c r="A258">
        <v>9571</v>
      </c>
      <c r="B258" t="s">
        <v>36</v>
      </c>
      <c r="C258" t="s">
        <v>774</v>
      </c>
      <c r="D258" t="s">
        <v>981</v>
      </c>
      <c r="E258">
        <v>30</v>
      </c>
      <c r="F258" s="3">
        <v>10000000</v>
      </c>
    </row>
    <row r="259" spans="1:6" x14ac:dyDescent="0.3">
      <c r="A259">
        <v>9572</v>
      </c>
      <c r="B259" t="s">
        <v>181</v>
      </c>
      <c r="C259" t="s">
        <v>632</v>
      </c>
      <c r="D259" t="s">
        <v>882</v>
      </c>
      <c r="E259">
        <v>30</v>
      </c>
      <c r="F259" s="3">
        <v>1500000</v>
      </c>
    </row>
    <row r="260" spans="1:6" x14ac:dyDescent="0.3">
      <c r="A260">
        <v>9578</v>
      </c>
      <c r="B260" t="s">
        <v>251</v>
      </c>
      <c r="C260" t="s">
        <v>698</v>
      </c>
      <c r="D260" t="s">
        <v>930</v>
      </c>
      <c r="E260">
        <v>30</v>
      </c>
      <c r="F260" s="3">
        <v>250000</v>
      </c>
    </row>
    <row r="261" spans="1:6" x14ac:dyDescent="0.3">
      <c r="A261">
        <v>9583</v>
      </c>
      <c r="B261" t="s">
        <v>83</v>
      </c>
      <c r="C261" t="s">
        <v>800</v>
      </c>
      <c r="D261" t="s">
        <v>999</v>
      </c>
      <c r="E261">
        <v>30</v>
      </c>
      <c r="F261" s="3">
        <v>1000000</v>
      </c>
    </row>
    <row r="262" spans="1:6" x14ac:dyDescent="0.3">
      <c r="A262">
        <v>9587</v>
      </c>
      <c r="B262" t="s">
        <v>221</v>
      </c>
      <c r="C262" t="s">
        <v>754</v>
      </c>
      <c r="E262">
        <v>60</v>
      </c>
      <c r="F262" s="3">
        <v>1500000</v>
      </c>
    </row>
    <row r="263" spans="1:6" x14ac:dyDescent="0.3">
      <c r="A263">
        <v>9590</v>
      </c>
      <c r="B263" t="s">
        <v>144</v>
      </c>
      <c r="C263" t="s">
        <v>707</v>
      </c>
      <c r="D263" t="s">
        <v>937</v>
      </c>
      <c r="E263">
        <v>45</v>
      </c>
      <c r="F263" s="3">
        <v>1</v>
      </c>
    </row>
    <row r="264" spans="1:6" x14ac:dyDescent="0.3">
      <c r="A264">
        <v>9653</v>
      </c>
      <c r="B264" t="s">
        <v>139</v>
      </c>
      <c r="C264" t="s">
        <v>619</v>
      </c>
      <c r="D264" t="s">
        <v>873</v>
      </c>
      <c r="E264">
        <v>30</v>
      </c>
      <c r="F264" s="3">
        <v>2200000</v>
      </c>
    </row>
    <row r="265" spans="1:6" x14ac:dyDescent="0.3">
      <c r="A265">
        <v>9666</v>
      </c>
      <c r="B265" t="s">
        <v>94</v>
      </c>
      <c r="C265" t="s">
        <v>686</v>
      </c>
      <c r="D265" t="s">
        <v>922</v>
      </c>
      <c r="E265">
        <v>30</v>
      </c>
      <c r="F265" s="3">
        <v>350000</v>
      </c>
    </row>
    <row r="266" spans="1:6" x14ac:dyDescent="0.3">
      <c r="A266">
        <v>9674</v>
      </c>
      <c r="B266" t="s">
        <v>27</v>
      </c>
      <c r="C266" t="s">
        <v>678</v>
      </c>
      <c r="E266">
        <v>30</v>
      </c>
      <c r="F266" s="3">
        <v>750000</v>
      </c>
    </row>
    <row r="267" spans="1:6" x14ac:dyDescent="0.3">
      <c r="A267">
        <v>9789</v>
      </c>
      <c r="B267" t="s">
        <v>217</v>
      </c>
      <c r="C267" t="s">
        <v>653</v>
      </c>
      <c r="D267" t="s">
        <v>898</v>
      </c>
      <c r="E267">
        <v>60</v>
      </c>
      <c r="F267" s="3">
        <v>6000000</v>
      </c>
    </row>
    <row r="268" spans="1:6" x14ac:dyDescent="0.3">
      <c r="A268">
        <v>9809</v>
      </c>
      <c r="B268" t="s">
        <v>47</v>
      </c>
      <c r="C268" t="s">
        <v>795</v>
      </c>
      <c r="D268" t="s">
        <v>994</v>
      </c>
      <c r="E268">
        <v>30</v>
      </c>
      <c r="F268" s="3">
        <v>200000</v>
      </c>
    </row>
    <row r="269" spans="1:6" x14ac:dyDescent="0.3">
      <c r="A269">
        <v>9909</v>
      </c>
      <c r="B269" t="s">
        <v>199</v>
      </c>
      <c r="C269" t="s">
        <v>663</v>
      </c>
      <c r="D269" t="s">
        <v>906</v>
      </c>
      <c r="E269">
        <v>30</v>
      </c>
      <c r="F269" s="3">
        <v>800000</v>
      </c>
    </row>
    <row r="270" spans="1:6" x14ac:dyDescent="0.3">
      <c r="A270">
        <v>9945</v>
      </c>
      <c r="B270" t="s">
        <v>219</v>
      </c>
      <c r="C270" t="s">
        <v>685</v>
      </c>
      <c r="D270" t="s">
        <v>921</v>
      </c>
      <c r="E270">
        <v>30</v>
      </c>
      <c r="F270" s="3">
        <v>410000</v>
      </c>
    </row>
    <row r="271" spans="1:6" x14ac:dyDescent="0.3">
      <c r="A271">
        <v>9955</v>
      </c>
      <c r="B271" t="s">
        <v>65</v>
      </c>
      <c r="C271" t="s">
        <v>722</v>
      </c>
      <c r="E271">
        <v>60</v>
      </c>
      <c r="F271" s="3">
        <v>1020000</v>
      </c>
    </row>
  </sheetData>
  <autoFilter ref="A2:F271"/>
  <sortState ref="A3:F271">
    <sortCondition ref="A3:A271"/>
  </sortState>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W1456"/>
  <sheetViews>
    <sheetView topLeftCell="P1" workbookViewId="0">
      <selection activeCell="X4" sqref="X4"/>
    </sheetView>
  </sheetViews>
  <sheetFormatPr defaultRowHeight="14.4" x14ac:dyDescent="0.3"/>
  <cols>
    <col min="1" max="1" width="12.109375" bestFit="1" customWidth="1"/>
    <col min="2" max="2" width="41.5546875" bestFit="1" customWidth="1"/>
    <col min="3" max="3" width="32.33203125" bestFit="1" customWidth="1"/>
    <col min="4" max="4" width="12" bestFit="1" customWidth="1"/>
    <col min="5" max="5" width="14.44140625" bestFit="1" customWidth="1"/>
    <col min="6" max="6" width="14.44140625" customWidth="1"/>
    <col min="7" max="7" width="12" bestFit="1" customWidth="1"/>
    <col min="8" max="9" width="11.6640625" bestFit="1" customWidth="1"/>
    <col min="10" max="11" width="12.6640625" bestFit="1" customWidth="1"/>
    <col min="12" max="12" width="28" bestFit="1" customWidth="1"/>
    <col min="13" max="13" width="20.5546875" bestFit="1" customWidth="1"/>
    <col min="14" max="14" width="30.109375" bestFit="1" customWidth="1"/>
    <col min="15" max="15" width="30.109375" customWidth="1"/>
    <col min="16" max="16" width="19.88671875" bestFit="1" customWidth="1"/>
    <col min="17" max="17" width="19.88671875" customWidth="1"/>
    <col min="18" max="18" width="24.44140625" bestFit="1" customWidth="1"/>
    <col min="19" max="19" width="37.5546875" bestFit="1" customWidth="1"/>
    <col min="20" max="20" width="21.33203125" bestFit="1" customWidth="1"/>
    <col min="21" max="21" width="18.5546875" bestFit="1" customWidth="1"/>
    <col min="22" max="22" width="10.5546875" bestFit="1" customWidth="1"/>
    <col min="23" max="23" width="18.5546875" customWidth="1"/>
  </cols>
  <sheetData>
    <row r="1" spans="1:23" x14ac:dyDescent="0.3">
      <c r="A1" t="s">
        <v>1062</v>
      </c>
      <c r="B1" t="s">
        <v>1022</v>
      </c>
      <c r="C1" t="s">
        <v>3926</v>
      </c>
      <c r="D1" t="s">
        <v>1027</v>
      </c>
      <c r="E1" t="s">
        <v>549</v>
      </c>
      <c r="F1" t="s">
        <v>16366</v>
      </c>
      <c r="G1" t="s">
        <v>1015</v>
      </c>
      <c r="H1" t="s">
        <v>1016</v>
      </c>
      <c r="I1" t="s">
        <v>1017</v>
      </c>
      <c r="J1" t="s">
        <v>1018</v>
      </c>
      <c r="K1" t="s">
        <v>1019</v>
      </c>
      <c r="L1" t="s">
        <v>3927</v>
      </c>
      <c r="M1" t="s">
        <v>16352</v>
      </c>
      <c r="N1" t="s">
        <v>4006</v>
      </c>
      <c r="O1" t="s">
        <v>16361</v>
      </c>
      <c r="P1" t="s">
        <v>4007</v>
      </c>
      <c r="Q1" t="s">
        <v>16370</v>
      </c>
      <c r="R1" t="s">
        <v>3993</v>
      </c>
      <c r="S1" t="s">
        <v>16306</v>
      </c>
      <c r="T1" s="51" t="s">
        <v>16348</v>
      </c>
      <c r="U1" s="52" t="s">
        <v>16323</v>
      </c>
      <c r="V1" t="s">
        <v>16324</v>
      </c>
      <c r="W1" t="s">
        <v>16377</v>
      </c>
    </row>
    <row r="2" spans="1:23" x14ac:dyDescent="0.3">
      <c r="A2" t="s">
        <v>1063</v>
      </c>
      <c r="B2" t="s">
        <v>1064</v>
      </c>
      <c r="C2" t="s">
        <v>14851</v>
      </c>
      <c r="D2">
        <v>600000</v>
      </c>
      <c r="F2">
        <f>G2+H2+I2+J2+K2</f>
        <v>590124.80000000005</v>
      </c>
      <c r="G2">
        <v>588514.80000000005</v>
      </c>
      <c r="H2">
        <v>0</v>
      </c>
      <c r="I2">
        <v>0</v>
      </c>
      <c r="J2">
        <v>0</v>
      </c>
      <c r="K2">
        <v>1610</v>
      </c>
      <c r="L2" t="s">
        <v>3928</v>
      </c>
      <c r="M2" t="s">
        <v>14840</v>
      </c>
      <c r="N2" t="s">
        <v>3984</v>
      </c>
      <c r="O2" t="s">
        <v>16362</v>
      </c>
      <c r="P2" t="s">
        <v>3985</v>
      </c>
      <c r="Q2" t="s">
        <v>16371</v>
      </c>
      <c r="R2" t="s">
        <v>3997</v>
      </c>
      <c r="S2" t="s">
        <v>16307</v>
      </c>
      <c r="T2" s="63">
        <v>35977</v>
      </c>
      <c r="U2" s="52">
        <v>14997920</v>
      </c>
      <c r="W2">
        <v>-9875.1999999999534</v>
      </c>
    </row>
    <row r="3" spans="1:23" x14ac:dyDescent="0.3">
      <c r="A3" t="s">
        <v>1065</v>
      </c>
      <c r="B3" t="s">
        <v>1066</v>
      </c>
      <c r="C3" t="s">
        <v>14852</v>
      </c>
      <c r="D3">
        <v>937500</v>
      </c>
      <c r="F3">
        <f t="shared" ref="F3:F66" si="0">G3+H3+I3+J3+K3</f>
        <v>371909.54</v>
      </c>
      <c r="G3">
        <v>367836.55</v>
      </c>
      <c r="H3">
        <v>0</v>
      </c>
      <c r="I3">
        <v>4072.99</v>
      </c>
      <c r="J3">
        <v>0</v>
      </c>
      <c r="K3">
        <v>0</v>
      </c>
      <c r="L3" t="s">
        <v>3929</v>
      </c>
      <c r="M3" t="s">
        <v>14840</v>
      </c>
      <c r="N3" t="s">
        <v>3984</v>
      </c>
      <c r="O3" t="s">
        <v>16362</v>
      </c>
      <c r="P3" t="s">
        <v>3986</v>
      </c>
      <c r="Q3" t="s">
        <v>16363</v>
      </c>
      <c r="R3" t="s">
        <v>3994</v>
      </c>
      <c r="S3" t="s">
        <v>16308</v>
      </c>
      <c r="T3" s="63">
        <v>40261</v>
      </c>
      <c r="U3" s="52"/>
      <c r="W3">
        <v>-565590.46</v>
      </c>
    </row>
    <row r="4" spans="1:23" x14ac:dyDescent="0.3">
      <c r="A4" t="s">
        <v>1067</v>
      </c>
      <c r="B4" t="s">
        <v>1068</v>
      </c>
      <c r="C4" t="s">
        <v>14853</v>
      </c>
      <c r="D4">
        <v>1</v>
      </c>
      <c r="F4">
        <f t="shared" si="0"/>
        <v>-159.80000000000001</v>
      </c>
      <c r="G4">
        <v>0</v>
      </c>
      <c r="H4">
        <v>0</v>
      </c>
      <c r="I4">
        <v>0</v>
      </c>
      <c r="J4">
        <v>0</v>
      </c>
      <c r="K4">
        <v>-159.80000000000001</v>
      </c>
      <c r="L4" t="s">
        <v>3930</v>
      </c>
      <c r="M4" t="s">
        <v>14842</v>
      </c>
      <c r="N4" t="s">
        <v>3984</v>
      </c>
      <c r="O4" t="s">
        <v>16362</v>
      </c>
      <c r="P4" t="s">
        <v>3987</v>
      </c>
      <c r="Q4" t="s">
        <v>16365</v>
      </c>
      <c r="R4" t="s">
        <v>3994</v>
      </c>
      <c r="S4" t="s">
        <v>16309</v>
      </c>
      <c r="T4" s="63">
        <v>39632</v>
      </c>
      <c r="U4" s="52"/>
      <c r="W4">
        <v>-160.80000000000001</v>
      </c>
    </row>
    <row r="5" spans="1:23" x14ac:dyDescent="0.3">
      <c r="A5" t="s">
        <v>1069</v>
      </c>
      <c r="B5" t="s">
        <v>1070</v>
      </c>
      <c r="C5" t="s">
        <v>14854</v>
      </c>
      <c r="D5">
        <v>5000</v>
      </c>
      <c r="F5">
        <f t="shared" si="0"/>
        <v>10046.35</v>
      </c>
      <c r="G5">
        <v>10046.35</v>
      </c>
      <c r="H5">
        <v>0</v>
      </c>
      <c r="I5">
        <v>0</v>
      </c>
      <c r="J5">
        <v>0</v>
      </c>
      <c r="K5">
        <v>0</v>
      </c>
      <c r="L5" t="s">
        <v>3931</v>
      </c>
      <c r="M5" t="s">
        <v>14838</v>
      </c>
      <c r="N5" t="s">
        <v>3984</v>
      </c>
      <c r="O5" t="s">
        <v>16362</v>
      </c>
      <c r="P5" t="s">
        <v>3988</v>
      </c>
      <c r="Q5" t="s">
        <v>16362</v>
      </c>
      <c r="R5" t="s">
        <v>3994</v>
      </c>
      <c r="S5" t="s">
        <v>16310</v>
      </c>
      <c r="T5" s="63">
        <v>23100</v>
      </c>
      <c r="U5" s="52"/>
      <c r="W5">
        <v>5046.3500000000004</v>
      </c>
    </row>
    <row r="6" spans="1:23" x14ac:dyDescent="0.3">
      <c r="A6" t="s">
        <v>1071</v>
      </c>
      <c r="B6" t="s">
        <v>1072</v>
      </c>
      <c r="C6" t="s">
        <v>14855</v>
      </c>
      <c r="D6">
        <v>10000</v>
      </c>
      <c r="F6">
        <f t="shared" si="0"/>
        <v>2065.09</v>
      </c>
      <c r="G6">
        <v>2065.09</v>
      </c>
      <c r="H6">
        <v>0</v>
      </c>
      <c r="I6">
        <v>0</v>
      </c>
      <c r="J6">
        <v>0</v>
      </c>
      <c r="K6">
        <v>0</v>
      </c>
      <c r="L6" t="s">
        <v>3932</v>
      </c>
      <c r="M6" t="s">
        <v>14838</v>
      </c>
      <c r="N6" t="s">
        <v>3984</v>
      </c>
      <c r="O6" t="s">
        <v>16362</v>
      </c>
      <c r="P6" t="s">
        <v>3986</v>
      </c>
      <c r="Q6" t="s">
        <v>16363</v>
      </c>
      <c r="R6" t="s">
        <v>3994</v>
      </c>
      <c r="S6" t="s">
        <v>16311</v>
      </c>
      <c r="T6" s="63">
        <v>32559</v>
      </c>
      <c r="U6" s="52"/>
      <c r="W6">
        <v>-7934.91</v>
      </c>
    </row>
    <row r="7" spans="1:23" x14ac:dyDescent="0.3">
      <c r="A7" t="s">
        <v>1073</v>
      </c>
      <c r="B7" t="s">
        <v>1074</v>
      </c>
      <c r="C7" t="s">
        <v>14856</v>
      </c>
      <c r="D7">
        <v>1</v>
      </c>
      <c r="F7">
        <f t="shared" si="0"/>
        <v>50053.2</v>
      </c>
      <c r="G7">
        <v>-3115</v>
      </c>
      <c r="H7">
        <v>0</v>
      </c>
      <c r="I7">
        <v>-6115</v>
      </c>
      <c r="J7">
        <v>-1770</v>
      </c>
      <c r="K7">
        <v>61053.2</v>
      </c>
      <c r="L7" t="s">
        <v>3933</v>
      </c>
      <c r="M7" t="s">
        <v>14842</v>
      </c>
      <c r="N7" t="s">
        <v>3989</v>
      </c>
      <c r="O7" t="s">
        <v>16363</v>
      </c>
      <c r="P7" t="s">
        <v>3988</v>
      </c>
      <c r="Q7" t="s">
        <v>16362</v>
      </c>
      <c r="R7" t="s">
        <v>3995</v>
      </c>
      <c r="S7" t="s">
        <v>16312</v>
      </c>
      <c r="T7" s="63">
        <v>28177</v>
      </c>
      <c r="U7" s="52">
        <v>77844100</v>
      </c>
      <c r="W7">
        <v>50052.2</v>
      </c>
    </row>
    <row r="8" spans="1:23" x14ac:dyDescent="0.3">
      <c r="A8" t="s">
        <v>1075</v>
      </c>
      <c r="B8" t="s">
        <v>1076</v>
      </c>
      <c r="C8" t="s">
        <v>14857</v>
      </c>
      <c r="D8">
        <v>5000</v>
      </c>
      <c r="F8">
        <f t="shared" si="0"/>
        <v>-17743.349999999999</v>
      </c>
      <c r="G8">
        <v>-17743.349999999999</v>
      </c>
      <c r="H8">
        <v>0</v>
      </c>
      <c r="I8">
        <v>0</v>
      </c>
      <c r="J8">
        <v>0</v>
      </c>
      <c r="K8">
        <v>0</v>
      </c>
      <c r="L8" t="s">
        <v>3934</v>
      </c>
      <c r="M8" t="s">
        <v>14842</v>
      </c>
      <c r="N8" t="s">
        <v>3984</v>
      </c>
      <c r="O8" t="s">
        <v>16362</v>
      </c>
      <c r="P8" t="s">
        <v>3987</v>
      </c>
      <c r="Q8" t="s">
        <v>16365</v>
      </c>
      <c r="R8" t="s">
        <v>3996</v>
      </c>
      <c r="S8" t="s">
        <v>16310</v>
      </c>
      <c r="T8" s="63">
        <v>28987</v>
      </c>
      <c r="U8" s="52"/>
      <c r="W8">
        <v>-22743.35</v>
      </c>
    </row>
    <row r="9" spans="1:23" x14ac:dyDescent="0.3">
      <c r="A9" t="s">
        <v>1077</v>
      </c>
      <c r="B9" t="s">
        <v>1078</v>
      </c>
      <c r="C9" t="s">
        <v>14858</v>
      </c>
      <c r="D9">
        <v>0.01</v>
      </c>
      <c r="F9">
        <f t="shared" si="0"/>
        <v>-1143.29</v>
      </c>
      <c r="G9">
        <v>0</v>
      </c>
      <c r="H9">
        <v>0</v>
      </c>
      <c r="I9">
        <v>0</v>
      </c>
      <c r="J9">
        <v>0</v>
      </c>
      <c r="K9">
        <v>-1143.29</v>
      </c>
      <c r="L9" t="s">
        <v>3930</v>
      </c>
      <c r="M9" t="s">
        <v>14841</v>
      </c>
      <c r="N9" t="s">
        <v>3984</v>
      </c>
      <c r="O9" t="s">
        <v>16362</v>
      </c>
      <c r="P9" t="s">
        <v>3985</v>
      </c>
      <c r="Q9" t="s">
        <v>16371</v>
      </c>
      <c r="R9" t="s">
        <v>3997</v>
      </c>
      <c r="S9" t="s">
        <v>16313</v>
      </c>
      <c r="T9" s="63">
        <v>24050</v>
      </c>
      <c r="U9" s="52"/>
      <c r="W9">
        <v>-1143.3</v>
      </c>
    </row>
    <row r="10" spans="1:23" x14ac:dyDescent="0.3">
      <c r="A10" t="s">
        <v>1079</v>
      </c>
      <c r="B10" t="s">
        <v>1080</v>
      </c>
      <c r="C10" t="s">
        <v>14859</v>
      </c>
      <c r="D10">
        <v>150000</v>
      </c>
      <c r="F10">
        <f t="shared" si="0"/>
        <v>-119.2</v>
      </c>
      <c r="G10">
        <v>0</v>
      </c>
      <c r="H10">
        <v>0</v>
      </c>
      <c r="I10">
        <v>0</v>
      </c>
      <c r="J10">
        <v>0</v>
      </c>
      <c r="K10">
        <v>-119.2</v>
      </c>
      <c r="L10" t="s">
        <v>3930</v>
      </c>
      <c r="M10" t="s">
        <v>14841</v>
      </c>
      <c r="N10" t="s">
        <v>3984</v>
      </c>
      <c r="O10" t="s">
        <v>16362</v>
      </c>
      <c r="P10" t="s">
        <v>3986</v>
      </c>
      <c r="Q10" t="s">
        <v>16363</v>
      </c>
      <c r="R10" t="s">
        <v>3997</v>
      </c>
      <c r="S10" t="s">
        <v>16307</v>
      </c>
      <c r="T10" s="63">
        <v>10769</v>
      </c>
      <c r="U10" s="52"/>
      <c r="W10">
        <v>-150119.20000000001</v>
      </c>
    </row>
    <row r="11" spans="1:23" x14ac:dyDescent="0.3">
      <c r="A11" t="s">
        <v>1081</v>
      </c>
      <c r="B11" t="s">
        <v>1082</v>
      </c>
      <c r="C11" t="s">
        <v>14860</v>
      </c>
      <c r="D11">
        <v>5000</v>
      </c>
      <c r="F11">
        <f t="shared" si="0"/>
        <v>1989.75</v>
      </c>
      <c r="G11">
        <v>2056.56</v>
      </c>
      <c r="H11">
        <v>0</v>
      </c>
      <c r="I11">
        <v>-66.81</v>
      </c>
      <c r="J11">
        <v>0</v>
      </c>
      <c r="K11">
        <v>0</v>
      </c>
      <c r="L11" t="s">
        <v>3935</v>
      </c>
      <c r="M11" t="s">
        <v>14838</v>
      </c>
      <c r="N11" t="s">
        <v>3990</v>
      </c>
      <c r="O11" t="s">
        <v>16364</v>
      </c>
      <c r="P11" t="s">
        <v>3988</v>
      </c>
      <c r="Q11" t="s">
        <v>16362</v>
      </c>
      <c r="R11" t="s">
        <v>3994</v>
      </c>
      <c r="S11" t="s">
        <v>16309</v>
      </c>
      <c r="T11" s="63">
        <v>24817</v>
      </c>
      <c r="U11" s="52">
        <v>5640000000</v>
      </c>
      <c r="W11">
        <v>-3010.25</v>
      </c>
    </row>
    <row r="12" spans="1:23" x14ac:dyDescent="0.3">
      <c r="A12" t="s">
        <v>1083</v>
      </c>
      <c r="B12" t="s">
        <v>1084</v>
      </c>
      <c r="C12" t="s">
        <v>14861</v>
      </c>
      <c r="D12">
        <v>30000</v>
      </c>
      <c r="F12">
        <f t="shared" si="0"/>
        <v>-971.57000000000016</v>
      </c>
      <c r="G12">
        <v>2778.98</v>
      </c>
      <c r="H12">
        <v>-3750.55</v>
      </c>
      <c r="I12">
        <v>0</v>
      </c>
      <c r="J12">
        <v>0</v>
      </c>
      <c r="K12">
        <v>0</v>
      </c>
      <c r="L12" t="s">
        <v>3936</v>
      </c>
      <c r="M12" t="s">
        <v>14838</v>
      </c>
      <c r="N12" t="s">
        <v>3984</v>
      </c>
      <c r="O12" t="s">
        <v>16362</v>
      </c>
      <c r="P12" t="s">
        <v>3991</v>
      </c>
      <c r="Q12" t="s">
        <v>16364</v>
      </c>
      <c r="R12" t="s">
        <v>3994</v>
      </c>
      <c r="S12" t="s">
        <v>16310</v>
      </c>
      <c r="T12" s="63">
        <v>28684</v>
      </c>
      <c r="U12" s="52"/>
      <c r="W12">
        <v>-30971.57</v>
      </c>
    </row>
    <row r="13" spans="1:23" x14ac:dyDescent="0.3">
      <c r="A13" t="s">
        <v>1085</v>
      </c>
      <c r="B13" t="s">
        <v>1086</v>
      </c>
      <c r="C13" t="s">
        <v>14862</v>
      </c>
      <c r="D13">
        <v>0</v>
      </c>
      <c r="F13">
        <f t="shared" si="0"/>
        <v>-209.97</v>
      </c>
      <c r="G13">
        <v>0</v>
      </c>
      <c r="H13">
        <v>0</v>
      </c>
      <c r="I13">
        <v>0</v>
      </c>
      <c r="J13">
        <v>0</v>
      </c>
      <c r="K13">
        <v>-209.97</v>
      </c>
      <c r="L13" t="s">
        <v>3937</v>
      </c>
      <c r="M13" t="s">
        <v>14842</v>
      </c>
      <c r="N13" t="s">
        <v>3984</v>
      </c>
      <c r="O13" t="s">
        <v>16362</v>
      </c>
      <c r="P13" t="s">
        <v>3987</v>
      </c>
      <c r="Q13" t="s">
        <v>16365</v>
      </c>
      <c r="R13" t="s">
        <v>3994</v>
      </c>
      <c r="S13" t="s">
        <v>16312</v>
      </c>
      <c r="T13" s="63">
        <v>37438</v>
      </c>
      <c r="U13" s="52">
        <v>1358800000</v>
      </c>
      <c r="W13">
        <v>-209.97</v>
      </c>
    </row>
    <row r="14" spans="1:23" x14ac:dyDescent="0.3">
      <c r="A14" t="s">
        <v>1087</v>
      </c>
      <c r="B14" t="s">
        <v>1088</v>
      </c>
      <c r="C14" t="s">
        <v>14863</v>
      </c>
      <c r="D14">
        <v>3000</v>
      </c>
      <c r="F14">
        <f t="shared" si="0"/>
        <v>-590.01</v>
      </c>
      <c r="G14">
        <v>0</v>
      </c>
      <c r="H14">
        <v>0</v>
      </c>
      <c r="I14">
        <v>0</v>
      </c>
      <c r="J14">
        <v>0</v>
      </c>
      <c r="K14">
        <v>-590.01</v>
      </c>
      <c r="L14" t="s">
        <v>3938</v>
      </c>
      <c r="M14" t="s">
        <v>14838</v>
      </c>
      <c r="N14" t="s">
        <v>3989</v>
      </c>
      <c r="O14" t="s">
        <v>16363</v>
      </c>
      <c r="P14" t="s">
        <v>3985</v>
      </c>
      <c r="Q14" t="s">
        <v>16371</v>
      </c>
      <c r="R14" t="s">
        <v>3997</v>
      </c>
      <c r="S14" t="s">
        <v>16314</v>
      </c>
      <c r="T14" s="63">
        <v>36777</v>
      </c>
      <c r="U14" s="52"/>
      <c r="W14">
        <v>-3590.01</v>
      </c>
    </row>
    <row r="15" spans="1:23" x14ac:dyDescent="0.3">
      <c r="A15" t="s">
        <v>1089</v>
      </c>
      <c r="B15" t="s">
        <v>1090</v>
      </c>
      <c r="C15" t="s">
        <v>14864</v>
      </c>
      <c r="D15">
        <v>0.01</v>
      </c>
      <c r="F15">
        <f t="shared" si="0"/>
        <v>-192.65</v>
      </c>
      <c r="G15">
        <v>0</v>
      </c>
      <c r="H15">
        <v>0</v>
      </c>
      <c r="I15">
        <v>0</v>
      </c>
      <c r="J15">
        <v>0</v>
      </c>
      <c r="K15">
        <v>-192.65</v>
      </c>
      <c r="L15" t="s">
        <v>3930</v>
      </c>
      <c r="M15" t="s">
        <v>14841</v>
      </c>
      <c r="N15" t="s">
        <v>3984</v>
      </c>
      <c r="O15" t="s">
        <v>16362</v>
      </c>
      <c r="P15" t="s">
        <v>3985</v>
      </c>
      <c r="Q15" t="s">
        <v>16371</v>
      </c>
      <c r="R15" t="s">
        <v>3997</v>
      </c>
      <c r="S15" t="s">
        <v>16311</v>
      </c>
      <c r="T15" s="63">
        <v>35593</v>
      </c>
      <c r="U15" s="52"/>
      <c r="W15">
        <v>-192.66</v>
      </c>
    </row>
    <row r="16" spans="1:23" x14ac:dyDescent="0.3">
      <c r="A16" t="s">
        <v>1091</v>
      </c>
      <c r="B16" t="s">
        <v>1092</v>
      </c>
      <c r="C16" t="s">
        <v>14865</v>
      </c>
      <c r="D16">
        <v>15000</v>
      </c>
      <c r="F16">
        <f t="shared" si="0"/>
        <v>-218.5</v>
      </c>
      <c r="G16">
        <v>0</v>
      </c>
      <c r="H16">
        <v>0</v>
      </c>
      <c r="I16">
        <v>0</v>
      </c>
      <c r="J16">
        <v>0</v>
      </c>
      <c r="K16">
        <v>-218.5</v>
      </c>
      <c r="L16" t="s">
        <v>3939</v>
      </c>
      <c r="M16" t="s">
        <v>14838</v>
      </c>
      <c r="N16" t="s">
        <v>3989</v>
      </c>
      <c r="O16" t="s">
        <v>16363</v>
      </c>
      <c r="P16" t="s">
        <v>3986</v>
      </c>
      <c r="Q16" t="s">
        <v>16363</v>
      </c>
      <c r="R16" t="s">
        <v>3995</v>
      </c>
      <c r="S16" t="s">
        <v>16315</v>
      </c>
      <c r="T16" s="63">
        <v>8537</v>
      </c>
      <c r="U16" s="52"/>
      <c r="W16">
        <v>-15218.5</v>
      </c>
    </row>
    <row r="17" spans="1:23" x14ac:dyDescent="0.3">
      <c r="A17" t="s">
        <v>1093</v>
      </c>
      <c r="B17" t="s">
        <v>1094</v>
      </c>
      <c r="C17" t="s">
        <v>14866</v>
      </c>
      <c r="D17">
        <v>3000</v>
      </c>
      <c r="F17">
        <f t="shared" si="0"/>
        <v>414</v>
      </c>
      <c r="G17">
        <v>0</v>
      </c>
      <c r="H17">
        <v>0</v>
      </c>
      <c r="I17">
        <v>0</v>
      </c>
      <c r="J17">
        <v>0</v>
      </c>
      <c r="K17">
        <v>414</v>
      </c>
      <c r="L17" t="s">
        <v>3935</v>
      </c>
      <c r="M17" t="s">
        <v>14838</v>
      </c>
      <c r="N17" t="s">
        <v>3989</v>
      </c>
      <c r="O17" t="s">
        <v>16363</v>
      </c>
      <c r="P17" t="s">
        <v>3985</v>
      </c>
      <c r="Q17" t="s">
        <v>16371</v>
      </c>
      <c r="R17" t="s">
        <v>3997</v>
      </c>
      <c r="S17" t="s">
        <v>16308</v>
      </c>
      <c r="T17" s="63">
        <v>17512</v>
      </c>
      <c r="U17" s="52"/>
      <c r="W17">
        <v>-2586</v>
      </c>
    </row>
    <row r="18" spans="1:23" x14ac:dyDescent="0.3">
      <c r="A18" t="s">
        <v>1095</v>
      </c>
      <c r="B18" t="s">
        <v>1096</v>
      </c>
      <c r="C18" t="s">
        <v>14867</v>
      </c>
      <c r="D18">
        <v>10000</v>
      </c>
      <c r="F18">
        <f t="shared" si="0"/>
        <v>-2921.41</v>
      </c>
      <c r="G18">
        <v>-2766.16</v>
      </c>
      <c r="H18">
        <v>-155.25</v>
      </c>
      <c r="I18">
        <v>0</v>
      </c>
      <c r="J18">
        <v>0</v>
      </c>
      <c r="K18">
        <v>0</v>
      </c>
      <c r="L18" t="s">
        <v>3936</v>
      </c>
      <c r="M18" t="s">
        <v>14838</v>
      </c>
      <c r="N18" t="s">
        <v>3984</v>
      </c>
      <c r="O18" t="s">
        <v>16362</v>
      </c>
      <c r="P18" t="s">
        <v>3985</v>
      </c>
      <c r="Q18" t="s">
        <v>16371</v>
      </c>
      <c r="R18" t="s">
        <v>3997</v>
      </c>
      <c r="S18" t="s">
        <v>16309</v>
      </c>
      <c r="T18" s="63">
        <v>8896</v>
      </c>
      <c r="U18" s="52"/>
      <c r="W18">
        <v>-12921.41</v>
      </c>
    </row>
    <row r="19" spans="1:23" x14ac:dyDescent="0.3">
      <c r="A19" t="s">
        <v>1097</v>
      </c>
      <c r="B19" t="s">
        <v>1098</v>
      </c>
      <c r="C19" t="s">
        <v>14868</v>
      </c>
      <c r="D19">
        <v>10000</v>
      </c>
      <c r="F19">
        <f t="shared" si="0"/>
        <v>11065.42</v>
      </c>
      <c r="G19">
        <v>11065.42</v>
      </c>
      <c r="H19">
        <v>0</v>
      </c>
      <c r="I19">
        <v>0</v>
      </c>
      <c r="J19">
        <v>0</v>
      </c>
      <c r="K19">
        <v>0</v>
      </c>
      <c r="L19" t="s">
        <v>3931</v>
      </c>
      <c r="M19" t="s">
        <v>14838</v>
      </c>
      <c r="N19" t="s">
        <v>3984</v>
      </c>
      <c r="O19" t="s">
        <v>16362</v>
      </c>
      <c r="P19" t="s">
        <v>3986</v>
      </c>
      <c r="Q19" t="s">
        <v>16363</v>
      </c>
      <c r="R19" t="s">
        <v>3994</v>
      </c>
      <c r="S19" t="s">
        <v>16307</v>
      </c>
      <c r="T19" s="63">
        <v>16936</v>
      </c>
      <c r="U19" s="52"/>
      <c r="W19">
        <v>1065.42</v>
      </c>
    </row>
    <row r="20" spans="1:23" x14ac:dyDescent="0.3">
      <c r="A20" t="s">
        <v>1099</v>
      </c>
      <c r="B20" t="s">
        <v>1100</v>
      </c>
      <c r="C20" t="s">
        <v>14869</v>
      </c>
      <c r="D20">
        <v>1</v>
      </c>
      <c r="F20">
        <f t="shared" si="0"/>
        <v>64280.4</v>
      </c>
      <c r="G20">
        <v>0</v>
      </c>
      <c r="H20">
        <v>0</v>
      </c>
      <c r="I20">
        <v>0</v>
      </c>
      <c r="J20">
        <v>0</v>
      </c>
      <c r="K20">
        <v>64280.4</v>
      </c>
      <c r="L20" t="s">
        <v>3940</v>
      </c>
      <c r="M20" t="s">
        <v>14838</v>
      </c>
      <c r="N20" t="s">
        <v>3984</v>
      </c>
      <c r="O20" t="s">
        <v>16362</v>
      </c>
      <c r="P20" t="s">
        <v>3988</v>
      </c>
      <c r="Q20" t="s">
        <v>16362</v>
      </c>
      <c r="R20" t="s">
        <v>3995</v>
      </c>
      <c r="S20" t="s">
        <v>16310</v>
      </c>
      <c r="T20" s="63">
        <v>19387</v>
      </c>
      <c r="U20" s="52">
        <v>585065880</v>
      </c>
      <c r="W20">
        <v>64279.4</v>
      </c>
    </row>
    <row r="21" spans="1:23" x14ac:dyDescent="0.3">
      <c r="A21" t="s">
        <v>1101</v>
      </c>
      <c r="B21" t="s">
        <v>1102</v>
      </c>
      <c r="C21" t="s">
        <v>14870</v>
      </c>
      <c r="D21">
        <v>10000</v>
      </c>
      <c r="F21">
        <f t="shared" si="0"/>
        <v>1035</v>
      </c>
      <c r="G21">
        <v>0</v>
      </c>
      <c r="H21">
        <v>0</v>
      </c>
      <c r="I21">
        <v>0</v>
      </c>
      <c r="J21">
        <v>0</v>
      </c>
      <c r="K21">
        <v>1035</v>
      </c>
      <c r="L21" t="s">
        <v>3941</v>
      </c>
      <c r="M21" t="s">
        <v>14838</v>
      </c>
      <c r="N21" t="s">
        <v>3984</v>
      </c>
      <c r="O21" t="s">
        <v>16362</v>
      </c>
      <c r="P21" t="s">
        <v>3985</v>
      </c>
      <c r="Q21" t="s">
        <v>16371</v>
      </c>
      <c r="R21" t="s">
        <v>3997</v>
      </c>
      <c r="S21" t="s">
        <v>16312</v>
      </c>
      <c r="T21" s="63">
        <v>18972</v>
      </c>
      <c r="U21" s="52"/>
      <c r="W21">
        <v>-8965</v>
      </c>
    </row>
    <row r="22" spans="1:23" x14ac:dyDescent="0.3">
      <c r="A22" t="s">
        <v>1103</v>
      </c>
      <c r="B22" t="s">
        <v>1104</v>
      </c>
      <c r="C22" t="s">
        <v>14871</v>
      </c>
      <c r="D22">
        <v>15000</v>
      </c>
      <c r="F22">
        <f t="shared" si="0"/>
        <v>6021.68</v>
      </c>
      <c r="G22">
        <v>5256.06</v>
      </c>
      <c r="H22">
        <v>0</v>
      </c>
      <c r="I22">
        <v>765.62</v>
      </c>
      <c r="J22">
        <v>0</v>
      </c>
      <c r="K22">
        <v>0</v>
      </c>
      <c r="L22" t="s">
        <v>3939</v>
      </c>
      <c r="M22" t="s">
        <v>14838</v>
      </c>
      <c r="N22" t="s">
        <v>3984</v>
      </c>
      <c r="O22" t="s">
        <v>16362</v>
      </c>
      <c r="P22" t="s">
        <v>3986</v>
      </c>
      <c r="Q22" t="s">
        <v>16363</v>
      </c>
      <c r="R22" t="s">
        <v>3994</v>
      </c>
      <c r="S22" t="s">
        <v>16316</v>
      </c>
      <c r="T22" s="63">
        <v>19815</v>
      </c>
      <c r="U22" s="52">
        <v>411296240</v>
      </c>
      <c r="W22">
        <v>-8978.32</v>
      </c>
    </row>
    <row r="23" spans="1:23" x14ac:dyDescent="0.3">
      <c r="A23" t="s">
        <v>1105</v>
      </c>
      <c r="B23" t="s">
        <v>1106</v>
      </c>
      <c r="C23" t="s">
        <v>14872</v>
      </c>
      <c r="D23">
        <v>10000</v>
      </c>
      <c r="F23">
        <f t="shared" si="0"/>
        <v>4042.79</v>
      </c>
      <c r="G23">
        <v>4131.38</v>
      </c>
      <c r="H23">
        <v>0</v>
      </c>
      <c r="I23">
        <v>-88.59</v>
      </c>
      <c r="J23">
        <v>0</v>
      </c>
      <c r="K23">
        <v>0</v>
      </c>
      <c r="L23" t="s">
        <v>3935</v>
      </c>
      <c r="M23" t="s">
        <v>14838</v>
      </c>
      <c r="N23" t="s">
        <v>3990</v>
      </c>
      <c r="O23" t="s">
        <v>16364</v>
      </c>
      <c r="P23" t="s">
        <v>3986</v>
      </c>
      <c r="Q23" t="s">
        <v>16363</v>
      </c>
      <c r="R23" t="s">
        <v>3994</v>
      </c>
      <c r="S23" t="s">
        <v>16317</v>
      </c>
      <c r="T23" s="63">
        <v>16687</v>
      </c>
      <c r="U23" s="52"/>
      <c r="V23">
        <v>7</v>
      </c>
      <c r="W23">
        <v>-5957.21</v>
      </c>
    </row>
    <row r="24" spans="1:23" x14ac:dyDescent="0.3">
      <c r="A24" t="s">
        <v>1107</v>
      </c>
      <c r="B24" t="s">
        <v>1108</v>
      </c>
      <c r="C24" t="s">
        <v>14873</v>
      </c>
      <c r="D24">
        <v>80000</v>
      </c>
      <c r="F24">
        <f t="shared" si="0"/>
        <v>60188.26</v>
      </c>
      <c r="G24">
        <v>5830.5</v>
      </c>
      <c r="H24">
        <v>0</v>
      </c>
      <c r="I24">
        <v>5830.5</v>
      </c>
      <c r="J24">
        <v>2915.25</v>
      </c>
      <c r="K24">
        <v>45612.01</v>
      </c>
      <c r="L24" t="s">
        <v>3931</v>
      </c>
      <c r="M24" t="s">
        <v>14838</v>
      </c>
      <c r="N24" t="s">
        <v>3992</v>
      </c>
      <c r="O24" t="s">
        <v>16365</v>
      </c>
      <c r="P24" t="s">
        <v>3986</v>
      </c>
      <c r="Q24" t="s">
        <v>16363</v>
      </c>
      <c r="R24" t="s">
        <v>3994</v>
      </c>
      <c r="S24" t="s">
        <v>16318</v>
      </c>
      <c r="T24" s="63">
        <v>18694</v>
      </c>
      <c r="U24" s="52"/>
      <c r="W24">
        <v>-19811.739999999998</v>
      </c>
    </row>
    <row r="25" spans="1:23" x14ac:dyDescent="0.3">
      <c r="A25" t="s">
        <v>1109</v>
      </c>
      <c r="B25" t="s">
        <v>1110</v>
      </c>
      <c r="C25" t="s">
        <v>14874</v>
      </c>
      <c r="D25">
        <v>20000</v>
      </c>
      <c r="F25">
        <f t="shared" si="0"/>
        <v>3918.88</v>
      </c>
      <c r="G25">
        <v>3918.88</v>
      </c>
      <c r="H25">
        <v>0</v>
      </c>
      <c r="I25">
        <v>0</v>
      </c>
      <c r="J25">
        <v>0</v>
      </c>
      <c r="K25">
        <v>0</v>
      </c>
      <c r="L25" t="s">
        <v>3942</v>
      </c>
      <c r="M25" t="s">
        <v>14844</v>
      </c>
      <c r="N25" t="s">
        <v>3984</v>
      </c>
      <c r="O25" t="s">
        <v>16362</v>
      </c>
      <c r="P25" t="s">
        <v>3988</v>
      </c>
      <c r="Q25" t="s">
        <v>16362</v>
      </c>
      <c r="R25" t="s">
        <v>3994</v>
      </c>
      <c r="S25" t="s">
        <v>16310</v>
      </c>
      <c r="T25" s="63">
        <v>39302</v>
      </c>
      <c r="U25" s="52"/>
      <c r="W25">
        <v>-16081.119999999999</v>
      </c>
    </row>
    <row r="26" spans="1:23" x14ac:dyDescent="0.3">
      <c r="A26" t="s">
        <v>1111</v>
      </c>
      <c r="B26" t="s">
        <v>1112</v>
      </c>
      <c r="C26" t="s">
        <v>14875</v>
      </c>
      <c r="D26">
        <v>70000</v>
      </c>
      <c r="F26">
        <f t="shared" si="0"/>
        <v>12544.06</v>
      </c>
      <c r="G26">
        <v>12544.06</v>
      </c>
      <c r="H26">
        <v>0</v>
      </c>
      <c r="I26">
        <v>0</v>
      </c>
      <c r="J26">
        <v>0</v>
      </c>
      <c r="K26">
        <v>0</v>
      </c>
      <c r="L26" t="s">
        <v>3943</v>
      </c>
      <c r="M26" t="s">
        <v>14842</v>
      </c>
      <c r="N26" t="s">
        <v>3984</v>
      </c>
      <c r="O26" t="s">
        <v>16362</v>
      </c>
      <c r="P26" t="s">
        <v>3986</v>
      </c>
      <c r="Q26" t="s">
        <v>16363</v>
      </c>
      <c r="R26" t="s">
        <v>3994</v>
      </c>
      <c r="S26" t="s">
        <v>16308</v>
      </c>
      <c r="T26" s="63">
        <v>18874</v>
      </c>
      <c r="U26" s="52">
        <v>42506150</v>
      </c>
      <c r="W26">
        <v>-57455.94</v>
      </c>
    </row>
    <row r="27" spans="1:23" x14ac:dyDescent="0.3">
      <c r="A27" t="s">
        <v>1113</v>
      </c>
      <c r="B27" t="s">
        <v>1114</v>
      </c>
      <c r="C27" t="s">
        <v>14876</v>
      </c>
      <c r="D27">
        <v>600000</v>
      </c>
      <c r="F27">
        <f t="shared" si="0"/>
        <v>273586.61</v>
      </c>
      <c r="G27">
        <v>273586.61</v>
      </c>
      <c r="H27">
        <v>0</v>
      </c>
      <c r="I27">
        <v>0</v>
      </c>
      <c r="J27">
        <v>0</v>
      </c>
      <c r="K27">
        <v>0</v>
      </c>
      <c r="L27" t="s">
        <v>3928</v>
      </c>
      <c r="M27" t="s">
        <v>14840</v>
      </c>
      <c r="N27" t="s">
        <v>3984</v>
      </c>
      <c r="O27" t="s">
        <v>16362</v>
      </c>
      <c r="P27" t="s">
        <v>3985</v>
      </c>
      <c r="Q27" t="s">
        <v>16371</v>
      </c>
      <c r="R27" t="s">
        <v>3997</v>
      </c>
      <c r="S27" t="s">
        <v>16308</v>
      </c>
      <c r="T27" s="63">
        <v>21158</v>
      </c>
      <c r="U27" s="52">
        <v>89465940</v>
      </c>
      <c r="W27">
        <v>-326413.39</v>
      </c>
    </row>
    <row r="28" spans="1:23" x14ac:dyDescent="0.3">
      <c r="A28" t="s">
        <v>1115</v>
      </c>
      <c r="B28" t="s">
        <v>1116</v>
      </c>
      <c r="C28" t="s">
        <v>14877</v>
      </c>
      <c r="D28">
        <v>10000</v>
      </c>
      <c r="F28">
        <f t="shared" si="0"/>
        <v>379.7</v>
      </c>
      <c r="G28">
        <v>0</v>
      </c>
      <c r="H28">
        <v>0</v>
      </c>
      <c r="I28">
        <v>0</v>
      </c>
      <c r="J28">
        <v>0</v>
      </c>
      <c r="K28">
        <v>379.7</v>
      </c>
      <c r="L28" t="s">
        <v>3932</v>
      </c>
      <c r="M28" t="s">
        <v>14838</v>
      </c>
      <c r="N28" t="s">
        <v>3984</v>
      </c>
      <c r="O28" t="s">
        <v>16362</v>
      </c>
      <c r="P28" t="s">
        <v>3986</v>
      </c>
      <c r="Q28" t="s">
        <v>16363</v>
      </c>
      <c r="R28" t="s">
        <v>3995</v>
      </c>
      <c r="S28" t="s">
        <v>16316</v>
      </c>
      <c r="T28" s="63">
        <v>19798</v>
      </c>
      <c r="U28" s="52"/>
      <c r="W28">
        <v>-9620.2999999999993</v>
      </c>
    </row>
    <row r="29" spans="1:23" x14ac:dyDescent="0.3">
      <c r="A29" t="s">
        <v>1117</v>
      </c>
      <c r="B29" t="s">
        <v>1118</v>
      </c>
      <c r="C29" t="s">
        <v>14878</v>
      </c>
      <c r="D29">
        <v>200000</v>
      </c>
      <c r="F29">
        <f t="shared" si="0"/>
        <v>24679.4</v>
      </c>
      <c r="G29">
        <v>24064.15</v>
      </c>
      <c r="H29">
        <v>0</v>
      </c>
      <c r="I29">
        <v>-615.25</v>
      </c>
      <c r="J29">
        <v>1230.5</v>
      </c>
      <c r="K29">
        <v>0</v>
      </c>
      <c r="L29" t="s">
        <v>3942</v>
      </c>
      <c r="M29" t="s">
        <v>14844</v>
      </c>
      <c r="N29" t="s">
        <v>3990</v>
      </c>
      <c r="O29" t="s">
        <v>16364</v>
      </c>
      <c r="P29" t="s">
        <v>3986</v>
      </c>
      <c r="Q29" t="s">
        <v>16363</v>
      </c>
      <c r="R29" t="s">
        <v>3994</v>
      </c>
      <c r="S29" t="s">
        <v>16319</v>
      </c>
      <c r="T29" s="63">
        <v>20864</v>
      </c>
      <c r="U29" s="52"/>
      <c r="W29">
        <v>-175320.6</v>
      </c>
    </row>
    <row r="30" spans="1:23" x14ac:dyDescent="0.3">
      <c r="A30" t="s">
        <v>1119</v>
      </c>
      <c r="B30" t="s">
        <v>1120</v>
      </c>
      <c r="C30" t="s">
        <v>14879</v>
      </c>
      <c r="D30">
        <v>900000</v>
      </c>
      <c r="F30">
        <f t="shared" si="0"/>
        <v>384433.01</v>
      </c>
      <c r="G30">
        <v>269211</v>
      </c>
      <c r="H30">
        <v>0</v>
      </c>
      <c r="I30">
        <v>115222.01</v>
      </c>
      <c r="J30">
        <v>0</v>
      </c>
      <c r="K30">
        <v>0</v>
      </c>
      <c r="L30" t="s">
        <v>3944</v>
      </c>
      <c r="M30" t="s">
        <v>14838</v>
      </c>
      <c r="N30" t="s">
        <v>3989</v>
      </c>
      <c r="O30" t="s">
        <v>16363</v>
      </c>
      <c r="P30" t="s">
        <v>3985</v>
      </c>
      <c r="Q30" t="s">
        <v>16371</v>
      </c>
      <c r="R30" t="s">
        <v>3997</v>
      </c>
      <c r="S30" t="s">
        <v>16309</v>
      </c>
      <c r="T30" s="63">
        <v>20589</v>
      </c>
      <c r="U30" s="52"/>
      <c r="W30">
        <v>-515566.99</v>
      </c>
    </row>
    <row r="31" spans="1:23" x14ac:dyDescent="0.3">
      <c r="A31" t="s">
        <v>1121</v>
      </c>
      <c r="B31" t="s">
        <v>1122</v>
      </c>
      <c r="C31" t="s">
        <v>14880</v>
      </c>
      <c r="D31">
        <v>100000</v>
      </c>
      <c r="F31">
        <f t="shared" si="0"/>
        <v>82895</v>
      </c>
      <c r="G31">
        <v>41400</v>
      </c>
      <c r="H31">
        <v>0</v>
      </c>
      <c r="I31">
        <v>41855</v>
      </c>
      <c r="J31">
        <v>-360</v>
      </c>
      <c r="K31">
        <v>0</v>
      </c>
      <c r="L31" t="s">
        <v>3944</v>
      </c>
      <c r="M31" t="s">
        <v>14838</v>
      </c>
      <c r="N31" t="s">
        <v>3984</v>
      </c>
      <c r="O31" t="s">
        <v>16362</v>
      </c>
      <c r="P31" t="s">
        <v>3985</v>
      </c>
      <c r="Q31" t="s">
        <v>16371</v>
      </c>
      <c r="R31" t="s">
        <v>3997</v>
      </c>
      <c r="S31" t="s">
        <v>16307</v>
      </c>
      <c r="T31" s="63">
        <v>22930</v>
      </c>
      <c r="U31" s="52">
        <v>25861380</v>
      </c>
      <c r="W31">
        <v>-17105</v>
      </c>
    </row>
    <row r="32" spans="1:23" x14ac:dyDescent="0.3">
      <c r="A32" t="s">
        <v>1123</v>
      </c>
      <c r="B32" t="s">
        <v>1124</v>
      </c>
      <c r="C32" t="s">
        <v>14881</v>
      </c>
      <c r="D32">
        <v>30000</v>
      </c>
      <c r="F32">
        <f t="shared" si="0"/>
        <v>-759</v>
      </c>
      <c r="G32">
        <v>0</v>
      </c>
      <c r="H32">
        <v>-759</v>
      </c>
      <c r="I32">
        <v>0</v>
      </c>
      <c r="J32">
        <v>0</v>
      </c>
      <c r="K32">
        <v>0</v>
      </c>
      <c r="L32" t="s">
        <v>3945</v>
      </c>
      <c r="M32" t="s">
        <v>14844</v>
      </c>
      <c r="N32" t="s">
        <v>3984</v>
      </c>
      <c r="O32" t="s">
        <v>16362</v>
      </c>
      <c r="P32" t="s">
        <v>3988</v>
      </c>
      <c r="Q32" t="s">
        <v>16362</v>
      </c>
      <c r="R32" t="s">
        <v>3995</v>
      </c>
      <c r="S32" t="s">
        <v>16320</v>
      </c>
      <c r="T32" s="63">
        <v>21733</v>
      </c>
      <c r="U32" s="52"/>
      <c r="W32">
        <v>-30759</v>
      </c>
    </row>
    <row r="33" spans="1:23" x14ac:dyDescent="0.3">
      <c r="A33" t="s">
        <v>1125</v>
      </c>
      <c r="B33" t="s">
        <v>1126</v>
      </c>
      <c r="C33" t="s">
        <v>14882</v>
      </c>
      <c r="D33">
        <v>0.01</v>
      </c>
      <c r="F33">
        <f t="shared" si="0"/>
        <v>-1369.93</v>
      </c>
      <c r="G33">
        <v>0</v>
      </c>
      <c r="H33">
        <v>-1369.93</v>
      </c>
      <c r="I33">
        <v>0</v>
      </c>
      <c r="J33">
        <v>0</v>
      </c>
      <c r="K33">
        <v>0</v>
      </c>
      <c r="L33" t="s">
        <v>3928</v>
      </c>
      <c r="M33" t="s">
        <v>14840</v>
      </c>
      <c r="N33" t="s">
        <v>3984</v>
      </c>
      <c r="O33" t="s">
        <v>16362</v>
      </c>
      <c r="P33" t="s">
        <v>3986</v>
      </c>
      <c r="Q33" t="s">
        <v>16363</v>
      </c>
      <c r="R33" t="s">
        <v>3997</v>
      </c>
      <c r="S33" t="s">
        <v>16320</v>
      </c>
      <c r="T33" s="63">
        <v>22090</v>
      </c>
      <c r="U33" s="52">
        <v>595357850</v>
      </c>
      <c r="W33">
        <v>-1369.94</v>
      </c>
    </row>
    <row r="34" spans="1:23" x14ac:dyDescent="0.3">
      <c r="A34" t="s">
        <v>1127</v>
      </c>
      <c r="B34" t="s">
        <v>1128</v>
      </c>
      <c r="C34" t="s">
        <v>14883</v>
      </c>
      <c r="D34">
        <v>1000000</v>
      </c>
      <c r="F34">
        <f t="shared" si="0"/>
        <v>1199122.8500000001</v>
      </c>
      <c r="G34">
        <v>893710.42</v>
      </c>
      <c r="H34">
        <v>-34999.1</v>
      </c>
      <c r="I34">
        <v>340411.53</v>
      </c>
      <c r="J34">
        <v>0</v>
      </c>
      <c r="K34">
        <v>0</v>
      </c>
      <c r="L34" t="s">
        <v>3946</v>
      </c>
      <c r="M34" t="s">
        <v>14836</v>
      </c>
      <c r="N34" t="s">
        <v>3984</v>
      </c>
      <c r="O34" t="s">
        <v>16362</v>
      </c>
      <c r="P34" t="s">
        <v>3986</v>
      </c>
      <c r="Q34" t="s">
        <v>16363</v>
      </c>
      <c r="R34" t="s">
        <v>3994</v>
      </c>
      <c r="S34" t="s">
        <v>16313</v>
      </c>
      <c r="T34" s="63">
        <v>22810</v>
      </c>
      <c r="U34" s="52"/>
      <c r="W34">
        <v>199122.85000000009</v>
      </c>
    </row>
    <row r="35" spans="1:23" x14ac:dyDescent="0.3">
      <c r="A35" t="s">
        <v>1129</v>
      </c>
      <c r="B35" t="s">
        <v>1130</v>
      </c>
      <c r="C35" t="s">
        <v>14884</v>
      </c>
      <c r="D35">
        <v>5000000</v>
      </c>
      <c r="F35">
        <f t="shared" si="0"/>
        <v>237057.19</v>
      </c>
      <c r="G35">
        <v>238060.89</v>
      </c>
      <c r="H35">
        <v>-1003.7</v>
      </c>
      <c r="I35">
        <v>0</v>
      </c>
      <c r="J35">
        <v>0</v>
      </c>
      <c r="K35">
        <v>0</v>
      </c>
      <c r="L35" t="s">
        <v>3947</v>
      </c>
      <c r="M35" t="s">
        <v>14842</v>
      </c>
      <c r="N35" t="s">
        <v>3984</v>
      </c>
      <c r="O35" t="s">
        <v>16362</v>
      </c>
      <c r="P35" t="s">
        <v>3986</v>
      </c>
      <c r="Q35" t="s">
        <v>16363</v>
      </c>
      <c r="R35" t="s">
        <v>3994</v>
      </c>
      <c r="S35" t="s">
        <v>16312</v>
      </c>
      <c r="T35" s="63">
        <v>23301</v>
      </c>
      <c r="U35" s="52"/>
      <c r="W35">
        <v>-4762942.8099999996</v>
      </c>
    </row>
    <row r="36" spans="1:23" x14ac:dyDescent="0.3">
      <c r="A36" t="s">
        <v>1131</v>
      </c>
      <c r="B36" t="s">
        <v>1132</v>
      </c>
      <c r="C36" t="s">
        <v>14885</v>
      </c>
      <c r="D36">
        <v>120000</v>
      </c>
      <c r="F36">
        <f t="shared" si="0"/>
        <v>35396.199999999997</v>
      </c>
      <c r="G36">
        <v>35396.199999999997</v>
      </c>
      <c r="H36">
        <v>0</v>
      </c>
      <c r="I36">
        <v>0</v>
      </c>
      <c r="J36">
        <v>0</v>
      </c>
      <c r="K36">
        <v>0</v>
      </c>
      <c r="L36" t="s">
        <v>3948</v>
      </c>
      <c r="M36" t="s">
        <v>14844</v>
      </c>
      <c r="N36" t="s">
        <v>3984</v>
      </c>
      <c r="O36" t="s">
        <v>16362</v>
      </c>
      <c r="P36" t="s">
        <v>3985</v>
      </c>
      <c r="Q36" t="s">
        <v>16371</v>
      </c>
      <c r="R36" t="s">
        <v>3997</v>
      </c>
      <c r="S36" t="s">
        <v>16318</v>
      </c>
      <c r="T36" s="63">
        <v>24692</v>
      </c>
      <c r="U36" s="52"/>
      <c r="W36">
        <v>-84603.8</v>
      </c>
    </row>
    <row r="37" spans="1:23" x14ac:dyDescent="0.3">
      <c r="A37" t="s">
        <v>1133</v>
      </c>
      <c r="B37" t="s">
        <v>1134</v>
      </c>
      <c r="C37" t="s">
        <v>14886</v>
      </c>
      <c r="D37">
        <v>0.01</v>
      </c>
      <c r="F37">
        <f t="shared" si="0"/>
        <v>0</v>
      </c>
      <c r="G37">
        <v>5318.75</v>
      </c>
      <c r="H37">
        <v>0</v>
      </c>
      <c r="I37">
        <v>-5318.75</v>
      </c>
      <c r="J37">
        <v>0</v>
      </c>
      <c r="K37">
        <v>0</v>
      </c>
      <c r="L37" t="s">
        <v>3928</v>
      </c>
      <c r="M37" t="s">
        <v>14840</v>
      </c>
      <c r="N37" t="s">
        <v>3984</v>
      </c>
      <c r="O37" t="s">
        <v>16362</v>
      </c>
      <c r="P37" t="s">
        <v>3985</v>
      </c>
      <c r="Q37" t="s">
        <v>16371</v>
      </c>
      <c r="R37" t="s">
        <v>3997</v>
      </c>
      <c r="S37" t="s">
        <v>16307</v>
      </c>
      <c r="T37" s="63">
        <v>26449</v>
      </c>
      <c r="U37" s="52">
        <v>336523400</v>
      </c>
      <c r="W37">
        <v>-0.01</v>
      </c>
    </row>
    <row r="38" spans="1:23" x14ac:dyDescent="0.3">
      <c r="A38" t="s">
        <v>1135</v>
      </c>
      <c r="B38" t="s">
        <v>1136</v>
      </c>
      <c r="C38" t="s">
        <v>14887</v>
      </c>
      <c r="D38">
        <v>50000</v>
      </c>
      <c r="F38">
        <f t="shared" si="0"/>
        <v>-239.4</v>
      </c>
      <c r="G38">
        <v>0</v>
      </c>
      <c r="H38">
        <v>0</v>
      </c>
      <c r="I38">
        <v>0</v>
      </c>
      <c r="J38">
        <v>0</v>
      </c>
      <c r="K38">
        <v>-239.4</v>
      </c>
      <c r="L38" t="s">
        <v>3949</v>
      </c>
      <c r="M38" t="s">
        <v>14838</v>
      </c>
      <c r="N38" t="s">
        <v>3984</v>
      </c>
      <c r="O38" t="s">
        <v>16362</v>
      </c>
      <c r="P38" t="s">
        <v>3986</v>
      </c>
      <c r="Q38" t="s">
        <v>16363</v>
      </c>
      <c r="R38" t="s">
        <v>3994</v>
      </c>
      <c r="S38" t="s">
        <v>16316</v>
      </c>
      <c r="T38" s="63">
        <v>25794</v>
      </c>
      <c r="U38" s="52"/>
      <c r="W38">
        <v>-50239.4</v>
      </c>
    </row>
    <row r="39" spans="1:23" x14ac:dyDescent="0.3">
      <c r="A39" t="s">
        <v>1137</v>
      </c>
      <c r="B39" t="s">
        <v>1138</v>
      </c>
      <c r="C39" t="s">
        <v>14888</v>
      </c>
      <c r="D39">
        <v>5000</v>
      </c>
      <c r="F39">
        <f t="shared" si="0"/>
        <v>1742.25</v>
      </c>
      <c r="G39">
        <v>1742.25</v>
      </c>
      <c r="H39">
        <v>0</v>
      </c>
      <c r="I39">
        <v>0</v>
      </c>
      <c r="J39">
        <v>0</v>
      </c>
      <c r="K39">
        <v>0</v>
      </c>
      <c r="L39" t="s">
        <v>3939</v>
      </c>
      <c r="M39" t="s">
        <v>14838</v>
      </c>
      <c r="N39" t="s">
        <v>3984</v>
      </c>
      <c r="O39" t="s">
        <v>16362</v>
      </c>
      <c r="P39" t="s">
        <v>3988</v>
      </c>
      <c r="Q39" t="s">
        <v>16362</v>
      </c>
      <c r="R39" t="s">
        <v>3994</v>
      </c>
      <c r="S39" t="s">
        <v>16321</v>
      </c>
      <c r="T39" s="63">
        <v>26001</v>
      </c>
      <c r="U39" s="52"/>
      <c r="W39">
        <v>-3257.75</v>
      </c>
    </row>
    <row r="40" spans="1:23" x14ac:dyDescent="0.3">
      <c r="A40" t="s">
        <v>1139</v>
      </c>
      <c r="B40" t="s">
        <v>1140</v>
      </c>
      <c r="C40" t="s">
        <v>14889</v>
      </c>
      <c r="D40">
        <v>11500000</v>
      </c>
      <c r="F40">
        <f t="shared" si="0"/>
        <v>3166201.22</v>
      </c>
      <c r="G40">
        <v>3156627.66</v>
      </c>
      <c r="H40">
        <v>9573.56</v>
      </c>
      <c r="I40">
        <v>0</v>
      </c>
      <c r="J40">
        <v>0</v>
      </c>
      <c r="K40">
        <v>0</v>
      </c>
      <c r="L40" t="s">
        <v>3950</v>
      </c>
      <c r="M40" t="s">
        <v>14835</v>
      </c>
      <c r="N40" t="s">
        <v>3984</v>
      </c>
      <c r="O40" t="s">
        <v>16362</v>
      </c>
      <c r="P40" t="s">
        <v>3988</v>
      </c>
      <c r="Q40" t="s">
        <v>16362</v>
      </c>
      <c r="R40" t="s">
        <v>3994</v>
      </c>
      <c r="S40" t="s">
        <v>16314</v>
      </c>
      <c r="T40" s="63">
        <v>26907</v>
      </c>
      <c r="U40" s="52"/>
      <c r="W40">
        <v>-8333798.7799999993</v>
      </c>
    </row>
    <row r="41" spans="1:23" x14ac:dyDescent="0.3">
      <c r="A41" t="s">
        <v>1141</v>
      </c>
      <c r="B41" t="s">
        <v>1142</v>
      </c>
      <c r="C41" t="s">
        <v>14890</v>
      </c>
      <c r="D41">
        <v>100000</v>
      </c>
      <c r="F41">
        <f t="shared" si="0"/>
        <v>192.2</v>
      </c>
      <c r="G41">
        <v>192.2</v>
      </c>
      <c r="H41">
        <v>0</v>
      </c>
      <c r="I41">
        <v>0</v>
      </c>
      <c r="J41">
        <v>0</v>
      </c>
      <c r="K41">
        <v>0</v>
      </c>
      <c r="L41" t="s">
        <v>3939</v>
      </c>
      <c r="M41" t="s">
        <v>14838</v>
      </c>
      <c r="N41" t="s">
        <v>3984</v>
      </c>
      <c r="O41" t="s">
        <v>16362</v>
      </c>
      <c r="P41" t="s">
        <v>3987</v>
      </c>
      <c r="Q41" t="s">
        <v>16365</v>
      </c>
      <c r="R41" t="s">
        <v>3994</v>
      </c>
      <c r="S41" t="s">
        <v>16311</v>
      </c>
      <c r="T41" s="63">
        <v>28030</v>
      </c>
      <c r="U41" s="52"/>
      <c r="W41">
        <v>-99807.8</v>
      </c>
    </row>
    <row r="42" spans="1:23" x14ac:dyDescent="0.3">
      <c r="A42" t="s">
        <v>1143</v>
      </c>
      <c r="B42" t="s">
        <v>1144</v>
      </c>
      <c r="C42" t="s">
        <v>14891</v>
      </c>
      <c r="D42">
        <v>403000</v>
      </c>
      <c r="F42">
        <f t="shared" si="0"/>
        <v>102737.62</v>
      </c>
      <c r="G42">
        <v>102737.62</v>
      </c>
      <c r="H42">
        <v>0</v>
      </c>
      <c r="I42">
        <v>0</v>
      </c>
      <c r="J42">
        <v>0</v>
      </c>
      <c r="K42">
        <v>0</v>
      </c>
      <c r="L42" t="s">
        <v>3943</v>
      </c>
      <c r="M42" t="s">
        <v>14842</v>
      </c>
      <c r="N42" t="s">
        <v>3984</v>
      </c>
      <c r="O42" t="s">
        <v>16362</v>
      </c>
      <c r="P42" t="s">
        <v>3986</v>
      </c>
      <c r="Q42" t="s">
        <v>16363</v>
      </c>
      <c r="R42" t="s">
        <v>3994</v>
      </c>
      <c r="S42" t="s">
        <v>16308</v>
      </c>
      <c r="T42" s="63">
        <v>26645</v>
      </c>
      <c r="U42" s="52"/>
      <c r="W42">
        <v>-300262.38</v>
      </c>
    </row>
    <row r="43" spans="1:23" x14ac:dyDescent="0.3">
      <c r="A43" t="s">
        <v>1145</v>
      </c>
      <c r="B43" t="s">
        <v>1146</v>
      </c>
      <c r="C43" t="s">
        <v>14892</v>
      </c>
      <c r="D43">
        <v>3280000</v>
      </c>
      <c r="F43">
        <f t="shared" si="0"/>
        <v>170526.04</v>
      </c>
      <c r="G43">
        <v>170526.04</v>
      </c>
      <c r="H43">
        <v>0</v>
      </c>
      <c r="I43">
        <v>0</v>
      </c>
      <c r="J43">
        <v>0</v>
      </c>
      <c r="K43">
        <v>0</v>
      </c>
      <c r="L43" t="s">
        <v>3951</v>
      </c>
      <c r="M43" t="s">
        <v>14836</v>
      </c>
      <c r="N43" t="s">
        <v>3984</v>
      </c>
      <c r="O43" t="s">
        <v>16362</v>
      </c>
      <c r="P43" t="s">
        <v>3985</v>
      </c>
      <c r="Q43" t="s">
        <v>16371</v>
      </c>
      <c r="R43" t="s">
        <v>3997</v>
      </c>
      <c r="S43" t="s">
        <v>16319</v>
      </c>
      <c r="T43" s="63">
        <v>28395</v>
      </c>
      <c r="U43" s="52"/>
      <c r="W43">
        <v>-3109473.96</v>
      </c>
    </row>
    <row r="44" spans="1:23" x14ac:dyDescent="0.3">
      <c r="A44" t="s">
        <v>1147</v>
      </c>
      <c r="B44" t="s">
        <v>1148</v>
      </c>
      <c r="C44" t="s">
        <v>14893</v>
      </c>
      <c r="D44">
        <v>1000</v>
      </c>
      <c r="F44">
        <f t="shared" si="0"/>
        <v>88351.41</v>
      </c>
      <c r="G44">
        <v>90642.5</v>
      </c>
      <c r="H44">
        <v>1092.5</v>
      </c>
      <c r="I44">
        <v>1546.75</v>
      </c>
      <c r="J44">
        <v>105523</v>
      </c>
      <c r="K44">
        <v>-110453.34</v>
      </c>
      <c r="L44" t="s">
        <v>3952</v>
      </c>
      <c r="M44" t="s">
        <v>14838</v>
      </c>
      <c r="N44" t="s">
        <v>3989</v>
      </c>
      <c r="O44" t="s">
        <v>16363</v>
      </c>
      <c r="P44" t="s">
        <v>3986</v>
      </c>
      <c r="Q44" t="s">
        <v>16363</v>
      </c>
      <c r="R44" t="s">
        <v>3994</v>
      </c>
      <c r="S44" t="s">
        <v>16311</v>
      </c>
      <c r="T44" s="63">
        <v>29385</v>
      </c>
      <c r="U44" s="52"/>
      <c r="W44">
        <v>87351.41</v>
      </c>
    </row>
    <row r="45" spans="1:23" x14ac:dyDescent="0.3">
      <c r="A45" t="s">
        <v>1149</v>
      </c>
      <c r="B45" t="s">
        <v>1148</v>
      </c>
      <c r="C45" t="s">
        <v>14894</v>
      </c>
      <c r="D45">
        <v>1322500</v>
      </c>
      <c r="F45">
        <f t="shared" si="0"/>
        <v>154613.29999999999</v>
      </c>
      <c r="G45">
        <v>154613.29999999999</v>
      </c>
      <c r="H45">
        <v>0</v>
      </c>
      <c r="I45">
        <v>0</v>
      </c>
      <c r="J45">
        <v>0</v>
      </c>
      <c r="K45">
        <v>0</v>
      </c>
      <c r="L45" t="s">
        <v>3953</v>
      </c>
      <c r="M45" t="s">
        <v>14842</v>
      </c>
      <c r="N45" t="s">
        <v>3984</v>
      </c>
      <c r="O45" t="s">
        <v>16362</v>
      </c>
      <c r="P45" t="s">
        <v>3986</v>
      </c>
      <c r="Q45" t="s">
        <v>16363</v>
      </c>
      <c r="R45" t="s">
        <v>3994</v>
      </c>
      <c r="S45" t="s">
        <v>16320</v>
      </c>
      <c r="T45" s="63">
        <v>27785</v>
      </c>
      <c r="U45" s="52"/>
      <c r="W45">
        <v>-1167886.7</v>
      </c>
    </row>
    <row r="46" spans="1:23" x14ac:dyDescent="0.3">
      <c r="A46" t="s">
        <v>1150</v>
      </c>
      <c r="B46" t="s">
        <v>1151</v>
      </c>
      <c r="C46" t="s">
        <v>14895</v>
      </c>
      <c r="D46">
        <v>300000</v>
      </c>
      <c r="F46">
        <f t="shared" si="0"/>
        <v>5027.1499999999996</v>
      </c>
      <c r="G46">
        <v>5027.1499999999996</v>
      </c>
      <c r="H46">
        <v>0</v>
      </c>
      <c r="I46">
        <v>0</v>
      </c>
      <c r="J46">
        <v>0</v>
      </c>
      <c r="K46">
        <v>0</v>
      </c>
      <c r="L46" t="s">
        <v>3945</v>
      </c>
      <c r="M46" t="s">
        <v>14844</v>
      </c>
      <c r="N46" t="s">
        <v>3984</v>
      </c>
      <c r="O46" t="s">
        <v>16362</v>
      </c>
      <c r="P46" t="s">
        <v>3986</v>
      </c>
      <c r="Q46" t="s">
        <v>16363</v>
      </c>
      <c r="R46" t="s">
        <v>3994</v>
      </c>
      <c r="S46" t="s">
        <v>16318</v>
      </c>
      <c r="T46" s="63">
        <v>28881</v>
      </c>
      <c r="U46" s="52"/>
      <c r="W46">
        <v>-294972.84999999998</v>
      </c>
    </row>
    <row r="47" spans="1:23" x14ac:dyDescent="0.3">
      <c r="A47" t="s">
        <v>1152</v>
      </c>
      <c r="B47" t="s">
        <v>1153</v>
      </c>
      <c r="C47" t="s">
        <v>14896</v>
      </c>
      <c r="D47">
        <v>500000</v>
      </c>
      <c r="F47">
        <f t="shared" si="0"/>
        <v>876.64</v>
      </c>
      <c r="G47">
        <v>0</v>
      </c>
      <c r="H47">
        <v>876.64</v>
      </c>
      <c r="I47">
        <v>0</v>
      </c>
      <c r="J47">
        <v>0</v>
      </c>
      <c r="K47">
        <v>0</v>
      </c>
      <c r="L47" t="s">
        <v>3954</v>
      </c>
      <c r="M47" t="s">
        <v>14836</v>
      </c>
      <c r="N47" t="s">
        <v>3984</v>
      </c>
      <c r="O47" t="s">
        <v>16362</v>
      </c>
      <c r="P47" t="s">
        <v>3986</v>
      </c>
      <c r="Q47" t="s">
        <v>16363</v>
      </c>
      <c r="R47" t="s">
        <v>3994</v>
      </c>
      <c r="S47" t="s">
        <v>16317</v>
      </c>
      <c r="T47" s="63">
        <v>29116</v>
      </c>
      <c r="U47" s="52"/>
      <c r="W47">
        <v>-499123.36</v>
      </c>
    </row>
    <row r="48" spans="1:23" x14ac:dyDescent="0.3">
      <c r="A48" t="s">
        <v>1154</v>
      </c>
      <c r="B48" t="s">
        <v>1155</v>
      </c>
      <c r="C48" t="s">
        <v>14897</v>
      </c>
      <c r="D48">
        <v>2000</v>
      </c>
      <c r="F48">
        <f t="shared" si="0"/>
        <v>287.5</v>
      </c>
      <c r="G48">
        <v>0</v>
      </c>
      <c r="H48">
        <v>0</v>
      </c>
      <c r="I48">
        <v>287.5</v>
      </c>
      <c r="J48">
        <v>0</v>
      </c>
      <c r="K48">
        <v>0</v>
      </c>
      <c r="L48" t="s">
        <v>3939</v>
      </c>
      <c r="M48" t="s">
        <v>14838</v>
      </c>
      <c r="N48" t="s">
        <v>3984</v>
      </c>
      <c r="O48" t="s">
        <v>16362</v>
      </c>
      <c r="P48" t="s">
        <v>3986</v>
      </c>
      <c r="Q48" t="s">
        <v>16363</v>
      </c>
      <c r="R48" t="s">
        <v>3994</v>
      </c>
      <c r="S48" t="s">
        <v>16315</v>
      </c>
      <c r="T48" s="63">
        <v>29732</v>
      </c>
      <c r="U48" s="52"/>
      <c r="W48">
        <v>-1712.5</v>
      </c>
    </row>
    <row r="49" spans="1:23" x14ac:dyDescent="0.3">
      <c r="A49" t="s">
        <v>1156</v>
      </c>
      <c r="B49" t="s">
        <v>1157</v>
      </c>
      <c r="C49" t="s">
        <v>14898</v>
      </c>
      <c r="D49">
        <v>6000</v>
      </c>
      <c r="F49">
        <f t="shared" si="0"/>
        <v>937.25</v>
      </c>
      <c r="G49">
        <v>937.25</v>
      </c>
      <c r="H49">
        <v>0</v>
      </c>
      <c r="I49">
        <v>0</v>
      </c>
      <c r="J49">
        <v>0</v>
      </c>
      <c r="K49">
        <v>0</v>
      </c>
      <c r="L49" t="s">
        <v>3936</v>
      </c>
      <c r="M49" t="s">
        <v>14838</v>
      </c>
      <c r="N49" t="s">
        <v>3984</v>
      </c>
      <c r="O49" t="s">
        <v>16362</v>
      </c>
      <c r="P49" t="s">
        <v>3985</v>
      </c>
      <c r="Q49" t="s">
        <v>16371</v>
      </c>
      <c r="R49" t="s">
        <v>3997</v>
      </c>
      <c r="S49" t="s">
        <v>16312</v>
      </c>
      <c r="T49" s="63">
        <v>29908</v>
      </c>
      <c r="U49" s="52">
        <v>168830400</v>
      </c>
      <c r="W49">
        <v>-5062.75</v>
      </c>
    </row>
    <row r="50" spans="1:23" x14ac:dyDescent="0.3">
      <c r="A50" t="s">
        <v>1158</v>
      </c>
      <c r="B50" t="s">
        <v>1159</v>
      </c>
      <c r="C50" t="s">
        <v>14899</v>
      </c>
      <c r="D50">
        <v>5000</v>
      </c>
      <c r="F50">
        <f t="shared" si="0"/>
        <v>2314.58</v>
      </c>
      <c r="G50">
        <v>2314.58</v>
      </c>
      <c r="H50">
        <v>0</v>
      </c>
      <c r="I50">
        <v>0</v>
      </c>
      <c r="J50">
        <v>0</v>
      </c>
      <c r="K50">
        <v>0</v>
      </c>
      <c r="L50" t="s">
        <v>3936</v>
      </c>
      <c r="M50" t="s">
        <v>14838</v>
      </c>
      <c r="N50" t="s">
        <v>3984</v>
      </c>
      <c r="O50" t="s">
        <v>16362</v>
      </c>
      <c r="P50" t="s">
        <v>3987</v>
      </c>
      <c r="Q50" t="s">
        <v>16365</v>
      </c>
      <c r="R50" t="s">
        <v>3998</v>
      </c>
      <c r="S50" t="s">
        <v>16310</v>
      </c>
      <c r="T50" s="63">
        <v>29578</v>
      </c>
      <c r="U50" s="52"/>
      <c r="V50">
        <v>3</v>
      </c>
      <c r="W50">
        <v>-2685.42</v>
      </c>
    </row>
    <row r="51" spans="1:23" x14ac:dyDescent="0.3">
      <c r="A51" t="s">
        <v>1160</v>
      </c>
      <c r="B51" t="s">
        <v>1161</v>
      </c>
      <c r="C51" t="s">
        <v>14900</v>
      </c>
      <c r="D51">
        <v>1000000</v>
      </c>
      <c r="F51">
        <f t="shared" si="0"/>
        <v>433161.23</v>
      </c>
      <c r="G51">
        <v>421686.16</v>
      </c>
      <c r="H51">
        <v>0</v>
      </c>
      <c r="I51">
        <v>10212.51</v>
      </c>
      <c r="J51">
        <v>0</v>
      </c>
      <c r="K51">
        <v>1262.56</v>
      </c>
      <c r="L51" t="s">
        <v>3928</v>
      </c>
      <c r="M51" t="s">
        <v>14840</v>
      </c>
      <c r="N51" t="s">
        <v>3989</v>
      </c>
      <c r="O51" t="s">
        <v>16363</v>
      </c>
      <c r="P51" t="s">
        <v>3987</v>
      </c>
      <c r="Q51" t="s">
        <v>16365</v>
      </c>
      <c r="R51" t="s">
        <v>3996</v>
      </c>
      <c r="S51" t="s">
        <v>16312</v>
      </c>
      <c r="T51" s="63">
        <v>30614</v>
      </c>
      <c r="U51" s="52"/>
      <c r="W51">
        <v>-566838.77</v>
      </c>
    </row>
    <row r="52" spans="1:23" x14ac:dyDescent="0.3">
      <c r="A52" t="s">
        <v>1162</v>
      </c>
      <c r="B52" t="s">
        <v>1163</v>
      </c>
      <c r="C52" t="s">
        <v>14901</v>
      </c>
      <c r="D52">
        <v>1000000</v>
      </c>
      <c r="F52">
        <f t="shared" si="0"/>
        <v>15199.33</v>
      </c>
      <c r="G52">
        <v>15199.33</v>
      </c>
      <c r="H52">
        <v>0</v>
      </c>
      <c r="I52">
        <v>0</v>
      </c>
      <c r="J52">
        <v>0</v>
      </c>
      <c r="K52">
        <v>0</v>
      </c>
      <c r="L52" t="s">
        <v>3944</v>
      </c>
      <c r="M52" t="s">
        <v>14838</v>
      </c>
      <c r="N52" t="s">
        <v>3984</v>
      </c>
      <c r="O52" t="s">
        <v>16362</v>
      </c>
      <c r="P52" t="s">
        <v>3988</v>
      </c>
      <c r="Q52" t="s">
        <v>16362</v>
      </c>
      <c r="R52" t="s">
        <v>3994</v>
      </c>
      <c r="S52" t="s">
        <v>16307</v>
      </c>
      <c r="T52" s="63">
        <v>29511</v>
      </c>
      <c r="U52" s="52"/>
      <c r="W52">
        <v>-984800.67</v>
      </c>
    </row>
    <row r="53" spans="1:23" x14ac:dyDescent="0.3">
      <c r="A53" t="s">
        <v>1164</v>
      </c>
      <c r="B53" t="s">
        <v>1165</v>
      </c>
      <c r="C53" t="s">
        <v>14902</v>
      </c>
      <c r="D53">
        <v>0</v>
      </c>
      <c r="F53">
        <f t="shared" si="0"/>
        <v>-81.78</v>
      </c>
      <c r="G53">
        <v>0</v>
      </c>
      <c r="H53">
        <v>0</v>
      </c>
      <c r="I53">
        <v>0</v>
      </c>
      <c r="J53">
        <v>0</v>
      </c>
      <c r="K53">
        <v>-81.78</v>
      </c>
      <c r="L53" t="s">
        <v>3928</v>
      </c>
      <c r="M53" t="s">
        <v>14840</v>
      </c>
      <c r="N53" t="s">
        <v>3992</v>
      </c>
      <c r="O53" t="s">
        <v>16365</v>
      </c>
      <c r="P53" t="s">
        <v>3986</v>
      </c>
      <c r="Q53" t="s">
        <v>16363</v>
      </c>
      <c r="R53" t="s">
        <v>3997</v>
      </c>
      <c r="S53" t="s">
        <v>16322</v>
      </c>
      <c r="T53" s="63">
        <v>29697</v>
      </c>
      <c r="U53" s="52"/>
      <c r="W53">
        <v>-81.78</v>
      </c>
    </row>
    <row r="54" spans="1:23" x14ac:dyDescent="0.3">
      <c r="A54" t="s">
        <v>1166</v>
      </c>
      <c r="B54" t="s">
        <v>1167</v>
      </c>
      <c r="C54" t="s">
        <v>14903</v>
      </c>
      <c r="D54">
        <v>10000</v>
      </c>
      <c r="F54">
        <f t="shared" si="0"/>
        <v>4454.75</v>
      </c>
      <c r="G54">
        <v>5040.8900000000003</v>
      </c>
      <c r="H54">
        <v>0</v>
      </c>
      <c r="I54">
        <v>-586.14</v>
      </c>
      <c r="J54">
        <v>0</v>
      </c>
      <c r="K54">
        <v>0</v>
      </c>
      <c r="L54" t="s">
        <v>3931</v>
      </c>
      <c r="M54" t="s">
        <v>14838</v>
      </c>
      <c r="N54" t="s">
        <v>3990</v>
      </c>
      <c r="O54" t="s">
        <v>16364</v>
      </c>
      <c r="P54" t="s">
        <v>3986</v>
      </c>
      <c r="Q54" t="s">
        <v>16363</v>
      </c>
      <c r="R54" t="s">
        <v>3994</v>
      </c>
      <c r="S54" t="s">
        <v>16307</v>
      </c>
      <c r="T54" s="63">
        <v>29892</v>
      </c>
      <c r="U54" s="52"/>
      <c r="W54">
        <v>-5545.25</v>
      </c>
    </row>
    <row r="55" spans="1:23" x14ac:dyDescent="0.3">
      <c r="A55" t="s">
        <v>1168</v>
      </c>
      <c r="B55" t="s">
        <v>1169</v>
      </c>
      <c r="C55" t="s">
        <v>14904</v>
      </c>
      <c r="D55">
        <v>90000</v>
      </c>
      <c r="F55">
        <f t="shared" si="0"/>
        <v>-4976.4399999999996</v>
      </c>
      <c r="G55">
        <v>0</v>
      </c>
      <c r="H55">
        <v>0</v>
      </c>
      <c r="I55">
        <v>0</v>
      </c>
      <c r="J55">
        <v>0</v>
      </c>
      <c r="K55">
        <v>-4976.4399999999996</v>
      </c>
      <c r="L55" t="s">
        <v>3955</v>
      </c>
      <c r="M55" t="s">
        <v>14842</v>
      </c>
      <c r="N55" t="s">
        <v>3984</v>
      </c>
      <c r="O55" t="s">
        <v>16362</v>
      </c>
      <c r="P55" t="s">
        <v>3991</v>
      </c>
      <c r="Q55" t="s">
        <v>16364</v>
      </c>
      <c r="R55" t="s">
        <v>3994</v>
      </c>
      <c r="S55" t="s">
        <v>16310</v>
      </c>
      <c r="T55" s="63">
        <v>30006</v>
      </c>
      <c r="U55" s="52"/>
      <c r="W55">
        <v>-94976.44</v>
      </c>
    </row>
    <row r="56" spans="1:23" x14ac:dyDescent="0.3">
      <c r="A56" t="s">
        <v>1170</v>
      </c>
      <c r="B56" t="s">
        <v>1169</v>
      </c>
      <c r="C56" t="s">
        <v>14905</v>
      </c>
      <c r="D56">
        <v>100000</v>
      </c>
      <c r="F56">
        <f t="shared" si="0"/>
        <v>97436.64</v>
      </c>
      <c r="G56">
        <v>91996.32</v>
      </c>
      <c r="H56">
        <v>0</v>
      </c>
      <c r="I56">
        <v>2835.68</v>
      </c>
      <c r="J56">
        <v>0</v>
      </c>
      <c r="K56">
        <v>2604.64</v>
      </c>
      <c r="L56" t="s">
        <v>3956</v>
      </c>
      <c r="M56" t="s">
        <v>14842</v>
      </c>
      <c r="N56" t="s">
        <v>3989</v>
      </c>
      <c r="O56" t="s">
        <v>16363</v>
      </c>
      <c r="P56" t="s">
        <v>3991</v>
      </c>
      <c r="Q56" t="s">
        <v>16364</v>
      </c>
      <c r="R56" t="s">
        <v>3994</v>
      </c>
      <c r="S56" t="s">
        <v>16315</v>
      </c>
      <c r="T56" s="63">
        <v>30084</v>
      </c>
      <c r="U56" s="52">
        <v>579760720</v>
      </c>
      <c r="W56">
        <v>-2563.3600000000006</v>
      </c>
    </row>
    <row r="57" spans="1:23" x14ac:dyDescent="0.3">
      <c r="A57" t="s">
        <v>1171</v>
      </c>
      <c r="B57" t="s">
        <v>1172</v>
      </c>
      <c r="C57" t="s">
        <v>14906</v>
      </c>
      <c r="D57">
        <v>100000</v>
      </c>
      <c r="F57">
        <f t="shared" si="0"/>
        <v>70577.460000000006</v>
      </c>
      <c r="G57">
        <v>66696.210000000006</v>
      </c>
      <c r="H57">
        <v>0</v>
      </c>
      <c r="I57">
        <v>3881.25</v>
      </c>
      <c r="J57">
        <v>0</v>
      </c>
      <c r="K57">
        <v>0</v>
      </c>
      <c r="L57" t="s">
        <v>3949</v>
      </c>
      <c r="M57" t="s">
        <v>14838</v>
      </c>
      <c r="N57" t="s">
        <v>3989</v>
      </c>
      <c r="O57" t="s">
        <v>16363</v>
      </c>
      <c r="P57" t="s">
        <v>3991</v>
      </c>
      <c r="Q57" t="s">
        <v>16364</v>
      </c>
      <c r="R57" t="s">
        <v>3994</v>
      </c>
      <c r="S57" t="s">
        <v>16312</v>
      </c>
      <c r="T57" s="63">
        <v>30917</v>
      </c>
      <c r="U57" s="52"/>
      <c r="W57">
        <v>-29422.539999999994</v>
      </c>
    </row>
    <row r="58" spans="1:23" x14ac:dyDescent="0.3">
      <c r="A58" t="s">
        <v>1173</v>
      </c>
      <c r="B58" t="s">
        <v>1174</v>
      </c>
      <c r="C58" t="s">
        <v>14907</v>
      </c>
      <c r="D58">
        <v>10000</v>
      </c>
      <c r="F58">
        <f t="shared" si="0"/>
        <v>6084.8</v>
      </c>
      <c r="G58">
        <v>8166.55</v>
      </c>
      <c r="H58">
        <v>0</v>
      </c>
      <c r="I58">
        <v>0</v>
      </c>
      <c r="J58">
        <v>-2081.75</v>
      </c>
      <c r="K58">
        <v>0</v>
      </c>
      <c r="L58" t="s">
        <v>3939</v>
      </c>
      <c r="M58" t="s">
        <v>14838</v>
      </c>
      <c r="N58" t="s">
        <v>3990</v>
      </c>
      <c r="O58" t="s">
        <v>16364</v>
      </c>
      <c r="P58" t="s">
        <v>3988</v>
      </c>
      <c r="Q58" t="s">
        <v>16362</v>
      </c>
      <c r="R58" t="s">
        <v>3994</v>
      </c>
      <c r="S58" t="s">
        <v>16312</v>
      </c>
      <c r="T58" s="63">
        <v>31272</v>
      </c>
      <c r="U58" s="52"/>
      <c r="W58">
        <v>-3915.2</v>
      </c>
    </row>
    <row r="59" spans="1:23" x14ac:dyDescent="0.3">
      <c r="A59" t="s">
        <v>1175</v>
      </c>
      <c r="B59" t="s">
        <v>1176</v>
      </c>
      <c r="C59" t="s">
        <v>14908</v>
      </c>
      <c r="D59">
        <v>50000</v>
      </c>
      <c r="F59">
        <f t="shared" si="0"/>
        <v>287.5</v>
      </c>
      <c r="G59">
        <v>287.5</v>
      </c>
      <c r="H59">
        <v>0</v>
      </c>
      <c r="I59">
        <v>0</v>
      </c>
      <c r="J59">
        <v>0</v>
      </c>
      <c r="K59">
        <v>0</v>
      </c>
      <c r="L59" t="s">
        <v>3949</v>
      </c>
      <c r="M59" t="s">
        <v>14838</v>
      </c>
      <c r="N59" t="s">
        <v>3984</v>
      </c>
      <c r="O59" t="s">
        <v>16362</v>
      </c>
      <c r="P59" t="s">
        <v>3985</v>
      </c>
      <c r="Q59" t="s">
        <v>16371</v>
      </c>
      <c r="R59" t="s">
        <v>3997</v>
      </c>
      <c r="S59" t="s">
        <v>16315</v>
      </c>
      <c r="T59" s="63">
        <v>31014</v>
      </c>
      <c r="U59" s="52"/>
      <c r="W59">
        <v>-49712.5</v>
      </c>
    </row>
    <row r="60" spans="1:23" x14ac:dyDescent="0.3">
      <c r="A60" t="s">
        <v>1177</v>
      </c>
      <c r="B60" t="s">
        <v>1178</v>
      </c>
      <c r="C60" t="s">
        <v>14909</v>
      </c>
      <c r="D60">
        <v>50000</v>
      </c>
      <c r="F60">
        <f t="shared" si="0"/>
        <v>690.4</v>
      </c>
      <c r="G60">
        <v>690.4</v>
      </c>
      <c r="H60">
        <v>0</v>
      </c>
      <c r="I60">
        <v>0</v>
      </c>
      <c r="J60">
        <v>0</v>
      </c>
      <c r="K60">
        <v>0</v>
      </c>
      <c r="L60" t="s">
        <v>3942</v>
      </c>
      <c r="M60" t="s">
        <v>14844</v>
      </c>
      <c r="N60" t="s">
        <v>3984</v>
      </c>
      <c r="O60" t="s">
        <v>16362</v>
      </c>
      <c r="P60" t="s">
        <v>3988</v>
      </c>
      <c r="Q60" t="s">
        <v>16362</v>
      </c>
      <c r="R60" t="s">
        <v>3994</v>
      </c>
      <c r="S60" t="s">
        <v>16307</v>
      </c>
      <c r="T60" s="63">
        <v>31033</v>
      </c>
      <c r="U60" s="52"/>
      <c r="W60">
        <v>-49309.599999999999</v>
      </c>
    </row>
    <row r="61" spans="1:23" x14ac:dyDescent="0.3">
      <c r="A61" t="s">
        <v>1179</v>
      </c>
      <c r="B61" t="s">
        <v>1180</v>
      </c>
      <c r="C61" t="s">
        <v>14910</v>
      </c>
      <c r="D61">
        <v>5000</v>
      </c>
      <c r="F61">
        <f t="shared" si="0"/>
        <v>607.87</v>
      </c>
      <c r="G61">
        <v>607.87</v>
      </c>
      <c r="H61">
        <v>0</v>
      </c>
      <c r="I61">
        <v>0</v>
      </c>
      <c r="J61">
        <v>0</v>
      </c>
      <c r="K61">
        <v>0</v>
      </c>
      <c r="L61" t="s">
        <v>3957</v>
      </c>
      <c r="M61" t="s">
        <v>14838</v>
      </c>
      <c r="N61" t="s">
        <v>3984</v>
      </c>
      <c r="O61" t="s">
        <v>16362</v>
      </c>
      <c r="P61" t="s">
        <v>3986</v>
      </c>
      <c r="Q61" t="s">
        <v>16363</v>
      </c>
      <c r="R61" t="s">
        <v>3994</v>
      </c>
      <c r="S61" t="s">
        <v>16315</v>
      </c>
      <c r="T61" s="63">
        <v>32115</v>
      </c>
      <c r="U61" s="52">
        <v>726095700</v>
      </c>
      <c r="W61">
        <v>-4392.13</v>
      </c>
    </row>
    <row r="62" spans="1:23" x14ac:dyDescent="0.3">
      <c r="A62" t="s">
        <v>1181</v>
      </c>
      <c r="B62" t="s">
        <v>1182</v>
      </c>
      <c r="C62" t="s">
        <v>14911</v>
      </c>
      <c r="D62">
        <v>5000</v>
      </c>
      <c r="F62">
        <f t="shared" si="0"/>
        <v>1215.73</v>
      </c>
      <c r="G62">
        <v>1215.73</v>
      </c>
      <c r="H62">
        <v>0</v>
      </c>
      <c r="I62">
        <v>0</v>
      </c>
      <c r="J62">
        <v>0</v>
      </c>
      <c r="K62">
        <v>0</v>
      </c>
      <c r="L62" t="s">
        <v>3957</v>
      </c>
      <c r="M62" t="s">
        <v>14838</v>
      </c>
      <c r="N62" t="s">
        <v>3984</v>
      </c>
      <c r="O62" t="s">
        <v>16362</v>
      </c>
      <c r="P62" t="s">
        <v>3985</v>
      </c>
      <c r="Q62" t="s">
        <v>16371</v>
      </c>
      <c r="R62" t="s">
        <v>3997</v>
      </c>
      <c r="S62" t="s">
        <v>16308</v>
      </c>
      <c r="T62" s="63">
        <v>31471</v>
      </c>
      <c r="U62" s="52"/>
      <c r="W62">
        <v>-3784.27</v>
      </c>
    </row>
    <row r="63" spans="1:23" x14ac:dyDescent="0.3">
      <c r="A63" t="s">
        <v>1183</v>
      </c>
      <c r="B63" t="s">
        <v>1184</v>
      </c>
      <c r="C63" t="s">
        <v>14912</v>
      </c>
      <c r="D63">
        <v>1</v>
      </c>
      <c r="F63">
        <f t="shared" si="0"/>
        <v>3906.87</v>
      </c>
      <c r="G63">
        <v>0</v>
      </c>
      <c r="H63">
        <v>0</v>
      </c>
      <c r="I63">
        <v>3906.87</v>
      </c>
      <c r="J63">
        <v>0</v>
      </c>
      <c r="K63">
        <v>0</v>
      </c>
      <c r="L63" t="s">
        <v>3936</v>
      </c>
      <c r="M63" t="s">
        <v>14838</v>
      </c>
      <c r="N63" t="s">
        <v>3984</v>
      </c>
      <c r="O63" t="s">
        <v>16362</v>
      </c>
      <c r="P63" t="s">
        <v>3986</v>
      </c>
      <c r="Q63" t="s">
        <v>16363</v>
      </c>
      <c r="R63" t="s">
        <v>3994</v>
      </c>
      <c r="S63" t="s">
        <v>16311</v>
      </c>
      <c r="T63" s="63">
        <v>31583</v>
      </c>
      <c r="U63" s="52"/>
      <c r="W63">
        <v>3905.87</v>
      </c>
    </row>
    <row r="64" spans="1:23" x14ac:dyDescent="0.3">
      <c r="A64" t="s">
        <v>1185</v>
      </c>
      <c r="B64" t="s">
        <v>1184</v>
      </c>
      <c r="C64" t="s">
        <v>14913</v>
      </c>
      <c r="D64">
        <v>20000</v>
      </c>
      <c r="F64">
        <f t="shared" si="0"/>
        <v>13375.8</v>
      </c>
      <c r="G64">
        <v>13375.8</v>
      </c>
      <c r="H64">
        <v>0</v>
      </c>
      <c r="I64">
        <v>0</v>
      </c>
      <c r="J64">
        <v>0</v>
      </c>
      <c r="K64">
        <v>0</v>
      </c>
      <c r="L64" t="s">
        <v>3936</v>
      </c>
      <c r="M64" t="s">
        <v>14838</v>
      </c>
      <c r="N64" t="s">
        <v>3984</v>
      </c>
      <c r="O64" t="s">
        <v>16362</v>
      </c>
      <c r="P64" t="s">
        <v>3986</v>
      </c>
      <c r="Q64" t="s">
        <v>16363</v>
      </c>
      <c r="R64" t="s">
        <v>3994</v>
      </c>
      <c r="S64" t="s">
        <v>16310</v>
      </c>
      <c r="T64" s="63">
        <v>31978</v>
      </c>
      <c r="U64" s="52"/>
      <c r="W64">
        <v>-6624.2000000000007</v>
      </c>
    </row>
    <row r="65" spans="1:23" x14ac:dyDescent="0.3">
      <c r="A65" t="s">
        <v>1186</v>
      </c>
      <c r="B65" t="s">
        <v>1187</v>
      </c>
      <c r="C65" t="s">
        <v>14914</v>
      </c>
      <c r="D65">
        <v>100000</v>
      </c>
      <c r="F65">
        <f t="shared" si="0"/>
        <v>7226.5</v>
      </c>
      <c r="G65">
        <v>7226.5</v>
      </c>
      <c r="H65">
        <v>0</v>
      </c>
      <c r="I65">
        <v>0</v>
      </c>
      <c r="J65">
        <v>0</v>
      </c>
      <c r="K65">
        <v>0</v>
      </c>
      <c r="L65" t="s">
        <v>3948</v>
      </c>
      <c r="M65" t="s">
        <v>14844</v>
      </c>
      <c r="N65" t="s">
        <v>3984</v>
      </c>
      <c r="O65" t="s">
        <v>16362</v>
      </c>
      <c r="P65" t="s">
        <v>3988</v>
      </c>
      <c r="Q65" t="s">
        <v>16362</v>
      </c>
      <c r="R65" t="s">
        <v>3999</v>
      </c>
      <c r="S65" t="s">
        <v>16309</v>
      </c>
      <c r="T65" s="63">
        <v>31848</v>
      </c>
      <c r="U65" s="52"/>
      <c r="W65">
        <v>-92773.5</v>
      </c>
    </row>
    <row r="66" spans="1:23" x14ac:dyDescent="0.3">
      <c r="A66" t="s">
        <v>1188</v>
      </c>
      <c r="B66" t="s">
        <v>1189</v>
      </c>
      <c r="C66" t="s">
        <v>14915</v>
      </c>
      <c r="D66">
        <v>5000</v>
      </c>
      <c r="F66">
        <f t="shared" si="0"/>
        <v>2254.2800000000002</v>
      </c>
      <c r="G66">
        <v>0</v>
      </c>
      <c r="H66">
        <v>2254.2800000000002</v>
      </c>
      <c r="I66">
        <v>0</v>
      </c>
      <c r="J66">
        <v>0</v>
      </c>
      <c r="K66">
        <v>0</v>
      </c>
      <c r="L66" t="s">
        <v>3932</v>
      </c>
      <c r="M66" t="s">
        <v>14838</v>
      </c>
      <c r="N66" t="s">
        <v>3984</v>
      </c>
      <c r="O66" t="s">
        <v>16362</v>
      </c>
      <c r="P66" t="s">
        <v>3986</v>
      </c>
      <c r="Q66" t="s">
        <v>16363</v>
      </c>
      <c r="R66" t="s">
        <v>3994</v>
      </c>
      <c r="S66" t="s">
        <v>16321</v>
      </c>
      <c r="T66" s="63">
        <v>32150</v>
      </c>
      <c r="U66" s="52">
        <v>248031700</v>
      </c>
      <c r="W66">
        <v>-2745.72</v>
      </c>
    </row>
    <row r="67" spans="1:23" x14ac:dyDescent="0.3">
      <c r="A67" t="s">
        <v>1190</v>
      </c>
      <c r="B67" t="s">
        <v>1191</v>
      </c>
      <c r="C67" t="s">
        <v>14916</v>
      </c>
      <c r="D67">
        <v>10000000</v>
      </c>
      <c r="F67">
        <f t="shared" ref="F67:F130" si="1">G67+H67+I67+J67+K67</f>
        <v>482534.54000000004</v>
      </c>
      <c r="G67">
        <v>316644.86</v>
      </c>
      <c r="H67">
        <v>7407.32</v>
      </c>
      <c r="I67">
        <v>45959.5</v>
      </c>
      <c r="J67">
        <v>101632.77</v>
      </c>
      <c r="K67">
        <v>10890.09</v>
      </c>
      <c r="L67" t="s">
        <v>3954</v>
      </c>
      <c r="M67" t="s">
        <v>14836</v>
      </c>
      <c r="N67" t="s">
        <v>3989</v>
      </c>
      <c r="O67" t="s">
        <v>16363</v>
      </c>
      <c r="P67" t="s">
        <v>3986</v>
      </c>
      <c r="Q67" t="s">
        <v>16363</v>
      </c>
      <c r="R67" t="s">
        <v>3994</v>
      </c>
      <c r="S67" t="s">
        <v>16307</v>
      </c>
      <c r="T67" s="63">
        <v>32087</v>
      </c>
      <c r="U67" s="52">
        <v>159420350</v>
      </c>
      <c r="W67">
        <v>-9517465.4600000009</v>
      </c>
    </row>
    <row r="68" spans="1:23" x14ac:dyDescent="0.3">
      <c r="A68" t="s">
        <v>1192</v>
      </c>
      <c r="B68" t="s">
        <v>1193</v>
      </c>
      <c r="C68" t="s">
        <v>14917</v>
      </c>
      <c r="D68">
        <v>20000</v>
      </c>
      <c r="F68">
        <f t="shared" si="1"/>
        <v>3403.9999999999995</v>
      </c>
      <c r="G68">
        <v>5494.78</v>
      </c>
      <c r="H68">
        <v>-2090.7800000000002</v>
      </c>
      <c r="I68">
        <v>0</v>
      </c>
      <c r="J68">
        <v>0</v>
      </c>
      <c r="K68">
        <v>0</v>
      </c>
      <c r="L68" t="s">
        <v>3941</v>
      </c>
      <c r="M68" t="s">
        <v>14838</v>
      </c>
      <c r="N68" t="s">
        <v>3984</v>
      </c>
      <c r="O68" t="s">
        <v>16362</v>
      </c>
      <c r="P68" t="s">
        <v>3986</v>
      </c>
      <c r="Q68" t="s">
        <v>16363</v>
      </c>
      <c r="R68" t="s">
        <v>3994</v>
      </c>
      <c r="S68" t="s">
        <v>16310</v>
      </c>
      <c r="T68" s="63">
        <v>32343</v>
      </c>
      <c r="U68" s="52"/>
      <c r="W68">
        <v>-16596</v>
      </c>
    </row>
    <row r="69" spans="1:23" x14ac:dyDescent="0.3">
      <c r="A69" t="s">
        <v>1194</v>
      </c>
      <c r="B69" t="s">
        <v>1195</v>
      </c>
      <c r="C69" t="s">
        <v>14918</v>
      </c>
      <c r="D69">
        <v>20000</v>
      </c>
      <c r="F69">
        <f t="shared" si="1"/>
        <v>64203.17</v>
      </c>
      <c r="G69">
        <v>62378.57</v>
      </c>
      <c r="H69">
        <v>0</v>
      </c>
      <c r="I69">
        <v>0</v>
      </c>
      <c r="J69">
        <v>0</v>
      </c>
      <c r="K69">
        <v>1824.6</v>
      </c>
      <c r="L69" t="s">
        <v>3931</v>
      </c>
      <c r="M69" t="s">
        <v>14838</v>
      </c>
      <c r="N69" t="s">
        <v>3989</v>
      </c>
      <c r="O69" t="s">
        <v>16363</v>
      </c>
      <c r="P69" t="s">
        <v>3985</v>
      </c>
      <c r="Q69" t="s">
        <v>16371</v>
      </c>
      <c r="R69" t="s">
        <v>3997</v>
      </c>
      <c r="S69" t="s">
        <v>16321</v>
      </c>
      <c r="T69" s="63">
        <v>32182</v>
      </c>
      <c r="U69" s="52"/>
      <c r="W69">
        <v>44203.17</v>
      </c>
    </row>
    <row r="70" spans="1:23" x14ac:dyDescent="0.3">
      <c r="A70" t="s">
        <v>1196</v>
      </c>
      <c r="B70" t="s">
        <v>1197</v>
      </c>
      <c r="C70" t="s">
        <v>14919</v>
      </c>
      <c r="D70">
        <v>299000</v>
      </c>
      <c r="F70">
        <f t="shared" si="1"/>
        <v>58433.81</v>
      </c>
      <c r="G70">
        <v>58433.81</v>
      </c>
      <c r="H70">
        <v>0</v>
      </c>
      <c r="I70">
        <v>0</v>
      </c>
      <c r="J70">
        <v>0</v>
      </c>
      <c r="K70">
        <v>0</v>
      </c>
      <c r="L70" t="s">
        <v>3930</v>
      </c>
      <c r="M70" t="s">
        <v>14841</v>
      </c>
      <c r="N70" t="s">
        <v>3984</v>
      </c>
      <c r="O70" t="s">
        <v>16362</v>
      </c>
      <c r="P70" t="s">
        <v>3987</v>
      </c>
      <c r="Q70" t="s">
        <v>16365</v>
      </c>
      <c r="R70" t="s">
        <v>3996</v>
      </c>
      <c r="S70" t="s">
        <v>16311</v>
      </c>
      <c r="T70" s="63">
        <v>32437</v>
      </c>
      <c r="U70" s="52"/>
      <c r="W70">
        <v>-240566.19</v>
      </c>
    </row>
    <row r="71" spans="1:23" x14ac:dyDescent="0.3">
      <c r="A71" t="s">
        <v>1198</v>
      </c>
      <c r="B71" t="s">
        <v>1199</v>
      </c>
      <c r="C71" t="s">
        <v>14920</v>
      </c>
      <c r="D71">
        <v>3000</v>
      </c>
      <c r="F71">
        <f t="shared" si="1"/>
        <v>1869.21</v>
      </c>
      <c r="G71">
        <v>0</v>
      </c>
      <c r="H71">
        <v>0</v>
      </c>
      <c r="I71">
        <v>1407.93</v>
      </c>
      <c r="J71">
        <v>0</v>
      </c>
      <c r="K71">
        <v>461.28</v>
      </c>
      <c r="L71" t="s">
        <v>3941</v>
      </c>
      <c r="M71" t="s">
        <v>14838</v>
      </c>
      <c r="N71" t="s">
        <v>3990</v>
      </c>
      <c r="O71" t="s">
        <v>16364</v>
      </c>
      <c r="P71" t="s">
        <v>3985</v>
      </c>
      <c r="Q71" t="s">
        <v>16371</v>
      </c>
      <c r="R71" t="s">
        <v>3997</v>
      </c>
      <c r="S71" t="s">
        <v>16311</v>
      </c>
      <c r="T71" s="63">
        <v>32335</v>
      </c>
      <c r="U71" s="52"/>
      <c r="V71">
        <v>3</v>
      </c>
      <c r="W71">
        <v>-1130.79</v>
      </c>
    </row>
    <row r="72" spans="1:23" x14ac:dyDescent="0.3">
      <c r="A72" t="s">
        <v>1200</v>
      </c>
      <c r="B72" t="s">
        <v>1201</v>
      </c>
      <c r="C72" t="s">
        <v>14921</v>
      </c>
      <c r="D72">
        <v>70000</v>
      </c>
      <c r="F72">
        <f t="shared" si="1"/>
        <v>4733.3999999999996</v>
      </c>
      <c r="G72">
        <v>0</v>
      </c>
      <c r="H72">
        <v>0</v>
      </c>
      <c r="I72">
        <v>4733.3999999999996</v>
      </c>
      <c r="J72">
        <v>0</v>
      </c>
      <c r="K72">
        <v>0</v>
      </c>
      <c r="L72" t="s">
        <v>3931</v>
      </c>
      <c r="M72" t="s">
        <v>14838</v>
      </c>
      <c r="N72" t="s">
        <v>3990</v>
      </c>
      <c r="O72" t="s">
        <v>16364</v>
      </c>
      <c r="P72" t="s">
        <v>3985</v>
      </c>
      <c r="Q72" t="s">
        <v>16371</v>
      </c>
      <c r="R72" t="s">
        <v>3997</v>
      </c>
      <c r="S72" t="s">
        <v>16308</v>
      </c>
      <c r="T72" s="63">
        <v>32562</v>
      </c>
      <c r="U72" s="52">
        <v>174749400</v>
      </c>
      <c r="W72">
        <v>-65266.6</v>
      </c>
    </row>
    <row r="73" spans="1:23" x14ac:dyDescent="0.3">
      <c r="A73" t="s">
        <v>1202</v>
      </c>
      <c r="B73" t="s">
        <v>1203</v>
      </c>
      <c r="C73" t="s">
        <v>14922</v>
      </c>
      <c r="D73">
        <v>1</v>
      </c>
      <c r="F73">
        <f t="shared" si="1"/>
        <v>2263.9699999999998</v>
      </c>
      <c r="G73">
        <v>0</v>
      </c>
      <c r="H73">
        <v>0</v>
      </c>
      <c r="I73">
        <v>0</v>
      </c>
      <c r="J73">
        <v>0</v>
      </c>
      <c r="K73">
        <v>2263.9699999999998</v>
      </c>
      <c r="L73" t="s">
        <v>3949</v>
      </c>
      <c r="M73" t="s">
        <v>14838</v>
      </c>
      <c r="N73" t="s">
        <v>3984</v>
      </c>
      <c r="O73" t="s">
        <v>16362</v>
      </c>
      <c r="P73" t="s">
        <v>3987</v>
      </c>
      <c r="Q73" t="s">
        <v>16365</v>
      </c>
      <c r="R73" t="s">
        <v>4000</v>
      </c>
      <c r="S73" t="s">
        <v>16312</v>
      </c>
      <c r="T73" s="63">
        <v>32685</v>
      </c>
      <c r="U73" s="52"/>
      <c r="V73">
        <v>7</v>
      </c>
      <c r="W73">
        <v>2262.9699999999998</v>
      </c>
    </row>
    <row r="74" spans="1:23" x14ac:dyDescent="0.3">
      <c r="A74" t="s">
        <v>1204</v>
      </c>
      <c r="B74" t="s">
        <v>1205</v>
      </c>
      <c r="C74" t="s">
        <v>14923</v>
      </c>
      <c r="D74">
        <v>100000</v>
      </c>
      <c r="F74">
        <f t="shared" si="1"/>
        <v>4751.46</v>
      </c>
      <c r="G74">
        <v>4751.46</v>
      </c>
      <c r="H74">
        <v>0</v>
      </c>
      <c r="I74">
        <v>0</v>
      </c>
      <c r="J74">
        <v>0</v>
      </c>
      <c r="K74">
        <v>0</v>
      </c>
      <c r="L74" t="s">
        <v>3939</v>
      </c>
      <c r="M74" t="s">
        <v>14838</v>
      </c>
      <c r="N74" t="s">
        <v>3984</v>
      </c>
      <c r="O74" t="s">
        <v>16362</v>
      </c>
      <c r="P74" t="s">
        <v>3986</v>
      </c>
      <c r="Q74" t="s">
        <v>16363</v>
      </c>
      <c r="R74" t="s">
        <v>3994</v>
      </c>
      <c r="S74" t="s">
        <v>16322</v>
      </c>
      <c r="T74" s="63">
        <v>32862</v>
      </c>
      <c r="U74" s="52"/>
      <c r="W74">
        <v>-95248.54</v>
      </c>
    </row>
    <row r="75" spans="1:23" x14ac:dyDescent="0.3">
      <c r="A75" t="s">
        <v>1206</v>
      </c>
      <c r="B75" t="s">
        <v>1207</v>
      </c>
      <c r="C75" t="s">
        <v>14924</v>
      </c>
      <c r="D75">
        <v>37500</v>
      </c>
      <c r="F75">
        <f t="shared" si="1"/>
        <v>22637.06</v>
      </c>
      <c r="G75">
        <v>22637.06</v>
      </c>
      <c r="H75">
        <v>0</v>
      </c>
      <c r="I75">
        <v>0</v>
      </c>
      <c r="J75">
        <v>0</v>
      </c>
      <c r="K75">
        <v>0</v>
      </c>
      <c r="L75" t="s">
        <v>3931</v>
      </c>
      <c r="M75" t="s">
        <v>14838</v>
      </c>
      <c r="N75" t="s">
        <v>3984</v>
      </c>
      <c r="O75" t="s">
        <v>16362</v>
      </c>
      <c r="P75" t="s">
        <v>3986</v>
      </c>
      <c r="Q75" t="s">
        <v>16363</v>
      </c>
      <c r="R75" t="s">
        <v>3997</v>
      </c>
      <c r="S75" t="s">
        <v>16322</v>
      </c>
      <c r="T75" s="63">
        <v>33206</v>
      </c>
      <c r="U75" s="52">
        <v>7418450</v>
      </c>
      <c r="W75">
        <v>-14862.939999999999</v>
      </c>
    </row>
    <row r="76" spans="1:23" x14ac:dyDescent="0.3">
      <c r="A76" t="s">
        <v>1208</v>
      </c>
      <c r="B76" t="s">
        <v>1209</v>
      </c>
      <c r="C76" t="s">
        <v>14925</v>
      </c>
      <c r="D76">
        <v>1</v>
      </c>
      <c r="F76">
        <f t="shared" si="1"/>
        <v>759</v>
      </c>
      <c r="G76">
        <v>0</v>
      </c>
      <c r="H76">
        <v>379.5</v>
      </c>
      <c r="I76">
        <v>379.5</v>
      </c>
      <c r="J76">
        <v>0</v>
      </c>
      <c r="K76">
        <v>0</v>
      </c>
      <c r="L76" t="s">
        <v>3931</v>
      </c>
      <c r="M76" t="s">
        <v>14838</v>
      </c>
      <c r="N76" t="s">
        <v>3990</v>
      </c>
      <c r="O76" t="s">
        <v>16364</v>
      </c>
      <c r="P76" t="s">
        <v>3986</v>
      </c>
      <c r="Q76" t="s">
        <v>16363</v>
      </c>
      <c r="R76" t="s">
        <v>3994</v>
      </c>
      <c r="S76" t="s">
        <v>16310</v>
      </c>
      <c r="T76" s="63">
        <v>33350</v>
      </c>
      <c r="U76" s="52"/>
      <c r="W76">
        <v>758</v>
      </c>
    </row>
    <row r="77" spans="1:23" x14ac:dyDescent="0.3">
      <c r="A77" t="s">
        <v>1210</v>
      </c>
      <c r="B77" t="s">
        <v>1211</v>
      </c>
      <c r="C77" t="s">
        <v>14926</v>
      </c>
      <c r="D77">
        <v>11000</v>
      </c>
      <c r="F77">
        <f t="shared" si="1"/>
        <v>7178.53</v>
      </c>
      <c r="G77">
        <v>7178.53</v>
      </c>
      <c r="H77">
        <v>0</v>
      </c>
      <c r="I77">
        <v>0</v>
      </c>
      <c r="J77">
        <v>0</v>
      </c>
      <c r="K77">
        <v>0</v>
      </c>
      <c r="L77" t="s">
        <v>3931</v>
      </c>
      <c r="M77" t="s">
        <v>14838</v>
      </c>
      <c r="N77" t="s">
        <v>3984</v>
      </c>
      <c r="O77" t="s">
        <v>16362</v>
      </c>
      <c r="P77" t="s">
        <v>3986</v>
      </c>
      <c r="Q77" t="s">
        <v>16363</v>
      </c>
      <c r="R77" t="s">
        <v>3994</v>
      </c>
      <c r="S77" t="s">
        <v>16311</v>
      </c>
      <c r="T77" s="63">
        <v>33179</v>
      </c>
      <c r="U77" s="52">
        <v>382496400</v>
      </c>
      <c r="W77">
        <v>-3821.4700000000003</v>
      </c>
    </row>
    <row r="78" spans="1:23" x14ac:dyDescent="0.3">
      <c r="A78" t="s">
        <v>1212</v>
      </c>
      <c r="B78" t="s">
        <v>1211</v>
      </c>
      <c r="C78" t="s">
        <v>14927</v>
      </c>
      <c r="D78">
        <v>16000</v>
      </c>
      <c r="F78">
        <f t="shared" si="1"/>
        <v>4971.95</v>
      </c>
      <c r="G78">
        <v>4296.53</v>
      </c>
      <c r="H78">
        <v>0</v>
      </c>
      <c r="I78">
        <v>0</v>
      </c>
      <c r="J78">
        <v>0</v>
      </c>
      <c r="K78">
        <v>675.42</v>
      </c>
      <c r="L78" t="s">
        <v>3941</v>
      </c>
      <c r="M78" t="s">
        <v>14838</v>
      </c>
      <c r="N78" t="s">
        <v>3984</v>
      </c>
      <c r="O78" t="s">
        <v>16362</v>
      </c>
      <c r="P78" t="s">
        <v>3986</v>
      </c>
      <c r="Q78" t="s">
        <v>16363</v>
      </c>
      <c r="R78" t="s">
        <v>3994</v>
      </c>
      <c r="S78" t="s">
        <v>16318</v>
      </c>
      <c r="T78" s="63">
        <v>33407</v>
      </c>
      <c r="U78" s="52"/>
      <c r="W78">
        <v>-11028.05</v>
      </c>
    </row>
    <row r="79" spans="1:23" x14ac:dyDescent="0.3">
      <c r="A79" t="s">
        <v>1213</v>
      </c>
      <c r="B79" t="s">
        <v>1214</v>
      </c>
      <c r="C79" t="s">
        <v>14928</v>
      </c>
      <c r="D79">
        <v>20000</v>
      </c>
      <c r="F79">
        <f t="shared" si="1"/>
        <v>3387.89</v>
      </c>
      <c r="G79">
        <v>0</v>
      </c>
      <c r="H79">
        <v>0</v>
      </c>
      <c r="I79">
        <v>0</v>
      </c>
      <c r="J79">
        <v>0</v>
      </c>
      <c r="K79">
        <v>3387.89</v>
      </c>
      <c r="L79" t="s">
        <v>3932</v>
      </c>
      <c r="M79" t="s">
        <v>14838</v>
      </c>
      <c r="N79" t="s">
        <v>3984</v>
      </c>
      <c r="O79" t="s">
        <v>16362</v>
      </c>
      <c r="P79" t="s">
        <v>3986</v>
      </c>
      <c r="Q79" t="s">
        <v>16363</v>
      </c>
      <c r="R79" t="s">
        <v>3994</v>
      </c>
      <c r="S79" t="s">
        <v>16308</v>
      </c>
      <c r="T79" s="63">
        <v>33435</v>
      </c>
      <c r="U79" s="52"/>
      <c r="W79">
        <v>-16612.11</v>
      </c>
    </row>
    <row r="80" spans="1:23" x14ac:dyDescent="0.3">
      <c r="A80" t="s">
        <v>1215</v>
      </c>
      <c r="B80" t="s">
        <v>1216</v>
      </c>
      <c r="C80" t="s">
        <v>14929</v>
      </c>
      <c r="D80">
        <v>35000</v>
      </c>
      <c r="F80">
        <f t="shared" si="1"/>
        <v>4677.88</v>
      </c>
      <c r="G80">
        <v>4677.88</v>
      </c>
      <c r="H80">
        <v>0</v>
      </c>
      <c r="I80">
        <v>0</v>
      </c>
      <c r="J80">
        <v>0</v>
      </c>
      <c r="K80">
        <v>0</v>
      </c>
      <c r="L80" t="s">
        <v>3930</v>
      </c>
      <c r="M80" t="s">
        <v>14841</v>
      </c>
      <c r="N80" t="s">
        <v>3984</v>
      </c>
      <c r="O80" t="s">
        <v>16362</v>
      </c>
      <c r="P80" t="s">
        <v>3985</v>
      </c>
      <c r="Q80" t="s">
        <v>16371</v>
      </c>
      <c r="R80" t="s">
        <v>3997</v>
      </c>
      <c r="S80" t="s">
        <v>16312</v>
      </c>
      <c r="T80" s="63">
        <v>33785</v>
      </c>
      <c r="U80" s="52"/>
      <c r="W80">
        <v>-30322.12</v>
      </c>
    </row>
    <row r="81" spans="1:23" x14ac:dyDescent="0.3">
      <c r="A81" t="s">
        <v>1217</v>
      </c>
      <c r="B81" t="s">
        <v>1218</v>
      </c>
      <c r="C81" t="s">
        <v>14930</v>
      </c>
      <c r="D81">
        <v>3000</v>
      </c>
      <c r="F81">
        <f t="shared" si="1"/>
        <v>-2470.9499999999998</v>
      </c>
      <c r="G81">
        <v>0</v>
      </c>
      <c r="H81">
        <v>0</v>
      </c>
      <c r="I81">
        <v>-1000</v>
      </c>
      <c r="J81">
        <v>-1200</v>
      </c>
      <c r="K81">
        <v>-270.95</v>
      </c>
      <c r="L81" t="s">
        <v>3935</v>
      </c>
      <c r="M81" t="s">
        <v>14838</v>
      </c>
      <c r="N81" t="s">
        <v>3990</v>
      </c>
      <c r="O81" t="s">
        <v>16364</v>
      </c>
      <c r="P81" t="s">
        <v>3986</v>
      </c>
      <c r="Q81" t="s">
        <v>16363</v>
      </c>
      <c r="R81" t="s">
        <v>3995</v>
      </c>
      <c r="S81" t="s">
        <v>16317</v>
      </c>
      <c r="U81" s="52"/>
      <c r="W81">
        <v>-5470.95</v>
      </c>
    </row>
    <row r="82" spans="1:23" x14ac:dyDescent="0.3">
      <c r="A82" t="s">
        <v>1219</v>
      </c>
      <c r="B82" t="s">
        <v>1220</v>
      </c>
      <c r="C82" t="s">
        <v>14931</v>
      </c>
      <c r="D82">
        <v>5000</v>
      </c>
      <c r="F82">
        <f t="shared" si="1"/>
        <v>-490.16</v>
      </c>
      <c r="G82">
        <v>0</v>
      </c>
      <c r="H82">
        <v>0</v>
      </c>
      <c r="I82">
        <v>0</v>
      </c>
      <c r="J82">
        <v>0</v>
      </c>
      <c r="K82">
        <v>-490.16</v>
      </c>
      <c r="L82" t="s">
        <v>3932</v>
      </c>
      <c r="M82" t="s">
        <v>14838</v>
      </c>
      <c r="N82" t="s">
        <v>3989</v>
      </c>
      <c r="O82" t="s">
        <v>16363</v>
      </c>
      <c r="P82" t="s">
        <v>3985</v>
      </c>
      <c r="Q82" t="s">
        <v>16371</v>
      </c>
      <c r="R82" t="s">
        <v>3997</v>
      </c>
      <c r="S82" t="s">
        <v>16316</v>
      </c>
      <c r="U82" s="52">
        <v>377171080</v>
      </c>
      <c r="W82">
        <v>-5490.16</v>
      </c>
    </row>
    <row r="83" spans="1:23" x14ac:dyDescent="0.3">
      <c r="A83" t="s">
        <v>1221</v>
      </c>
      <c r="B83" t="s">
        <v>1222</v>
      </c>
      <c r="C83" t="s">
        <v>14932</v>
      </c>
      <c r="D83">
        <v>15000</v>
      </c>
      <c r="F83">
        <f t="shared" si="1"/>
        <v>15705.11</v>
      </c>
      <c r="G83">
        <v>15705.11</v>
      </c>
      <c r="H83">
        <v>0</v>
      </c>
      <c r="I83">
        <v>0</v>
      </c>
      <c r="J83">
        <v>0</v>
      </c>
      <c r="K83">
        <v>0</v>
      </c>
      <c r="L83" t="s">
        <v>3932</v>
      </c>
      <c r="M83" t="s">
        <v>14838</v>
      </c>
      <c r="N83" t="s">
        <v>3984</v>
      </c>
      <c r="O83" t="s">
        <v>16362</v>
      </c>
      <c r="P83" t="s">
        <v>3986</v>
      </c>
      <c r="Q83" t="s">
        <v>16363</v>
      </c>
      <c r="R83" t="s">
        <v>3994</v>
      </c>
      <c r="S83" t="s">
        <v>16313</v>
      </c>
      <c r="U83" s="52">
        <v>628460770</v>
      </c>
      <c r="W83">
        <v>705.11000000000058</v>
      </c>
    </row>
    <row r="84" spans="1:23" x14ac:dyDescent="0.3">
      <c r="A84" t="s">
        <v>1223</v>
      </c>
      <c r="B84" t="s">
        <v>1224</v>
      </c>
      <c r="C84" t="s">
        <v>14933</v>
      </c>
      <c r="D84">
        <v>70000</v>
      </c>
      <c r="F84">
        <f t="shared" si="1"/>
        <v>10783.560000000001</v>
      </c>
      <c r="G84">
        <v>0</v>
      </c>
      <c r="H84">
        <v>0</v>
      </c>
      <c r="I84">
        <v>7373.9</v>
      </c>
      <c r="J84">
        <v>-1151.73</v>
      </c>
      <c r="K84">
        <v>4561.3900000000003</v>
      </c>
      <c r="L84" t="s">
        <v>3939</v>
      </c>
      <c r="M84" t="s">
        <v>14838</v>
      </c>
      <c r="N84" t="s">
        <v>3990</v>
      </c>
      <c r="O84" t="s">
        <v>16364</v>
      </c>
      <c r="P84" t="s">
        <v>3986</v>
      </c>
      <c r="Q84" t="s">
        <v>16363</v>
      </c>
      <c r="R84" t="s">
        <v>3994</v>
      </c>
      <c r="S84" t="s">
        <v>16307</v>
      </c>
      <c r="U84" s="52"/>
      <c r="W84">
        <v>-59216.44</v>
      </c>
    </row>
    <row r="85" spans="1:23" x14ac:dyDescent="0.3">
      <c r="A85" t="s">
        <v>1225</v>
      </c>
      <c r="B85" t="s">
        <v>1226</v>
      </c>
      <c r="C85" t="s">
        <v>14934</v>
      </c>
      <c r="D85">
        <v>50000</v>
      </c>
      <c r="F85">
        <f t="shared" si="1"/>
        <v>1316.75</v>
      </c>
      <c r="G85">
        <v>1316.75</v>
      </c>
      <c r="H85">
        <v>0</v>
      </c>
      <c r="I85">
        <v>0</v>
      </c>
      <c r="J85">
        <v>0</v>
      </c>
      <c r="K85">
        <v>0</v>
      </c>
      <c r="L85" t="s">
        <v>3936</v>
      </c>
      <c r="M85" t="s">
        <v>14838</v>
      </c>
      <c r="N85" t="s">
        <v>3984</v>
      </c>
      <c r="O85" t="s">
        <v>16362</v>
      </c>
      <c r="P85" t="s">
        <v>3986</v>
      </c>
      <c r="Q85" t="s">
        <v>16363</v>
      </c>
      <c r="R85" t="s">
        <v>3994</v>
      </c>
      <c r="S85" t="s">
        <v>16317</v>
      </c>
      <c r="U85" s="52"/>
      <c r="W85">
        <v>-48683.25</v>
      </c>
    </row>
    <row r="86" spans="1:23" x14ac:dyDescent="0.3">
      <c r="A86" t="s">
        <v>1227</v>
      </c>
      <c r="B86" t="s">
        <v>1228</v>
      </c>
      <c r="C86" t="s">
        <v>14935</v>
      </c>
      <c r="D86">
        <v>1</v>
      </c>
      <c r="F86">
        <f t="shared" si="1"/>
        <v>274530.68</v>
      </c>
      <c r="G86">
        <v>0</v>
      </c>
      <c r="H86">
        <v>0</v>
      </c>
      <c r="I86">
        <v>0</v>
      </c>
      <c r="J86">
        <v>0</v>
      </c>
      <c r="K86">
        <v>274530.68</v>
      </c>
      <c r="L86" t="s">
        <v>3940</v>
      </c>
      <c r="M86" t="s">
        <v>14838</v>
      </c>
      <c r="N86" t="s">
        <v>3984</v>
      </c>
      <c r="O86" t="s">
        <v>16362</v>
      </c>
      <c r="P86" t="s">
        <v>3986</v>
      </c>
      <c r="Q86" t="s">
        <v>16363</v>
      </c>
      <c r="R86" t="s">
        <v>3994</v>
      </c>
      <c r="S86" t="s">
        <v>16309</v>
      </c>
      <c r="U86" s="52">
        <v>119690690</v>
      </c>
      <c r="W86">
        <v>274529.68</v>
      </c>
    </row>
    <row r="87" spans="1:23" x14ac:dyDescent="0.3">
      <c r="A87" t="s">
        <v>1229</v>
      </c>
      <c r="B87" t="s">
        <v>1228</v>
      </c>
      <c r="C87" t="s">
        <v>14936</v>
      </c>
      <c r="D87">
        <v>1</v>
      </c>
      <c r="F87">
        <f t="shared" si="1"/>
        <v>9769.83</v>
      </c>
      <c r="G87">
        <v>0</v>
      </c>
      <c r="H87">
        <v>0</v>
      </c>
      <c r="I87">
        <v>0</v>
      </c>
      <c r="J87">
        <v>0</v>
      </c>
      <c r="K87">
        <v>9769.83</v>
      </c>
      <c r="L87" t="s">
        <v>3940</v>
      </c>
      <c r="M87" t="s">
        <v>14838</v>
      </c>
      <c r="N87" t="s">
        <v>3984</v>
      </c>
      <c r="O87" t="s">
        <v>16362</v>
      </c>
      <c r="P87" t="s">
        <v>3986</v>
      </c>
      <c r="Q87" t="s">
        <v>16363</v>
      </c>
      <c r="R87" t="s">
        <v>3994</v>
      </c>
      <c r="S87" t="s">
        <v>16310</v>
      </c>
      <c r="U87" s="52"/>
      <c r="W87">
        <v>9768.83</v>
      </c>
    </row>
    <row r="88" spans="1:23" x14ac:dyDescent="0.3">
      <c r="A88" t="s">
        <v>1230</v>
      </c>
      <c r="B88" t="s">
        <v>1231</v>
      </c>
      <c r="C88" t="s">
        <v>14937</v>
      </c>
      <c r="D88">
        <v>5000</v>
      </c>
      <c r="F88">
        <f t="shared" si="1"/>
        <v>931.5</v>
      </c>
      <c r="G88">
        <v>931.5</v>
      </c>
      <c r="H88">
        <v>-465.75</v>
      </c>
      <c r="I88">
        <v>465.75</v>
      </c>
      <c r="J88">
        <v>0</v>
      </c>
      <c r="K88">
        <v>0</v>
      </c>
      <c r="L88" t="s">
        <v>3936</v>
      </c>
      <c r="M88" t="s">
        <v>14838</v>
      </c>
      <c r="N88" t="s">
        <v>3989</v>
      </c>
      <c r="O88" t="s">
        <v>16363</v>
      </c>
      <c r="P88" t="s">
        <v>3985</v>
      </c>
      <c r="Q88" t="s">
        <v>16371</v>
      </c>
      <c r="R88" t="s">
        <v>3997</v>
      </c>
      <c r="S88" t="s">
        <v>16307</v>
      </c>
      <c r="U88" s="52">
        <v>330625230</v>
      </c>
      <c r="W88">
        <v>-4068.5</v>
      </c>
    </row>
    <row r="89" spans="1:23" x14ac:dyDescent="0.3">
      <c r="A89" t="s">
        <v>1232</v>
      </c>
      <c r="B89" t="s">
        <v>1233</v>
      </c>
      <c r="C89" t="s">
        <v>14938</v>
      </c>
      <c r="D89">
        <v>1</v>
      </c>
      <c r="F89">
        <f t="shared" si="1"/>
        <v>11100.23</v>
      </c>
      <c r="G89">
        <v>0</v>
      </c>
      <c r="H89">
        <v>0</v>
      </c>
      <c r="I89">
        <v>0</v>
      </c>
      <c r="J89">
        <v>0</v>
      </c>
      <c r="K89">
        <v>11100.23</v>
      </c>
      <c r="L89" t="s">
        <v>3940</v>
      </c>
      <c r="M89" t="s">
        <v>14838</v>
      </c>
      <c r="N89" t="s">
        <v>3984</v>
      </c>
      <c r="O89" t="s">
        <v>16362</v>
      </c>
      <c r="P89" t="s">
        <v>3986</v>
      </c>
      <c r="Q89" t="s">
        <v>16363</v>
      </c>
      <c r="R89" t="s">
        <v>3994</v>
      </c>
      <c r="S89" t="s">
        <v>16310</v>
      </c>
      <c r="U89" s="52">
        <v>197208960</v>
      </c>
      <c r="W89">
        <v>11099.23</v>
      </c>
    </row>
    <row r="90" spans="1:23" x14ac:dyDescent="0.3">
      <c r="A90" t="s">
        <v>1234</v>
      </c>
      <c r="B90" t="s">
        <v>1235</v>
      </c>
      <c r="C90" t="s">
        <v>14939</v>
      </c>
      <c r="D90">
        <v>60000</v>
      </c>
      <c r="F90">
        <f t="shared" si="1"/>
        <v>11053.2</v>
      </c>
      <c r="G90">
        <v>11053.2</v>
      </c>
      <c r="H90">
        <v>0</v>
      </c>
      <c r="I90">
        <v>0</v>
      </c>
      <c r="J90">
        <v>0</v>
      </c>
      <c r="K90">
        <v>0</v>
      </c>
      <c r="L90" t="s">
        <v>3935</v>
      </c>
      <c r="M90" t="s">
        <v>14838</v>
      </c>
      <c r="N90" t="s">
        <v>3984</v>
      </c>
      <c r="O90" t="s">
        <v>16362</v>
      </c>
      <c r="P90" t="s">
        <v>3985</v>
      </c>
      <c r="Q90" t="s">
        <v>16371</v>
      </c>
      <c r="R90" t="s">
        <v>3997</v>
      </c>
      <c r="S90" t="s">
        <v>16312</v>
      </c>
      <c r="U90" s="52"/>
      <c r="W90">
        <v>-48946.8</v>
      </c>
    </row>
    <row r="91" spans="1:23" x14ac:dyDescent="0.3">
      <c r="A91" t="s">
        <v>1236</v>
      </c>
      <c r="B91" t="s">
        <v>1237</v>
      </c>
      <c r="C91" t="s">
        <v>14940</v>
      </c>
      <c r="D91">
        <v>8000</v>
      </c>
      <c r="F91">
        <f t="shared" si="1"/>
        <v>-586.12999999999988</v>
      </c>
      <c r="G91">
        <v>1045.3900000000001</v>
      </c>
      <c r="H91">
        <v>0</v>
      </c>
      <c r="I91">
        <v>0</v>
      </c>
      <c r="J91">
        <v>-1631.52</v>
      </c>
      <c r="K91">
        <v>0</v>
      </c>
      <c r="L91" t="s">
        <v>3939</v>
      </c>
      <c r="M91" t="s">
        <v>14838</v>
      </c>
      <c r="N91" t="s">
        <v>3990</v>
      </c>
      <c r="O91" t="s">
        <v>16364</v>
      </c>
      <c r="P91" t="s">
        <v>3986</v>
      </c>
      <c r="Q91" t="s">
        <v>16363</v>
      </c>
      <c r="R91" t="s">
        <v>3994</v>
      </c>
      <c r="S91" t="s">
        <v>16314</v>
      </c>
      <c r="U91" s="52"/>
      <c r="W91">
        <v>-8586.1299999999992</v>
      </c>
    </row>
    <row r="92" spans="1:23" x14ac:dyDescent="0.3">
      <c r="A92" t="s">
        <v>1238</v>
      </c>
      <c r="B92" t="s">
        <v>1239</v>
      </c>
      <c r="C92" t="s">
        <v>14941</v>
      </c>
      <c r="D92">
        <v>60000</v>
      </c>
      <c r="F92">
        <f t="shared" si="1"/>
        <v>8121.52</v>
      </c>
      <c r="G92">
        <v>8121.52</v>
      </c>
      <c r="H92">
        <v>0</v>
      </c>
      <c r="I92">
        <v>0</v>
      </c>
      <c r="J92">
        <v>0</v>
      </c>
      <c r="K92">
        <v>0</v>
      </c>
      <c r="L92" t="s">
        <v>3932</v>
      </c>
      <c r="M92" t="s">
        <v>14838</v>
      </c>
      <c r="N92" t="s">
        <v>3984</v>
      </c>
      <c r="O92" t="s">
        <v>16362</v>
      </c>
      <c r="P92" t="s">
        <v>3986</v>
      </c>
      <c r="Q92" t="s">
        <v>16363</v>
      </c>
      <c r="R92" t="s">
        <v>3994</v>
      </c>
      <c r="S92" t="s">
        <v>16307</v>
      </c>
      <c r="U92" s="52"/>
      <c r="W92">
        <v>-51878.479999999996</v>
      </c>
    </row>
    <row r="93" spans="1:23" x14ac:dyDescent="0.3">
      <c r="A93" t="s">
        <v>1240</v>
      </c>
      <c r="B93" t="s">
        <v>1241</v>
      </c>
      <c r="C93" t="s">
        <v>14942</v>
      </c>
      <c r="D93">
        <v>10000</v>
      </c>
      <c r="F93">
        <f t="shared" si="1"/>
        <v>6801.84</v>
      </c>
      <c r="G93">
        <v>6801.84</v>
      </c>
      <c r="H93">
        <v>0</v>
      </c>
      <c r="I93">
        <v>0</v>
      </c>
      <c r="J93">
        <v>0</v>
      </c>
      <c r="K93">
        <v>0</v>
      </c>
      <c r="L93" t="s">
        <v>3943</v>
      </c>
      <c r="M93" t="s">
        <v>14842</v>
      </c>
      <c r="N93" t="s">
        <v>3984</v>
      </c>
      <c r="O93" t="s">
        <v>16362</v>
      </c>
      <c r="P93" t="s">
        <v>3988</v>
      </c>
      <c r="Q93" t="s">
        <v>16362</v>
      </c>
      <c r="R93" t="s">
        <v>3994</v>
      </c>
      <c r="S93" t="s">
        <v>16311</v>
      </c>
      <c r="U93" s="52"/>
      <c r="W93">
        <v>-3198.16</v>
      </c>
    </row>
    <row r="94" spans="1:23" x14ac:dyDescent="0.3">
      <c r="A94" t="s">
        <v>1242</v>
      </c>
      <c r="B94" t="s">
        <v>1243</v>
      </c>
      <c r="C94" t="s">
        <v>14943</v>
      </c>
      <c r="D94">
        <v>10000</v>
      </c>
      <c r="F94">
        <f t="shared" si="1"/>
        <v>1383.08</v>
      </c>
      <c r="G94">
        <v>1383.08</v>
      </c>
      <c r="H94">
        <v>0</v>
      </c>
      <c r="I94">
        <v>0</v>
      </c>
      <c r="J94">
        <v>0</v>
      </c>
      <c r="K94">
        <v>0</v>
      </c>
      <c r="L94" t="s">
        <v>3935</v>
      </c>
      <c r="M94" t="s">
        <v>14838</v>
      </c>
      <c r="N94" t="s">
        <v>3984</v>
      </c>
      <c r="O94" t="s">
        <v>16362</v>
      </c>
      <c r="P94" t="s">
        <v>3986</v>
      </c>
      <c r="Q94" t="s">
        <v>16363</v>
      </c>
      <c r="R94" t="s">
        <v>3994</v>
      </c>
      <c r="S94" t="s">
        <v>16309</v>
      </c>
      <c r="U94" s="52"/>
      <c r="W94">
        <v>-8616.92</v>
      </c>
    </row>
    <row r="95" spans="1:23" x14ac:dyDescent="0.3">
      <c r="A95" t="s">
        <v>1244</v>
      </c>
      <c r="B95" t="s">
        <v>1245</v>
      </c>
      <c r="C95" t="s">
        <v>14944</v>
      </c>
      <c r="D95">
        <v>0</v>
      </c>
      <c r="F95">
        <f t="shared" si="1"/>
        <v>-185.82</v>
      </c>
      <c r="G95">
        <v>0</v>
      </c>
      <c r="H95">
        <v>-185.82</v>
      </c>
      <c r="I95">
        <v>0</v>
      </c>
      <c r="J95">
        <v>0</v>
      </c>
      <c r="K95">
        <v>0</v>
      </c>
      <c r="L95" t="s">
        <v>3954</v>
      </c>
      <c r="M95" t="s">
        <v>14836</v>
      </c>
      <c r="N95" t="s">
        <v>3984</v>
      </c>
      <c r="O95" t="s">
        <v>16362</v>
      </c>
      <c r="P95" t="s">
        <v>3988</v>
      </c>
      <c r="Q95" t="s">
        <v>16362</v>
      </c>
      <c r="R95" t="s">
        <v>3994</v>
      </c>
      <c r="S95" t="s">
        <v>16311</v>
      </c>
      <c r="U95" s="52">
        <v>316685440</v>
      </c>
      <c r="W95">
        <v>-185.82</v>
      </c>
    </row>
    <row r="96" spans="1:23" x14ac:dyDescent="0.3">
      <c r="A96" t="s">
        <v>1246</v>
      </c>
      <c r="B96" t="s">
        <v>1247</v>
      </c>
      <c r="C96" t="s">
        <v>14945</v>
      </c>
      <c r="D96">
        <v>80000</v>
      </c>
      <c r="F96">
        <f t="shared" si="1"/>
        <v>25443.760000000002</v>
      </c>
      <c r="G96">
        <v>6739</v>
      </c>
      <c r="H96">
        <v>0</v>
      </c>
      <c r="I96">
        <v>3984.75</v>
      </c>
      <c r="J96">
        <v>0</v>
      </c>
      <c r="K96">
        <v>14720.01</v>
      </c>
      <c r="L96" t="s">
        <v>3958</v>
      </c>
      <c r="M96" t="s">
        <v>14838</v>
      </c>
      <c r="N96" t="s">
        <v>3989</v>
      </c>
      <c r="O96" t="s">
        <v>16363</v>
      </c>
      <c r="P96" t="s">
        <v>3991</v>
      </c>
      <c r="Q96" t="s">
        <v>16364</v>
      </c>
      <c r="R96" t="s">
        <v>3994</v>
      </c>
      <c r="S96" t="s">
        <v>16309</v>
      </c>
      <c r="U96" s="52"/>
      <c r="W96">
        <v>-54556.24</v>
      </c>
    </row>
    <row r="97" spans="1:23" x14ac:dyDescent="0.3">
      <c r="A97" t="s">
        <v>1248</v>
      </c>
      <c r="B97" t="s">
        <v>1249</v>
      </c>
      <c r="C97" t="s">
        <v>14946</v>
      </c>
      <c r="D97">
        <v>0</v>
      </c>
      <c r="F97">
        <f t="shared" si="1"/>
        <v>-62.75</v>
      </c>
      <c r="G97">
        <v>0</v>
      </c>
      <c r="H97">
        <v>0</v>
      </c>
      <c r="I97">
        <v>-62.75</v>
      </c>
      <c r="J97">
        <v>0</v>
      </c>
      <c r="K97">
        <v>0</v>
      </c>
      <c r="L97" t="s">
        <v>3945</v>
      </c>
      <c r="M97" t="s">
        <v>14844</v>
      </c>
      <c r="N97" t="s">
        <v>3990</v>
      </c>
      <c r="O97" t="s">
        <v>16364</v>
      </c>
      <c r="P97" t="s">
        <v>3988</v>
      </c>
      <c r="Q97" t="s">
        <v>16362</v>
      </c>
      <c r="R97" t="s">
        <v>3994</v>
      </c>
      <c r="S97" t="s">
        <v>16315</v>
      </c>
      <c r="U97" s="52">
        <v>143704280</v>
      </c>
      <c r="W97">
        <v>-62.75</v>
      </c>
    </row>
    <row r="98" spans="1:23" x14ac:dyDescent="0.3">
      <c r="A98" t="s">
        <v>1250</v>
      </c>
      <c r="B98" t="s">
        <v>1251</v>
      </c>
      <c r="C98" t="s">
        <v>14947</v>
      </c>
      <c r="D98">
        <v>1</v>
      </c>
      <c r="F98">
        <f t="shared" si="1"/>
        <v>-615.25</v>
      </c>
      <c r="G98">
        <v>0</v>
      </c>
      <c r="H98">
        <v>0</v>
      </c>
      <c r="I98">
        <v>0</v>
      </c>
      <c r="J98">
        <v>0</v>
      </c>
      <c r="K98">
        <v>-615.25</v>
      </c>
      <c r="L98" t="s">
        <v>3942</v>
      </c>
      <c r="M98" t="s">
        <v>14844</v>
      </c>
      <c r="N98" t="s">
        <v>3984</v>
      </c>
      <c r="O98" t="s">
        <v>16362</v>
      </c>
      <c r="P98" t="s">
        <v>3986</v>
      </c>
      <c r="Q98" t="s">
        <v>16363</v>
      </c>
      <c r="R98" t="s">
        <v>3997</v>
      </c>
      <c r="S98" t="s">
        <v>16322</v>
      </c>
      <c r="U98" s="52">
        <v>47623800</v>
      </c>
      <c r="W98">
        <v>-616.25</v>
      </c>
    </row>
    <row r="99" spans="1:23" x14ac:dyDescent="0.3">
      <c r="A99" t="s">
        <v>1252</v>
      </c>
      <c r="B99" t="s">
        <v>1253</v>
      </c>
      <c r="C99" t="s">
        <v>14948</v>
      </c>
      <c r="D99">
        <v>15000</v>
      </c>
      <c r="F99">
        <f t="shared" si="1"/>
        <v>1357</v>
      </c>
      <c r="G99">
        <v>1357</v>
      </c>
      <c r="H99">
        <v>0</v>
      </c>
      <c r="I99">
        <v>0</v>
      </c>
      <c r="J99">
        <v>0</v>
      </c>
      <c r="K99">
        <v>0</v>
      </c>
      <c r="L99" t="s">
        <v>3957</v>
      </c>
      <c r="M99" t="s">
        <v>14838</v>
      </c>
      <c r="N99" t="s">
        <v>3984</v>
      </c>
      <c r="O99" t="s">
        <v>16362</v>
      </c>
      <c r="P99" t="s">
        <v>3986</v>
      </c>
      <c r="Q99" t="s">
        <v>16363</v>
      </c>
      <c r="R99" t="s">
        <v>3994</v>
      </c>
      <c r="S99" t="s">
        <v>16321</v>
      </c>
      <c r="U99" s="52"/>
      <c r="W99">
        <v>-13643</v>
      </c>
    </row>
    <row r="100" spans="1:23" x14ac:dyDescent="0.3">
      <c r="A100" t="s">
        <v>1254</v>
      </c>
      <c r="B100" t="s">
        <v>1255</v>
      </c>
      <c r="C100" t="s">
        <v>14949</v>
      </c>
      <c r="D100">
        <v>15000</v>
      </c>
      <c r="F100">
        <f t="shared" si="1"/>
        <v>1322.5</v>
      </c>
      <c r="G100">
        <v>0</v>
      </c>
      <c r="H100">
        <v>0</v>
      </c>
      <c r="I100">
        <v>0</v>
      </c>
      <c r="J100">
        <v>0</v>
      </c>
      <c r="K100">
        <v>1322.5</v>
      </c>
      <c r="L100" t="s">
        <v>3931</v>
      </c>
      <c r="M100" t="s">
        <v>14838</v>
      </c>
      <c r="N100" t="s">
        <v>3989</v>
      </c>
      <c r="O100" t="s">
        <v>16363</v>
      </c>
      <c r="P100" t="s">
        <v>3986</v>
      </c>
      <c r="Q100" t="s">
        <v>16363</v>
      </c>
      <c r="R100" t="s">
        <v>3994</v>
      </c>
      <c r="S100" t="s">
        <v>16313</v>
      </c>
      <c r="U100" s="52"/>
      <c r="W100">
        <v>-13677.5</v>
      </c>
    </row>
    <row r="101" spans="1:23" x14ac:dyDescent="0.3">
      <c r="A101" t="s">
        <v>1256</v>
      </c>
      <c r="B101" t="s">
        <v>1257</v>
      </c>
      <c r="C101" t="s">
        <v>14950</v>
      </c>
      <c r="D101">
        <v>200000</v>
      </c>
      <c r="F101">
        <f t="shared" si="1"/>
        <v>-992.08</v>
      </c>
      <c r="G101">
        <v>0</v>
      </c>
      <c r="H101">
        <v>-992.08</v>
      </c>
      <c r="I101">
        <v>0</v>
      </c>
      <c r="J101">
        <v>0</v>
      </c>
      <c r="K101">
        <v>0</v>
      </c>
      <c r="L101" t="s">
        <v>3954</v>
      </c>
      <c r="M101" t="s">
        <v>14836</v>
      </c>
      <c r="N101" t="s">
        <v>3984</v>
      </c>
      <c r="O101" t="s">
        <v>16362</v>
      </c>
      <c r="P101" t="s">
        <v>3988</v>
      </c>
      <c r="Q101" t="s">
        <v>16362</v>
      </c>
      <c r="R101" t="s">
        <v>3994</v>
      </c>
      <c r="S101" t="s">
        <v>16309</v>
      </c>
      <c r="U101" s="52"/>
      <c r="W101">
        <v>-200992.08</v>
      </c>
    </row>
    <row r="102" spans="1:23" x14ac:dyDescent="0.3">
      <c r="A102" t="s">
        <v>1258</v>
      </c>
      <c r="B102" t="s">
        <v>1259</v>
      </c>
      <c r="C102" t="s">
        <v>14951</v>
      </c>
      <c r="D102">
        <v>500000</v>
      </c>
      <c r="F102">
        <f t="shared" si="1"/>
        <v>10522.5</v>
      </c>
      <c r="G102">
        <v>7532.5</v>
      </c>
      <c r="H102">
        <v>0</v>
      </c>
      <c r="I102">
        <v>2990</v>
      </c>
      <c r="J102">
        <v>0</v>
      </c>
      <c r="K102">
        <v>0</v>
      </c>
      <c r="L102" t="s">
        <v>3958</v>
      </c>
      <c r="M102" t="s">
        <v>14838</v>
      </c>
      <c r="N102" t="s">
        <v>3984</v>
      </c>
      <c r="O102" t="s">
        <v>16362</v>
      </c>
      <c r="P102" t="s">
        <v>3986</v>
      </c>
      <c r="Q102" t="s">
        <v>16363</v>
      </c>
      <c r="R102" t="s">
        <v>3994</v>
      </c>
      <c r="S102" t="s">
        <v>16319</v>
      </c>
      <c r="U102" s="52">
        <v>85667790</v>
      </c>
      <c r="W102">
        <v>-489477.5</v>
      </c>
    </row>
    <row r="103" spans="1:23" x14ac:dyDescent="0.3">
      <c r="A103" t="s">
        <v>1260</v>
      </c>
      <c r="B103" t="s">
        <v>1261</v>
      </c>
      <c r="C103" t="s">
        <v>14952</v>
      </c>
      <c r="D103">
        <v>13000</v>
      </c>
      <c r="F103">
        <f t="shared" si="1"/>
        <v>6915.41</v>
      </c>
      <c r="G103">
        <v>6915.41</v>
      </c>
      <c r="H103">
        <v>0</v>
      </c>
      <c r="I103">
        <v>0</v>
      </c>
      <c r="J103">
        <v>0</v>
      </c>
      <c r="K103">
        <v>0</v>
      </c>
      <c r="L103" t="s">
        <v>3936</v>
      </c>
      <c r="M103" t="s">
        <v>14838</v>
      </c>
      <c r="N103" t="s">
        <v>3984</v>
      </c>
      <c r="O103" t="s">
        <v>16362</v>
      </c>
      <c r="P103" t="s">
        <v>3988</v>
      </c>
      <c r="Q103" t="s">
        <v>16362</v>
      </c>
      <c r="R103" t="s">
        <v>3994</v>
      </c>
      <c r="S103" t="s">
        <v>16322</v>
      </c>
      <c r="U103" s="52"/>
      <c r="W103">
        <v>-6084.59</v>
      </c>
    </row>
    <row r="104" spans="1:23" x14ac:dyDescent="0.3">
      <c r="A104" t="s">
        <v>1262</v>
      </c>
      <c r="B104" t="s">
        <v>1263</v>
      </c>
      <c r="C104" t="s">
        <v>14953</v>
      </c>
      <c r="D104">
        <v>60000</v>
      </c>
      <c r="F104">
        <f t="shared" si="1"/>
        <v>5904.87</v>
      </c>
      <c r="G104">
        <v>5904.87</v>
      </c>
      <c r="H104">
        <v>0</v>
      </c>
      <c r="I104">
        <v>0</v>
      </c>
      <c r="J104">
        <v>0</v>
      </c>
      <c r="K104">
        <v>0</v>
      </c>
      <c r="L104" t="s">
        <v>3954</v>
      </c>
      <c r="M104" t="s">
        <v>14836</v>
      </c>
      <c r="N104" t="s">
        <v>3984</v>
      </c>
      <c r="O104" t="s">
        <v>16362</v>
      </c>
      <c r="P104" t="s">
        <v>3988</v>
      </c>
      <c r="Q104" t="s">
        <v>16362</v>
      </c>
      <c r="R104" t="s">
        <v>3994</v>
      </c>
      <c r="S104" t="s">
        <v>16320</v>
      </c>
      <c r="U104" s="52">
        <v>80134000</v>
      </c>
      <c r="W104">
        <v>-54095.13</v>
      </c>
    </row>
    <row r="105" spans="1:23" x14ac:dyDescent="0.3">
      <c r="A105" t="s">
        <v>1264</v>
      </c>
      <c r="B105" t="s">
        <v>1265</v>
      </c>
      <c r="C105" t="s">
        <v>14954</v>
      </c>
      <c r="D105">
        <v>60000</v>
      </c>
      <c r="F105">
        <f t="shared" si="1"/>
        <v>19224.900000000001</v>
      </c>
      <c r="G105">
        <v>19224.900000000001</v>
      </c>
      <c r="H105">
        <v>0</v>
      </c>
      <c r="I105">
        <v>0</v>
      </c>
      <c r="J105">
        <v>0</v>
      </c>
      <c r="K105">
        <v>0</v>
      </c>
      <c r="L105" t="s">
        <v>3945</v>
      </c>
      <c r="M105" t="s">
        <v>14844</v>
      </c>
      <c r="N105" t="s">
        <v>3984</v>
      </c>
      <c r="O105" t="s">
        <v>16362</v>
      </c>
      <c r="P105" t="s">
        <v>3986</v>
      </c>
      <c r="Q105" t="s">
        <v>16363</v>
      </c>
      <c r="R105" t="s">
        <v>3997</v>
      </c>
      <c r="S105" t="s">
        <v>16308</v>
      </c>
      <c r="U105" s="52"/>
      <c r="W105">
        <v>-40775.1</v>
      </c>
    </row>
    <row r="106" spans="1:23" x14ac:dyDescent="0.3">
      <c r="A106" t="s">
        <v>1266</v>
      </c>
      <c r="B106" t="s">
        <v>1267</v>
      </c>
      <c r="C106" t="s">
        <v>14955</v>
      </c>
      <c r="D106">
        <v>5000</v>
      </c>
      <c r="F106">
        <f t="shared" si="1"/>
        <v>1784.08</v>
      </c>
      <c r="G106">
        <v>0</v>
      </c>
      <c r="H106">
        <v>1784.08</v>
      </c>
      <c r="I106">
        <v>0</v>
      </c>
      <c r="J106">
        <v>0</v>
      </c>
      <c r="K106">
        <v>0</v>
      </c>
      <c r="L106" t="s">
        <v>3941</v>
      </c>
      <c r="M106" t="s">
        <v>14838</v>
      </c>
      <c r="N106" t="s">
        <v>3984</v>
      </c>
      <c r="O106" t="s">
        <v>16362</v>
      </c>
      <c r="P106" t="s">
        <v>3985</v>
      </c>
      <c r="Q106" t="s">
        <v>16371</v>
      </c>
      <c r="R106" t="s">
        <v>3997</v>
      </c>
      <c r="S106" t="s">
        <v>16317</v>
      </c>
      <c r="U106" s="52"/>
      <c r="W106">
        <v>-3215.92</v>
      </c>
    </row>
    <row r="107" spans="1:23" x14ac:dyDescent="0.3">
      <c r="A107" t="s">
        <v>1268</v>
      </c>
      <c r="B107" t="s">
        <v>1269</v>
      </c>
      <c r="C107" t="s">
        <v>14956</v>
      </c>
      <c r="D107">
        <v>200000</v>
      </c>
      <c r="F107">
        <f t="shared" si="1"/>
        <v>9297.75</v>
      </c>
      <c r="G107">
        <v>9297.75</v>
      </c>
      <c r="H107">
        <v>0</v>
      </c>
      <c r="I107">
        <v>0</v>
      </c>
      <c r="J107">
        <v>0</v>
      </c>
      <c r="K107">
        <v>0</v>
      </c>
      <c r="L107" t="s">
        <v>3942</v>
      </c>
      <c r="M107" t="s">
        <v>14844</v>
      </c>
      <c r="N107" t="s">
        <v>3984</v>
      </c>
      <c r="O107" t="s">
        <v>16362</v>
      </c>
      <c r="P107" t="s">
        <v>3988</v>
      </c>
      <c r="Q107" t="s">
        <v>16362</v>
      </c>
      <c r="R107" t="s">
        <v>3994</v>
      </c>
      <c r="S107" t="s">
        <v>16320</v>
      </c>
      <c r="U107" s="52"/>
      <c r="V107">
        <v>2</v>
      </c>
      <c r="W107">
        <v>-190702.25</v>
      </c>
    </row>
    <row r="108" spans="1:23" x14ac:dyDescent="0.3">
      <c r="A108" t="s">
        <v>1270</v>
      </c>
      <c r="B108" t="s">
        <v>1271</v>
      </c>
      <c r="C108" t="s">
        <v>14957</v>
      </c>
      <c r="D108">
        <v>15000</v>
      </c>
      <c r="F108">
        <f t="shared" si="1"/>
        <v>1386.35</v>
      </c>
      <c r="G108">
        <v>1386.35</v>
      </c>
      <c r="H108">
        <v>0</v>
      </c>
      <c r="I108">
        <v>0</v>
      </c>
      <c r="J108">
        <v>0</v>
      </c>
      <c r="K108">
        <v>0</v>
      </c>
      <c r="L108" t="s">
        <v>3939</v>
      </c>
      <c r="M108" t="s">
        <v>14838</v>
      </c>
      <c r="N108" t="s">
        <v>3984</v>
      </c>
      <c r="O108" t="s">
        <v>16362</v>
      </c>
      <c r="P108" t="s">
        <v>3988</v>
      </c>
      <c r="Q108" t="s">
        <v>16362</v>
      </c>
      <c r="R108" t="s">
        <v>3994</v>
      </c>
      <c r="S108" t="s">
        <v>16313</v>
      </c>
      <c r="U108" s="52"/>
      <c r="W108">
        <v>-13613.65</v>
      </c>
    </row>
    <row r="109" spans="1:23" x14ac:dyDescent="0.3">
      <c r="A109" t="s">
        <v>1272</v>
      </c>
      <c r="B109" t="s">
        <v>1273</v>
      </c>
      <c r="C109" t="s">
        <v>14958</v>
      </c>
      <c r="D109">
        <v>1</v>
      </c>
      <c r="F109">
        <f t="shared" si="1"/>
        <v>-1075.6300000000001</v>
      </c>
      <c r="G109">
        <v>0</v>
      </c>
      <c r="H109">
        <v>0</v>
      </c>
      <c r="I109">
        <v>0</v>
      </c>
      <c r="J109">
        <v>0</v>
      </c>
      <c r="K109">
        <v>-1075.6300000000001</v>
      </c>
      <c r="L109" t="s">
        <v>3954</v>
      </c>
      <c r="M109" t="s">
        <v>14836</v>
      </c>
      <c r="N109" t="s">
        <v>3984</v>
      </c>
      <c r="O109" t="s">
        <v>16362</v>
      </c>
      <c r="P109" t="s">
        <v>3988</v>
      </c>
      <c r="Q109" t="s">
        <v>16362</v>
      </c>
      <c r="R109" t="s">
        <v>3994</v>
      </c>
      <c r="S109" t="s">
        <v>16321</v>
      </c>
      <c r="U109" s="52"/>
      <c r="W109">
        <v>-1076.6300000000001</v>
      </c>
    </row>
    <row r="110" spans="1:23" x14ac:dyDescent="0.3">
      <c r="A110" t="s">
        <v>1274</v>
      </c>
      <c r="B110" t="s">
        <v>1275</v>
      </c>
      <c r="C110" t="s">
        <v>14959</v>
      </c>
      <c r="D110">
        <v>20000</v>
      </c>
      <c r="F110">
        <f t="shared" si="1"/>
        <v>2833.62</v>
      </c>
      <c r="G110">
        <v>2833.62</v>
      </c>
      <c r="H110">
        <v>0</v>
      </c>
      <c r="I110">
        <v>0</v>
      </c>
      <c r="J110">
        <v>0</v>
      </c>
      <c r="K110">
        <v>0</v>
      </c>
      <c r="L110" t="s">
        <v>3936</v>
      </c>
      <c r="M110" t="s">
        <v>14838</v>
      </c>
      <c r="N110" t="s">
        <v>3984</v>
      </c>
      <c r="O110" t="s">
        <v>16362</v>
      </c>
      <c r="P110" t="s">
        <v>3988</v>
      </c>
      <c r="Q110" t="s">
        <v>16362</v>
      </c>
      <c r="R110" t="s">
        <v>3994</v>
      </c>
      <c r="S110" t="s">
        <v>16317</v>
      </c>
      <c r="U110" s="52">
        <v>90981150</v>
      </c>
      <c r="V110">
        <v>3</v>
      </c>
      <c r="W110">
        <v>-17166.38</v>
      </c>
    </row>
    <row r="111" spans="1:23" x14ac:dyDescent="0.3">
      <c r="A111" t="s">
        <v>1276</v>
      </c>
      <c r="B111" t="s">
        <v>1277</v>
      </c>
      <c r="C111" t="s">
        <v>14960</v>
      </c>
      <c r="D111">
        <v>4000</v>
      </c>
      <c r="F111">
        <f t="shared" si="1"/>
        <v>-2559.98</v>
      </c>
      <c r="G111">
        <v>0</v>
      </c>
      <c r="H111">
        <v>0</v>
      </c>
      <c r="I111">
        <v>0</v>
      </c>
      <c r="J111">
        <v>0</v>
      </c>
      <c r="K111">
        <v>-2559.98</v>
      </c>
      <c r="L111" t="s">
        <v>3941</v>
      </c>
      <c r="M111" t="s">
        <v>14838</v>
      </c>
      <c r="N111" t="s">
        <v>3984</v>
      </c>
      <c r="O111" t="s">
        <v>16362</v>
      </c>
      <c r="P111" t="s">
        <v>3986</v>
      </c>
      <c r="Q111" t="s">
        <v>16363</v>
      </c>
      <c r="R111" t="s">
        <v>3994</v>
      </c>
      <c r="S111" t="s">
        <v>16321</v>
      </c>
      <c r="U111" s="52"/>
      <c r="W111">
        <v>-6559.98</v>
      </c>
    </row>
    <row r="112" spans="1:23" x14ac:dyDescent="0.3">
      <c r="A112" t="s">
        <v>1278</v>
      </c>
      <c r="B112" t="s">
        <v>1279</v>
      </c>
      <c r="C112" t="s">
        <v>14961</v>
      </c>
      <c r="D112">
        <v>5000</v>
      </c>
      <c r="F112">
        <f t="shared" si="1"/>
        <v>3269.81</v>
      </c>
      <c r="G112">
        <v>3269.81</v>
      </c>
      <c r="H112">
        <v>0</v>
      </c>
      <c r="I112">
        <v>0</v>
      </c>
      <c r="J112">
        <v>0</v>
      </c>
      <c r="K112">
        <v>0</v>
      </c>
      <c r="L112" t="s">
        <v>3941</v>
      </c>
      <c r="M112" t="s">
        <v>14838</v>
      </c>
      <c r="N112" t="s">
        <v>3984</v>
      </c>
      <c r="O112" t="s">
        <v>16362</v>
      </c>
      <c r="P112" t="s">
        <v>3988</v>
      </c>
      <c r="Q112" t="s">
        <v>16362</v>
      </c>
      <c r="R112" t="s">
        <v>3994</v>
      </c>
      <c r="S112" t="s">
        <v>16322</v>
      </c>
      <c r="U112" s="52">
        <v>123482010</v>
      </c>
      <c r="V112">
        <v>2</v>
      </c>
      <c r="W112">
        <v>-1730.19</v>
      </c>
    </row>
    <row r="113" spans="1:23" x14ac:dyDescent="0.3">
      <c r="A113" t="s">
        <v>1280</v>
      </c>
      <c r="B113" t="s">
        <v>1281</v>
      </c>
      <c r="C113" t="s">
        <v>14962</v>
      </c>
      <c r="D113">
        <v>1</v>
      </c>
      <c r="F113">
        <f t="shared" si="1"/>
        <v>-7371.02</v>
      </c>
      <c r="G113">
        <v>0</v>
      </c>
      <c r="H113">
        <v>0</v>
      </c>
      <c r="I113">
        <v>0</v>
      </c>
      <c r="J113">
        <v>0</v>
      </c>
      <c r="K113">
        <v>-7371.02</v>
      </c>
      <c r="L113" t="s">
        <v>3950</v>
      </c>
      <c r="M113" t="s">
        <v>14835</v>
      </c>
      <c r="N113" t="s">
        <v>3984</v>
      </c>
      <c r="O113" t="s">
        <v>16362</v>
      </c>
      <c r="P113" t="s">
        <v>3985</v>
      </c>
      <c r="Q113" t="s">
        <v>16371</v>
      </c>
      <c r="R113" t="s">
        <v>3997</v>
      </c>
      <c r="S113" t="s">
        <v>16317</v>
      </c>
      <c r="U113" s="52"/>
      <c r="W113">
        <v>-7372.02</v>
      </c>
    </row>
    <row r="114" spans="1:23" x14ac:dyDescent="0.3">
      <c r="A114" t="s">
        <v>1282</v>
      </c>
      <c r="B114" t="s">
        <v>1283</v>
      </c>
      <c r="C114" t="s">
        <v>14963</v>
      </c>
      <c r="D114">
        <v>12000</v>
      </c>
      <c r="F114">
        <f t="shared" si="1"/>
        <v>9833.08</v>
      </c>
      <c r="G114">
        <v>9833.08</v>
      </c>
      <c r="H114">
        <v>0</v>
      </c>
      <c r="I114">
        <v>0</v>
      </c>
      <c r="J114">
        <v>0</v>
      </c>
      <c r="K114">
        <v>0</v>
      </c>
      <c r="L114" t="s">
        <v>3941</v>
      </c>
      <c r="M114" t="s">
        <v>14838</v>
      </c>
      <c r="N114" t="s">
        <v>3984</v>
      </c>
      <c r="O114" t="s">
        <v>16362</v>
      </c>
      <c r="P114" t="s">
        <v>3991</v>
      </c>
      <c r="Q114" t="s">
        <v>16364</v>
      </c>
      <c r="R114" t="s">
        <v>3994</v>
      </c>
      <c r="S114" t="s">
        <v>16310</v>
      </c>
      <c r="U114" s="52">
        <v>418221000</v>
      </c>
      <c r="W114">
        <v>-2166.92</v>
      </c>
    </row>
    <row r="115" spans="1:23" x14ac:dyDescent="0.3">
      <c r="A115" t="s">
        <v>1284</v>
      </c>
      <c r="B115" t="s">
        <v>1285</v>
      </c>
      <c r="C115" t="s">
        <v>14964</v>
      </c>
      <c r="D115">
        <v>5500</v>
      </c>
      <c r="F115">
        <f t="shared" si="1"/>
        <v>4420.01</v>
      </c>
      <c r="G115">
        <v>4420.01</v>
      </c>
      <c r="H115">
        <v>0</v>
      </c>
      <c r="I115">
        <v>0</v>
      </c>
      <c r="J115">
        <v>0</v>
      </c>
      <c r="K115">
        <v>0</v>
      </c>
      <c r="L115" t="s">
        <v>3931</v>
      </c>
      <c r="M115" t="s">
        <v>14838</v>
      </c>
      <c r="N115" t="s">
        <v>3984</v>
      </c>
      <c r="O115" t="s">
        <v>16362</v>
      </c>
      <c r="P115" t="s">
        <v>3988</v>
      </c>
      <c r="Q115" t="s">
        <v>16362</v>
      </c>
      <c r="R115" t="s">
        <v>4001</v>
      </c>
      <c r="S115" t="s">
        <v>16312</v>
      </c>
      <c r="U115" s="52"/>
      <c r="W115">
        <v>-1079.9899999999998</v>
      </c>
    </row>
    <row r="116" spans="1:23" x14ac:dyDescent="0.3">
      <c r="A116" t="s">
        <v>1286</v>
      </c>
      <c r="B116" t="s">
        <v>1287</v>
      </c>
      <c r="C116" t="s">
        <v>14965</v>
      </c>
      <c r="D116">
        <v>50000</v>
      </c>
      <c r="F116">
        <f t="shared" si="1"/>
        <v>2613.5500000000002</v>
      </c>
      <c r="G116">
        <v>2613.5500000000002</v>
      </c>
      <c r="H116">
        <v>0</v>
      </c>
      <c r="I116">
        <v>0</v>
      </c>
      <c r="J116">
        <v>0</v>
      </c>
      <c r="K116">
        <v>0</v>
      </c>
      <c r="L116" t="s">
        <v>3941</v>
      </c>
      <c r="M116" t="s">
        <v>14838</v>
      </c>
      <c r="N116" t="s">
        <v>3984</v>
      </c>
      <c r="O116" t="s">
        <v>16362</v>
      </c>
      <c r="P116" t="s">
        <v>3988</v>
      </c>
      <c r="Q116" t="s">
        <v>16362</v>
      </c>
      <c r="R116" t="s">
        <v>3994</v>
      </c>
      <c r="S116" t="s">
        <v>16317</v>
      </c>
      <c r="U116" s="52"/>
      <c r="W116">
        <v>-47386.45</v>
      </c>
    </row>
    <row r="117" spans="1:23" x14ac:dyDescent="0.3">
      <c r="A117" t="s">
        <v>1288</v>
      </c>
      <c r="B117" t="s">
        <v>1289</v>
      </c>
      <c r="C117" t="s">
        <v>14966</v>
      </c>
      <c r="D117">
        <v>1</v>
      </c>
      <c r="F117">
        <f t="shared" si="1"/>
        <v>2171.6999999999998</v>
      </c>
      <c r="G117">
        <v>0</v>
      </c>
      <c r="H117">
        <v>0</v>
      </c>
      <c r="I117">
        <v>0</v>
      </c>
      <c r="J117">
        <v>0</v>
      </c>
      <c r="K117">
        <v>2171.6999999999998</v>
      </c>
      <c r="L117" t="s">
        <v>3940</v>
      </c>
      <c r="M117" t="s">
        <v>14838</v>
      </c>
      <c r="N117" t="s">
        <v>3984</v>
      </c>
      <c r="O117" t="s">
        <v>16362</v>
      </c>
      <c r="P117" t="s">
        <v>3988</v>
      </c>
      <c r="Q117" t="s">
        <v>16362</v>
      </c>
      <c r="R117" t="s">
        <v>3994</v>
      </c>
      <c r="S117" t="s">
        <v>16317</v>
      </c>
      <c r="U117" s="52"/>
      <c r="W117">
        <v>2170.6999999999998</v>
      </c>
    </row>
    <row r="118" spans="1:23" x14ac:dyDescent="0.3">
      <c r="A118" t="s">
        <v>1290</v>
      </c>
      <c r="B118" t="s">
        <v>1291</v>
      </c>
      <c r="C118" t="s">
        <v>14967</v>
      </c>
      <c r="D118">
        <v>50000</v>
      </c>
      <c r="F118">
        <f t="shared" si="1"/>
        <v>25057.63</v>
      </c>
      <c r="G118">
        <v>25057.63</v>
      </c>
      <c r="H118">
        <v>0</v>
      </c>
      <c r="I118">
        <v>0</v>
      </c>
      <c r="J118">
        <v>0</v>
      </c>
      <c r="K118">
        <v>0</v>
      </c>
      <c r="L118" t="s">
        <v>3959</v>
      </c>
      <c r="M118" t="s">
        <v>14844</v>
      </c>
      <c r="N118" t="s">
        <v>3984</v>
      </c>
      <c r="O118" t="s">
        <v>16362</v>
      </c>
      <c r="P118" t="s">
        <v>3985</v>
      </c>
      <c r="Q118" t="s">
        <v>16371</v>
      </c>
      <c r="R118" t="s">
        <v>3997</v>
      </c>
      <c r="S118" t="s">
        <v>16318</v>
      </c>
      <c r="U118" s="52"/>
      <c r="W118">
        <v>-24942.37</v>
      </c>
    </row>
    <row r="119" spans="1:23" x14ac:dyDescent="0.3">
      <c r="A119" t="s">
        <v>1292</v>
      </c>
      <c r="B119" t="s">
        <v>1293</v>
      </c>
      <c r="C119" t="s">
        <v>14968</v>
      </c>
      <c r="D119">
        <v>10000</v>
      </c>
      <c r="F119">
        <f t="shared" si="1"/>
        <v>1012.4</v>
      </c>
      <c r="G119">
        <v>1012.4</v>
      </c>
      <c r="H119">
        <v>0</v>
      </c>
      <c r="I119">
        <v>0</v>
      </c>
      <c r="J119">
        <v>0</v>
      </c>
      <c r="K119">
        <v>0</v>
      </c>
      <c r="L119" t="s">
        <v>3959</v>
      </c>
      <c r="M119" t="s">
        <v>14844</v>
      </c>
      <c r="N119" t="s">
        <v>3984</v>
      </c>
      <c r="O119" t="s">
        <v>16362</v>
      </c>
      <c r="P119" t="s">
        <v>3985</v>
      </c>
      <c r="Q119" t="s">
        <v>16371</v>
      </c>
      <c r="R119" t="s">
        <v>3997</v>
      </c>
      <c r="S119" t="s">
        <v>16307</v>
      </c>
      <c r="U119" s="52">
        <v>146599470</v>
      </c>
      <c r="W119">
        <v>-8987.6</v>
      </c>
    </row>
    <row r="120" spans="1:23" x14ac:dyDescent="0.3">
      <c r="A120" t="s">
        <v>1294</v>
      </c>
      <c r="B120" t="s">
        <v>1293</v>
      </c>
      <c r="C120" t="s">
        <v>14969</v>
      </c>
      <c r="D120">
        <v>75000</v>
      </c>
      <c r="F120">
        <f t="shared" si="1"/>
        <v>19612.949999999997</v>
      </c>
      <c r="G120">
        <v>19627.939999999999</v>
      </c>
      <c r="H120">
        <v>0</v>
      </c>
      <c r="I120">
        <v>0</v>
      </c>
      <c r="J120">
        <v>0</v>
      </c>
      <c r="K120">
        <v>-14.99</v>
      </c>
      <c r="L120" t="s">
        <v>3959</v>
      </c>
      <c r="M120" t="s">
        <v>14844</v>
      </c>
      <c r="N120" t="s">
        <v>3989</v>
      </c>
      <c r="O120" t="s">
        <v>16363</v>
      </c>
      <c r="P120" t="s">
        <v>3985</v>
      </c>
      <c r="Q120" t="s">
        <v>16371</v>
      </c>
      <c r="R120" t="s">
        <v>3997</v>
      </c>
      <c r="S120" t="s">
        <v>16312</v>
      </c>
      <c r="U120" s="52"/>
      <c r="V120">
        <v>1</v>
      </c>
      <c r="W120">
        <v>-55387.05</v>
      </c>
    </row>
    <row r="121" spans="1:23" x14ac:dyDescent="0.3">
      <c r="A121" t="s">
        <v>1295</v>
      </c>
      <c r="B121" t="s">
        <v>1296</v>
      </c>
      <c r="C121" t="s">
        <v>14970</v>
      </c>
      <c r="D121">
        <v>700000</v>
      </c>
      <c r="F121">
        <f t="shared" si="1"/>
        <v>32040.85</v>
      </c>
      <c r="G121">
        <v>12864.05</v>
      </c>
      <c r="H121">
        <v>0</v>
      </c>
      <c r="I121">
        <v>-30.01</v>
      </c>
      <c r="J121">
        <v>0</v>
      </c>
      <c r="K121">
        <v>19206.810000000001</v>
      </c>
      <c r="L121" t="s">
        <v>3954</v>
      </c>
      <c r="M121" t="s">
        <v>14836</v>
      </c>
      <c r="N121" t="s">
        <v>3989</v>
      </c>
      <c r="O121" t="s">
        <v>16363</v>
      </c>
      <c r="P121" t="s">
        <v>3986</v>
      </c>
      <c r="Q121" t="s">
        <v>16363</v>
      </c>
      <c r="R121" t="s">
        <v>3994</v>
      </c>
      <c r="S121" t="s">
        <v>16320</v>
      </c>
      <c r="U121" s="52">
        <v>45771180</v>
      </c>
      <c r="W121">
        <v>-667959.15</v>
      </c>
    </row>
    <row r="122" spans="1:23" x14ac:dyDescent="0.3">
      <c r="A122" t="s">
        <v>1297</v>
      </c>
      <c r="B122" t="s">
        <v>1298</v>
      </c>
      <c r="C122" t="s">
        <v>14971</v>
      </c>
      <c r="D122">
        <v>20000</v>
      </c>
      <c r="F122">
        <f t="shared" si="1"/>
        <v>-591.05999999999995</v>
      </c>
      <c r="G122">
        <v>575</v>
      </c>
      <c r="H122">
        <v>0</v>
      </c>
      <c r="I122">
        <v>-1166.06</v>
      </c>
      <c r="J122">
        <v>0</v>
      </c>
      <c r="K122">
        <v>0</v>
      </c>
      <c r="L122" t="s">
        <v>3941</v>
      </c>
      <c r="M122" t="s">
        <v>14838</v>
      </c>
      <c r="N122" t="s">
        <v>3990</v>
      </c>
      <c r="O122" t="s">
        <v>16364</v>
      </c>
      <c r="P122" t="s">
        <v>3986</v>
      </c>
      <c r="Q122" t="s">
        <v>16363</v>
      </c>
      <c r="R122" t="s">
        <v>3994</v>
      </c>
      <c r="S122" t="s">
        <v>16314</v>
      </c>
      <c r="U122" s="52">
        <v>488107200</v>
      </c>
      <c r="W122">
        <v>-20591.060000000001</v>
      </c>
    </row>
    <row r="123" spans="1:23" x14ac:dyDescent="0.3">
      <c r="A123" t="s">
        <v>1299</v>
      </c>
      <c r="B123" t="s">
        <v>1300</v>
      </c>
      <c r="C123" t="s">
        <v>14972</v>
      </c>
      <c r="D123">
        <v>5000</v>
      </c>
      <c r="F123">
        <f t="shared" si="1"/>
        <v>1955.24</v>
      </c>
      <c r="G123">
        <v>0</v>
      </c>
      <c r="H123">
        <v>0</v>
      </c>
      <c r="I123">
        <v>0</v>
      </c>
      <c r="J123">
        <v>0</v>
      </c>
      <c r="K123">
        <v>1955.24</v>
      </c>
      <c r="L123" t="s">
        <v>3959</v>
      </c>
      <c r="M123" t="s">
        <v>14844</v>
      </c>
      <c r="N123" t="s">
        <v>3984</v>
      </c>
      <c r="O123" t="s">
        <v>16362</v>
      </c>
      <c r="P123" t="s">
        <v>3986</v>
      </c>
      <c r="Q123" t="s">
        <v>16363</v>
      </c>
      <c r="R123" t="s">
        <v>3994</v>
      </c>
      <c r="S123" t="s">
        <v>16319</v>
      </c>
      <c r="U123" s="52">
        <v>248655810</v>
      </c>
      <c r="V123">
        <v>4</v>
      </c>
      <c r="W123">
        <v>-3044.76</v>
      </c>
    </row>
    <row r="124" spans="1:23" x14ac:dyDescent="0.3">
      <c r="A124" t="s">
        <v>1301</v>
      </c>
      <c r="B124" t="s">
        <v>1302</v>
      </c>
      <c r="C124" t="s">
        <v>14973</v>
      </c>
      <c r="D124">
        <v>5000</v>
      </c>
      <c r="F124">
        <f t="shared" si="1"/>
        <v>-590</v>
      </c>
      <c r="G124">
        <v>0</v>
      </c>
      <c r="H124">
        <v>0</v>
      </c>
      <c r="I124">
        <v>0</v>
      </c>
      <c r="J124">
        <v>0</v>
      </c>
      <c r="K124">
        <v>-590</v>
      </c>
      <c r="L124" t="s">
        <v>3959</v>
      </c>
      <c r="M124" t="s">
        <v>14844</v>
      </c>
      <c r="N124" t="s">
        <v>3984</v>
      </c>
      <c r="O124" t="s">
        <v>16362</v>
      </c>
      <c r="P124" t="s">
        <v>3986</v>
      </c>
      <c r="Q124" t="s">
        <v>16363</v>
      </c>
      <c r="R124" t="s">
        <v>3994</v>
      </c>
      <c r="S124" t="s">
        <v>16319</v>
      </c>
      <c r="U124" s="52">
        <v>570691660</v>
      </c>
      <c r="W124">
        <v>-5590</v>
      </c>
    </row>
    <row r="125" spans="1:23" x14ac:dyDescent="0.3">
      <c r="A125" t="s">
        <v>1303</v>
      </c>
      <c r="B125" t="s">
        <v>1302</v>
      </c>
      <c r="C125" t="s">
        <v>14974</v>
      </c>
      <c r="D125">
        <v>72000</v>
      </c>
      <c r="F125">
        <f t="shared" si="1"/>
        <v>23915</v>
      </c>
      <c r="G125">
        <v>23935.14</v>
      </c>
      <c r="H125">
        <v>0</v>
      </c>
      <c r="I125">
        <v>0</v>
      </c>
      <c r="J125">
        <v>0</v>
      </c>
      <c r="K125">
        <v>-20.14</v>
      </c>
      <c r="L125" t="s">
        <v>3959</v>
      </c>
      <c r="M125" t="s">
        <v>14844</v>
      </c>
      <c r="N125" t="s">
        <v>3984</v>
      </c>
      <c r="O125" t="s">
        <v>16362</v>
      </c>
      <c r="P125" t="s">
        <v>3986</v>
      </c>
      <c r="Q125" t="s">
        <v>16363</v>
      </c>
      <c r="R125" t="s">
        <v>3994</v>
      </c>
      <c r="S125" t="s">
        <v>16315</v>
      </c>
      <c r="U125" s="52">
        <v>72630030</v>
      </c>
      <c r="W125">
        <v>-48085</v>
      </c>
    </row>
    <row r="126" spans="1:23" x14ac:dyDescent="0.3">
      <c r="A126" t="s">
        <v>1304</v>
      </c>
      <c r="B126" t="s">
        <v>1305</v>
      </c>
      <c r="C126" t="s">
        <v>14975</v>
      </c>
      <c r="D126">
        <v>75000</v>
      </c>
      <c r="F126">
        <f t="shared" si="1"/>
        <v>39555.56</v>
      </c>
      <c r="G126">
        <v>39953.129999999997</v>
      </c>
      <c r="H126">
        <v>-175.09</v>
      </c>
      <c r="I126">
        <v>0</v>
      </c>
      <c r="J126">
        <v>0</v>
      </c>
      <c r="K126">
        <v>-222.48</v>
      </c>
      <c r="L126" t="s">
        <v>3959</v>
      </c>
      <c r="M126" t="s">
        <v>14844</v>
      </c>
      <c r="N126" t="s">
        <v>3990</v>
      </c>
      <c r="O126" t="s">
        <v>16364</v>
      </c>
      <c r="P126" t="s">
        <v>3986</v>
      </c>
      <c r="Q126" t="s">
        <v>16363</v>
      </c>
      <c r="R126" t="s">
        <v>3994</v>
      </c>
      <c r="S126" t="s">
        <v>16320</v>
      </c>
      <c r="U126" s="52">
        <v>51956580</v>
      </c>
      <c r="W126">
        <v>-35444.44</v>
      </c>
    </row>
    <row r="127" spans="1:23" x14ac:dyDescent="0.3">
      <c r="A127" t="s">
        <v>1306</v>
      </c>
      <c r="B127" t="s">
        <v>1307</v>
      </c>
      <c r="C127" t="s">
        <v>14976</v>
      </c>
      <c r="D127">
        <v>75000</v>
      </c>
      <c r="F127">
        <f t="shared" si="1"/>
        <v>36259.219999999994</v>
      </c>
      <c r="G127">
        <v>36238.449999999997</v>
      </c>
      <c r="H127">
        <v>-7.8</v>
      </c>
      <c r="I127">
        <v>0</v>
      </c>
      <c r="J127">
        <v>92.58</v>
      </c>
      <c r="K127">
        <v>-64.010000000000005</v>
      </c>
      <c r="L127" t="s">
        <v>3959</v>
      </c>
      <c r="M127" t="s">
        <v>14844</v>
      </c>
      <c r="N127" t="s">
        <v>3984</v>
      </c>
      <c r="O127" t="s">
        <v>16362</v>
      </c>
      <c r="P127" t="s">
        <v>3987</v>
      </c>
      <c r="Q127" t="s">
        <v>16365</v>
      </c>
      <c r="R127" t="s">
        <v>4002</v>
      </c>
      <c r="S127" t="s">
        <v>16318</v>
      </c>
      <c r="U127" s="52"/>
      <c r="W127">
        <v>-38740.780000000006</v>
      </c>
    </row>
    <row r="128" spans="1:23" x14ac:dyDescent="0.3">
      <c r="A128" t="s">
        <v>1308</v>
      </c>
      <c r="B128" t="s">
        <v>1309</v>
      </c>
      <c r="C128" t="s">
        <v>14977</v>
      </c>
      <c r="D128">
        <v>650000</v>
      </c>
      <c r="F128">
        <f t="shared" si="1"/>
        <v>38941.78</v>
      </c>
      <c r="G128">
        <v>36884.800000000003</v>
      </c>
      <c r="H128">
        <v>0</v>
      </c>
      <c r="I128">
        <v>3103.74</v>
      </c>
      <c r="J128">
        <v>61.07</v>
      </c>
      <c r="K128">
        <v>-1107.83</v>
      </c>
      <c r="L128" t="s">
        <v>3954</v>
      </c>
      <c r="M128" t="s">
        <v>14836</v>
      </c>
      <c r="N128" t="s">
        <v>3989</v>
      </c>
      <c r="O128" t="s">
        <v>16363</v>
      </c>
      <c r="P128" t="s">
        <v>3985</v>
      </c>
      <c r="Q128" t="s">
        <v>16371</v>
      </c>
      <c r="R128" t="s">
        <v>3997</v>
      </c>
      <c r="S128" t="s">
        <v>16317</v>
      </c>
      <c r="U128" s="52"/>
      <c r="W128">
        <v>-611058.22</v>
      </c>
    </row>
    <row r="129" spans="1:23" x14ac:dyDescent="0.3">
      <c r="A129" t="s">
        <v>1310</v>
      </c>
      <c r="B129" t="s">
        <v>1311</v>
      </c>
      <c r="C129" t="s">
        <v>14978</v>
      </c>
      <c r="D129">
        <v>650000</v>
      </c>
      <c r="F129">
        <f t="shared" si="1"/>
        <v>12435.09</v>
      </c>
      <c r="G129">
        <v>11913.62</v>
      </c>
      <c r="H129">
        <v>0</v>
      </c>
      <c r="I129">
        <v>0</v>
      </c>
      <c r="J129">
        <v>0</v>
      </c>
      <c r="K129">
        <v>521.47</v>
      </c>
      <c r="L129" t="s">
        <v>3954</v>
      </c>
      <c r="M129" t="s">
        <v>14836</v>
      </c>
      <c r="N129" t="s">
        <v>3984</v>
      </c>
      <c r="O129" t="s">
        <v>16362</v>
      </c>
      <c r="P129" t="s">
        <v>3985</v>
      </c>
      <c r="Q129" t="s">
        <v>16371</v>
      </c>
      <c r="R129" t="s">
        <v>3997</v>
      </c>
      <c r="S129" t="s">
        <v>16317</v>
      </c>
      <c r="U129" s="52"/>
      <c r="V129">
        <v>7</v>
      </c>
      <c r="W129">
        <v>-637564.91</v>
      </c>
    </row>
    <row r="130" spans="1:23" x14ac:dyDescent="0.3">
      <c r="A130" t="s">
        <v>1312</v>
      </c>
      <c r="B130" t="s">
        <v>1313</v>
      </c>
      <c r="C130" t="s">
        <v>14979</v>
      </c>
      <c r="D130">
        <v>114000</v>
      </c>
      <c r="F130">
        <f t="shared" si="1"/>
        <v>72232.31</v>
      </c>
      <c r="G130">
        <v>72232.31</v>
      </c>
      <c r="H130">
        <v>0</v>
      </c>
      <c r="I130">
        <v>0</v>
      </c>
      <c r="J130">
        <v>0</v>
      </c>
      <c r="K130">
        <v>0</v>
      </c>
      <c r="L130" t="s">
        <v>3941</v>
      </c>
      <c r="M130" t="s">
        <v>14838</v>
      </c>
      <c r="N130" t="s">
        <v>3984</v>
      </c>
      <c r="O130" t="s">
        <v>16362</v>
      </c>
      <c r="P130" t="s">
        <v>3986</v>
      </c>
      <c r="Q130" t="s">
        <v>16363</v>
      </c>
      <c r="R130" t="s">
        <v>3994</v>
      </c>
      <c r="S130" t="s">
        <v>16316</v>
      </c>
      <c r="U130" s="52">
        <v>250043270</v>
      </c>
      <c r="W130">
        <v>-41767.69</v>
      </c>
    </row>
    <row r="131" spans="1:23" x14ac:dyDescent="0.3">
      <c r="A131" t="s">
        <v>1314</v>
      </c>
      <c r="B131" t="s">
        <v>1315</v>
      </c>
      <c r="C131" t="s">
        <v>14980</v>
      </c>
      <c r="D131">
        <v>5000</v>
      </c>
      <c r="F131">
        <f t="shared" ref="F131:F194" si="2">G131+H131+I131+J131+K131</f>
        <v>1292.5999999999999</v>
      </c>
      <c r="G131">
        <v>0</v>
      </c>
      <c r="H131">
        <v>0</v>
      </c>
      <c r="I131">
        <v>0</v>
      </c>
      <c r="J131">
        <v>0</v>
      </c>
      <c r="K131">
        <v>1292.5999999999999</v>
      </c>
      <c r="L131" t="s">
        <v>3941</v>
      </c>
      <c r="M131" t="s">
        <v>14838</v>
      </c>
      <c r="N131" t="s">
        <v>3984</v>
      </c>
      <c r="O131" t="s">
        <v>16362</v>
      </c>
      <c r="P131" t="s">
        <v>3986</v>
      </c>
      <c r="Q131" t="s">
        <v>16363</v>
      </c>
      <c r="R131" t="s">
        <v>3994</v>
      </c>
      <c r="S131" t="s">
        <v>16313</v>
      </c>
      <c r="U131" s="52"/>
      <c r="W131">
        <v>-3707.4</v>
      </c>
    </row>
    <row r="132" spans="1:23" x14ac:dyDescent="0.3">
      <c r="A132" t="s">
        <v>1316</v>
      </c>
      <c r="B132" t="s">
        <v>1317</v>
      </c>
      <c r="C132" t="s">
        <v>14981</v>
      </c>
      <c r="D132">
        <v>10000</v>
      </c>
      <c r="F132">
        <f t="shared" si="2"/>
        <v>13778.95</v>
      </c>
      <c r="G132">
        <v>0</v>
      </c>
      <c r="H132">
        <v>0</v>
      </c>
      <c r="I132">
        <v>8733.2800000000007</v>
      </c>
      <c r="J132">
        <v>6984.57</v>
      </c>
      <c r="K132">
        <v>-1938.9</v>
      </c>
      <c r="L132" t="s">
        <v>3941</v>
      </c>
      <c r="M132" t="s">
        <v>14838</v>
      </c>
      <c r="N132" t="s">
        <v>3990</v>
      </c>
      <c r="O132" t="s">
        <v>16364</v>
      </c>
      <c r="P132" t="s">
        <v>3988</v>
      </c>
      <c r="Q132" t="s">
        <v>16362</v>
      </c>
      <c r="R132" t="s">
        <v>3994</v>
      </c>
      <c r="S132" t="s">
        <v>16307</v>
      </c>
      <c r="U132" s="52">
        <v>416179200</v>
      </c>
      <c r="W132">
        <v>3778.9500000000007</v>
      </c>
    </row>
    <row r="133" spans="1:23" x14ac:dyDescent="0.3">
      <c r="A133" t="s">
        <v>1318</v>
      </c>
      <c r="B133" t="s">
        <v>1319</v>
      </c>
      <c r="C133" t="s">
        <v>14982</v>
      </c>
      <c r="D133">
        <v>10000</v>
      </c>
      <c r="F133">
        <f t="shared" si="2"/>
        <v>667</v>
      </c>
      <c r="G133">
        <v>667</v>
      </c>
      <c r="H133">
        <v>0</v>
      </c>
      <c r="I133">
        <v>0</v>
      </c>
      <c r="J133">
        <v>0</v>
      </c>
      <c r="K133">
        <v>0</v>
      </c>
      <c r="L133" t="s">
        <v>3935</v>
      </c>
      <c r="M133" t="s">
        <v>14838</v>
      </c>
      <c r="N133" t="s">
        <v>3984</v>
      </c>
      <c r="O133" t="s">
        <v>16362</v>
      </c>
      <c r="P133" t="s">
        <v>3986</v>
      </c>
      <c r="Q133" t="s">
        <v>16363</v>
      </c>
      <c r="R133" t="s">
        <v>3997</v>
      </c>
      <c r="S133" t="s">
        <v>16317</v>
      </c>
      <c r="U133" s="52"/>
      <c r="W133">
        <v>-9333</v>
      </c>
    </row>
    <row r="134" spans="1:23" x14ac:dyDescent="0.3">
      <c r="A134" t="s">
        <v>1320</v>
      </c>
      <c r="B134" t="s">
        <v>1321</v>
      </c>
      <c r="C134" t="s">
        <v>14983</v>
      </c>
      <c r="D134">
        <v>3000</v>
      </c>
      <c r="F134">
        <f t="shared" si="2"/>
        <v>247.25</v>
      </c>
      <c r="G134">
        <v>0</v>
      </c>
      <c r="H134">
        <v>0</v>
      </c>
      <c r="I134">
        <v>0</v>
      </c>
      <c r="J134">
        <v>0</v>
      </c>
      <c r="K134">
        <v>247.25</v>
      </c>
      <c r="L134" t="s">
        <v>3931</v>
      </c>
      <c r="M134" t="s">
        <v>14838</v>
      </c>
      <c r="N134" t="s">
        <v>3984</v>
      </c>
      <c r="O134" t="s">
        <v>16362</v>
      </c>
      <c r="P134" t="s">
        <v>3986</v>
      </c>
      <c r="Q134" t="s">
        <v>16363</v>
      </c>
      <c r="R134" t="s">
        <v>3994</v>
      </c>
      <c r="S134" t="s">
        <v>16315</v>
      </c>
      <c r="U134" s="52"/>
      <c r="W134">
        <v>-2752.75</v>
      </c>
    </row>
    <row r="135" spans="1:23" x14ac:dyDescent="0.3">
      <c r="A135" t="s">
        <v>1322</v>
      </c>
      <c r="B135" t="s">
        <v>1323</v>
      </c>
      <c r="C135" t="s">
        <v>14984</v>
      </c>
      <c r="D135">
        <v>60000</v>
      </c>
      <c r="F135">
        <f t="shared" si="2"/>
        <v>-654.67999999999995</v>
      </c>
      <c r="G135">
        <v>0</v>
      </c>
      <c r="H135">
        <v>0</v>
      </c>
      <c r="I135">
        <v>0</v>
      </c>
      <c r="J135">
        <v>0</v>
      </c>
      <c r="K135">
        <v>-654.67999999999995</v>
      </c>
      <c r="L135" t="s">
        <v>3942</v>
      </c>
      <c r="M135" t="s">
        <v>14844</v>
      </c>
      <c r="N135" t="s">
        <v>3984</v>
      </c>
      <c r="O135" t="s">
        <v>16362</v>
      </c>
      <c r="P135" t="s">
        <v>3988</v>
      </c>
      <c r="Q135" t="s">
        <v>16362</v>
      </c>
      <c r="R135" t="s">
        <v>3994</v>
      </c>
      <c r="S135" t="s">
        <v>16311</v>
      </c>
      <c r="U135" s="52">
        <v>331348050</v>
      </c>
      <c r="W135">
        <v>-60654.68</v>
      </c>
    </row>
    <row r="136" spans="1:23" x14ac:dyDescent="0.3">
      <c r="A136" t="s">
        <v>1324</v>
      </c>
      <c r="B136" t="s">
        <v>1325</v>
      </c>
      <c r="C136" t="s">
        <v>14985</v>
      </c>
      <c r="D136">
        <v>3000</v>
      </c>
      <c r="F136">
        <f t="shared" si="2"/>
        <v>2209.33</v>
      </c>
      <c r="G136">
        <v>2209.33</v>
      </c>
      <c r="H136">
        <v>0</v>
      </c>
      <c r="I136">
        <v>0</v>
      </c>
      <c r="J136">
        <v>0</v>
      </c>
      <c r="K136">
        <v>0</v>
      </c>
      <c r="L136" t="s">
        <v>3949</v>
      </c>
      <c r="M136" t="s">
        <v>14838</v>
      </c>
      <c r="N136" t="s">
        <v>3984</v>
      </c>
      <c r="O136" t="s">
        <v>16362</v>
      </c>
      <c r="P136" t="s">
        <v>3986</v>
      </c>
      <c r="Q136" t="s">
        <v>16363</v>
      </c>
      <c r="R136" t="s">
        <v>4001</v>
      </c>
      <c r="S136" t="s">
        <v>16314</v>
      </c>
      <c r="U136" s="52">
        <v>10816040</v>
      </c>
      <c r="W136">
        <v>-790.67000000000007</v>
      </c>
    </row>
    <row r="137" spans="1:23" x14ac:dyDescent="0.3">
      <c r="A137" t="s">
        <v>1326</v>
      </c>
      <c r="B137" t="s">
        <v>1327</v>
      </c>
      <c r="C137" t="s">
        <v>14986</v>
      </c>
      <c r="D137">
        <v>1</v>
      </c>
      <c r="F137">
        <f t="shared" si="2"/>
        <v>2762.61</v>
      </c>
      <c r="G137">
        <v>0</v>
      </c>
      <c r="H137">
        <v>0</v>
      </c>
      <c r="I137">
        <v>0</v>
      </c>
      <c r="J137">
        <v>0</v>
      </c>
      <c r="K137">
        <v>2762.61</v>
      </c>
      <c r="L137" t="s">
        <v>3940</v>
      </c>
      <c r="M137" t="s">
        <v>14838</v>
      </c>
      <c r="N137" t="s">
        <v>3984</v>
      </c>
      <c r="O137" t="s">
        <v>16362</v>
      </c>
      <c r="P137" t="s">
        <v>3986</v>
      </c>
      <c r="Q137" t="s">
        <v>16363</v>
      </c>
      <c r="R137" t="s">
        <v>3995</v>
      </c>
      <c r="S137" t="s">
        <v>16311</v>
      </c>
      <c r="U137" s="52"/>
      <c r="W137">
        <v>2761.61</v>
      </c>
    </row>
    <row r="138" spans="1:23" x14ac:dyDescent="0.3">
      <c r="A138" t="s">
        <v>1328</v>
      </c>
      <c r="B138" t="s">
        <v>1329</v>
      </c>
      <c r="C138" t="s">
        <v>14987</v>
      </c>
      <c r="D138">
        <v>20000</v>
      </c>
      <c r="F138">
        <f t="shared" si="2"/>
        <v>12128.38</v>
      </c>
      <c r="G138">
        <v>12128.38</v>
      </c>
      <c r="H138">
        <v>0</v>
      </c>
      <c r="I138">
        <v>0</v>
      </c>
      <c r="J138">
        <v>0</v>
      </c>
      <c r="K138">
        <v>0</v>
      </c>
      <c r="L138" t="s">
        <v>3931</v>
      </c>
      <c r="M138" t="s">
        <v>14838</v>
      </c>
      <c r="N138" t="s">
        <v>3984</v>
      </c>
      <c r="O138" t="s">
        <v>16362</v>
      </c>
      <c r="P138" t="s">
        <v>3986</v>
      </c>
      <c r="Q138" t="s">
        <v>16363</v>
      </c>
      <c r="R138" t="s">
        <v>3994</v>
      </c>
      <c r="S138" t="s">
        <v>16309</v>
      </c>
      <c r="U138" s="52"/>
      <c r="W138">
        <v>-7871.6200000000008</v>
      </c>
    </row>
    <row r="139" spans="1:23" x14ac:dyDescent="0.3">
      <c r="A139" t="s">
        <v>1330</v>
      </c>
      <c r="B139" t="s">
        <v>1331</v>
      </c>
      <c r="C139" t="s">
        <v>14988</v>
      </c>
      <c r="D139">
        <v>5000</v>
      </c>
      <c r="F139">
        <f t="shared" si="2"/>
        <v>1383.08</v>
      </c>
      <c r="G139">
        <v>1383.08</v>
      </c>
      <c r="H139">
        <v>0</v>
      </c>
      <c r="I139">
        <v>0</v>
      </c>
      <c r="J139">
        <v>0</v>
      </c>
      <c r="K139">
        <v>0</v>
      </c>
      <c r="L139" t="s">
        <v>3936</v>
      </c>
      <c r="M139" t="s">
        <v>14838</v>
      </c>
      <c r="N139" t="s">
        <v>3984</v>
      </c>
      <c r="O139" t="s">
        <v>16362</v>
      </c>
      <c r="P139" t="s">
        <v>3986</v>
      </c>
      <c r="Q139" t="s">
        <v>16363</v>
      </c>
      <c r="R139" t="s">
        <v>3994</v>
      </c>
      <c r="S139" t="s">
        <v>16317</v>
      </c>
      <c r="U139" s="52" t="s">
        <v>16325</v>
      </c>
      <c r="W139">
        <v>-3616.92</v>
      </c>
    </row>
    <row r="140" spans="1:23" x14ac:dyDescent="0.3">
      <c r="A140" t="s">
        <v>1332</v>
      </c>
      <c r="B140" t="s">
        <v>1333</v>
      </c>
      <c r="C140" t="s">
        <v>14989</v>
      </c>
      <c r="D140">
        <v>1</v>
      </c>
      <c r="F140">
        <f t="shared" si="2"/>
        <v>24773.48</v>
      </c>
      <c r="G140">
        <v>0</v>
      </c>
      <c r="H140">
        <v>0</v>
      </c>
      <c r="I140">
        <v>0</v>
      </c>
      <c r="J140">
        <v>0</v>
      </c>
      <c r="K140">
        <v>24773.48</v>
      </c>
      <c r="L140" t="s">
        <v>3933</v>
      </c>
      <c r="M140" t="s">
        <v>14842</v>
      </c>
      <c r="N140" t="s">
        <v>3984</v>
      </c>
      <c r="O140" t="s">
        <v>16362</v>
      </c>
      <c r="P140" t="s">
        <v>3985</v>
      </c>
      <c r="Q140" t="s">
        <v>16371</v>
      </c>
      <c r="R140" t="s">
        <v>3997</v>
      </c>
      <c r="S140" t="s">
        <v>16322</v>
      </c>
      <c r="U140" s="52"/>
      <c r="W140">
        <v>24772.48</v>
      </c>
    </row>
    <row r="141" spans="1:23" x14ac:dyDescent="0.3">
      <c r="A141" t="s">
        <v>1334</v>
      </c>
      <c r="B141" t="s">
        <v>1335</v>
      </c>
      <c r="C141" t="s">
        <v>14990</v>
      </c>
      <c r="D141">
        <v>1</v>
      </c>
      <c r="F141">
        <f t="shared" si="2"/>
        <v>45.03</v>
      </c>
      <c r="G141">
        <v>0</v>
      </c>
      <c r="H141">
        <v>0</v>
      </c>
      <c r="I141">
        <v>0</v>
      </c>
      <c r="J141">
        <v>0</v>
      </c>
      <c r="K141">
        <v>45.03</v>
      </c>
      <c r="L141" t="s">
        <v>3960</v>
      </c>
      <c r="M141" t="s">
        <v>14836</v>
      </c>
      <c r="N141" t="s">
        <v>3984</v>
      </c>
      <c r="O141" t="s">
        <v>16362</v>
      </c>
      <c r="P141" t="s">
        <v>3985</v>
      </c>
      <c r="Q141" t="s">
        <v>16371</v>
      </c>
      <c r="R141" t="s">
        <v>3997</v>
      </c>
      <c r="S141" t="s">
        <v>16319</v>
      </c>
      <c r="U141" s="52"/>
      <c r="V141" t="s">
        <v>3997</v>
      </c>
      <c r="W141">
        <v>44.03</v>
      </c>
    </row>
    <row r="142" spans="1:23" x14ac:dyDescent="0.3">
      <c r="A142" t="s">
        <v>1336</v>
      </c>
      <c r="B142" t="s">
        <v>1337</v>
      </c>
      <c r="C142" t="s">
        <v>14991</v>
      </c>
      <c r="D142">
        <v>450000</v>
      </c>
      <c r="F142">
        <f t="shared" si="2"/>
        <v>45168.36</v>
      </c>
      <c r="G142">
        <v>23025.23</v>
      </c>
      <c r="H142">
        <v>0</v>
      </c>
      <c r="I142">
        <v>10838.02</v>
      </c>
      <c r="J142">
        <v>-5773.2</v>
      </c>
      <c r="K142">
        <v>17078.310000000001</v>
      </c>
      <c r="L142" t="s">
        <v>3961</v>
      </c>
      <c r="M142" t="s">
        <v>14842</v>
      </c>
      <c r="N142" t="s">
        <v>3989</v>
      </c>
      <c r="O142" t="s">
        <v>16363</v>
      </c>
      <c r="P142" t="s">
        <v>3986</v>
      </c>
      <c r="Q142" t="s">
        <v>16363</v>
      </c>
      <c r="R142" t="s">
        <v>3994</v>
      </c>
      <c r="S142" t="s">
        <v>16315</v>
      </c>
      <c r="U142" s="52"/>
      <c r="V142" t="s">
        <v>3997</v>
      </c>
      <c r="W142">
        <v>-404831.64</v>
      </c>
    </row>
    <row r="143" spans="1:23" x14ac:dyDescent="0.3">
      <c r="A143" t="s">
        <v>1338</v>
      </c>
      <c r="B143" t="s">
        <v>1339</v>
      </c>
      <c r="C143" t="s">
        <v>14992</v>
      </c>
      <c r="D143">
        <v>160000</v>
      </c>
      <c r="F143">
        <f t="shared" si="2"/>
        <v>1329.1</v>
      </c>
      <c r="G143">
        <v>1329.1</v>
      </c>
      <c r="H143">
        <v>0</v>
      </c>
      <c r="I143">
        <v>0</v>
      </c>
      <c r="J143">
        <v>0</v>
      </c>
      <c r="K143">
        <v>0</v>
      </c>
      <c r="L143" t="s">
        <v>3942</v>
      </c>
      <c r="M143" t="s">
        <v>14844</v>
      </c>
      <c r="N143" t="s">
        <v>3984</v>
      </c>
      <c r="O143" t="s">
        <v>16362</v>
      </c>
      <c r="P143" t="s">
        <v>3991</v>
      </c>
      <c r="Q143" t="s">
        <v>16364</v>
      </c>
      <c r="R143" t="s">
        <v>4001</v>
      </c>
      <c r="S143" t="s">
        <v>16313</v>
      </c>
      <c r="U143" s="52"/>
      <c r="W143">
        <v>-158670.9</v>
      </c>
    </row>
    <row r="144" spans="1:23" x14ac:dyDescent="0.3">
      <c r="A144" t="s">
        <v>1340</v>
      </c>
      <c r="B144" t="s">
        <v>1341</v>
      </c>
      <c r="C144" t="s">
        <v>14993</v>
      </c>
      <c r="D144">
        <v>20000</v>
      </c>
      <c r="F144">
        <f t="shared" si="2"/>
        <v>768</v>
      </c>
      <c r="G144">
        <v>0</v>
      </c>
      <c r="H144">
        <v>-232.5</v>
      </c>
      <c r="I144">
        <v>0</v>
      </c>
      <c r="J144">
        <v>0</v>
      </c>
      <c r="K144">
        <v>1000.5</v>
      </c>
      <c r="L144" t="s">
        <v>3939</v>
      </c>
      <c r="M144" t="s">
        <v>14838</v>
      </c>
      <c r="N144" t="s">
        <v>3989</v>
      </c>
      <c r="O144" t="s">
        <v>16363</v>
      </c>
      <c r="P144" t="s">
        <v>3991</v>
      </c>
      <c r="Q144" t="s">
        <v>16364</v>
      </c>
      <c r="R144" t="s">
        <v>3995</v>
      </c>
      <c r="S144" t="s">
        <v>16317</v>
      </c>
      <c r="U144" s="52"/>
      <c r="W144">
        <v>-19232</v>
      </c>
    </row>
    <row r="145" spans="1:23" x14ac:dyDescent="0.3">
      <c r="A145" t="s">
        <v>1342</v>
      </c>
      <c r="B145" t="s">
        <v>1343</v>
      </c>
      <c r="C145" t="s">
        <v>14994</v>
      </c>
      <c r="D145">
        <v>1</v>
      </c>
      <c r="F145">
        <f t="shared" si="2"/>
        <v>3481.9</v>
      </c>
      <c r="G145">
        <v>0</v>
      </c>
      <c r="H145">
        <v>0</v>
      </c>
      <c r="I145">
        <v>0</v>
      </c>
      <c r="J145">
        <v>0</v>
      </c>
      <c r="K145">
        <v>3481.9</v>
      </c>
      <c r="L145" t="s">
        <v>3940</v>
      </c>
      <c r="M145" t="s">
        <v>14838</v>
      </c>
      <c r="N145" t="s">
        <v>3984</v>
      </c>
      <c r="O145" t="s">
        <v>16362</v>
      </c>
      <c r="P145" t="s">
        <v>3988</v>
      </c>
      <c r="Q145" t="s">
        <v>16362</v>
      </c>
      <c r="R145" t="s">
        <v>3994</v>
      </c>
      <c r="S145" t="s">
        <v>16309</v>
      </c>
      <c r="U145" s="52"/>
      <c r="W145">
        <v>3480.9</v>
      </c>
    </row>
    <row r="146" spans="1:23" x14ac:dyDescent="0.3">
      <c r="A146" t="s">
        <v>1344</v>
      </c>
      <c r="B146" t="s">
        <v>1345</v>
      </c>
      <c r="C146" t="s">
        <v>14995</v>
      </c>
      <c r="D146">
        <v>400000</v>
      </c>
      <c r="F146">
        <f t="shared" si="2"/>
        <v>-848.99</v>
      </c>
      <c r="G146">
        <v>0</v>
      </c>
      <c r="H146">
        <v>0</v>
      </c>
      <c r="I146">
        <v>0</v>
      </c>
      <c r="J146">
        <v>0</v>
      </c>
      <c r="K146">
        <v>-848.99</v>
      </c>
      <c r="L146" t="s">
        <v>3960</v>
      </c>
      <c r="M146" t="s">
        <v>14836</v>
      </c>
      <c r="N146" t="s">
        <v>3984</v>
      </c>
      <c r="O146" t="s">
        <v>16362</v>
      </c>
      <c r="P146" t="s">
        <v>3987</v>
      </c>
      <c r="Q146" t="s">
        <v>16365</v>
      </c>
      <c r="R146" t="s">
        <v>3994</v>
      </c>
      <c r="S146" t="s">
        <v>16318</v>
      </c>
      <c r="U146" s="52">
        <v>270652470</v>
      </c>
      <c r="W146">
        <v>-400848.99</v>
      </c>
    </row>
    <row r="147" spans="1:23" x14ac:dyDescent="0.3">
      <c r="A147" t="s">
        <v>1346</v>
      </c>
      <c r="B147" t="s">
        <v>1347</v>
      </c>
      <c r="C147" t="s">
        <v>14996</v>
      </c>
      <c r="D147">
        <v>1</v>
      </c>
      <c r="F147">
        <f t="shared" si="2"/>
        <v>-391</v>
      </c>
      <c r="G147">
        <v>0</v>
      </c>
      <c r="H147">
        <v>0</v>
      </c>
      <c r="I147">
        <v>0</v>
      </c>
      <c r="J147">
        <v>0</v>
      </c>
      <c r="K147">
        <v>-391</v>
      </c>
      <c r="L147" t="s">
        <v>3941</v>
      </c>
      <c r="M147" t="s">
        <v>14838</v>
      </c>
      <c r="N147" t="s">
        <v>3984</v>
      </c>
      <c r="O147" t="s">
        <v>16362</v>
      </c>
      <c r="P147" t="s">
        <v>3985</v>
      </c>
      <c r="Q147" t="s">
        <v>16371</v>
      </c>
      <c r="R147" t="s">
        <v>3997</v>
      </c>
      <c r="S147" t="s">
        <v>16307</v>
      </c>
      <c r="U147" s="52">
        <v>126896640</v>
      </c>
      <c r="W147">
        <v>-392</v>
      </c>
    </row>
    <row r="148" spans="1:23" x14ac:dyDescent="0.3">
      <c r="A148" t="s">
        <v>1348</v>
      </c>
      <c r="B148" t="s">
        <v>1347</v>
      </c>
      <c r="C148" t="s">
        <v>14997</v>
      </c>
      <c r="D148">
        <v>69000</v>
      </c>
      <c r="F148">
        <f t="shared" si="2"/>
        <v>22741.25</v>
      </c>
      <c r="G148">
        <v>20844.349999999999</v>
      </c>
      <c r="H148">
        <v>0</v>
      </c>
      <c r="I148">
        <v>1896.9</v>
      </c>
      <c r="J148">
        <v>0</v>
      </c>
      <c r="K148">
        <v>0</v>
      </c>
      <c r="L148" t="s">
        <v>3941</v>
      </c>
      <c r="M148" t="s">
        <v>14838</v>
      </c>
      <c r="N148" t="s">
        <v>3989</v>
      </c>
      <c r="O148" t="s">
        <v>16363</v>
      </c>
      <c r="P148" t="s">
        <v>3991</v>
      </c>
      <c r="Q148" t="s">
        <v>16364</v>
      </c>
      <c r="R148" t="s">
        <v>3994</v>
      </c>
      <c r="S148" t="s">
        <v>16309</v>
      </c>
      <c r="U148" s="52">
        <v>63147920</v>
      </c>
      <c r="W148">
        <v>-46258.75</v>
      </c>
    </row>
    <row r="149" spans="1:23" x14ac:dyDescent="0.3">
      <c r="A149" t="s">
        <v>1349</v>
      </c>
      <c r="B149" t="s">
        <v>1350</v>
      </c>
      <c r="C149" t="s">
        <v>14998</v>
      </c>
      <c r="D149">
        <v>100000</v>
      </c>
      <c r="F149">
        <f t="shared" si="2"/>
        <v>5083</v>
      </c>
      <c r="G149">
        <v>5083</v>
      </c>
      <c r="H149">
        <v>-1799.75</v>
      </c>
      <c r="I149">
        <v>1799.75</v>
      </c>
      <c r="J149">
        <v>0</v>
      </c>
      <c r="K149">
        <v>0</v>
      </c>
      <c r="L149" t="s">
        <v>3941</v>
      </c>
      <c r="M149" t="s">
        <v>14838</v>
      </c>
      <c r="N149" t="s">
        <v>3990</v>
      </c>
      <c r="O149" t="s">
        <v>16364</v>
      </c>
      <c r="P149" t="s">
        <v>3986</v>
      </c>
      <c r="Q149" t="s">
        <v>16363</v>
      </c>
      <c r="R149" t="s">
        <v>3994</v>
      </c>
      <c r="S149" t="s">
        <v>16307</v>
      </c>
      <c r="U149" s="52"/>
      <c r="W149">
        <v>-94917</v>
      </c>
    </row>
    <row r="150" spans="1:23" x14ac:dyDescent="0.3">
      <c r="A150" t="s">
        <v>1351</v>
      </c>
      <c r="B150" t="s">
        <v>1352</v>
      </c>
      <c r="C150" t="s">
        <v>14999</v>
      </c>
      <c r="D150">
        <v>7000</v>
      </c>
      <c r="F150">
        <f t="shared" si="2"/>
        <v>-32.19</v>
      </c>
      <c r="G150">
        <v>-32.19</v>
      </c>
      <c r="H150">
        <v>0</v>
      </c>
      <c r="I150">
        <v>0</v>
      </c>
      <c r="J150">
        <v>0</v>
      </c>
      <c r="K150">
        <v>0</v>
      </c>
      <c r="L150" t="s">
        <v>3936</v>
      </c>
      <c r="M150" t="s">
        <v>14838</v>
      </c>
      <c r="N150" t="s">
        <v>3984</v>
      </c>
      <c r="O150" t="s">
        <v>16362</v>
      </c>
      <c r="P150" t="s">
        <v>3985</v>
      </c>
      <c r="Q150" t="s">
        <v>16371</v>
      </c>
      <c r="R150" t="s">
        <v>3997</v>
      </c>
      <c r="S150" t="s">
        <v>16313</v>
      </c>
      <c r="U150" s="52"/>
      <c r="W150">
        <v>-7032.19</v>
      </c>
    </row>
    <row r="151" spans="1:23" x14ac:dyDescent="0.3">
      <c r="A151" t="s">
        <v>1353</v>
      </c>
      <c r="B151" t="s">
        <v>1354</v>
      </c>
      <c r="C151" t="s">
        <v>15000</v>
      </c>
      <c r="D151">
        <v>25000</v>
      </c>
      <c r="F151">
        <f t="shared" si="2"/>
        <v>74.369999999999976</v>
      </c>
      <c r="G151">
        <v>-649.75</v>
      </c>
      <c r="H151">
        <v>0</v>
      </c>
      <c r="I151">
        <v>724.9</v>
      </c>
      <c r="J151">
        <v>0</v>
      </c>
      <c r="K151">
        <v>-0.78</v>
      </c>
      <c r="L151" t="s">
        <v>3945</v>
      </c>
      <c r="M151" t="s">
        <v>14844</v>
      </c>
      <c r="N151" t="s">
        <v>3990</v>
      </c>
      <c r="O151" t="s">
        <v>16364</v>
      </c>
      <c r="P151" t="s">
        <v>3986</v>
      </c>
      <c r="Q151" t="s">
        <v>16363</v>
      </c>
      <c r="R151" t="s">
        <v>3995</v>
      </c>
      <c r="S151" t="s">
        <v>16307</v>
      </c>
      <c r="U151" s="52">
        <v>636574800</v>
      </c>
      <c r="W151">
        <v>-24925.63</v>
      </c>
    </row>
    <row r="152" spans="1:23" x14ac:dyDescent="0.3">
      <c r="A152" t="s">
        <v>1355</v>
      </c>
      <c r="B152" t="s">
        <v>1356</v>
      </c>
      <c r="C152" t="s">
        <v>15001</v>
      </c>
      <c r="D152">
        <v>10000</v>
      </c>
      <c r="F152">
        <f t="shared" si="2"/>
        <v>3994.64</v>
      </c>
      <c r="G152">
        <v>0</v>
      </c>
      <c r="H152">
        <v>0</v>
      </c>
      <c r="I152">
        <v>0</v>
      </c>
      <c r="J152">
        <v>0</v>
      </c>
      <c r="K152">
        <v>3994.64</v>
      </c>
      <c r="L152" t="s">
        <v>3931</v>
      </c>
      <c r="M152" t="s">
        <v>14838</v>
      </c>
      <c r="N152" t="s">
        <v>3989</v>
      </c>
      <c r="O152" t="s">
        <v>16363</v>
      </c>
      <c r="P152" t="s">
        <v>3986</v>
      </c>
      <c r="Q152" t="s">
        <v>16363</v>
      </c>
      <c r="R152" t="s">
        <v>3994</v>
      </c>
      <c r="S152" t="s">
        <v>16309</v>
      </c>
      <c r="U152" s="52">
        <v>8027600</v>
      </c>
      <c r="W152">
        <v>-6005.3600000000006</v>
      </c>
    </row>
    <row r="153" spans="1:23" x14ac:dyDescent="0.3">
      <c r="A153" t="s">
        <v>1357</v>
      </c>
      <c r="B153" t="s">
        <v>1358</v>
      </c>
      <c r="C153" t="s">
        <v>15002</v>
      </c>
      <c r="D153">
        <v>30000</v>
      </c>
      <c r="F153">
        <f t="shared" si="2"/>
        <v>5859.1</v>
      </c>
      <c r="G153">
        <v>5859.1</v>
      </c>
      <c r="H153">
        <v>0</v>
      </c>
      <c r="I153">
        <v>0</v>
      </c>
      <c r="J153">
        <v>0</v>
      </c>
      <c r="K153">
        <v>0</v>
      </c>
      <c r="L153" t="s">
        <v>3948</v>
      </c>
      <c r="M153" t="s">
        <v>14844</v>
      </c>
      <c r="N153" t="s">
        <v>3984</v>
      </c>
      <c r="O153" t="s">
        <v>16362</v>
      </c>
      <c r="P153" t="s">
        <v>3985</v>
      </c>
      <c r="Q153" t="s">
        <v>16371</v>
      </c>
      <c r="R153" t="s">
        <v>3997</v>
      </c>
      <c r="S153" t="s">
        <v>16310</v>
      </c>
      <c r="U153" s="52"/>
      <c r="W153">
        <v>-24140.9</v>
      </c>
    </row>
    <row r="154" spans="1:23" x14ac:dyDescent="0.3">
      <c r="A154" t="s">
        <v>1359</v>
      </c>
      <c r="B154" t="s">
        <v>1360</v>
      </c>
      <c r="C154" t="s">
        <v>15003</v>
      </c>
      <c r="D154">
        <v>50000</v>
      </c>
      <c r="F154">
        <f t="shared" si="2"/>
        <v>-2035.91</v>
      </c>
      <c r="G154">
        <v>0</v>
      </c>
      <c r="H154">
        <v>0</v>
      </c>
      <c r="I154">
        <v>0</v>
      </c>
      <c r="J154">
        <v>0</v>
      </c>
      <c r="K154">
        <v>-2035.91</v>
      </c>
      <c r="L154" t="s">
        <v>3934</v>
      </c>
      <c r="M154" t="s">
        <v>14842</v>
      </c>
      <c r="N154" t="s">
        <v>3984</v>
      </c>
      <c r="O154" t="s">
        <v>16362</v>
      </c>
      <c r="P154" t="s">
        <v>3987</v>
      </c>
      <c r="Q154" t="s">
        <v>16365</v>
      </c>
      <c r="R154" t="s">
        <v>3998</v>
      </c>
      <c r="S154" t="s">
        <v>16310</v>
      </c>
      <c r="U154" s="52"/>
      <c r="V154">
        <v>3</v>
      </c>
      <c r="W154">
        <v>-52035.91</v>
      </c>
    </row>
    <row r="155" spans="1:23" x14ac:dyDescent="0.3">
      <c r="A155" t="s">
        <v>1361</v>
      </c>
      <c r="B155" t="s">
        <v>1362</v>
      </c>
      <c r="C155" t="s">
        <v>15004</v>
      </c>
      <c r="D155">
        <v>15000</v>
      </c>
      <c r="F155">
        <f t="shared" si="2"/>
        <v>3376.99</v>
      </c>
      <c r="G155">
        <v>3376.99</v>
      </c>
      <c r="H155">
        <v>0</v>
      </c>
      <c r="I155">
        <v>0</v>
      </c>
      <c r="J155">
        <v>0</v>
      </c>
      <c r="K155">
        <v>0</v>
      </c>
      <c r="L155" t="s">
        <v>3939</v>
      </c>
      <c r="M155" t="s">
        <v>14838</v>
      </c>
      <c r="N155" t="s">
        <v>3984</v>
      </c>
      <c r="O155" t="s">
        <v>16362</v>
      </c>
      <c r="P155" t="s">
        <v>3991</v>
      </c>
      <c r="Q155" t="s">
        <v>16364</v>
      </c>
      <c r="R155" t="s">
        <v>3995</v>
      </c>
      <c r="S155" t="s">
        <v>16313</v>
      </c>
      <c r="U155" s="52"/>
      <c r="W155">
        <v>-11623.01</v>
      </c>
    </row>
    <row r="156" spans="1:23" x14ac:dyDescent="0.3">
      <c r="A156" t="s">
        <v>1363</v>
      </c>
      <c r="B156" t="s">
        <v>1364</v>
      </c>
      <c r="C156" t="s">
        <v>15005</v>
      </c>
      <c r="D156">
        <v>20000</v>
      </c>
      <c r="F156">
        <f t="shared" si="2"/>
        <v>4476.05</v>
      </c>
      <c r="G156">
        <v>0</v>
      </c>
      <c r="H156">
        <v>0</v>
      </c>
      <c r="I156">
        <v>0</v>
      </c>
      <c r="J156">
        <v>0</v>
      </c>
      <c r="K156">
        <v>4476.05</v>
      </c>
      <c r="L156" t="s">
        <v>3932</v>
      </c>
      <c r="M156" t="s">
        <v>14838</v>
      </c>
      <c r="N156" t="s">
        <v>3989</v>
      </c>
      <c r="O156" t="s">
        <v>16363</v>
      </c>
      <c r="P156" t="s">
        <v>3988</v>
      </c>
      <c r="Q156" t="s">
        <v>16362</v>
      </c>
      <c r="R156" t="s">
        <v>3994</v>
      </c>
      <c r="S156" t="s">
        <v>16322</v>
      </c>
      <c r="U156" s="52"/>
      <c r="W156">
        <v>-15523.95</v>
      </c>
    </row>
    <row r="157" spans="1:23" x14ac:dyDescent="0.3">
      <c r="A157" t="s">
        <v>1365</v>
      </c>
      <c r="B157" t="s">
        <v>1366</v>
      </c>
      <c r="C157" t="s">
        <v>15006</v>
      </c>
      <c r="D157">
        <v>15000</v>
      </c>
      <c r="F157">
        <f t="shared" si="2"/>
        <v>1334.74</v>
      </c>
      <c r="G157">
        <v>1334.74</v>
      </c>
      <c r="H157">
        <v>0</v>
      </c>
      <c r="I157">
        <v>0</v>
      </c>
      <c r="J157">
        <v>0</v>
      </c>
      <c r="K157">
        <v>0</v>
      </c>
      <c r="L157" t="s">
        <v>3936</v>
      </c>
      <c r="M157" t="s">
        <v>14838</v>
      </c>
      <c r="N157" t="s">
        <v>3984</v>
      </c>
      <c r="O157" t="s">
        <v>16362</v>
      </c>
      <c r="P157" t="s">
        <v>3986</v>
      </c>
      <c r="Q157" t="s">
        <v>16363</v>
      </c>
      <c r="R157" t="s">
        <v>3994</v>
      </c>
      <c r="S157" t="s">
        <v>16318</v>
      </c>
      <c r="U157" s="52"/>
      <c r="W157">
        <v>-13665.26</v>
      </c>
    </row>
    <row r="158" spans="1:23" x14ac:dyDescent="0.3">
      <c r="A158" t="s">
        <v>1367</v>
      </c>
      <c r="B158" t="s">
        <v>1368</v>
      </c>
      <c r="C158" t="s">
        <v>15007</v>
      </c>
      <c r="D158">
        <v>10000</v>
      </c>
      <c r="F158">
        <f t="shared" si="2"/>
        <v>4446.1000000000004</v>
      </c>
      <c r="G158">
        <v>4446.1000000000004</v>
      </c>
      <c r="H158">
        <v>0</v>
      </c>
      <c r="I158">
        <v>0</v>
      </c>
      <c r="J158">
        <v>0</v>
      </c>
      <c r="K158">
        <v>0</v>
      </c>
      <c r="L158" t="s">
        <v>3936</v>
      </c>
      <c r="M158" t="s">
        <v>14838</v>
      </c>
      <c r="N158" t="s">
        <v>3984</v>
      </c>
      <c r="O158" t="s">
        <v>16362</v>
      </c>
      <c r="P158" t="s">
        <v>3988</v>
      </c>
      <c r="Q158" t="s">
        <v>16362</v>
      </c>
      <c r="R158" t="s">
        <v>3994</v>
      </c>
      <c r="S158" t="s">
        <v>16318</v>
      </c>
      <c r="U158" s="52">
        <v>93724970</v>
      </c>
      <c r="W158">
        <v>-5553.9</v>
      </c>
    </row>
    <row r="159" spans="1:23" x14ac:dyDescent="0.3">
      <c r="A159" t="s">
        <v>1369</v>
      </c>
      <c r="B159" t="s">
        <v>1370</v>
      </c>
      <c r="C159" t="s">
        <v>15008</v>
      </c>
      <c r="D159">
        <v>10000</v>
      </c>
      <c r="F159">
        <f t="shared" si="2"/>
        <v>13245.09</v>
      </c>
      <c r="G159">
        <v>0</v>
      </c>
      <c r="H159">
        <v>0</v>
      </c>
      <c r="I159">
        <v>684.25</v>
      </c>
      <c r="J159">
        <v>684.25</v>
      </c>
      <c r="K159">
        <v>11876.59</v>
      </c>
      <c r="L159" t="s">
        <v>3941</v>
      </c>
      <c r="M159" t="s">
        <v>14838</v>
      </c>
      <c r="N159" t="s">
        <v>3992</v>
      </c>
      <c r="O159" t="s">
        <v>16365</v>
      </c>
      <c r="P159" t="s">
        <v>3988</v>
      </c>
      <c r="Q159" t="s">
        <v>16362</v>
      </c>
      <c r="R159" t="s">
        <v>3994</v>
      </c>
      <c r="S159" t="s">
        <v>16317</v>
      </c>
      <c r="U159" s="52">
        <v>261289080</v>
      </c>
      <c r="W159">
        <v>3245.09</v>
      </c>
    </row>
    <row r="160" spans="1:23" x14ac:dyDescent="0.3">
      <c r="A160" t="s">
        <v>1371</v>
      </c>
      <c r="B160" t="s">
        <v>1372</v>
      </c>
      <c r="C160" t="s">
        <v>15009</v>
      </c>
      <c r="D160">
        <v>100000</v>
      </c>
      <c r="F160">
        <f t="shared" si="2"/>
        <v>25332.6</v>
      </c>
      <c r="G160">
        <v>25332.6</v>
      </c>
      <c r="H160">
        <v>0</v>
      </c>
      <c r="I160">
        <v>0</v>
      </c>
      <c r="J160">
        <v>0</v>
      </c>
      <c r="K160">
        <v>0</v>
      </c>
      <c r="L160" t="s">
        <v>3948</v>
      </c>
      <c r="M160" t="s">
        <v>14844</v>
      </c>
      <c r="N160" t="s">
        <v>3984</v>
      </c>
      <c r="O160" t="s">
        <v>16362</v>
      </c>
      <c r="P160" t="s">
        <v>3985</v>
      </c>
      <c r="Q160" t="s">
        <v>16371</v>
      </c>
      <c r="R160" t="s">
        <v>3997</v>
      </c>
      <c r="S160" t="s">
        <v>16309</v>
      </c>
      <c r="U160" s="52"/>
      <c r="W160">
        <v>-74667.399999999994</v>
      </c>
    </row>
    <row r="161" spans="1:23" x14ac:dyDescent="0.3">
      <c r="A161" t="s">
        <v>1373</v>
      </c>
      <c r="B161" t="s">
        <v>1374</v>
      </c>
      <c r="C161" t="s">
        <v>15010</v>
      </c>
      <c r="D161">
        <v>10000</v>
      </c>
      <c r="F161">
        <f t="shared" si="2"/>
        <v>7045.27</v>
      </c>
      <c r="G161">
        <v>7045.27</v>
      </c>
      <c r="H161">
        <v>0</v>
      </c>
      <c r="I161">
        <v>0</v>
      </c>
      <c r="J161">
        <v>0</v>
      </c>
      <c r="K161">
        <v>0</v>
      </c>
      <c r="L161" t="s">
        <v>3932</v>
      </c>
      <c r="M161" t="s">
        <v>14838</v>
      </c>
      <c r="N161" t="s">
        <v>3984</v>
      </c>
      <c r="O161" t="s">
        <v>16362</v>
      </c>
      <c r="P161" t="s">
        <v>3986</v>
      </c>
      <c r="Q161" t="s">
        <v>16363</v>
      </c>
      <c r="R161" t="s">
        <v>3994</v>
      </c>
      <c r="S161" t="s">
        <v>16310</v>
      </c>
      <c r="U161" s="52"/>
      <c r="W161">
        <v>-2954.7299999999996</v>
      </c>
    </row>
    <row r="162" spans="1:23" x14ac:dyDescent="0.3">
      <c r="A162" t="s">
        <v>1375</v>
      </c>
      <c r="B162" t="s">
        <v>1376</v>
      </c>
      <c r="C162" t="s">
        <v>15011</v>
      </c>
      <c r="D162">
        <v>20000</v>
      </c>
      <c r="F162">
        <f t="shared" si="2"/>
        <v>1948.7</v>
      </c>
      <c r="G162">
        <v>1948.7</v>
      </c>
      <c r="H162">
        <v>0</v>
      </c>
      <c r="I162">
        <v>0</v>
      </c>
      <c r="J162">
        <v>0</v>
      </c>
      <c r="K162">
        <v>0</v>
      </c>
      <c r="L162" t="s">
        <v>3945</v>
      </c>
      <c r="M162" t="s">
        <v>14844</v>
      </c>
      <c r="N162" t="s">
        <v>3984</v>
      </c>
      <c r="O162" t="s">
        <v>16362</v>
      </c>
      <c r="P162" t="s">
        <v>3988</v>
      </c>
      <c r="Q162" t="s">
        <v>16362</v>
      </c>
      <c r="R162" t="s">
        <v>3994</v>
      </c>
      <c r="S162" t="s">
        <v>16310</v>
      </c>
      <c r="U162" s="52">
        <v>85424490</v>
      </c>
      <c r="W162">
        <v>-18051.3</v>
      </c>
    </row>
    <row r="163" spans="1:23" x14ac:dyDescent="0.3">
      <c r="A163" t="s">
        <v>1377</v>
      </c>
      <c r="B163" t="s">
        <v>1378</v>
      </c>
      <c r="C163" t="s">
        <v>15012</v>
      </c>
      <c r="D163">
        <v>1</v>
      </c>
      <c r="F163">
        <f t="shared" si="2"/>
        <v>11638</v>
      </c>
      <c r="G163">
        <v>0</v>
      </c>
      <c r="H163">
        <v>0</v>
      </c>
      <c r="I163">
        <v>0</v>
      </c>
      <c r="J163">
        <v>0</v>
      </c>
      <c r="K163">
        <v>11638</v>
      </c>
      <c r="L163" t="s">
        <v>3940</v>
      </c>
      <c r="M163" t="s">
        <v>14838</v>
      </c>
      <c r="N163" t="s">
        <v>3984</v>
      </c>
      <c r="O163" t="s">
        <v>16362</v>
      </c>
      <c r="P163" t="s">
        <v>3987</v>
      </c>
      <c r="Q163" t="s">
        <v>16365</v>
      </c>
      <c r="R163" t="s">
        <v>4000</v>
      </c>
      <c r="S163" t="s">
        <v>16312</v>
      </c>
      <c r="U163" s="52"/>
      <c r="W163">
        <v>11637</v>
      </c>
    </row>
    <row r="164" spans="1:23" x14ac:dyDescent="0.3">
      <c r="A164" t="s">
        <v>1379</v>
      </c>
      <c r="B164" t="s">
        <v>1380</v>
      </c>
      <c r="C164" t="s">
        <v>15013</v>
      </c>
      <c r="D164">
        <v>0</v>
      </c>
      <c r="F164">
        <f t="shared" si="2"/>
        <v>-124.89</v>
      </c>
      <c r="G164">
        <v>0</v>
      </c>
      <c r="H164">
        <v>0</v>
      </c>
      <c r="I164">
        <v>0</v>
      </c>
      <c r="J164">
        <v>0</v>
      </c>
      <c r="K164">
        <v>-124.89</v>
      </c>
      <c r="L164" t="s">
        <v>3954</v>
      </c>
      <c r="M164" t="s">
        <v>14836</v>
      </c>
      <c r="N164" t="s">
        <v>3984</v>
      </c>
      <c r="O164" t="s">
        <v>16362</v>
      </c>
      <c r="P164" t="s">
        <v>3986</v>
      </c>
      <c r="Q164" t="s">
        <v>16363</v>
      </c>
      <c r="R164" t="s">
        <v>3997</v>
      </c>
      <c r="S164" t="s">
        <v>16322</v>
      </c>
      <c r="U164" s="52"/>
      <c r="W164">
        <v>-124.89</v>
      </c>
    </row>
    <row r="165" spans="1:23" x14ac:dyDescent="0.3">
      <c r="A165" t="s">
        <v>1381</v>
      </c>
      <c r="B165" t="s">
        <v>1382</v>
      </c>
      <c r="C165" t="s">
        <v>15014</v>
      </c>
      <c r="D165">
        <v>150000</v>
      </c>
      <c r="F165">
        <f t="shared" si="2"/>
        <v>101067.75</v>
      </c>
      <c r="G165">
        <v>100273.1</v>
      </c>
      <c r="H165">
        <v>794.65</v>
      </c>
      <c r="I165">
        <v>0</v>
      </c>
      <c r="J165">
        <v>0</v>
      </c>
      <c r="K165">
        <v>0</v>
      </c>
      <c r="L165" t="s">
        <v>3942</v>
      </c>
      <c r="M165" t="s">
        <v>14837</v>
      </c>
      <c r="N165" t="s">
        <v>3984</v>
      </c>
      <c r="O165" t="s">
        <v>16362</v>
      </c>
      <c r="P165" t="s">
        <v>3988</v>
      </c>
      <c r="Q165" t="s">
        <v>16362</v>
      </c>
      <c r="R165" t="s">
        <v>3994</v>
      </c>
      <c r="S165" t="s">
        <v>16310</v>
      </c>
      <c r="U165" s="52">
        <v>105882060</v>
      </c>
      <c r="W165">
        <v>-48932.25</v>
      </c>
    </row>
    <row r="166" spans="1:23" x14ac:dyDescent="0.3">
      <c r="A166" t="s">
        <v>1383</v>
      </c>
      <c r="B166" t="s">
        <v>1384</v>
      </c>
      <c r="C166" t="s">
        <v>15015</v>
      </c>
      <c r="D166">
        <v>10000</v>
      </c>
      <c r="F166">
        <f t="shared" si="2"/>
        <v>540.5</v>
      </c>
      <c r="G166">
        <v>540.5</v>
      </c>
      <c r="H166">
        <v>0</v>
      </c>
      <c r="I166">
        <v>0</v>
      </c>
      <c r="J166">
        <v>0</v>
      </c>
      <c r="K166">
        <v>0</v>
      </c>
      <c r="L166" t="s">
        <v>3935</v>
      </c>
      <c r="M166" t="s">
        <v>14838</v>
      </c>
      <c r="N166" t="s">
        <v>3984</v>
      </c>
      <c r="O166" t="s">
        <v>16362</v>
      </c>
      <c r="P166" t="s">
        <v>3986</v>
      </c>
      <c r="Q166" t="s">
        <v>16363</v>
      </c>
      <c r="R166" t="s">
        <v>3994</v>
      </c>
      <c r="S166" t="s">
        <v>16316</v>
      </c>
      <c r="U166" s="52"/>
      <c r="V166">
        <v>3</v>
      </c>
      <c r="W166">
        <v>-9459.5</v>
      </c>
    </row>
    <row r="167" spans="1:23" x14ac:dyDescent="0.3">
      <c r="A167" t="s">
        <v>1385</v>
      </c>
      <c r="B167" t="s">
        <v>1386</v>
      </c>
      <c r="C167" t="s">
        <v>15016</v>
      </c>
      <c r="D167">
        <v>20000</v>
      </c>
      <c r="F167">
        <f t="shared" si="2"/>
        <v>-971.66</v>
      </c>
      <c r="G167">
        <v>0</v>
      </c>
      <c r="H167">
        <v>0</v>
      </c>
      <c r="I167">
        <v>-971.66</v>
      </c>
      <c r="J167">
        <v>0</v>
      </c>
      <c r="K167">
        <v>0</v>
      </c>
      <c r="L167" t="s">
        <v>3954</v>
      </c>
      <c r="M167" t="s">
        <v>14836</v>
      </c>
      <c r="N167" t="s">
        <v>3984</v>
      </c>
      <c r="O167" t="s">
        <v>16362</v>
      </c>
      <c r="P167" t="s">
        <v>3986</v>
      </c>
      <c r="Q167" t="s">
        <v>16363</v>
      </c>
      <c r="R167" t="s">
        <v>4001</v>
      </c>
      <c r="S167" t="s">
        <v>16310</v>
      </c>
      <c r="U167" s="52"/>
      <c r="W167">
        <v>-20971.66</v>
      </c>
    </row>
    <row r="168" spans="1:23" x14ac:dyDescent="0.3">
      <c r="A168" t="s">
        <v>1387</v>
      </c>
      <c r="B168" t="s">
        <v>1388</v>
      </c>
      <c r="C168" t="s">
        <v>15017</v>
      </c>
      <c r="D168">
        <v>6000000</v>
      </c>
      <c r="F168">
        <f t="shared" si="2"/>
        <v>1221272.7</v>
      </c>
      <c r="G168">
        <v>577938.1</v>
      </c>
      <c r="H168">
        <v>-292.08</v>
      </c>
      <c r="I168">
        <v>15829.73</v>
      </c>
      <c r="J168">
        <v>26839.07</v>
      </c>
      <c r="K168">
        <v>600957.88</v>
      </c>
      <c r="L168" t="s">
        <v>3954</v>
      </c>
      <c r="M168" t="s">
        <v>14836</v>
      </c>
      <c r="N168" t="s">
        <v>3989</v>
      </c>
      <c r="O168" t="s">
        <v>16363</v>
      </c>
      <c r="P168" t="s">
        <v>3986</v>
      </c>
      <c r="Q168" t="s">
        <v>16363</v>
      </c>
      <c r="R168" t="s">
        <v>3994</v>
      </c>
      <c r="S168" t="s">
        <v>16311</v>
      </c>
      <c r="U168" s="52"/>
      <c r="W168">
        <v>-4778727.3</v>
      </c>
    </row>
    <row r="169" spans="1:23" x14ac:dyDescent="0.3">
      <c r="A169" t="s">
        <v>1389</v>
      </c>
      <c r="B169" t="s">
        <v>1390</v>
      </c>
      <c r="C169" t="s">
        <v>15018</v>
      </c>
      <c r="D169">
        <v>3000</v>
      </c>
      <c r="F169">
        <f t="shared" si="2"/>
        <v>3870</v>
      </c>
      <c r="G169">
        <v>3076.25</v>
      </c>
      <c r="H169">
        <v>0</v>
      </c>
      <c r="I169">
        <v>0</v>
      </c>
      <c r="J169">
        <v>0</v>
      </c>
      <c r="K169">
        <v>793.75</v>
      </c>
      <c r="L169" t="s">
        <v>3931</v>
      </c>
      <c r="M169" t="s">
        <v>14838</v>
      </c>
      <c r="N169" t="s">
        <v>3984</v>
      </c>
      <c r="O169" t="s">
        <v>16362</v>
      </c>
      <c r="P169" t="s">
        <v>3986</v>
      </c>
      <c r="Q169" t="s">
        <v>16363</v>
      </c>
      <c r="R169" t="s">
        <v>3994</v>
      </c>
      <c r="S169" t="s">
        <v>16312</v>
      </c>
      <c r="U169" s="52"/>
      <c r="W169">
        <v>870</v>
      </c>
    </row>
    <row r="170" spans="1:23" x14ac:dyDescent="0.3">
      <c r="A170" t="s">
        <v>1391</v>
      </c>
      <c r="B170" t="s">
        <v>1392</v>
      </c>
      <c r="C170" t="s">
        <v>15019</v>
      </c>
      <c r="D170">
        <v>5000</v>
      </c>
      <c r="F170">
        <f t="shared" si="2"/>
        <v>3271.8</v>
      </c>
      <c r="G170">
        <v>0</v>
      </c>
      <c r="H170">
        <v>0</v>
      </c>
      <c r="I170">
        <v>0</v>
      </c>
      <c r="J170">
        <v>0</v>
      </c>
      <c r="K170">
        <v>3271.8</v>
      </c>
      <c r="L170" t="s">
        <v>3949</v>
      </c>
      <c r="M170" t="s">
        <v>14838</v>
      </c>
      <c r="N170" t="s">
        <v>3984</v>
      </c>
      <c r="O170" t="s">
        <v>16362</v>
      </c>
      <c r="P170" t="s">
        <v>3986</v>
      </c>
      <c r="Q170" t="s">
        <v>16363</v>
      </c>
      <c r="R170" t="s">
        <v>3994</v>
      </c>
      <c r="S170" t="s">
        <v>16308</v>
      </c>
      <c r="U170" s="52">
        <v>198329760</v>
      </c>
      <c r="W170">
        <v>-1728.1999999999998</v>
      </c>
    </row>
    <row r="171" spans="1:23" x14ac:dyDescent="0.3">
      <c r="A171" t="s">
        <v>1393</v>
      </c>
      <c r="B171" t="s">
        <v>1394</v>
      </c>
      <c r="C171" t="s">
        <v>15020</v>
      </c>
      <c r="D171">
        <v>600000</v>
      </c>
      <c r="F171">
        <f t="shared" si="2"/>
        <v>157402.03</v>
      </c>
      <c r="G171">
        <v>21516.959999999999</v>
      </c>
      <c r="H171">
        <v>0</v>
      </c>
      <c r="I171">
        <v>31842.400000000001</v>
      </c>
      <c r="J171">
        <v>0</v>
      </c>
      <c r="K171">
        <v>104042.67</v>
      </c>
      <c r="L171" t="s">
        <v>3954</v>
      </c>
      <c r="M171" t="s">
        <v>14836</v>
      </c>
      <c r="N171" t="s">
        <v>3989</v>
      </c>
      <c r="O171" t="s">
        <v>16363</v>
      </c>
      <c r="P171" t="s">
        <v>3991</v>
      </c>
      <c r="Q171" t="s">
        <v>16364</v>
      </c>
      <c r="R171" t="s">
        <v>3994</v>
      </c>
      <c r="S171" t="s">
        <v>16307</v>
      </c>
      <c r="U171" s="52"/>
      <c r="W171">
        <v>-442597.97</v>
      </c>
    </row>
    <row r="172" spans="1:23" x14ac:dyDescent="0.3">
      <c r="A172" t="s">
        <v>1395</v>
      </c>
      <c r="B172" t="s">
        <v>1396</v>
      </c>
      <c r="C172" t="s">
        <v>15021</v>
      </c>
      <c r="D172">
        <v>94000</v>
      </c>
      <c r="F172">
        <f t="shared" si="2"/>
        <v>25945.39</v>
      </c>
      <c r="G172">
        <v>25945.39</v>
      </c>
      <c r="H172">
        <v>0</v>
      </c>
      <c r="I172">
        <v>0</v>
      </c>
      <c r="J172">
        <v>0</v>
      </c>
      <c r="K172">
        <v>0</v>
      </c>
      <c r="L172" t="s">
        <v>3932</v>
      </c>
      <c r="M172" t="s">
        <v>14838</v>
      </c>
      <c r="N172" t="s">
        <v>3984</v>
      </c>
      <c r="O172" t="s">
        <v>16362</v>
      </c>
      <c r="P172" t="s">
        <v>3986</v>
      </c>
      <c r="Q172" t="s">
        <v>16363</v>
      </c>
      <c r="R172" t="s">
        <v>3994</v>
      </c>
      <c r="S172" t="s">
        <v>16317</v>
      </c>
      <c r="U172" s="52">
        <v>53219920</v>
      </c>
      <c r="W172">
        <v>-68054.61</v>
      </c>
    </row>
    <row r="173" spans="1:23" x14ac:dyDescent="0.3">
      <c r="A173" t="s">
        <v>1397</v>
      </c>
      <c r="B173" t="s">
        <v>1398</v>
      </c>
      <c r="C173" t="s">
        <v>15022</v>
      </c>
      <c r="D173">
        <v>20000</v>
      </c>
      <c r="F173">
        <f t="shared" si="2"/>
        <v>7290.39</v>
      </c>
      <c r="G173">
        <v>7290.39</v>
      </c>
      <c r="H173">
        <v>0</v>
      </c>
      <c r="I173">
        <v>0</v>
      </c>
      <c r="J173">
        <v>0</v>
      </c>
      <c r="K173">
        <v>0</v>
      </c>
      <c r="L173" t="s">
        <v>3936</v>
      </c>
      <c r="M173" t="s">
        <v>14838</v>
      </c>
      <c r="N173" t="s">
        <v>3984</v>
      </c>
      <c r="O173" t="s">
        <v>16362</v>
      </c>
      <c r="P173" t="s">
        <v>3988</v>
      </c>
      <c r="Q173" t="s">
        <v>16362</v>
      </c>
      <c r="R173" t="s">
        <v>3994</v>
      </c>
      <c r="S173" t="s">
        <v>16319</v>
      </c>
      <c r="U173" s="52"/>
      <c r="W173">
        <v>-12709.61</v>
      </c>
    </row>
    <row r="174" spans="1:23" x14ac:dyDescent="0.3">
      <c r="A174" t="s">
        <v>1399</v>
      </c>
      <c r="B174" t="s">
        <v>1400</v>
      </c>
      <c r="C174" t="s">
        <v>15023</v>
      </c>
      <c r="D174">
        <v>5000</v>
      </c>
      <c r="F174">
        <f t="shared" si="2"/>
        <v>4583.88</v>
      </c>
      <c r="G174">
        <v>1794.63</v>
      </c>
      <c r="H174">
        <v>0</v>
      </c>
      <c r="I174">
        <v>-80</v>
      </c>
      <c r="J174">
        <v>0</v>
      </c>
      <c r="K174">
        <v>2869.25</v>
      </c>
      <c r="L174" t="s">
        <v>3941</v>
      </c>
      <c r="M174" t="s">
        <v>14838</v>
      </c>
      <c r="N174" t="s">
        <v>3989</v>
      </c>
      <c r="O174" t="s">
        <v>16363</v>
      </c>
      <c r="P174" t="s">
        <v>3991</v>
      </c>
      <c r="Q174" t="s">
        <v>16364</v>
      </c>
      <c r="R174" t="s">
        <v>3994</v>
      </c>
      <c r="S174" t="s">
        <v>16309</v>
      </c>
      <c r="U174" s="52"/>
      <c r="W174">
        <v>-416.11999999999989</v>
      </c>
    </row>
    <row r="175" spans="1:23" x14ac:dyDescent="0.3">
      <c r="A175" t="s">
        <v>1401</v>
      </c>
      <c r="B175" t="s">
        <v>1402</v>
      </c>
      <c r="C175" t="s">
        <v>15024</v>
      </c>
      <c r="D175">
        <v>500000</v>
      </c>
      <c r="F175">
        <f t="shared" si="2"/>
        <v>25141.82</v>
      </c>
      <c r="G175">
        <v>25141.82</v>
      </c>
      <c r="H175">
        <v>0</v>
      </c>
      <c r="I175">
        <v>0</v>
      </c>
      <c r="J175">
        <v>0</v>
      </c>
      <c r="K175">
        <v>0</v>
      </c>
      <c r="L175" t="s">
        <v>3954</v>
      </c>
      <c r="M175" t="s">
        <v>14836</v>
      </c>
      <c r="N175" t="s">
        <v>3984</v>
      </c>
      <c r="O175" t="s">
        <v>16362</v>
      </c>
      <c r="P175" t="s">
        <v>3988</v>
      </c>
      <c r="Q175" t="s">
        <v>16362</v>
      </c>
      <c r="R175" t="s">
        <v>3994</v>
      </c>
      <c r="S175" t="s">
        <v>16313</v>
      </c>
      <c r="U175" s="52"/>
      <c r="W175">
        <v>-474858.18</v>
      </c>
    </row>
    <row r="176" spans="1:23" x14ac:dyDescent="0.3">
      <c r="A176" t="s">
        <v>1403</v>
      </c>
      <c r="B176" t="s">
        <v>1404</v>
      </c>
      <c r="C176" t="s">
        <v>15025</v>
      </c>
      <c r="D176">
        <v>50000</v>
      </c>
      <c r="F176">
        <f t="shared" si="2"/>
        <v>4502.25</v>
      </c>
      <c r="G176">
        <v>4502.25</v>
      </c>
      <c r="H176">
        <v>0</v>
      </c>
      <c r="I176">
        <v>0</v>
      </c>
      <c r="J176">
        <v>0</v>
      </c>
      <c r="K176">
        <v>0</v>
      </c>
      <c r="L176" t="s">
        <v>3954</v>
      </c>
      <c r="M176" t="s">
        <v>14836</v>
      </c>
      <c r="N176" t="s">
        <v>3984</v>
      </c>
      <c r="O176" t="s">
        <v>16362</v>
      </c>
      <c r="P176" t="s">
        <v>3986</v>
      </c>
      <c r="Q176" t="s">
        <v>16363</v>
      </c>
      <c r="R176" t="s">
        <v>3997</v>
      </c>
      <c r="S176" t="s">
        <v>16322</v>
      </c>
      <c r="U176" s="52"/>
      <c r="W176">
        <v>-45497.75</v>
      </c>
    </row>
    <row r="177" spans="1:23" x14ac:dyDescent="0.3">
      <c r="A177" t="s">
        <v>1405</v>
      </c>
      <c r="B177" t="s">
        <v>1406</v>
      </c>
      <c r="C177" t="s">
        <v>15026</v>
      </c>
      <c r="D177">
        <v>500000</v>
      </c>
      <c r="F177">
        <f t="shared" si="2"/>
        <v>140228.70000000001</v>
      </c>
      <c r="G177">
        <v>140228.70000000001</v>
      </c>
      <c r="H177">
        <v>0</v>
      </c>
      <c r="I177">
        <v>0</v>
      </c>
      <c r="J177">
        <v>0</v>
      </c>
      <c r="K177">
        <v>0</v>
      </c>
      <c r="L177" t="s">
        <v>3942</v>
      </c>
      <c r="M177" t="s">
        <v>14844</v>
      </c>
      <c r="N177" t="s">
        <v>3984</v>
      </c>
      <c r="O177" t="s">
        <v>16362</v>
      </c>
      <c r="P177" t="s">
        <v>3988</v>
      </c>
      <c r="Q177" t="s">
        <v>16362</v>
      </c>
      <c r="R177" t="s">
        <v>3994</v>
      </c>
      <c r="S177" t="s">
        <v>16315</v>
      </c>
      <c r="U177" s="52"/>
      <c r="W177">
        <v>-359771.3</v>
      </c>
    </row>
    <row r="178" spans="1:23" x14ac:dyDescent="0.3">
      <c r="A178" t="s">
        <v>1407</v>
      </c>
      <c r="B178" t="s">
        <v>1408</v>
      </c>
      <c r="C178" t="s">
        <v>15027</v>
      </c>
      <c r="D178">
        <v>1428000</v>
      </c>
      <c r="F178">
        <f t="shared" si="2"/>
        <v>229229.75</v>
      </c>
      <c r="G178">
        <v>229229.75</v>
      </c>
      <c r="H178">
        <v>0</v>
      </c>
      <c r="I178">
        <v>0</v>
      </c>
      <c r="J178">
        <v>0</v>
      </c>
      <c r="K178">
        <v>0</v>
      </c>
      <c r="L178" t="s">
        <v>3943</v>
      </c>
      <c r="M178" t="s">
        <v>14842</v>
      </c>
      <c r="N178" t="s">
        <v>3984</v>
      </c>
      <c r="O178" t="s">
        <v>16362</v>
      </c>
      <c r="P178" t="s">
        <v>3986</v>
      </c>
      <c r="Q178" t="s">
        <v>16363</v>
      </c>
      <c r="R178" t="s">
        <v>3994</v>
      </c>
      <c r="S178" t="s">
        <v>16320</v>
      </c>
      <c r="U178" s="52"/>
      <c r="W178">
        <v>-1198770.25</v>
      </c>
    </row>
    <row r="179" spans="1:23" x14ac:dyDescent="0.3">
      <c r="A179" t="s">
        <v>1409</v>
      </c>
      <c r="B179" t="s">
        <v>1410</v>
      </c>
      <c r="C179" t="s">
        <v>15028</v>
      </c>
      <c r="D179">
        <v>36000</v>
      </c>
      <c r="F179">
        <f t="shared" si="2"/>
        <v>16239.28</v>
      </c>
      <c r="G179">
        <v>16239.28</v>
      </c>
      <c r="H179">
        <v>0</v>
      </c>
      <c r="I179">
        <v>0</v>
      </c>
      <c r="J179">
        <v>0</v>
      </c>
      <c r="K179">
        <v>0</v>
      </c>
      <c r="L179" t="s">
        <v>3949</v>
      </c>
      <c r="M179" t="s">
        <v>14838</v>
      </c>
      <c r="N179" t="s">
        <v>3984</v>
      </c>
      <c r="O179" t="s">
        <v>16362</v>
      </c>
      <c r="P179" t="s">
        <v>3986</v>
      </c>
      <c r="Q179" t="s">
        <v>16363</v>
      </c>
      <c r="R179" t="s">
        <v>3994</v>
      </c>
      <c r="S179" t="s">
        <v>16316</v>
      </c>
      <c r="U179" s="52">
        <v>36757500</v>
      </c>
      <c r="W179">
        <v>-19760.72</v>
      </c>
    </row>
    <row r="180" spans="1:23" x14ac:dyDescent="0.3">
      <c r="A180" t="s">
        <v>1411</v>
      </c>
      <c r="B180" t="s">
        <v>1412</v>
      </c>
      <c r="C180" t="s">
        <v>15029</v>
      </c>
      <c r="D180">
        <v>1</v>
      </c>
      <c r="F180">
        <f t="shared" si="2"/>
        <v>6130.95</v>
      </c>
      <c r="G180">
        <v>0</v>
      </c>
      <c r="H180">
        <v>0</v>
      </c>
      <c r="I180">
        <v>0</v>
      </c>
      <c r="J180">
        <v>0</v>
      </c>
      <c r="K180">
        <v>6130.95</v>
      </c>
      <c r="L180" t="s">
        <v>3940</v>
      </c>
      <c r="M180" t="s">
        <v>14838</v>
      </c>
      <c r="N180" t="s">
        <v>3984</v>
      </c>
      <c r="O180" t="s">
        <v>16362</v>
      </c>
      <c r="P180" t="s">
        <v>3986</v>
      </c>
      <c r="Q180" t="s">
        <v>16363</v>
      </c>
      <c r="R180" t="s">
        <v>3995</v>
      </c>
      <c r="S180" t="s">
        <v>16318</v>
      </c>
      <c r="U180" s="52"/>
      <c r="W180">
        <v>6129.95</v>
      </c>
    </row>
    <row r="181" spans="1:23" x14ac:dyDescent="0.3">
      <c r="A181" t="s">
        <v>1413</v>
      </c>
      <c r="B181" t="s">
        <v>1414</v>
      </c>
      <c r="C181" t="s">
        <v>15030</v>
      </c>
      <c r="D181">
        <v>10000</v>
      </c>
      <c r="F181">
        <f t="shared" si="2"/>
        <v>815.1</v>
      </c>
      <c r="G181">
        <v>0</v>
      </c>
      <c r="H181">
        <v>0</v>
      </c>
      <c r="I181">
        <v>-944.4</v>
      </c>
      <c r="J181">
        <v>0</v>
      </c>
      <c r="K181">
        <v>1759.5</v>
      </c>
      <c r="L181" t="s">
        <v>3932</v>
      </c>
      <c r="M181" t="s">
        <v>14838</v>
      </c>
      <c r="N181" t="s">
        <v>3989</v>
      </c>
      <c r="O181" t="s">
        <v>16363</v>
      </c>
      <c r="P181" t="s">
        <v>3986</v>
      </c>
      <c r="Q181" t="s">
        <v>16363</v>
      </c>
      <c r="R181" t="s">
        <v>3997</v>
      </c>
      <c r="S181" t="s">
        <v>16317</v>
      </c>
      <c r="U181" s="52"/>
      <c r="W181">
        <v>-9184.9</v>
      </c>
    </row>
    <row r="182" spans="1:23" x14ac:dyDescent="0.3">
      <c r="A182" t="s">
        <v>1415</v>
      </c>
      <c r="B182" t="s">
        <v>1416</v>
      </c>
      <c r="C182" t="s">
        <v>15031</v>
      </c>
      <c r="D182">
        <v>5000</v>
      </c>
      <c r="F182">
        <f t="shared" si="2"/>
        <v>2147.63</v>
      </c>
      <c r="G182">
        <v>2147.63</v>
      </c>
      <c r="H182">
        <v>0</v>
      </c>
      <c r="I182">
        <v>0</v>
      </c>
      <c r="J182">
        <v>0</v>
      </c>
      <c r="K182">
        <v>0</v>
      </c>
      <c r="L182" t="s">
        <v>3941</v>
      </c>
      <c r="M182" t="s">
        <v>14838</v>
      </c>
      <c r="N182" t="s">
        <v>3984</v>
      </c>
      <c r="O182" t="s">
        <v>16362</v>
      </c>
      <c r="P182" t="s">
        <v>3985</v>
      </c>
      <c r="Q182" t="s">
        <v>16371</v>
      </c>
      <c r="R182" t="s">
        <v>3997</v>
      </c>
      <c r="S182" t="s">
        <v>16318</v>
      </c>
      <c r="U182" s="52">
        <v>8453650</v>
      </c>
      <c r="W182">
        <v>-2852.37</v>
      </c>
    </row>
    <row r="183" spans="1:23" x14ac:dyDescent="0.3">
      <c r="A183" t="s">
        <v>1417</v>
      </c>
      <c r="B183" t="s">
        <v>1418</v>
      </c>
      <c r="C183" t="s">
        <v>15032</v>
      </c>
      <c r="D183">
        <v>5000</v>
      </c>
      <c r="F183">
        <f t="shared" si="2"/>
        <v>885.5</v>
      </c>
      <c r="G183">
        <v>885.5</v>
      </c>
      <c r="H183">
        <v>0</v>
      </c>
      <c r="I183">
        <v>0</v>
      </c>
      <c r="J183">
        <v>0</v>
      </c>
      <c r="K183">
        <v>0</v>
      </c>
      <c r="L183" t="s">
        <v>3962</v>
      </c>
      <c r="M183" t="s">
        <v>14838</v>
      </c>
      <c r="N183" t="s">
        <v>3984</v>
      </c>
      <c r="O183" t="s">
        <v>16362</v>
      </c>
      <c r="P183" t="s">
        <v>3986</v>
      </c>
      <c r="Q183" t="s">
        <v>16363</v>
      </c>
      <c r="R183" t="s">
        <v>3994</v>
      </c>
      <c r="S183" t="s">
        <v>16315</v>
      </c>
      <c r="U183" s="52"/>
      <c r="W183">
        <v>-4114.5</v>
      </c>
    </row>
    <row r="184" spans="1:23" x14ac:dyDescent="0.3">
      <c r="A184" t="s">
        <v>1419</v>
      </c>
      <c r="B184" t="s">
        <v>1420</v>
      </c>
      <c r="C184" t="s">
        <v>15033</v>
      </c>
      <c r="D184">
        <v>60000</v>
      </c>
      <c r="F184">
        <f t="shared" si="2"/>
        <v>431.25</v>
      </c>
      <c r="G184">
        <v>431.25</v>
      </c>
      <c r="H184">
        <v>0</v>
      </c>
      <c r="I184">
        <v>0</v>
      </c>
      <c r="J184">
        <v>0</v>
      </c>
      <c r="K184">
        <v>0</v>
      </c>
      <c r="L184" t="s">
        <v>3942</v>
      </c>
      <c r="M184" t="s">
        <v>14844</v>
      </c>
      <c r="N184" t="s">
        <v>3984</v>
      </c>
      <c r="O184" t="s">
        <v>16362</v>
      </c>
      <c r="P184" t="s">
        <v>3986</v>
      </c>
      <c r="Q184" t="s">
        <v>16363</v>
      </c>
      <c r="R184" t="s">
        <v>3994</v>
      </c>
      <c r="S184" t="s">
        <v>16314</v>
      </c>
      <c r="U184" s="52">
        <v>591112470</v>
      </c>
      <c r="W184">
        <v>-59568.75</v>
      </c>
    </row>
    <row r="185" spans="1:23" x14ac:dyDescent="0.3">
      <c r="A185" t="s">
        <v>1421</v>
      </c>
      <c r="B185" t="s">
        <v>1422</v>
      </c>
      <c r="C185" t="s">
        <v>15034</v>
      </c>
      <c r="D185">
        <v>5000</v>
      </c>
      <c r="F185">
        <f t="shared" si="2"/>
        <v>4886</v>
      </c>
      <c r="G185">
        <v>4886</v>
      </c>
      <c r="H185">
        <v>0</v>
      </c>
      <c r="I185">
        <v>0</v>
      </c>
      <c r="J185">
        <v>0</v>
      </c>
      <c r="K185">
        <v>0</v>
      </c>
      <c r="L185" t="s">
        <v>3949</v>
      </c>
      <c r="M185" t="s">
        <v>14838</v>
      </c>
      <c r="N185" t="s">
        <v>3984</v>
      </c>
      <c r="O185" t="s">
        <v>16362</v>
      </c>
      <c r="P185" t="s">
        <v>3985</v>
      </c>
      <c r="Q185" t="s">
        <v>16371</v>
      </c>
      <c r="R185" t="s">
        <v>3997</v>
      </c>
      <c r="S185" t="s">
        <v>16317</v>
      </c>
      <c r="U185" s="52">
        <v>317024080</v>
      </c>
      <c r="W185">
        <v>-114</v>
      </c>
    </row>
    <row r="186" spans="1:23" x14ac:dyDescent="0.3">
      <c r="A186" t="s">
        <v>1423</v>
      </c>
      <c r="B186" t="s">
        <v>1424</v>
      </c>
      <c r="C186" t="s">
        <v>15035</v>
      </c>
      <c r="D186">
        <v>40000</v>
      </c>
      <c r="F186">
        <f t="shared" si="2"/>
        <v>16464.55</v>
      </c>
      <c r="G186">
        <v>0</v>
      </c>
      <c r="H186">
        <v>0</v>
      </c>
      <c r="I186">
        <v>0</v>
      </c>
      <c r="J186">
        <v>0</v>
      </c>
      <c r="K186">
        <v>16464.55</v>
      </c>
      <c r="L186" t="s">
        <v>3957</v>
      </c>
      <c r="M186" t="s">
        <v>14838</v>
      </c>
      <c r="N186" t="s">
        <v>3984</v>
      </c>
      <c r="O186" t="s">
        <v>16362</v>
      </c>
      <c r="P186" t="s">
        <v>3987</v>
      </c>
      <c r="Q186" t="s">
        <v>16365</v>
      </c>
      <c r="R186" t="s">
        <v>4003</v>
      </c>
      <c r="S186" t="s">
        <v>16319</v>
      </c>
      <c r="U186" s="52">
        <v>78079040</v>
      </c>
      <c r="W186">
        <v>-23535.45</v>
      </c>
    </row>
    <row r="187" spans="1:23" x14ac:dyDescent="0.3">
      <c r="A187" t="s">
        <v>1425</v>
      </c>
      <c r="B187" t="s">
        <v>1426</v>
      </c>
      <c r="C187" t="s">
        <v>15036</v>
      </c>
      <c r="D187">
        <v>75000</v>
      </c>
      <c r="F187">
        <f t="shared" si="2"/>
        <v>18118.73</v>
      </c>
      <c r="G187">
        <v>18118.73</v>
      </c>
      <c r="H187">
        <v>0</v>
      </c>
      <c r="I187">
        <v>0</v>
      </c>
      <c r="J187">
        <v>0</v>
      </c>
      <c r="K187">
        <v>0</v>
      </c>
      <c r="L187" t="s">
        <v>3949</v>
      </c>
      <c r="M187" t="s">
        <v>14838</v>
      </c>
      <c r="N187" t="s">
        <v>3984</v>
      </c>
      <c r="O187" t="s">
        <v>16362</v>
      </c>
      <c r="P187" t="s">
        <v>3986</v>
      </c>
      <c r="Q187" t="s">
        <v>16363</v>
      </c>
      <c r="R187" t="s">
        <v>3994</v>
      </c>
      <c r="S187" t="s">
        <v>16322</v>
      </c>
      <c r="U187" s="52">
        <v>85432990</v>
      </c>
      <c r="W187">
        <v>-56881.270000000004</v>
      </c>
    </row>
    <row r="188" spans="1:23" x14ac:dyDescent="0.3">
      <c r="A188" t="s">
        <v>1427</v>
      </c>
      <c r="B188" t="s">
        <v>1428</v>
      </c>
      <c r="C188" t="s">
        <v>15037</v>
      </c>
      <c r="D188">
        <v>30000</v>
      </c>
      <c r="F188">
        <f t="shared" si="2"/>
        <v>16649.25</v>
      </c>
      <c r="G188">
        <v>16649.25</v>
      </c>
      <c r="H188">
        <v>0</v>
      </c>
      <c r="I188">
        <v>0</v>
      </c>
      <c r="J188">
        <v>0</v>
      </c>
      <c r="K188">
        <v>0</v>
      </c>
      <c r="L188" t="s">
        <v>3941</v>
      </c>
      <c r="M188" t="s">
        <v>14838</v>
      </c>
      <c r="N188" t="s">
        <v>3984</v>
      </c>
      <c r="O188" t="s">
        <v>16362</v>
      </c>
      <c r="P188" t="s">
        <v>3986</v>
      </c>
      <c r="Q188" t="s">
        <v>16363</v>
      </c>
      <c r="R188" t="s">
        <v>3994</v>
      </c>
      <c r="S188" t="s">
        <v>16310</v>
      </c>
      <c r="U188" s="52"/>
      <c r="W188">
        <v>-13350.75</v>
      </c>
    </row>
    <row r="189" spans="1:23" x14ac:dyDescent="0.3">
      <c r="A189" t="s">
        <v>1429</v>
      </c>
      <c r="B189" t="s">
        <v>1430</v>
      </c>
      <c r="C189" t="s">
        <v>15038</v>
      </c>
      <c r="D189">
        <v>40000</v>
      </c>
      <c r="F189">
        <f t="shared" si="2"/>
        <v>4912.16</v>
      </c>
      <c r="G189">
        <v>4912.16</v>
      </c>
      <c r="H189">
        <v>0</v>
      </c>
      <c r="I189">
        <v>0</v>
      </c>
      <c r="J189">
        <v>0</v>
      </c>
      <c r="K189">
        <v>0</v>
      </c>
      <c r="L189" t="s">
        <v>3935</v>
      </c>
      <c r="M189" t="s">
        <v>14838</v>
      </c>
      <c r="N189" t="s">
        <v>3984</v>
      </c>
      <c r="O189" t="s">
        <v>16362</v>
      </c>
      <c r="P189" t="s">
        <v>3986</v>
      </c>
      <c r="Q189" t="s">
        <v>16363</v>
      </c>
      <c r="R189" t="s">
        <v>3994</v>
      </c>
      <c r="S189" t="s">
        <v>16320</v>
      </c>
      <c r="U189" s="52">
        <v>77944800</v>
      </c>
      <c r="W189">
        <v>-35087.839999999997</v>
      </c>
    </row>
    <row r="190" spans="1:23" x14ac:dyDescent="0.3">
      <c r="A190" t="s">
        <v>1431</v>
      </c>
      <c r="B190" t="s">
        <v>1432</v>
      </c>
      <c r="C190" t="s">
        <v>15039</v>
      </c>
      <c r="D190">
        <v>30000</v>
      </c>
      <c r="F190">
        <f t="shared" si="2"/>
        <v>5094.5200000000004</v>
      </c>
      <c r="G190">
        <v>5094.5200000000004</v>
      </c>
      <c r="H190">
        <v>0</v>
      </c>
      <c r="I190">
        <v>0</v>
      </c>
      <c r="J190">
        <v>0</v>
      </c>
      <c r="K190">
        <v>0</v>
      </c>
      <c r="L190" t="s">
        <v>3936</v>
      </c>
      <c r="M190" t="s">
        <v>14838</v>
      </c>
      <c r="N190" t="s">
        <v>3984</v>
      </c>
      <c r="O190" t="s">
        <v>16362</v>
      </c>
      <c r="P190" t="s">
        <v>3986</v>
      </c>
      <c r="Q190" t="s">
        <v>16363</v>
      </c>
      <c r="R190" t="s">
        <v>3994</v>
      </c>
      <c r="S190" t="s">
        <v>16315</v>
      </c>
      <c r="U190" s="52">
        <v>122712800</v>
      </c>
      <c r="W190">
        <v>-24905.48</v>
      </c>
    </row>
    <row r="191" spans="1:23" x14ac:dyDescent="0.3">
      <c r="A191" t="s">
        <v>1433</v>
      </c>
      <c r="B191" t="s">
        <v>1434</v>
      </c>
      <c r="C191" t="s">
        <v>15040</v>
      </c>
      <c r="D191">
        <v>80000</v>
      </c>
      <c r="F191">
        <f t="shared" si="2"/>
        <v>12573.55</v>
      </c>
      <c r="G191">
        <v>13315.3</v>
      </c>
      <c r="H191">
        <v>0</v>
      </c>
      <c r="I191">
        <v>0</v>
      </c>
      <c r="J191">
        <v>0</v>
      </c>
      <c r="K191">
        <v>-741.75</v>
      </c>
      <c r="L191" t="s">
        <v>3935</v>
      </c>
      <c r="M191" t="s">
        <v>14838</v>
      </c>
      <c r="N191" t="s">
        <v>3984</v>
      </c>
      <c r="O191" t="s">
        <v>16362</v>
      </c>
      <c r="P191" t="s">
        <v>3986</v>
      </c>
      <c r="Q191" t="s">
        <v>16363</v>
      </c>
      <c r="R191" t="s">
        <v>3994</v>
      </c>
      <c r="S191" t="s">
        <v>16307</v>
      </c>
      <c r="U191" s="52"/>
      <c r="W191">
        <v>-67426.45</v>
      </c>
    </row>
    <row r="192" spans="1:23" x14ac:dyDescent="0.3">
      <c r="A192" t="s">
        <v>1435</v>
      </c>
      <c r="B192" t="s">
        <v>1436</v>
      </c>
      <c r="C192" t="s">
        <v>15041</v>
      </c>
      <c r="D192">
        <v>50000</v>
      </c>
      <c r="F192">
        <f t="shared" si="2"/>
        <v>1383.08</v>
      </c>
      <c r="G192">
        <v>1383.08</v>
      </c>
      <c r="H192">
        <v>0</v>
      </c>
      <c r="I192">
        <v>0</v>
      </c>
      <c r="J192">
        <v>0</v>
      </c>
      <c r="K192">
        <v>0</v>
      </c>
      <c r="L192" t="s">
        <v>3936</v>
      </c>
      <c r="M192" t="s">
        <v>14838</v>
      </c>
      <c r="N192" t="s">
        <v>3984</v>
      </c>
      <c r="O192" t="s">
        <v>16362</v>
      </c>
      <c r="P192" t="s">
        <v>3986</v>
      </c>
      <c r="Q192" t="s">
        <v>16363</v>
      </c>
      <c r="R192" t="s">
        <v>3994</v>
      </c>
      <c r="S192" t="s">
        <v>16312</v>
      </c>
      <c r="U192" s="52"/>
      <c r="W192">
        <v>-48616.92</v>
      </c>
    </row>
    <row r="193" spans="1:23" x14ac:dyDescent="0.3">
      <c r="A193" t="s">
        <v>1437</v>
      </c>
      <c r="B193" t="s">
        <v>1438</v>
      </c>
      <c r="C193" t="s">
        <v>15042</v>
      </c>
      <c r="D193">
        <v>2645000</v>
      </c>
      <c r="F193">
        <f t="shared" si="2"/>
        <v>209584.28000000003</v>
      </c>
      <c r="G193">
        <v>1006151.81</v>
      </c>
      <c r="H193">
        <v>-810673.4</v>
      </c>
      <c r="I193">
        <v>2534.7399999999998</v>
      </c>
      <c r="J193">
        <v>0</v>
      </c>
      <c r="K193">
        <v>11571.13</v>
      </c>
      <c r="L193" t="s">
        <v>3928</v>
      </c>
      <c r="M193" t="s">
        <v>14840</v>
      </c>
      <c r="N193" t="s">
        <v>3984</v>
      </c>
      <c r="O193" t="s">
        <v>16362</v>
      </c>
      <c r="P193" t="s">
        <v>3988</v>
      </c>
      <c r="Q193" t="s">
        <v>16362</v>
      </c>
      <c r="R193" t="s">
        <v>3994</v>
      </c>
      <c r="S193" t="s">
        <v>16317</v>
      </c>
      <c r="U193" s="52"/>
      <c r="W193">
        <v>-2435415.7199999997</v>
      </c>
    </row>
    <row r="194" spans="1:23" x14ac:dyDescent="0.3">
      <c r="A194" t="s">
        <v>1439</v>
      </c>
      <c r="B194" t="s">
        <v>1440</v>
      </c>
      <c r="C194" t="s">
        <v>15043</v>
      </c>
      <c r="D194">
        <v>51917940</v>
      </c>
      <c r="F194">
        <f t="shared" si="2"/>
        <v>41299502.730000004</v>
      </c>
      <c r="G194">
        <v>41066702.380000003</v>
      </c>
      <c r="H194">
        <v>0</v>
      </c>
      <c r="I194">
        <v>0</v>
      </c>
      <c r="J194">
        <v>0</v>
      </c>
      <c r="K194">
        <v>232800.35</v>
      </c>
      <c r="L194" t="s">
        <v>3929</v>
      </c>
      <c r="M194" t="s">
        <v>14840</v>
      </c>
      <c r="N194" t="s">
        <v>3990</v>
      </c>
      <c r="O194" t="s">
        <v>16364</v>
      </c>
      <c r="P194" t="s">
        <v>3985</v>
      </c>
      <c r="Q194" t="s">
        <v>16371</v>
      </c>
      <c r="R194" t="s">
        <v>3997</v>
      </c>
      <c r="S194" t="s">
        <v>16322</v>
      </c>
      <c r="U194" s="52"/>
      <c r="W194">
        <v>-10618437.269999996</v>
      </c>
    </row>
    <row r="195" spans="1:23" x14ac:dyDescent="0.3">
      <c r="A195" t="s">
        <v>1441</v>
      </c>
      <c r="B195" t="s">
        <v>1442</v>
      </c>
      <c r="C195" t="s">
        <v>15044</v>
      </c>
      <c r="D195">
        <v>250000</v>
      </c>
      <c r="F195">
        <f t="shared" ref="F195:F258" si="3">G195+H195+I195+J195+K195</f>
        <v>181654.44</v>
      </c>
      <c r="G195">
        <v>178114.37</v>
      </c>
      <c r="H195">
        <v>0</v>
      </c>
      <c r="I195">
        <v>3540.07</v>
      </c>
      <c r="J195">
        <v>0</v>
      </c>
      <c r="K195">
        <v>0</v>
      </c>
      <c r="L195" t="s">
        <v>3934</v>
      </c>
      <c r="M195" t="s">
        <v>14842</v>
      </c>
      <c r="N195" t="s">
        <v>3984</v>
      </c>
      <c r="O195" t="s">
        <v>16362</v>
      </c>
      <c r="P195" t="s">
        <v>3988</v>
      </c>
      <c r="Q195" t="s">
        <v>16362</v>
      </c>
      <c r="R195" t="s">
        <v>3994</v>
      </c>
      <c r="S195" t="s">
        <v>16322</v>
      </c>
      <c r="U195" s="52"/>
      <c r="W195">
        <v>-68345.56</v>
      </c>
    </row>
    <row r="196" spans="1:23" x14ac:dyDescent="0.3">
      <c r="A196" t="s">
        <v>1443</v>
      </c>
      <c r="B196" t="s">
        <v>1444</v>
      </c>
      <c r="C196" t="s">
        <v>15045</v>
      </c>
      <c r="D196">
        <v>200000</v>
      </c>
      <c r="F196">
        <f t="shared" si="3"/>
        <v>66206.759999999995</v>
      </c>
      <c r="G196">
        <v>53956.35</v>
      </c>
      <c r="H196">
        <v>0</v>
      </c>
      <c r="I196">
        <v>0</v>
      </c>
      <c r="J196">
        <v>0</v>
      </c>
      <c r="K196">
        <v>12250.41</v>
      </c>
      <c r="L196" t="s">
        <v>3962</v>
      </c>
      <c r="M196" t="s">
        <v>14838</v>
      </c>
      <c r="N196" t="s">
        <v>3984</v>
      </c>
      <c r="O196" t="s">
        <v>16362</v>
      </c>
      <c r="P196" t="s">
        <v>3986</v>
      </c>
      <c r="Q196" t="s">
        <v>16363</v>
      </c>
      <c r="R196" t="s">
        <v>3994</v>
      </c>
      <c r="S196" t="s">
        <v>16322</v>
      </c>
      <c r="U196" s="52"/>
      <c r="W196">
        <v>-133793.24</v>
      </c>
    </row>
    <row r="197" spans="1:23" x14ac:dyDescent="0.3">
      <c r="A197" t="s">
        <v>1445</v>
      </c>
      <c r="B197" t="s">
        <v>1446</v>
      </c>
      <c r="C197" t="s">
        <v>15046</v>
      </c>
      <c r="D197">
        <v>5000</v>
      </c>
      <c r="F197">
        <f t="shared" si="3"/>
        <v>4025</v>
      </c>
      <c r="G197">
        <v>805</v>
      </c>
      <c r="H197">
        <v>0</v>
      </c>
      <c r="I197">
        <v>805</v>
      </c>
      <c r="J197">
        <v>402.5</v>
      </c>
      <c r="K197">
        <v>2012.5</v>
      </c>
      <c r="L197" t="s">
        <v>3932</v>
      </c>
      <c r="M197" t="s">
        <v>14838</v>
      </c>
      <c r="N197" t="s">
        <v>3990</v>
      </c>
      <c r="O197" t="s">
        <v>16364</v>
      </c>
      <c r="P197" t="s">
        <v>3986</v>
      </c>
      <c r="Q197" t="s">
        <v>16363</v>
      </c>
      <c r="R197" t="s">
        <v>3994</v>
      </c>
      <c r="S197" t="s">
        <v>16322</v>
      </c>
      <c r="U197" s="52">
        <v>165940800</v>
      </c>
      <c r="W197">
        <v>-975</v>
      </c>
    </row>
    <row r="198" spans="1:23" x14ac:dyDescent="0.3">
      <c r="A198" t="s">
        <v>1447</v>
      </c>
      <c r="B198" t="s">
        <v>1448</v>
      </c>
      <c r="C198" t="s">
        <v>15047</v>
      </c>
      <c r="D198">
        <v>10000</v>
      </c>
      <c r="F198">
        <f t="shared" si="3"/>
        <v>920.81</v>
      </c>
      <c r="G198">
        <v>920.81</v>
      </c>
      <c r="H198">
        <v>0</v>
      </c>
      <c r="I198">
        <v>0</v>
      </c>
      <c r="J198">
        <v>0</v>
      </c>
      <c r="K198">
        <v>0</v>
      </c>
      <c r="L198" t="s">
        <v>3936</v>
      </c>
      <c r="M198" t="s">
        <v>14838</v>
      </c>
      <c r="N198" t="s">
        <v>3984</v>
      </c>
      <c r="O198" t="s">
        <v>16362</v>
      </c>
      <c r="P198" t="s">
        <v>3988</v>
      </c>
      <c r="Q198" t="s">
        <v>16362</v>
      </c>
      <c r="R198" t="s">
        <v>3994</v>
      </c>
      <c r="S198" t="s">
        <v>16320</v>
      </c>
      <c r="U198" s="52"/>
      <c r="W198">
        <v>-9079.19</v>
      </c>
    </row>
    <row r="199" spans="1:23" x14ac:dyDescent="0.3">
      <c r="A199" t="s">
        <v>1449</v>
      </c>
      <c r="B199" t="s">
        <v>1450</v>
      </c>
      <c r="C199" t="s">
        <v>15048</v>
      </c>
      <c r="D199">
        <v>1</v>
      </c>
      <c r="F199">
        <f t="shared" si="3"/>
        <v>9918.25</v>
      </c>
      <c r="G199">
        <v>0</v>
      </c>
      <c r="H199">
        <v>0</v>
      </c>
      <c r="I199">
        <v>0</v>
      </c>
      <c r="J199">
        <v>0</v>
      </c>
      <c r="K199">
        <v>9918.25</v>
      </c>
      <c r="L199" t="s">
        <v>3940</v>
      </c>
      <c r="M199" t="s">
        <v>14838</v>
      </c>
      <c r="N199" t="s">
        <v>3984</v>
      </c>
      <c r="O199" t="s">
        <v>16362</v>
      </c>
      <c r="P199" t="s">
        <v>3987</v>
      </c>
      <c r="Q199" t="s">
        <v>16365</v>
      </c>
      <c r="R199" t="s">
        <v>4003</v>
      </c>
      <c r="S199" t="s">
        <v>16318</v>
      </c>
      <c r="U199" s="52">
        <v>476755530</v>
      </c>
      <c r="W199">
        <v>9917.25</v>
      </c>
    </row>
    <row r="200" spans="1:23" x14ac:dyDescent="0.3">
      <c r="A200" t="s">
        <v>1451</v>
      </c>
      <c r="B200" t="s">
        <v>1452</v>
      </c>
      <c r="C200" t="s">
        <v>15049</v>
      </c>
      <c r="D200">
        <v>1</v>
      </c>
      <c r="F200">
        <f t="shared" si="3"/>
        <v>-388.56000000000017</v>
      </c>
      <c r="G200">
        <v>1403.6</v>
      </c>
      <c r="H200">
        <v>0</v>
      </c>
      <c r="I200">
        <v>-1792.16</v>
      </c>
      <c r="J200">
        <v>0</v>
      </c>
      <c r="K200">
        <v>0</v>
      </c>
      <c r="L200" t="s">
        <v>3954</v>
      </c>
      <c r="M200" t="s">
        <v>14836</v>
      </c>
      <c r="N200" t="s">
        <v>3984</v>
      </c>
      <c r="O200" t="s">
        <v>16362</v>
      </c>
      <c r="P200" t="s">
        <v>3985</v>
      </c>
      <c r="Q200" t="s">
        <v>16371</v>
      </c>
      <c r="R200" t="s">
        <v>3997</v>
      </c>
      <c r="S200" t="s">
        <v>16318</v>
      </c>
      <c r="U200" s="52"/>
      <c r="W200">
        <v>-389.56000000000017</v>
      </c>
    </row>
    <row r="201" spans="1:23" x14ac:dyDescent="0.3">
      <c r="A201" t="s">
        <v>1453</v>
      </c>
      <c r="B201" t="s">
        <v>1454</v>
      </c>
      <c r="C201" t="s">
        <v>15050</v>
      </c>
      <c r="D201">
        <v>10000</v>
      </c>
      <c r="F201">
        <f t="shared" si="3"/>
        <v>25317.25</v>
      </c>
      <c r="G201">
        <v>3496</v>
      </c>
      <c r="H201">
        <v>0</v>
      </c>
      <c r="I201">
        <v>0</v>
      </c>
      <c r="J201">
        <v>3496</v>
      </c>
      <c r="K201">
        <v>18325.25</v>
      </c>
      <c r="L201" t="s">
        <v>3931</v>
      </c>
      <c r="M201" t="s">
        <v>14838</v>
      </c>
      <c r="N201" t="s">
        <v>3990</v>
      </c>
      <c r="O201" t="s">
        <v>16364</v>
      </c>
      <c r="P201" t="s">
        <v>3988</v>
      </c>
      <c r="Q201" t="s">
        <v>16362</v>
      </c>
      <c r="R201" t="s">
        <v>3994</v>
      </c>
      <c r="S201" t="s">
        <v>16309</v>
      </c>
      <c r="U201" s="52" t="s">
        <v>16325</v>
      </c>
      <c r="W201">
        <v>15317.25</v>
      </c>
    </row>
    <row r="202" spans="1:23" x14ac:dyDescent="0.3">
      <c r="A202" t="s">
        <v>1455</v>
      </c>
      <c r="B202" t="s">
        <v>1456</v>
      </c>
      <c r="C202" t="s">
        <v>15051</v>
      </c>
      <c r="D202">
        <v>1</v>
      </c>
      <c r="F202">
        <f t="shared" si="3"/>
        <v>8619.5</v>
      </c>
      <c r="G202">
        <v>0</v>
      </c>
      <c r="H202">
        <v>0</v>
      </c>
      <c r="I202">
        <v>0</v>
      </c>
      <c r="J202">
        <v>0</v>
      </c>
      <c r="K202">
        <v>8619.5</v>
      </c>
      <c r="L202" t="s">
        <v>3940</v>
      </c>
      <c r="M202" t="s">
        <v>14838</v>
      </c>
      <c r="N202" t="s">
        <v>3984</v>
      </c>
      <c r="O202" t="s">
        <v>16362</v>
      </c>
      <c r="P202" t="s">
        <v>3991</v>
      </c>
      <c r="Q202" t="s">
        <v>16364</v>
      </c>
      <c r="R202" t="s">
        <v>3994</v>
      </c>
      <c r="S202" t="s">
        <v>16314</v>
      </c>
      <c r="U202" s="52"/>
      <c r="W202">
        <v>8618.5</v>
      </c>
    </row>
    <row r="203" spans="1:23" x14ac:dyDescent="0.3">
      <c r="A203" t="s">
        <v>1457</v>
      </c>
      <c r="B203" t="s">
        <v>1458</v>
      </c>
      <c r="C203" t="s">
        <v>15052</v>
      </c>
      <c r="D203">
        <v>10000</v>
      </c>
      <c r="F203">
        <f t="shared" si="3"/>
        <v>3299.67</v>
      </c>
      <c r="G203">
        <v>3299.67</v>
      </c>
      <c r="H203">
        <v>0</v>
      </c>
      <c r="I203">
        <v>0</v>
      </c>
      <c r="J203">
        <v>0</v>
      </c>
      <c r="K203">
        <v>0</v>
      </c>
      <c r="L203" t="s">
        <v>3935</v>
      </c>
      <c r="M203" t="s">
        <v>14838</v>
      </c>
      <c r="N203" t="s">
        <v>3984</v>
      </c>
      <c r="O203" t="s">
        <v>16362</v>
      </c>
      <c r="P203" t="s">
        <v>3988</v>
      </c>
      <c r="Q203" t="s">
        <v>16362</v>
      </c>
      <c r="R203" t="s">
        <v>3994</v>
      </c>
      <c r="S203" t="s">
        <v>16315</v>
      </c>
      <c r="U203" s="52">
        <v>216581690</v>
      </c>
      <c r="W203">
        <v>-6700.33</v>
      </c>
    </row>
    <row r="204" spans="1:23" x14ac:dyDescent="0.3">
      <c r="A204" t="s">
        <v>1459</v>
      </c>
      <c r="B204" t="s">
        <v>1460</v>
      </c>
      <c r="C204" t="s">
        <v>15053</v>
      </c>
      <c r="D204">
        <v>30000</v>
      </c>
      <c r="F204">
        <f t="shared" si="3"/>
        <v>3691.5</v>
      </c>
      <c r="G204">
        <v>3691.5</v>
      </c>
      <c r="H204">
        <v>0</v>
      </c>
      <c r="I204">
        <v>0</v>
      </c>
      <c r="J204">
        <v>0</v>
      </c>
      <c r="K204">
        <v>0</v>
      </c>
      <c r="L204" t="s">
        <v>3954</v>
      </c>
      <c r="M204" t="s">
        <v>14836</v>
      </c>
      <c r="N204" t="s">
        <v>3984</v>
      </c>
      <c r="O204" t="s">
        <v>16362</v>
      </c>
      <c r="P204" t="s">
        <v>3988</v>
      </c>
      <c r="Q204" t="s">
        <v>16362</v>
      </c>
      <c r="R204" t="s">
        <v>3994</v>
      </c>
      <c r="S204" t="s">
        <v>16319</v>
      </c>
      <c r="U204" s="52"/>
      <c r="W204">
        <v>-26308.5</v>
      </c>
    </row>
    <row r="205" spans="1:23" x14ac:dyDescent="0.3">
      <c r="A205" t="s">
        <v>1461</v>
      </c>
      <c r="B205" t="s">
        <v>1462</v>
      </c>
      <c r="C205" t="s">
        <v>15054</v>
      </c>
      <c r="D205">
        <v>30000000</v>
      </c>
      <c r="F205">
        <f t="shared" si="3"/>
        <v>13892454.699999999</v>
      </c>
      <c r="G205">
        <v>13893039.34</v>
      </c>
      <c r="H205">
        <v>0</v>
      </c>
      <c r="I205">
        <v>-584.64</v>
      </c>
      <c r="J205">
        <v>0</v>
      </c>
      <c r="K205">
        <v>0</v>
      </c>
      <c r="L205" t="s">
        <v>3947</v>
      </c>
      <c r="M205" t="s">
        <v>14842</v>
      </c>
      <c r="N205" t="s">
        <v>3984</v>
      </c>
      <c r="O205" t="s">
        <v>16362</v>
      </c>
      <c r="P205" t="s">
        <v>3985</v>
      </c>
      <c r="Q205" t="s">
        <v>16371</v>
      </c>
      <c r="R205" t="s">
        <v>3997</v>
      </c>
      <c r="S205" t="s">
        <v>16315</v>
      </c>
      <c r="U205" s="52"/>
      <c r="W205">
        <v>-16107545.300000001</v>
      </c>
    </row>
    <row r="206" spans="1:23" x14ac:dyDescent="0.3">
      <c r="A206" t="s">
        <v>1463</v>
      </c>
      <c r="B206" t="s">
        <v>1464</v>
      </c>
      <c r="C206" t="s">
        <v>15055</v>
      </c>
      <c r="D206">
        <v>15000</v>
      </c>
      <c r="F206">
        <f t="shared" si="3"/>
        <v>2984.25</v>
      </c>
      <c r="G206">
        <v>2984.25</v>
      </c>
      <c r="H206">
        <v>0</v>
      </c>
      <c r="I206">
        <v>0</v>
      </c>
      <c r="J206">
        <v>0</v>
      </c>
      <c r="K206">
        <v>0</v>
      </c>
      <c r="L206" t="s">
        <v>3963</v>
      </c>
      <c r="M206" t="s">
        <v>14838</v>
      </c>
      <c r="N206" t="s">
        <v>3984</v>
      </c>
      <c r="O206" t="s">
        <v>16362</v>
      </c>
      <c r="P206" t="s">
        <v>3991</v>
      </c>
      <c r="Q206" t="s">
        <v>16364</v>
      </c>
      <c r="R206" t="s">
        <v>3994</v>
      </c>
      <c r="S206" t="s">
        <v>16309</v>
      </c>
      <c r="U206" s="52"/>
      <c r="W206">
        <v>-12015.75</v>
      </c>
    </row>
    <row r="207" spans="1:23" x14ac:dyDescent="0.3">
      <c r="A207" t="s">
        <v>1465</v>
      </c>
      <c r="B207" t="s">
        <v>1466</v>
      </c>
      <c r="C207" t="s">
        <v>15056</v>
      </c>
      <c r="D207">
        <v>1</v>
      </c>
      <c r="F207">
        <f t="shared" si="3"/>
        <v>3449.93</v>
      </c>
      <c r="G207">
        <v>3449.93</v>
      </c>
      <c r="H207">
        <v>0</v>
      </c>
      <c r="I207">
        <v>0</v>
      </c>
      <c r="J207">
        <v>0</v>
      </c>
      <c r="K207">
        <v>0</v>
      </c>
      <c r="L207" t="s">
        <v>3946</v>
      </c>
      <c r="M207" t="s">
        <v>14836</v>
      </c>
      <c r="N207" t="s">
        <v>3984</v>
      </c>
      <c r="O207" t="s">
        <v>16362</v>
      </c>
      <c r="P207" t="s">
        <v>3991</v>
      </c>
      <c r="Q207" t="s">
        <v>16364</v>
      </c>
      <c r="R207" t="s">
        <v>3994</v>
      </c>
      <c r="S207" t="s">
        <v>16319</v>
      </c>
      <c r="U207" s="52">
        <v>149736440</v>
      </c>
      <c r="W207">
        <v>3448.93</v>
      </c>
    </row>
    <row r="208" spans="1:23" x14ac:dyDescent="0.3">
      <c r="A208" t="s">
        <v>1467</v>
      </c>
      <c r="B208" t="s">
        <v>1468</v>
      </c>
      <c r="C208" t="s">
        <v>15057</v>
      </c>
      <c r="D208">
        <v>0</v>
      </c>
      <c r="F208">
        <f t="shared" si="3"/>
        <v>104384.58</v>
      </c>
      <c r="G208">
        <v>104384.58</v>
      </c>
      <c r="H208">
        <v>0</v>
      </c>
      <c r="I208">
        <v>0</v>
      </c>
      <c r="J208">
        <v>0</v>
      </c>
      <c r="K208">
        <v>0</v>
      </c>
      <c r="L208" t="s">
        <v>3925</v>
      </c>
      <c r="M208" t="s">
        <v>14840</v>
      </c>
      <c r="N208" t="s">
        <v>3984</v>
      </c>
      <c r="O208" t="s">
        <v>16362</v>
      </c>
      <c r="P208" t="s">
        <v>3991</v>
      </c>
      <c r="Q208" t="s">
        <v>16364</v>
      </c>
      <c r="R208" t="s">
        <v>3994</v>
      </c>
      <c r="S208" t="s">
        <v>16322</v>
      </c>
      <c r="U208" s="52"/>
      <c r="W208">
        <v>104384.58</v>
      </c>
    </row>
    <row r="209" spans="1:23" x14ac:dyDescent="0.3">
      <c r="A209" t="s">
        <v>1469</v>
      </c>
      <c r="B209" t="s">
        <v>1470</v>
      </c>
      <c r="C209" t="s">
        <v>15058</v>
      </c>
      <c r="D209">
        <v>25000000</v>
      </c>
      <c r="F209">
        <f t="shared" si="3"/>
        <v>-500</v>
      </c>
      <c r="G209">
        <v>0</v>
      </c>
      <c r="H209">
        <v>0</v>
      </c>
      <c r="I209">
        <v>0</v>
      </c>
      <c r="J209">
        <v>0</v>
      </c>
      <c r="K209">
        <v>-500</v>
      </c>
      <c r="L209" t="s">
        <v>3947</v>
      </c>
      <c r="M209" t="s">
        <v>14842</v>
      </c>
      <c r="N209" t="s">
        <v>3984</v>
      </c>
      <c r="O209" t="s">
        <v>16362</v>
      </c>
      <c r="P209" t="s">
        <v>3991</v>
      </c>
      <c r="Q209" t="s">
        <v>16364</v>
      </c>
      <c r="R209" t="s">
        <v>3994</v>
      </c>
      <c r="S209" t="s">
        <v>16313</v>
      </c>
      <c r="U209" s="52"/>
      <c r="W209">
        <v>-25000500</v>
      </c>
    </row>
    <row r="210" spans="1:23" x14ac:dyDescent="0.3">
      <c r="A210" t="s">
        <v>1471</v>
      </c>
      <c r="B210" t="s">
        <v>1472</v>
      </c>
      <c r="C210" t="s">
        <v>15059</v>
      </c>
      <c r="D210">
        <v>70000</v>
      </c>
      <c r="F210">
        <f t="shared" si="3"/>
        <v>964.79</v>
      </c>
      <c r="G210">
        <v>964.79</v>
      </c>
      <c r="H210">
        <v>0</v>
      </c>
      <c r="I210">
        <v>0</v>
      </c>
      <c r="J210">
        <v>0</v>
      </c>
      <c r="K210">
        <v>0</v>
      </c>
      <c r="L210" t="s">
        <v>3947</v>
      </c>
      <c r="M210" t="s">
        <v>14842</v>
      </c>
      <c r="N210" t="s">
        <v>3984</v>
      </c>
      <c r="O210" t="s">
        <v>16362</v>
      </c>
      <c r="P210" t="s">
        <v>3991</v>
      </c>
      <c r="Q210" t="s">
        <v>16364</v>
      </c>
      <c r="R210" t="s">
        <v>3994</v>
      </c>
      <c r="S210" t="s">
        <v>16318</v>
      </c>
      <c r="U210" s="52"/>
      <c r="W210">
        <v>-69035.210000000006</v>
      </c>
    </row>
    <row r="211" spans="1:23" x14ac:dyDescent="0.3">
      <c r="A211" t="s">
        <v>1473</v>
      </c>
      <c r="B211" t="s">
        <v>1472</v>
      </c>
      <c r="C211" t="s">
        <v>15060</v>
      </c>
      <c r="D211">
        <v>1000000</v>
      </c>
      <c r="F211">
        <f t="shared" si="3"/>
        <v>8411.09</v>
      </c>
      <c r="G211">
        <v>0</v>
      </c>
      <c r="H211">
        <v>4765.05</v>
      </c>
      <c r="I211">
        <v>0</v>
      </c>
      <c r="J211">
        <v>0</v>
      </c>
      <c r="K211">
        <v>3646.04</v>
      </c>
      <c r="L211" t="s">
        <v>3963</v>
      </c>
      <c r="M211" t="s">
        <v>14838</v>
      </c>
      <c r="N211" t="s">
        <v>3989</v>
      </c>
      <c r="O211" t="s">
        <v>16363</v>
      </c>
      <c r="P211" t="s">
        <v>3991</v>
      </c>
      <c r="Q211" t="s">
        <v>16364</v>
      </c>
      <c r="R211" t="s">
        <v>3994</v>
      </c>
      <c r="S211" t="s">
        <v>16309</v>
      </c>
      <c r="U211" s="52"/>
      <c r="W211">
        <v>-991588.91</v>
      </c>
    </row>
    <row r="212" spans="1:23" x14ac:dyDescent="0.3">
      <c r="A212" t="s">
        <v>1474</v>
      </c>
      <c r="B212" t="s">
        <v>1475</v>
      </c>
      <c r="C212" t="s">
        <v>15061</v>
      </c>
      <c r="D212">
        <v>1</v>
      </c>
      <c r="F212">
        <f t="shared" si="3"/>
        <v>9129</v>
      </c>
      <c r="G212">
        <v>0</v>
      </c>
      <c r="H212">
        <v>0</v>
      </c>
      <c r="I212">
        <v>9129</v>
      </c>
      <c r="J212">
        <v>0</v>
      </c>
      <c r="K212">
        <v>0</v>
      </c>
      <c r="L212" t="s">
        <v>3946</v>
      </c>
      <c r="M212" t="s">
        <v>14836</v>
      </c>
      <c r="N212" t="s">
        <v>3984</v>
      </c>
      <c r="O212" t="s">
        <v>16362</v>
      </c>
      <c r="P212" t="s">
        <v>3985</v>
      </c>
      <c r="Q212" t="s">
        <v>16371</v>
      </c>
      <c r="R212" t="s">
        <v>3997</v>
      </c>
      <c r="S212" t="s">
        <v>16318</v>
      </c>
      <c r="U212" s="52"/>
      <c r="V212">
        <v>6</v>
      </c>
      <c r="W212">
        <v>9128</v>
      </c>
    </row>
    <row r="213" spans="1:23" x14ac:dyDescent="0.3">
      <c r="A213" t="s">
        <v>1476</v>
      </c>
      <c r="B213" t="s">
        <v>1477</v>
      </c>
      <c r="C213" t="s">
        <v>15062</v>
      </c>
      <c r="D213">
        <v>0</v>
      </c>
      <c r="F213">
        <f t="shared" si="3"/>
        <v>1556292.63</v>
      </c>
      <c r="G213">
        <v>1556292.63</v>
      </c>
      <c r="H213">
        <v>0</v>
      </c>
      <c r="I213">
        <v>0</v>
      </c>
      <c r="J213">
        <v>0</v>
      </c>
      <c r="K213">
        <v>0</v>
      </c>
      <c r="L213" t="s">
        <v>3929</v>
      </c>
      <c r="M213" t="s">
        <v>14840</v>
      </c>
      <c r="N213" t="s">
        <v>3984</v>
      </c>
      <c r="O213" t="s">
        <v>16362</v>
      </c>
      <c r="P213" t="s">
        <v>3985</v>
      </c>
      <c r="Q213" t="s">
        <v>16371</v>
      </c>
      <c r="R213" t="s">
        <v>3997</v>
      </c>
      <c r="S213" t="s">
        <v>16319</v>
      </c>
      <c r="U213" s="52">
        <v>51839190</v>
      </c>
      <c r="W213">
        <v>1556292.63</v>
      </c>
    </row>
    <row r="214" spans="1:23" x14ac:dyDescent="0.3">
      <c r="A214" t="s">
        <v>1478</v>
      </c>
      <c r="B214" t="s">
        <v>1479</v>
      </c>
      <c r="C214" t="s">
        <v>15063</v>
      </c>
      <c r="D214">
        <v>2000000</v>
      </c>
      <c r="F214">
        <f t="shared" si="3"/>
        <v>579795.24</v>
      </c>
      <c r="G214">
        <v>579795.24</v>
      </c>
      <c r="H214">
        <v>0</v>
      </c>
      <c r="I214">
        <v>0</v>
      </c>
      <c r="J214">
        <v>0</v>
      </c>
      <c r="K214">
        <v>0</v>
      </c>
      <c r="L214" t="s">
        <v>3947</v>
      </c>
      <c r="M214" t="s">
        <v>14842</v>
      </c>
      <c r="N214" t="s">
        <v>3984</v>
      </c>
      <c r="O214" t="s">
        <v>16362</v>
      </c>
      <c r="P214" t="s">
        <v>3991</v>
      </c>
      <c r="Q214" t="s">
        <v>16364</v>
      </c>
      <c r="R214" t="s">
        <v>3994</v>
      </c>
      <c r="S214" t="s">
        <v>16322</v>
      </c>
      <c r="U214" s="52">
        <v>298338040</v>
      </c>
      <c r="W214">
        <v>-1420204.76</v>
      </c>
    </row>
    <row r="215" spans="1:23" x14ac:dyDescent="0.3">
      <c r="A215" t="s">
        <v>1480</v>
      </c>
      <c r="B215" t="s">
        <v>1481</v>
      </c>
      <c r="C215" t="s">
        <v>15064</v>
      </c>
      <c r="D215">
        <v>10000</v>
      </c>
      <c r="F215">
        <f t="shared" si="3"/>
        <v>2280.94</v>
      </c>
      <c r="G215">
        <v>2280.94</v>
      </c>
      <c r="H215">
        <v>0</v>
      </c>
      <c r="I215">
        <v>0</v>
      </c>
      <c r="J215">
        <v>0</v>
      </c>
      <c r="K215">
        <v>0</v>
      </c>
      <c r="L215" t="s">
        <v>3935</v>
      </c>
      <c r="M215" t="s">
        <v>14838</v>
      </c>
      <c r="N215" t="s">
        <v>3984</v>
      </c>
      <c r="O215" t="s">
        <v>16362</v>
      </c>
      <c r="P215" t="s">
        <v>3985</v>
      </c>
      <c r="Q215" t="s">
        <v>16371</v>
      </c>
      <c r="R215" t="s">
        <v>3997</v>
      </c>
      <c r="S215" t="s">
        <v>16318</v>
      </c>
      <c r="U215" s="52"/>
      <c r="W215">
        <v>-7719.0599999999995</v>
      </c>
    </row>
    <row r="216" spans="1:23" x14ac:dyDescent="0.3">
      <c r="A216" t="s">
        <v>1482</v>
      </c>
      <c r="B216" t="s">
        <v>1483</v>
      </c>
      <c r="C216" t="s">
        <v>15065</v>
      </c>
      <c r="D216">
        <v>7000</v>
      </c>
      <c r="F216">
        <f t="shared" si="3"/>
        <v>521.16</v>
      </c>
      <c r="G216">
        <v>521.16</v>
      </c>
      <c r="H216">
        <v>0</v>
      </c>
      <c r="I216">
        <v>0</v>
      </c>
      <c r="J216">
        <v>0</v>
      </c>
      <c r="K216">
        <v>0</v>
      </c>
      <c r="L216" t="s">
        <v>3932</v>
      </c>
      <c r="M216" t="s">
        <v>14838</v>
      </c>
      <c r="N216" t="s">
        <v>3984</v>
      </c>
      <c r="O216" t="s">
        <v>16362</v>
      </c>
      <c r="P216" t="s">
        <v>3991</v>
      </c>
      <c r="Q216" t="s">
        <v>16364</v>
      </c>
      <c r="R216" t="s">
        <v>3994</v>
      </c>
      <c r="S216" t="s">
        <v>16314</v>
      </c>
      <c r="U216" s="52">
        <v>837666090</v>
      </c>
      <c r="W216">
        <v>-6478.84</v>
      </c>
    </row>
    <row r="217" spans="1:23" x14ac:dyDescent="0.3">
      <c r="A217" t="s">
        <v>1484</v>
      </c>
      <c r="B217" t="s">
        <v>1485</v>
      </c>
      <c r="C217" t="s">
        <v>15066</v>
      </c>
      <c r="D217">
        <v>10000</v>
      </c>
      <c r="F217">
        <f t="shared" si="3"/>
        <v>801.19</v>
      </c>
      <c r="G217">
        <v>801.19</v>
      </c>
      <c r="H217">
        <v>0</v>
      </c>
      <c r="I217">
        <v>0</v>
      </c>
      <c r="J217">
        <v>0</v>
      </c>
      <c r="K217">
        <v>0</v>
      </c>
      <c r="L217" t="s">
        <v>3932</v>
      </c>
      <c r="M217" t="s">
        <v>14838</v>
      </c>
      <c r="N217" t="s">
        <v>3984</v>
      </c>
      <c r="O217" t="s">
        <v>16362</v>
      </c>
      <c r="P217" t="s">
        <v>3991</v>
      </c>
      <c r="Q217" t="s">
        <v>16364</v>
      </c>
      <c r="R217" t="s">
        <v>3994</v>
      </c>
      <c r="S217" t="s">
        <v>16307</v>
      </c>
      <c r="U217" s="52">
        <v>18313520</v>
      </c>
      <c r="W217">
        <v>-9198.81</v>
      </c>
    </row>
    <row r="218" spans="1:23" x14ac:dyDescent="0.3">
      <c r="A218" t="s">
        <v>1486</v>
      </c>
      <c r="B218" t="s">
        <v>1487</v>
      </c>
      <c r="C218" t="s">
        <v>15067</v>
      </c>
      <c r="D218">
        <v>10000</v>
      </c>
      <c r="F218">
        <f t="shared" si="3"/>
        <v>6733.8</v>
      </c>
      <c r="G218">
        <v>6733.8</v>
      </c>
      <c r="H218">
        <v>0</v>
      </c>
      <c r="I218">
        <v>0</v>
      </c>
      <c r="J218">
        <v>0</v>
      </c>
      <c r="K218">
        <v>0</v>
      </c>
      <c r="L218" t="s">
        <v>3949</v>
      </c>
      <c r="M218" t="s">
        <v>14838</v>
      </c>
      <c r="N218" t="s">
        <v>3984</v>
      </c>
      <c r="O218" t="s">
        <v>16362</v>
      </c>
      <c r="P218" t="s">
        <v>3991</v>
      </c>
      <c r="Q218" t="s">
        <v>16364</v>
      </c>
      <c r="R218" t="s">
        <v>3994</v>
      </c>
      <c r="S218" t="s">
        <v>16313</v>
      </c>
      <c r="U218" s="52">
        <v>1571440</v>
      </c>
      <c r="W218">
        <v>-3266.2</v>
      </c>
    </row>
    <row r="219" spans="1:23" x14ac:dyDescent="0.3">
      <c r="A219" t="s">
        <v>1488</v>
      </c>
      <c r="B219" t="s">
        <v>1489</v>
      </c>
      <c r="C219" t="s">
        <v>15068</v>
      </c>
      <c r="D219">
        <v>10000</v>
      </c>
      <c r="F219">
        <f t="shared" si="3"/>
        <v>5739.03</v>
      </c>
      <c r="G219">
        <v>5739.03</v>
      </c>
      <c r="H219">
        <v>0</v>
      </c>
      <c r="I219">
        <v>0</v>
      </c>
      <c r="J219">
        <v>0</v>
      </c>
      <c r="K219">
        <v>0</v>
      </c>
      <c r="L219" t="s">
        <v>3949</v>
      </c>
      <c r="M219" t="s">
        <v>14838</v>
      </c>
      <c r="N219" t="s">
        <v>3984</v>
      </c>
      <c r="O219" t="s">
        <v>16362</v>
      </c>
      <c r="P219" t="s">
        <v>3991</v>
      </c>
      <c r="Q219" t="s">
        <v>16364</v>
      </c>
      <c r="R219" t="s">
        <v>3994</v>
      </c>
      <c r="S219" t="s">
        <v>16316</v>
      </c>
      <c r="U219" s="52"/>
      <c r="W219">
        <v>-4260.97</v>
      </c>
    </row>
    <row r="220" spans="1:23" x14ac:dyDescent="0.3">
      <c r="A220" t="s">
        <v>1490</v>
      </c>
      <c r="B220" t="s">
        <v>1491</v>
      </c>
      <c r="C220" t="s">
        <v>15069</v>
      </c>
      <c r="D220">
        <v>10000</v>
      </c>
      <c r="F220">
        <f t="shared" si="3"/>
        <v>-767.34</v>
      </c>
      <c r="G220">
        <v>0</v>
      </c>
      <c r="H220">
        <v>-767.34</v>
      </c>
      <c r="I220">
        <v>0</v>
      </c>
      <c r="J220">
        <v>0</v>
      </c>
      <c r="K220">
        <v>0</v>
      </c>
      <c r="L220" t="s">
        <v>3932</v>
      </c>
      <c r="M220" t="s">
        <v>14838</v>
      </c>
      <c r="N220" t="s">
        <v>3984</v>
      </c>
      <c r="O220" t="s">
        <v>16362</v>
      </c>
      <c r="P220" t="s">
        <v>3986</v>
      </c>
      <c r="Q220" t="s">
        <v>16363</v>
      </c>
      <c r="R220" t="s">
        <v>3994</v>
      </c>
      <c r="S220" t="s">
        <v>16311</v>
      </c>
      <c r="U220" s="52"/>
      <c r="W220">
        <v>-10767.34</v>
      </c>
    </row>
    <row r="221" spans="1:23" x14ac:dyDescent="0.3">
      <c r="A221" t="s">
        <v>1492</v>
      </c>
      <c r="B221" t="s">
        <v>1493</v>
      </c>
      <c r="C221" t="s">
        <v>15070</v>
      </c>
      <c r="D221">
        <v>5000</v>
      </c>
      <c r="F221">
        <f t="shared" si="3"/>
        <v>1464.3</v>
      </c>
      <c r="G221">
        <v>1464.3</v>
      </c>
      <c r="H221">
        <v>0</v>
      </c>
      <c r="I221">
        <v>0</v>
      </c>
      <c r="J221">
        <v>0</v>
      </c>
      <c r="K221">
        <v>0</v>
      </c>
      <c r="L221" t="s">
        <v>3941</v>
      </c>
      <c r="M221" t="s">
        <v>14838</v>
      </c>
      <c r="N221" t="s">
        <v>3984</v>
      </c>
      <c r="O221" t="s">
        <v>16362</v>
      </c>
      <c r="P221" t="s">
        <v>3991</v>
      </c>
      <c r="Q221" t="s">
        <v>16364</v>
      </c>
      <c r="R221" t="s">
        <v>3994</v>
      </c>
      <c r="S221" t="s">
        <v>16309</v>
      </c>
      <c r="U221" s="52">
        <v>714825600</v>
      </c>
      <c r="W221">
        <v>-3535.7</v>
      </c>
    </row>
    <row r="222" spans="1:23" x14ac:dyDescent="0.3">
      <c r="A222" t="s">
        <v>1494</v>
      </c>
      <c r="B222" t="s">
        <v>1495</v>
      </c>
      <c r="C222" t="s">
        <v>15071</v>
      </c>
      <c r="D222">
        <v>600000</v>
      </c>
      <c r="F222">
        <f t="shared" si="3"/>
        <v>-1366.2</v>
      </c>
      <c r="G222">
        <v>-1366.2</v>
      </c>
      <c r="H222">
        <v>0</v>
      </c>
      <c r="I222">
        <v>0</v>
      </c>
      <c r="J222">
        <v>0</v>
      </c>
      <c r="K222">
        <v>0</v>
      </c>
      <c r="L222" t="s">
        <v>3928</v>
      </c>
      <c r="M222" t="s">
        <v>14840</v>
      </c>
      <c r="N222" t="s">
        <v>3984</v>
      </c>
      <c r="O222" t="s">
        <v>16362</v>
      </c>
      <c r="P222" t="s">
        <v>3988</v>
      </c>
      <c r="Q222" t="s">
        <v>16362</v>
      </c>
      <c r="R222" t="s">
        <v>3994</v>
      </c>
      <c r="S222" t="s">
        <v>16314</v>
      </c>
      <c r="U222" s="52">
        <v>297481800</v>
      </c>
      <c r="W222">
        <v>-601366.19999999995</v>
      </c>
    </row>
    <row r="223" spans="1:23" x14ac:dyDescent="0.3">
      <c r="A223" t="s">
        <v>1496</v>
      </c>
      <c r="B223" t="s">
        <v>1497</v>
      </c>
      <c r="C223" t="s">
        <v>15072</v>
      </c>
      <c r="D223">
        <v>10000</v>
      </c>
      <c r="F223">
        <f t="shared" si="3"/>
        <v>-805</v>
      </c>
      <c r="G223">
        <v>-805</v>
      </c>
      <c r="H223">
        <v>0</v>
      </c>
      <c r="I223">
        <v>0</v>
      </c>
      <c r="J223">
        <v>0</v>
      </c>
      <c r="K223">
        <v>0</v>
      </c>
      <c r="L223" t="s">
        <v>3932</v>
      </c>
      <c r="M223" t="s">
        <v>14838</v>
      </c>
      <c r="N223" t="s">
        <v>3984</v>
      </c>
      <c r="O223" t="s">
        <v>16362</v>
      </c>
      <c r="P223" t="s">
        <v>3986</v>
      </c>
      <c r="Q223" t="s">
        <v>16363</v>
      </c>
      <c r="R223" t="s">
        <v>3994</v>
      </c>
      <c r="S223" t="s">
        <v>16316</v>
      </c>
      <c r="U223" s="52"/>
      <c r="W223">
        <v>-10805</v>
      </c>
    </row>
    <row r="224" spans="1:23" x14ac:dyDescent="0.3">
      <c r="A224" t="s">
        <v>1498</v>
      </c>
      <c r="B224" t="s">
        <v>1499</v>
      </c>
      <c r="C224" t="s">
        <v>15073</v>
      </c>
      <c r="D224">
        <v>3000</v>
      </c>
      <c r="F224">
        <f t="shared" si="3"/>
        <v>2070</v>
      </c>
      <c r="G224">
        <v>2070</v>
      </c>
      <c r="H224">
        <v>0</v>
      </c>
      <c r="I224">
        <v>0</v>
      </c>
      <c r="J224">
        <v>0</v>
      </c>
      <c r="K224">
        <v>0</v>
      </c>
      <c r="L224" t="s">
        <v>3932</v>
      </c>
      <c r="M224" t="s">
        <v>14838</v>
      </c>
      <c r="N224" t="s">
        <v>3984</v>
      </c>
      <c r="O224" t="s">
        <v>16362</v>
      </c>
      <c r="P224" t="s">
        <v>3988</v>
      </c>
      <c r="Q224" t="s">
        <v>16362</v>
      </c>
      <c r="R224" t="s">
        <v>3994</v>
      </c>
      <c r="S224" t="s">
        <v>16317</v>
      </c>
      <c r="U224" s="52"/>
      <c r="W224">
        <v>-930</v>
      </c>
    </row>
    <row r="225" spans="1:23" x14ac:dyDescent="0.3">
      <c r="A225" t="s">
        <v>1500</v>
      </c>
      <c r="B225" t="s">
        <v>1501</v>
      </c>
      <c r="C225" t="s">
        <v>15074</v>
      </c>
      <c r="D225">
        <v>50000</v>
      </c>
      <c r="F225">
        <f t="shared" si="3"/>
        <v>483</v>
      </c>
      <c r="G225">
        <v>483</v>
      </c>
      <c r="H225">
        <v>0</v>
      </c>
      <c r="I225">
        <v>0</v>
      </c>
      <c r="J225">
        <v>0</v>
      </c>
      <c r="K225">
        <v>0</v>
      </c>
      <c r="L225" t="s">
        <v>3942</v>
      </c>
      <c r="M225" t="s">
        <v>14844</v>
      </c>
      <c r="N225" t="s">
        <v>3984</v>
      </c>
      <c r="O225" t="s">
        <v>16362</v>
      </c>
      <c r="P225" t="s">
        <v>3988</v>
      </c>
      <c r="Q225" t="s">
        <v>16362</v>
      </c>
      <c r="R225" t="s">
        <v>3994</v>
      </c>
      <c r="S225" t="s">
        <v>16320</v>
      </c>
      <c r="U225" s="52">
        <v>785603640</v>
      </c>
      <c r="W225">
        <v>-49517</v>
      </c>
    </row>
    <row r="226" spans="1:23" x14ac:dyDescent="0.3">
      <c r="A226" t="s">
        <v>1502</v>
      </c>
      <c r="B226" t="s">
        <v>1503</v>
      </c>
      <c r="C226" t="s">
        <v>15075</v>
      </c>
      <c r="D226">
        <v>0</v>
      </c>
      <c r="F226">
        <f t="shared" si="3"/>
        <v>2054.46</v>
      </c>
      <c r="G226">
        <v>179.81</v>
      </c>
      <c r="H226">
        <v>637</v>
      </c>
      <c r="I226">
        <v>1237.6500000000001</v>
      </c>
      <c r="J226">
        <v>0</v>
      </c>
      <c r="K226">
        <v>0</v>
      </c>
      <c r="L226" t="s">
        <v>3951</v>
      </c>
      <c r="M226" t="s">
        <v>14836</v>
      </c>
      <c r="N226" t="s">
        <v>3989</v>
      </c>
      <c r="O226" t="s">
        <v>16363</v>
      </c>
      <c r="P226" t="s">
        <v>3986</v>
      </c>
      <c r="Q226" t="s">
        <v>16363</v>
      </c>
      <c r="R226" t="s">
        <v>3994</v>
      </c>
      <c r="S226" t="s">
        <v>16318</v>
      </c>
      <c r="U226" s="52"/>
      <c r="W226">
        <v>2054.46</v>
      </c>
    </row>
    <row r="227" spans="1:23" x14ac:dyDescent="0.3">
      <c r="A227" t="s">
        <v>1504</v>
      </c>
      <c r="B227" t="s">
        <v>1505</v>
      </c>
      <c r="C227" t="s">
        <v>15076</v>
      </c>
      <c r="D227">
        <v>10000</v>
      </c>
      <c r="F227">
        <f t="shared" si="3"/>
        <v>1533.3</v>
      </c>
      <c r="G227">
        <v>0</v>
      </c>
      <c r="H227">
        <v>0</v>
      </c>
      <c r="I227">
        <v>0</v>
      </c>
      <c r="J227">
        <v>0</v>
      </c>
      <c r="K227">
        <v>1533.3</v>
      </c>
      <c r="L227" t="s">
        <v>3957</v>
      </c>
      <c r="M227" t="s">
        <v>14838</v>
      </c>
      <c r="N227" t="s">
        <v>3984</v>
      </c>
      <c r="O227" t="s">
        <v>16362</v>
      </c>
      <c r="P227" t="s">
        <v>3988</v>
      </c>
      <c r="Q227" t="s">
        <v>16362</v>
      </c>
      <c r="R227" t="s">
        <v>3994</v>
      </c>
      <c r="S227" t="s">
        <v>16311</v>
      </c>
      <c r="U227" s="52">
        <v>827516640</v>
      </c>
      <c r="W227">
        <v>-8466.7000000000007</v>
      </c>
    </row>
    <row r="228" spans="1:23" x14ac:dyDescent="0.3">
      <c r="A228" t="s">
        <v>1506</v>
      </c>
      <c r="B228" t="s">
        <v>1507</v>
      </c>
      <c r="C228" t="s">
        <v>15077</v>
      </c>
      <c r="D228">
        <v>5000</v>
      </c>
      <c r="F228">
        <f t="shared" si="3"/>
        <v>-649.75</v>
      </c>
      <c r="G228">
        <v>0</v>
      </c>
      <c r="H228">
        <v>0</v>
      </c>
      <c r="I228">
        <v>0</v>
      </c>
      <c r="J228">
        <v>0</v>
      </c>
      <c r="K228">
        <v>-649.75</v>
      </c>
      <c r="L228" t="s">
        <v>3942</v>
      </c>
      <c r="M228" t="s">
        <v>14844</v>
      </c>
      <c r="N228" t="s">
        <v>3984</v>
      </c>
      <c r="O228" t="s">
        <v>16362</v>
      </c>
      <c r="P228" t="s">
        <v>3986</v>
      </c>
      <c r="Q228" t="s">
        <v>16363</v>
      </c>
      <c r="R228" t="s">
        <v>3994</v>
      </c>
      <c r="S228" t="s">
        <v>16307</v>
      </c>
      <c r="U228" s="52"/>
      <c r="W228">
        <v>-5649.75</v>
      </c>
    </row>
    <row r="229" spans="1:23" x14ac:dyDescent="0.3">
      <c r="A229" t="s">
        <v>1508</v>
      </c>
      <c r="B229" t="s">
        <v>1509</v>
      </c>
      <c r="C229" t="s">
        <v>15078</v>
      </c>
      <c r="D229">
        <v>15000</v>
      </c>
      <c r="F229">
        <f t="shared" si="3"/>
        <v>10319.44</v>
      </c>
      <c r="G229">
        <v>10319.44</v>
      </c>
      <c r="H229">
        <v>0</v>
      </c>
      <c r="I229">
        <v>0</v>
      </c>
      <c r="J229">
        <v>0</v>
      </c>
      <c r="K229">
        <v>0</v>
      </c>
      <c r="L229" t="s">
        <v>3932</v>
      </c>
      <c r="M229" t="s">
        <v>14838</v>
      </c>
      <c r="N229" t="s">
        <v>3984</v>
      </c>
      <c r="O229" t="s">
        <v>16362</v>
      </c>
      <c r="P229" t="s">
        <v>3988</v>
      </c>
      <c r="Q229" t="s">
        <v>16362</v>
      </c>
      <c r="R229" t="s">
        <v>3994</v>
      </c>
      <c r="S229" t="s">
        <v>16322</v>
      </c>
      <c r="U229" s="52"/>
      <c r="W229">
        <v>-4680.5599999999995</v>
      </c>
    </row>
    <row r="230" spans="1:23" x14ac:dyDescent="0.3">
      <c r="A230" t="s">
        <v>1510</v>
      </c>
      <c r="B230" t="s">
        <v>1511</v>
      </c>
      <c r="C230" t="s">
        <v>15079</v>
      </c>
      <c r="D230">
        <v>10000</v>
      </c>
      <c r="F230">
        <f t="shared" si="3"/>
        <v>8529.75</v>
      </c>
      <c r="G230">
        <v>25029.75</v>
      </c>
      <c r="H230">
        <v>-4000</v>
      </c>
      <c r="I230">
        <v>-12500</v>
      </c>
      <c r="J230">
        <v>0</v>
      </c>
      <c r="K230">
        <v>0</v>
      </c>
      <c r="L230" t="s">
        <v>3942</v>
      </c>
      <c r="M230" t="s">
        <v>14844</v>
      </c>
      <c r="N230" t="s">
        <v>3990</v>
      </c>
      <c r="O230" t="s">
        <v>16364</v>
      </c>
      <c r="P230" t="s">
        <v>3988</v>
      </c>
      <c r="Q230" t="s">
        <v>16362</v>
      </c>
      <c r="R230" t="s">
        <v>3994</v>
      </c>
      <c r="S230" t="s">
        <v>16322</v>
      </c>
      <c r="U230" s="52">
        <v>415835160</v>
      </c>
      <c r="W230">
        <v>-1470.25</v>
      </c>
    </row>
    <row r="231" spans="1:23" x14ac:dyDescent="0.3">
      <c r="A231" t="s">
        <v>1512</v>
      </c>
      <c r="B231" t="s">
        <v>1513</v>
      </c>
      <c r="C231" t="s">
        <v>15080</v>
      </c>
      <c r="D231">
        <v>100000</v>
      </c>
      <c r="F231">
        <f t="shared" si="3"/>
        <v>22372.6</v>
      </c>
      <c r="G231">
        <v>22372.6</v>
      </c>
      <c r="H231">
        <v>0</v>
      </c>
      <c r="I231">
        <v>0</v>
      </c>
      <c r="J231">
        <v>0</v>
      </c>
      <c r="K231">
        <v>0</v>
      </c>
      <c r="L231" t="s">
        <v>3948</v>
      </c>
      <c r="M231" t="s">
        <v>14844</v>
      </c>
      <c r="N231" t="s">
        <v>3984</v>
      </c>
      <c r="O231" t="s">
        <v>16362</v>
      </c>
      <c r="P231" t="s">
        <v>3986</v>
      </c>
      <c r="Q231" t="s">
        <v>16363</v>
      </c>
      <c r="R231" t="s">
        <v>3994</v>
      </c>
      <c r="S231" t="s">
        <v>16319</v>
      </c>
      <c r="U231" s="52"/>
      <c r="V231">
        <v>4</v>
      </c>
      <c r="W231">
        <v>-77627.399999999994</v>
      </c>
    </row>
    <row r="232" spans="1:23" x14ac:dyDescent="0.3">
      <c r="A232" t="s">
        <v>1514</v>
      </c>
      <c r="B232" t="s">
        <v>1515</v>
      </c>
      <c r="C232" t="s">
        <v>15081</v>
      </c>
      <c r="D232">
        <v>30000</v>
      </c>
      <c r="F232">
        <f t="shared" si="3"/>
        <v>5789.06</v>
      </c>
      <c r="G232">
        <v>5789.06</v>
      </c>
      <c r="H232">
        <v>0</v>
      </c>
      <c r="I232">
        <v>0</v>
      </c>
      <c r="J232">
        <v>0</v>
      </c>
      <c r="K232">
        <v>0</v>
      </c>
      <c r="L232" t="s">
        <v>3954</v>
      </c>
      <c r="M232" t="s">
        <v>14836</v>
      </c>
      <c r="N232" t="s">
        <v>3984</v>
      </c>
      <c r="O232" t="s">
        <v>16362</v>
      </c>
      <c r="P232" t="s">
        <v>3985</v>
      </c>
      <c r="Q232" t="s">
        <v>16371</v>
      </c>
      <c r="R232" t="s">
        <v>3997</v>
      </c>
      <c r="S232" t="s">
        <v>16310</v>
      </c>
      <c r="U232" s="52" t="s">
        <v>16325</v>
      </c>
      <c r="W232">
        <v>-24210.94</v>
      </c>
    </row>
    <row r="233" spans="1:23" x14ac:dyDescent="0.3">
      <c r="A233" t="s">
        <v>1516</v>
      </c>
      <c r="B233" t="s">
        <v>1517</v>
      </c>
      <c r="C233" t="s">
        <v>15082</v>
      </c>
      <c r="D233">
        <v>10000</v>
      </c>
      <c r="F233">
        <f t="shared" si="3"/>
        <v>4010.17</v>
      </c>
      <c r="G233">
        <v>4010.17</v>
      </c>
      <c r="H233">
        <v>0</v>
      </c>
      <c r="I233">
        <v>0</v>
      </c>
      <c r="J233">
        <v>0</v>
      </c>
      <c r="K233">
        <v>0</v>
      </c>
      <c r="L233" t="s">
        <v>3932</v>
      </c>
      <c r="M233" t="s">
        <v>14838</v>
      </c>
      <c r="N233" t="s">
        <v>3984</v>
      </c>
      <c r="O233" t="s">
        <v>16362</v>
      </c>
      <c r="P233" t="s">
        <v>3988</v>
      </c>
      <c r="Q233" t="s">
        <v>16362</v>
      </c>
      <c r="R233" t="s">
        <v>3994</v>
      </c>
      <c r="S233" t="s">
        <v>16311</v>
      </c>
      <c r="U233" s="52"/>
      <c r="W233">
        <v>-5989.83</v>
      </c>
    </row>
    <row r="234" spans="1:23" x14ac:dyDescent="0.3">
      <c r="A234" t="s">
        <v>1518</v>
      </c>
      <c r="B234" t="s">
        <v>1519</v>
      </c>
      <c r="C234" t="s">
        <v>15083</v>
      </c>
      <c r="D234">
        <v>20000</v>
      </c>
      <c r="F234">
        <f t="shared" si="3"/>
        <v>7178.53</v>
      </c>
      <c r="G234">
        <v>7178.53</v>
      </c>
      <c r="H234">
        <v>0</v>
      </c>
      <c r="I234">
        <v>0</v>
      </c>
      <c r="J234">
        <v>0</v>
      </c>
      <c r="K234">
        <v>0</v>
      </c>
      <c r="L234" t="s">
        <v>3932</v>
      </c>
      <c r="M234" t="s">
        <v>14838</v>
      </c>
      <c r="N234" t="s">
        <v>3984</v>
      </c>
      <c r="O234" t="s">
        <v>16362</v>
      </c>
      <c r="P234" t="s">
        <v>3991</v>
      </c>
      <c r="Q234" t="s">
        <v>16364</v>
      </c>
      <c r="R234" t="s">
        <v>3994</v>
      </c>
      <c r="S234" t="s">
        <v>16320</v>
      </c>
      <c r="U234" s="52"/>
      <c r="W234">
        <v>-12821.470000000001</v>
      </c>
    </row>
    <row r="235" spans="1:23" x14ac:dyDescent="0.3">
      <c r="A235" t="s">
        <v>1520</v>
      </c>
      <c r="B235" t="s">
        <v>1521</v>
      </c>
      <c r="C235" t="s">
        <v>15084</v>
      </c>
      <c r="D235">
        <v>200000</v>
      </c>
      <c r="F235">
        <f t="shared" si="3"/>
        <v>65044.49</v>
      </c>
      <c r="G235">
        <v>65044.49</v>
      </c>
      <c r="H235">
        <v>0</v>
      </c>
      <c r="I235">
        <v>0</v>
      </c>
      <c r="J235">
        <v>0</v>
      </c>
      <c r="K235">
        <v>0</v>
      </c>
      <c r="L235" t="s">
        <v>3949</v>
      </c>
      <c r="M235" t="s">
        <v>14838</v>
      </c>
      <c r="N235" t="s">
        <v>3984</v>
      </c>
      <c r="O235" t="s">
        <v>16362</v>
      </c>
      <c r="P235" t="s">
        <v>3991</v>
      </c>
      <c r="Q235" t="s">
        <v>16364</v>
      </c>
      <c r="R235" t="s">
        <v>3994</v>
      </c>
      <c r="S235" t="s">
        <v>16314</v>
      </c>
      <c r="U235" s="52">
        <v>595036170</v>
      </c>
      <c r="W235">
        <v>-134955.51</v>
      </c>
    </row>
    <row r="236" spans="1:23" x14ac:dyDescent="0.3">
      <c r="A236" t="s">
        <v>1522</v>
      </c>
      <c r="B236" t="s">
        <v>1523</v>
      </c>
      <c r="C236" t="s">
        <v>15085</v>
      </c>
      <c r="D236">
        <v>10000</v>
      </c>
      <c r="F236">
        <f t="shared" si="3"/>
        <v>302.29000000000002</v>
      </c>
      <c r="G236">
        <v>302.29000000000002</v>
      </c>
      <c r="H236">
        <v>0</v>
      </c>
      <c r="I236">
        <v>0</v>
      </c>
      <c r="J236">
        <v>0</v>
      </c>
      <c r="K236">
        <v>0</v>
      </c>
      <c r="L236" t="s">
        <v>3949</v>
      </c>
      <c r="M236" t="s">
        <v>14838</v>
      </c>
      <c r="N236" t="s">
        <v>3984</v>
      </c>
      <c r="O236" t="s">
        <v>16362</v>
      </c>
      <c r="P236" t="s">
        <v>3988</v>
      </c>
      <c r="Q236" t="s">
        <v>16362</v>
      </c>
      <c r="R236" t="s">
        <v>3994</v>
      </c>
      <c r="S236" t="s">
        <v>16316</v>
      </c>
      <c r="U236" s="52"/>
      <c r="W236">
        <v>-9697.7099999999991</v>
      </c>
    </row>
    <row r="237" spans="1:23" x14ac:dyDescent="0.3">
      <c r="A237" t="s">
        <v>1524</v>
      </c>
      <c r="B237" t="s">
        <v>1525</v>
      </c>
      <c r="C237" t="s">
        <v>15086</v>
      </c>
      <c r="D237">
        <v>75000</v>
      </c>
      <c r="F237">
        <f t="shared" si="3"/>
        <v>17885.57</v>
      </c>
      <c r="G237">
        <v>17885.57</v>
      </c>
      <c r="H237">
        <v>0</v>
      </c>
      <c r="I237">
        <v>0</v>
      </c>
      <c r="J237">
        <v>0</v>
      </c>
      <c r="K237">
        <v>0</v>
      </c>
      <c r="L237" t="s">
        <v>3941</v>
      </c>
      <c r="M237" t="s">
        <v>14838</v>
      </c>
      <c r="N237" t="s">
        <v>3984</v>
      </c>
      <c r="O237" t="s">
        <v>16362</v>
      </c>
      <c r="P237" t="s">
        <v>3986</v>
      </c>
      <c r="Q237" t="s">
        <v>16363</v>
      </c>
      <c r="R237" t="s">
        <v>3994</v>
      </c>
      <c r="S237" t="s">
        <v>16309</v>
      </c>
      <c r="U237" s="52"/>
      <c r="W237">
        <v>-57114.43</v>
      </c>
    </row>
    <row r="238" spans="1:23" x14ac:dyDescent="0.3">
      <c r="A238" t="s">
        <v>1526</v>
      </c>
      <c r="B238" t="s">
        <v>1527</v>
      </c>
      <c r="C238" t="s">
        <v>15087</v>
      </c>
      <c r="D238">
        <v>5000</v>
      </c>
      <c r="F238">
        <f t="shared" si="3"/>
        <v>3084.84</v>
      </c>
      <c r="G238">
        <v>0</v>
      </c>
      <c r="H238">
        <v>0</v>
      </c>
      <c r="I238">
        <v>0</v>
      </c>
      <c r="J238">
        <v>0</v>
      </c>
      <c r="K238">
        <v>3084.84</v>
      </c>
      <c r="L238" t="s">
        <v>3932</v>
      </c>
      <c r="M238" t="s">
        <v>14838</v>
      </c>
      <c r="N238" t="s">
        <v>3984</v>
      </c>
      <c r="O238" t="s">
        <v>16362</v>
      </c>
      <c r="P238" t="s">
        <v>3986</v>
      </c>
      <c r="Q238" t="s">
        <v>16363</v>
      </c>
      <c r="R238" t="s">
        <v>3994</v>
      </c>
      <c r="S238" t="s">
        <v>16320</v>
      </c>
      <c r="U238" s="52">
        <v>240712560</v>
      </c>
      <c r="W238">
        <v>-1915.1599999999999</v>
      </c>
    </row>
    <row r="239" spans="1:23" x14ac:dyDescent="0.3">
      <c r="A239" t="s">
        <v>1528</v>
      </c>
      <c r="B239" t="s">
        <v>1529</v>
      </c>
      <c r="C239" t="s">
        <v>15088</v>
      </c>
      <c r="D239">
        <v>10000</v>
      </c>
      <c r="F239">
        <f t="shared" si="3"/>
        <v>966</v>
      </c>
      <c r="G239">
        <v>966</v>
      </c>
      <c r="H239">
        <v>0</v>
      </c>
      <c r="I239">
        <v>0</v>
      </c>
      <c r="J239">
        <v>0</v>
      </c>
      <c r="K239">
        <v>0</v>
      </c>
      <c r="L239" t="s">
        <v>3935</v>
      </c>
      <c r="M239" t="s">
        <v>14838</v>
      </c>
      <c r="N239" t="s">
        <v>3984</v>
      </c>
      <c r="O239" t="s">
        <v>16362</v>
      </c>
      <c r="P239" t="s">
        <v>3986</v>
      </c>
      <c r="Q239" t="s">
        <v>16363</v>
      </c>
      <c r="R239" t="s">
        <v>3995</v>
      </c>
      <c r="S239" t="s">
        <v>16309</v>
      </c>
      <c r="U239" s="52"/>
      <c r="V239">
        <v>7</v>
      </c>
      <c r="W239">
        <v>-9034</v>
      </c>
    </row>
    <row r="240" spans="1:23" x14ac:dyDescent="0.3">
      <c r="A240" t="s">
        <v>1530</v>
      </c>
      <c r="B240" t="s">
        <v>1531</v>
      </c>
      <c r="C240" t="s">
        <v>15089</v>
      </c>
      <c r="D240">
        <v>50000</v>
      </c>
      <c r="F240">
        <f t="shared" si="3"/>
        <v>2044.42</v>
      </c>
      <c r="G240">
        <v>2044.42</v>
      </c>
      <c r="H240">
        <v>0</v>
      </c>
      <c r="I240">
        <v>0</v>
      </c>
      <c r="J240">
        <v>0</v>
      </c>
      <c r="K240">
        <v>0</v>
      </c>
      <c r="L240" t="s">
        <v>3936</v>
      </c>
      <c r="M240" t="s">
        <v>14838</v>
      </c>
      <c r="N240" t="s">
        <v>3984</v>
      </c>
      <c r="O240" t="s">
        <v>16362</v>
      </c>
      <c r="P240" t="s">
        <v>3988</v>
      </c>
      <c r="Q240" t="s">
        <v>16362</v>
      </c>
      <c r="R240" t="s">
        <v>3994</v>
      </c>
      <c r="S240" t="s">
        <v>16317</v>
      </c>
      <c r="U240" s="52">
        <v>329633850</v>
      </c>
      <c r="W240">
        <v>-47955.58</v>
      </c>
    </row>
    <row r="241" spans="1:23" x14ac:dyDescent="0.3">
      <c r="A241" t="s">
        <v>1532</v>
      </c>
      <c r="B241" t="s">
        <v>1533</v>
      </c>
      <c r="C241" t="s">
        <v>15090</v>
      </c>
      <c r="D241">
        <v>50000</v>
      </c>
      <c r="F241">
        <f t="shared" si="3"/>
        <v>31860.75</v>
      </c>
      <c r="G241">
        <v>31860.75</v>
      </c>
      <c r="H241">
        <v>0</v>
      </c>
      <c r="I241">
        <v>0</v>
      </c>
      <c r="J241">
        <v>0</v>
      </c>
      <c r="K241">
        <v>0</v>
      </c>
      <c r="L241" t="s">
        <v>3942</v>
      </c>
      <c r="M241" t="s">
        <v>14844</v>
      </c>
      <c r="N241" t="s">
        <v>3984</v>
      </c>
      <c r="O241" t="s">
        <v>16362</v>
      </c>
      <c r="P241" t="s">
        <v>3988</v>
      </c>
      <c r="Q241" t="s">
        <v>16362</v>
      </c>
      <c r="R241" t="s">
        <v>4001</v>
      </c>
      <c r="S241" t="s">
        <v>16311</v>
      </c>
      <c r="U241" s="52">
        <v>376753500</v>
      </c>
      <c r="W241">
        <v>-18139.25</v>
      </c>
    </row>
    <row r="242" spans="1:23" x14ac:dyDescent="0.3">
      <c r="A242" t="s">
        <v>1534</v>
      </c>
      <c r="B242" t="s">
        <v>1535</v>
      </c>
      <c r="C242" t="s">
        <v>15091</v>
      </c>
      <c r="D242">
        <v>500000</v>
      </c>
      <c r="F242">
        <f t="shared" si="3"/>
        <v>197800</v>
      </c>
      <c r="G242">
        <v>197800</v>
      </c>
      <c r="H242">
        <v>0</v>
      </c>
      <c r="I242">
        <v>0</v>
      </c>
      <c r="J242">
        <v>0</v>
      </c>
      <c r="K242">
        <v>0</v>
      </c>
      <c r="L242" t="s">
        <v>3964</v>
      </c>
      <c r="M242" t="s">
        <v>14840</v>
      </c>
      <c r="N242" t="s">
        <v>3984</v>
      </c>
      <c r="O242" t="s">
        <v>16362</v>
      </c>
      <c r="P242" t="s">
        <v>3991</v>
      </c>
      <c r="Q242" t="s">
        <v>16364</v>
      </c>
      <c r="R242" t="s">
        <v>3994</v>
      </c>
      <c r="S242" t="s">
        <v>16314</v>
      </c>
      <c r="U242" s="52"/>
      <c r="W242">
        <v>-302200</v>
      </c>
    </row>
    <row r="243" spans="1:23" x14ac:dyDescent="0.3">
      <c r="A243" t="s">
        <v>1536</v>
      </c>
      <c r="B243" t="s">
        <v>1537</v>
      </c>
      <c r="C243" t="s">
        <v>15092</v>
      </c>
      <c r="D243">
        <v>36000</v>
      </c>
      <c r="F243">
        <f t="shared" si="3"/>
        <v>621</v>
      </c>
      <c r="G243">
        <v>621</v>
      </c>
      <c r="H243">
        <v>0</v>
      </c>
      <c r="I243">
        <v>0</v>
      </c>
      <c r="J243">
        <v>0</v>
      </c>
      <c r="K243">
        <v>0</v>
      </c>
      <c r="L243" t="s">
        <v>3965</v>
      </c>
      <c r="M243" t="s">
        <v>14838</v>
      </c>
      <c r="N243" t="s">
        <v>3984</v>
      </c>
      <c r="O243" t="s">
        <v>16362</v>
      </c>
      <c r="P243" t="s">
        <v>3986</v>
      </c>
      <c r="Q243" t="s">
        <v>16363</v>
      </c>
      <c r="R243" t="s">
        <v>3995</v>
      </c>
      <c r="S243" t="s">
        <v>16322</v>
      </c>
      <c r="U243" s="52">
        <v>77722680</v>
      </c>
      <c r="V243">
        <v>4</v>
      </c>
      <c r="W243">
        <v>-35379</v>
      </c>
    </row>
    <row r="244" spans="1:23" x14ac:dyDescent="0.3">
      <c r="A244" t="s">
        <v>1538</v>
      </c>
      <c r="B244" t="s">
        <v>1539</v>
      </c>
      <c r="C244" t="s">
        <v>15093</v>
      </c>
      <c r="D244">
        <v>191000</v>
      </c>
      <c r="F244">
        <f t="shared" si="3"/>
        <v>30687.83</v>
      </c>
      <c r="G244">
        <v>30687.83</v>
      </c>
      <c r="H244">
        <v>0</v>
      </c>
      <c r="I244">
        <v>0</v>
      </c>
      <c r="J244">
        <v>0</v>
      </c>
      <c r="K244">
        <v>0</v>
      </c>
      <c r="L244" t="s">
        <v>3943</v>
      </c>
      <c r="M244" t="s">
        <v>14842</v>
      </c>
      <c r="N244" t="s">
        <v>3984</v>
      </c>
      <c r="O244" t="s">
        <v>16362</v>
      </c>
      <c r="P244" t="s">
        <v>3991</v>
      </c>
      <c r="Q244" t="s">
        <v>16364</v>
      </c>
      <c r="R244" t="s">
        <v>3994</v>
      </c>
      <c r="S244" t="s">
        <v>16307</v>
      </c>
      <c r="U244" s="52"/>
      <c r="W244">
        <v>-160312.16999999998</v>
      </c>
    </row>
    <row r="245" spans="1:23" x14ac:dyDescent="0.3">
      <c r="A245" t="s">
        <v>1540</v>
      </c>
      <c r="B245" t="s">
        <v>1541</v>
      </c>
      <c r="C245" t="s">
        <v>15094</v>
      </c>
      <c r="D245">
        <v>10000</v>
      </c>
      <c r="F245">
        <f t="shared" si="3"/>
        <v>15288.24</v>
      </c>
      <c r="G245">
        <v>0</v>
      </c>
      <c r="H245">
        <v>0</v>
      </c>
      <c r="I245">
        <v>0</v>
      </c>
      <c r="J245">
        <v>557.75</v>
      </c>
      <c r="K245">
        <v>14730.49</v>
      </c>
      <c r="L245" t="s">
        <v>3936</v>
      </c>
      <c r="M245" t="s">
        <v>14838</v>
      </c>
      <c r="N245" t="s">
        <v>3990</v>
      </c>
      <c r="O245" t="s">
        <v>16364</v>
      </c>
      <c r="P245" t="s">
        <v>3987</v>
      </c>
      <c r="Q245" t="s">
        <v>16365</v>
      </c>
      <c r="R245" t="s">
        <v>4000</v>
      </c>
      <c r="S245" t="s">
        <v>16318</v>
      </c>
      <c r="U245" s="52">
        <v>142797840</v>
      </c>
      <c r="W245">
        <v>5288.24</v>
      </c>
    </row>
    <row r="246" spans="1:23" x14ac:dyDescent="0.3">
      <c r="A246" t="s">
        <v>1542</v>
      </c>
      <c r="B246" t="s">
        <v>170</v>
      </c>
      <c r="C246" t="s">
        <v>15095</v>
      </c>
      <c r="D246">
        <v>100000</v>
      </c>
      <c r="F246">
        <f t="shared" si="3"/>
        <v>19963.419999999998</v>
      </c>
      <c r="G246">
        <v>19963.419999999998</v>
      </c>
      <c r="H246">
        <v>0</v>
      </c>
      <c r="I246">
        <v>0</v>
      </c>
      <c r="J246">
        <v>0</v>
      </c>
      <c r="K246">
        <v>0</v>
      </c>
      <c r="L246" t="s">
        <v>3932</v>
      </c>
      <c r="M246" t="s">
        <v>14838</v>
      </c>
      <c r="N246" t="s">
        <v>3984</v>
      </c>
      <c r="O246" t="s">
        <v>16362</v>
      </c>
      <c r="P246" t="s">
        <v>3986</v>
      </c>
      <c r="Q246" t="s">
        <v>16363</v>
      </c>
      <c r="R246" t="s">
        <v>3994</v>
      </c>
      <c r="S246" t="s">
        <v>16318</v>
      </c>
      <c r="U246" s="52"/>
      <c r="W246">
        <v>-80036.58</v>
      </c>
    </row>
    <row r="247" spans="1:23" x14ac:dyDescent="0.3">
      <c r="A247" t="s">
        <v>1543</v>
      </c>
      <c r="B247" t="s">
        <v>1544</v>
      </c>
      <c r="C247" t="s">
        <v>15096</v>
      </c>
      <c r="D247">
        <v>20000</v>
      </c>
      <c r="F247">
        <f t="shared" si="3"/>
        <v>7532.5</v>
      </c>
      <c r="G247">
        <v>3013</v>
      </c>
      <c r="H247">
        <v>0</v>
      </c>
      <c r="I247">
        <v>3013</v>
      </c>
      <c r="J247">
        <v>1506.5</v>
      </c>
      <c r="K247">
        <v>0</v>
      </c>
      <c r="L247" t="s">
        <v>3932</v>
      </c>
      <c r="M247" t="s">
        <v>14838</v>
      </c>
      <c r="N247" t="s">
        <v>3990</v>
      </c>
      <c r="O247" t="s">
        <v>16364</v>
      </c>
      <c r="P247" t="s">
        <v>3986</v>
      </c>
      <c r="Q247" t="s">
        <v>16363</v>
      </c>
      <c r="R247" t="s">
        <v>3994</v>
      </c>
      <c r="S247" t="s">
        <v>16321</v>
      </c>
      <c r="U247" s="52">
        <v>288367410</v>
      </c>
      <c r="W247">
        <v>-12467.5</v>
      </c>
    </row>
    <row r="248" spans="1:23" x14ac:dyDescent="0.3">
      <c r="A248" t="s">
        <v>1545</v>
      </c>
      <c r="B248" t="s">
        <v>1546</v>
      </c>
      <c r="C248" t="s">
        <v>15097</v>
      </c>
      <c r="D248">
        <v>100000</v>
      </c>
      <c r="F248">
        <f t="shared" si="3"/>
        <v>12421.869999999999</v>
      </c>
      <c r="G248">
        <v>7624.97</v>
      </c>
      <c r="H248">
        <v>0</v>
      </c>
      <c r="I248">
        <v>1546.3</v>
      </c>
      <c r="J248">
        <v>773.15</v>
      </c>
      <c r="K248">
        <v>2477.4499999999998</v>
      </c>
      <c r="L248" t="s">
        <v>3932</v>
      </c>
      <c r="M248" t="s">
        <v>14838</v>
      </c>
      <c r="N248" t="s">
        <v>3992</v>
      </c>
      <c r="O248" t="s">
        <v>16365</v>
      </c>
      <c r="P248" t="s">
        <v>3986</v>
      </c>
      <c r="Q248" t="s">
        <v>16363</v>
      </c>
      <c r="R248" t="s">
        <v>3994</v>
      </c>
      <c r="S248" t="s">
        <v>16322</v>
      </c>
      <c r="U248" s="52">
        <v>421140720</v>
      </c>
      <c r="V248">
        <v>4</v>
      </c>
      <c r="W248">
        <v>-87578.13</v>
      </c>
    </row>
    <row r="249" spans="1:23" x14ac:dyDescent="0.3">
      <c r="A249" t="s">
        <v>1547</v>
      </c>
      <c r="B249" t="s">
        <v>1548</v>
      </c>
      <c r="C249" t="s">
        <v>15098</v>
      </c>
      <c r="D249">
        <v>15000</v>
      </c>
      <c r="F249">
        <f t="shared" si="3"/>
        <v>2909.5</v>
      </c>
      <c r="G249">
        <v>0</v>
      </c>
      <c r="H249">
        <v>0</v>
      </c>
      <c r="I249">
        <v>0</v>
      </c>
      <c r="J249">
        <v>690</v>
      </c>
      <c r="K249">
        <v>2219.5</v>
      </c>
      <c r="L249" t="s">
        <v>3941</v>
      </c>
      <c r="M249" t="s">
        <v>14838</v>
      </c>
      <c r="N249" t="s">
        <v>3992</v>
      </c>
      <c r="O249" t="s">
        <v>16365</v>
      </c>
      <c r="P249" t="s">
        <v>3986</v>
      </c>
      <c r="Q249" t="s">
        <v>16363</v>
      </c>
      <c r="R249" t="s">
        <v>3994</v>
      </c>
      <c r="S249" t="s">
        <v>16315</v>
      </c>
      <c r="U249" s="52">
        <v>70600740</v>
      </c>
      <c r="V249">
        <v>7</v>
      </c>
      <c r="W249">
        <v>-12090.5</v>
      </c>
    </row>
    <row r="250" spans="1:23" x14ac:dyDescent="0.3">
      <c r="A250" t="s">
        <v>1549</v>
      </c>
      <c r="B250" t="s">
        <v>1550</v>
      </c>
      <c r="C250" t="s">
        <v>15099</v>
      </c>
      <c r="D250">
        <v>20000</v>
      </c>
      <c r="F250">
        <f t="shared" si="3"/>
        <v>1374.25</v>
      </c>
      <c r="G250">
        <v>1374.25</v>
      </c>
      <c r="H250">
        <v>0</v>
      </c>
      <c r="I250">
        <v>0</v>
      </c>
      <c r="J250">
        <v>0</v>
      </c>
      <c r="K250">
        <v>0</v>
      </c>
      <c r="L250" t="s">
        <v>3936</v>
      </c>
      <c r="M250" t="s">
        <v>14838</v>
      </c>
      <c r="N250" t="s">
        <v>3984</v>
      </c>
      <c r="O250" t="s">
        <v>16362</v>
      </c>
      <c r="P250" t="s">
        <v>3986</v>
      </c>
      <c r="Q250" t="s">
        <v>16363</v>
      </c>
      <c r="R250" t="s">
        <v>3994</v>
      </c>
      <c r="S250" t="s">
        <v>16313</v>
      </c>
      <c r="U250" s="52">
        <v>457747410</v>
      </c>
      <c r="W250">
        <v>-18625.75</v>
      </c>
    </row>
    <row r="251" spans="1:23" x14ac:dyDescent="0.3">
      <c r="A251" t="s">
        <v>1551</v>
      </c>
      <c r="B251" t="s">
        <v>1552</v>
      </c>
      <c r="C251" t="s">
        <v>15100</v>
      </c>
      <c r="D251">
        <v>1</v>
      </c>
      <c r="F251">
        <f t="shared" si="3"/>
        <v>19015.25</v>
      </c>
      <c r="G251">
        <v>0</v>
      </c>
      <c r="H251">
        <v>0</v>
      </c>
      <c r="I251">
        <v>0</v>
      </c>
      <c r="J251">
        <v>0</v>
      </c>
      <c r="K251">
        <v>19015.25</v>
      </c>
      <c r="L251" t="s">
        <v>3940</v>
      </c>
      <c r="M251" t="s">
        <v>14838</v>
      </c>
      <c r="N251" t="s">
        <v>3984</v>
      </c>
      <c r="O251" t="s">
        <v>16362</v>
      </c>
      <c r="P251" t="s">
        <v>3987</v>
      </c>
      <c r="Q251" t="s">
        <v>16365</v>
      </c>
      <c r="R251" t="s">
        <v>4003</v>
      </c>
      <c r="S251" t="s">
        <v>16317</v>
      </c>
      <c r="U251" s="52">
        <v>241003620</v>
      </c>
      <c r="W251">
        <v>19014.25</v>
      </c>
    </row>
    <row r="252" spans="1:23" x14ac:dyDescent="0.3">
      <c r="A252" t="s">
        <v>1553</v>
      </c>
      <c r="B252" t="s">
        <v>1554</v>
      </c>
      <c r="C252" t="s">
        <v>15101</v>
      </c>
      <c r="D252">
        <v>100000</v>
      </c>
      <c r="F252">
        <f t="shared" si="3"/>
        <v>11842.04</v>
      </c>
      <c r="G252">
        <v>11842.04</v>
      </c>
      <c r="H252">
        <v>0</v>
      </c>
      <c r="I252">
        <v>0</v>
      </c>
      <c r="J252">
        <v>0</v>
      </c>
      <c r="K252">
        <v>0</v>
      </c>
      <c r="L252" t="s">
        <v>3934</v>
      </c>
      <c r="M252" t="s">
        <v>14842</v>
      </c>
      <c r="N252" t="s">
        <v>3984</v>
      </c>
      <c r="O252" t="s">
        <v>16362</v>
      </c>
      <c r="P252" t="s">
        <v>3986</v>
      </c>
      <c r="Q252" t="s">
        <v>16363</v>
      </c>
      <c r="R252" t="s">
        <v>3994</v>
      </c>
      <c r="S252" t="s">
        <v>16310</v>
      </c>
      <c r="U252" s="52">
        <v>184363200</v>
      </c>
      <c r="W252">
        <v>-88157.959999999992</v>
      </c>
    </row>
    <row r="253" spans="1:23" x14ac:dyDescent="0.3">
      <c r="A253" t="s">
        <v>1555</v>
      </c>
      <c r="B253" t="s">
        <v>1556</v>
      </c>
      <c r="C253" t="s">
        <v>15102</v>
      </c>
      <c r="D253">
        <v>1</v>
      </c>
      <c r="F253">
        <f t="shared" si="3"/>
        <v>-140.31</v>
      </c>
      <c r="G253">
        <v>0</v>
      </c>
      <c r="H253">
        <v>0</v>
      </c>
      <c r="I253">
        <v>0</v>
      </c>
      <c r="J253">
        <v>0</v>
      </c>
      <c r="K253">
        <v>-140.31</v>
      </c>
      <c r="L253" t="s">
        <v>3956</v>
      </c>
      <c r="M253" t="s">
        <v>14842</v>
      </c>
      <c r="N253" t="s">
        <v>3984</v>
      </c>
      <c r="O253" t="s">
        <v>16362</v>
      </c>
      <c r="P253" t="s">
        <v>3991</v>
      </c>
      <c r="Q253" t="s">
        <v>16364</v>
      </c>
      <c r="R253" t="s">
        <v>3995</v>
      </c>
      <c r="S253" t="s">
        <v>16321</v>
      </c>
      <c r="U253" s="52">
        <v>17680890</v>
      </c>
      <c r="W253">
        <v>-141.31</v>
      </c>
    </row>
    <row r="254" spans="1:23" x14ac:dyDescent="0.3">
      <c r="A254" t="s">
        <v>1557</v>
      </c>
      <c r="B254" t="s">
        <v>1558</v>
      </c>
      <c r="C254" t="s">
        <v>15103</v>
      </c>
      <c r="D254">
        <v>10000</v>
      </c>
      <c r="F254">
        <f t="shared" si="3"/>
        <v>7178.52</v>
      </c>
      <c r="G254">
        <v>1794.63</v>
      </c>
      <c r="H254">
        <v>0</v>
      </c>
      <c r="I254">
        <v>5383.89</v>
      </c>
      <c r="J254">
        <v>0</v>
      </c>
      <c r="K254">
        <v>0</v>
      </c>
      <c r="L254" t="s">
        <v>3957</v>
      </c>
      <c r="M254" t="s">
        <v>14838</v>
      </c>
      <c r="N254" t="s">
        <v>3984</v>
      </c>
      <c r="O254" t="s">
        <v>16362</v>
      </c>
      <c r="P254" t="s">
        <v>3991</v>
      </c>
      <c r="Q254" t="s">
        <v>16364</v>
      </c>
      <c r="R254" t="s">
        <v>3994</v>
      </c>
      <c r="S254" t="s">
        <v>16316</v>
      </c>
      <c r="U254" s="52">
        <v>170397120</v>
      </c>
      <c r="W254">
        <v>-2821.4799999999996</v>
      </c>
    </row>
    <row r="255" spans="1:23" x14ac:dyDescent="0.3">
      <c r="A255" t="s">
        <v>1559</v>
      </c>
      <c r="B255" t="s">
        <v>1560</v>
      </c>
      <c r="C255" t="s">
        <v>15104</v>
      </c>
      <c r="D255">
        <v>1</v>
      </c>
      <c r="F255">
        <f t="shared" si="3"/>
        <v>3673.65</v>
      </c>
      <c r="G255">
        <v>0</v>
      </c>
      <c r="H255">
        <v>0</v>
      </c>
      <c r="I255">
        <v>0</v>
      </c>
      <c r="J255">
        <v>0</v>
      </c>
      <c r="K255">
        <v>3673.65</v>
      </c>
      <c r="L255" t="s">
        <v>3940</v>
      </c>
      <c r="M255" t="s">
        <v>14838</v>
      </c>
      <c r="N255" t="s">
        <v>3984</v>
      </c>
      <c r="O255" t="s">
        <v>16362</v>
      </c>
      <c r="P255" t="s">
        <v>3988</v>
      </c>
      <c r="Q255" t="s">
        <v>16362</v>
      </c>
      <c r="R255" t="s">
        <v>3995</v>
      </c>
      <c r="S255" t="s">
        <v>16316</v>
      </c>
      <c r="U255" s="52">
        <v>227983840</v>
      </c>
      <c r="W255">
        <v>3672.65</v>
      </c>
    </row>
    <row r="256" spans="1:23" x14ac:dyDescent="0.3">
      <c r="A256" t="s">
        <v>1561</v>
      </c>
      <c r="B256" t="s">
        <v>1562</v>
      </c>
      <c r="C256" t="s">
        <v>15105</v>
      </c>
      <c r="D256">
        <v>10000</v>
      </c>
      <c r="F256">
        <f t="shared" si="3"/>
        <v>8946.6200000000008</v>
      </c>
      <c r="G256">
        <v>8946.6200000000008</v>
      </c>
      <c r="H256">
        <v>0</v>
      </c>
      <c r="I256">
        <v>0</v>
      </c>
      <c r="J256">
        <v>0</v>
      </c>
      <c r="K256">
        <v>0</v>
      </c>
      <c r="L256" t="s">
        <v>3939</v>
      </c>
      <c r="M256" t="s">
        <v>14838</v>
      </c>
      <c r="N256" t="s">
        <v>3984</v>
      </c>
      <c r="O256" t="s">
        <v>16362</v>
      </c>
      <c r="P256" t="s">
        <v>3988</v>
      </c>
      <c r="Q256" t="s">
        <v>16362</v>
      </c>
      <c r="R256" t="s">
        <v>3994</v>
      </c>
      <c r="S256" t="s">
        <v>16308</v>
      </c>
      <c r="U256" s="52"/>
      <c r="W256">
        <v>-1053.3799999999992</v>
      </c>
    </row>
    <row r="257" spans="1:23" x14ac:dyDescent="0.3">
      <c r="A257" t="s">
        <v>1563</v>
      </c>
      <c r="B257" t="s">
        <v>1564</v>
      </c>
      <c r="C257" t="s">
        <v>15106</v>
      </c>
      <c r="D257">
        <v>10000</v>
      </c>
      <c r="F257">
        <f t="shared" si="3"/>
        <v>3259.1</v>
      </c>
      <c r="G257">
        <v>0</v>
      </c>
      <c r="H257">
        <v>0</v>
      </c>
      <c r="I257">
        <v>3259.1</v>
      </c>
      <c r="J257">
        <v>0</v>
      </c>
      <c r="K257">
        <v>0</v>
      </c>
      <c r="L257" t="s">
        <v>3941</v>
      </c>
      <c r="M257" t="s">
        <v>14838</v>
      </c>
      <c r="N257" t="s">
        <v>3990</v>
      </c>
      <c r="O257" t="s">
        <v>16364</v>
      </c>
      <c r="P257" t="s">
        <v>3988</v>
      </c>
      <c r="Q257" t="s">
        <v>16362</v>
      </c>
      <c r="R257" t="s">
        <v>3994</v>
      </c>
      <c r="S257" t="s">
        <v>16311</v>
      </c>
      <c r="U257" s="52"/>
      <c r="W257">
        <v>-6740.9</v>
      </c>
    </row>
    <row r="258" spans="1:23" x14ac:dyDescent="0.3">
      <c r="A258" t="s">
        <v>1565</v>
      </c>
      <c r="B258" t="s">
        <v>1566</v>
      </c>
      <c r="C258" t="s">
        <v>15107</v>
      </c>
      <c r="D258">
        <v>10000</v>
      </c>
      <c r="F258">
        <f t="shared" si="3"/>
        <v>1345.5</v>
      </c>
      <c r="G258">
        <v>1345.5</v>
      </c>
      <c r="H258">
        <v>0</v>
      </c>
      <c r="I258">
        <v>0</v>
      </c>
      <c r="J258">
        <v>0</v>
      </c>
      <c r="K258">
        <v>0</v>
      </c>
      <c r="L258" t="s">
        <v>3941</v>
      </c>
      <c r="M258" t="s">
        <v>14838</v>
      </c>
      <c r="N258" t="s">
        <v>3984</v>
      </c>
      <c r="O258" t="s">
        <v>16362</v>
      </c>
      <c r="P258" t="s">
        <v>3988</v>
      </c>
      <c r="Q258" t="s">
        <v>16362</v>
      </c>
      <c r="R258" t="s">
        <v>3994</v>
      </c>
      <c r="S258" t="s">
        <v>16321</v>
      </c>
      <c r="U258" s="52"/>
      <c r="V258">
        <v>1</v>
      </c>
      <c r="W258">
        <v>-8654.5</v>
      </c>
    </row>
    <row r="259" spans="1:23" x14ac:dyDescent="0.3">
      <c r="A259" t="s">
        <v>1567</v>
      </c>
      <c r="B259" t="s">
        <v>1568</v>
      </c>
      <c r="C259" t="s">
        <v>15108</v>
      </c>
      <c r="D259">
        <v>15000</v>
      </c>
      <c r="F259">
        <f t="shared" ref="F259:F322" si="4">G259+H259+I259+J259+K259</f>
        <v>3300</v>
      </c>
      <c r="G259">
        <v>6520.5</v>
      </c>
      <c r="H259">
        <v>-1610.25</v>
      </c>
      <c r="I259">
        <v>-1610.25</v>
      </c>
      <c r="J259">
        <v>0</v>
      </c>
      <c r="K259">
        <v>0</v>
      </c>
      <c r="L259" t="s">
        <v>3936</v>
      </c>
      <c r="M259" t="s">
        <v>14838</v>
      </c>
      <c r="N259" t="s">
        <v>3990</v>
      </c>
      <c r="O259" t="s">
        <v>16364</v>
      </c>
      <c r="P259" t="s">
        <v>3991</v>
      </c>
      <c r="Q259" t="s">
        <v>16364</v>
      </c>
      <c r="R259" t="s">
        <v>3994</v>
      </c>
      <c r="S259" t="s">
        <v>16309</v>
      </c>
      <c r="U259" s="52">
        <v>9352480</v>
      </c>
      <c r="W259">
        <v>-11700</v>
      </c>
    </row>
    <row r="260" spans="1:23" x14ac:dyDescent="0.3">
      <c r="A260" t="s">
        <v>1569</v>
      </c>
      <c r="B260" t="s">
        <v>1570</v>
      </c>
      <c r="C260" t="s">
        <v>15109</v>
      </c>
      <c r="D260">
        <v>100000</v>
      </c>
      <c r="F260">
        <f t="shared" si="4"/>
        <v>10350.67</v>
      </c>
      <c r="G260">
        <v>10350.67</v>
      </c>
      <c r="H260">
        <v>0</v>
      </c>
      <c r="I260">
        <v>0</v>
      </c>
      <c r="J260">
        <v>0</v>
      </c>
      <c r="K260">
        <v>0</v>
      </c>
      <c r="L260" t="s">
        <v>3932</v>
      </c>
      <c r="M260" t="s">
        <v>14838</v>
      </c>
      <c r="N260" t="s">
        <v>3984</v>
      </c>
      <c r="O260" t="s">
        <v>16362</v>
      </c>
      <c r="P260" t="s">
        <v>3988</v>
      </c>
      <c r="Q260" t="s">
        <v>16362</v>
      </c>
      <c r="R260" t="s">
        <v>3994</v>
      </c>
      <c r="S260" t="s">
        <v>16307</v>
      </c>
      <c r="U260" s="52">
        <v>720771480</v>
      </c>
      <c r="V260">
        <v>6</v>
      </c>
      <c r="W260">
        <v>-89649.33</v>
      </c>
    </row>
    <row r="261" spans="1:23" x14ac:dyDescent="0.3">
      <c r="A261" t="s">
        <v>1571</v>
      </c>
      <c r="B261" t="s">
        <v>1572</v>
      </c>
      <c r="C261" t="s">
        <v>15110</v>
      </c>
      <c r="D261">
        <v>25000</v>
      </c>
      <c r="F261">
        <f t="shared" si="4"/>
        <v>2350.12</v>
      </c>
      <c r="G261">
        <v>2350.12</v>
      </c>
      <c r="H261">
        <v>0</v>
      </c>
      <c r="I261">
        <v>0</v>
      </c>
      <c r="J261">
        <v>0</v>
      </c>
      <c r="K261">
        <v>0</v>
      </c>
      <c r="L261" t="s">
        <v>3939</v>
      </c>
      <c r="M261" t="s">
        <v>14838</v>
      </c>
      <c r="N261" t="s">
        <v>3984</v>
      </c>
      <c r="O261" t="s">
        <v>16362</v>
      </c>
      <c r="P261" t="s">
        <v>3986</v>
      </c>
      <c r="Q261" t="s">
        <v>16363</v>
      </c>
      <c r="R261" t="s">
        <v>3994</v>
      </c>
      <c r="S261" t="s">
        <v>16308</v>
      </c>
      <c r="U261" s="52">
        <v>34944840</v>
      </c>
      <c r="W261">
        <v>-22649.88</v>
      </c>
    </row>
    <row r="262" spans="1:23" x14ac:dyDescent="0.3">
      <c r="A262" t="s">
        <v>1573</v>
      </c>
      <c r="B262" t="s">
        <v>1574</v>
      </c>
      <c r="C262" t="s">
        <v>15111</v>
      </c>
      <c r="D262">
        <v>345000</v>
      </c>
      <c r="F262">
        <f t="shared" si="4"/>
        <v>17250</v>
      </c>
      <c r="G262">
        <v>0</v>
      </c>
      <c r="H262">
        <v>0</v>
      </c>
      <c r="I262">
        <v>0</v>
      </c>
      <c r="J262">
        <v>0</v>
      </c>
      <c r="K262">
        <v>17250</v>
      </c>
      <c r="L262" t="s">
        <v>3930</v>
      </c>
      <c r="M262" t="s">
        <v>14842</v>
      </c>
      <c r="N262" t="s">
        <v>3984</v>
      </c>
      <c r="O262" t="s">
        <v>16362</v>
      </c>
      <c r="P262" t="s">
        <v>3988</v>
      </c>
      <c r="Q262" t="s">
        <v>16362</v>
      </c>
      <c r="R262" t="s">
        <v>3994</v>
      </c>
      <c r="S262" t="s">
        <v>16320</v>
      </c>
      <c r="U262" s="52">
        <v>804189600</v>
      </c>
      <c r="W262">
        <v>-327750</v>
      </c>
    </row>
    <row r="263" spans="1:23" x14ac:dyDescent="0.3">
      <c r="A263" t="s">
        <v>1575</v>
      </c>
      <c r="B263" t="s">
        <v>1576</v>
      </c>
      <c r="C263" t="s">
        <v>15112</v>
      </c>
      <c r="D263">
        <v>20000</v>
      </c>
      <c r="F263">
        <f t="shared" si="4"/>
        <v>-5641.09</v>
      </c>
      <c r="G263">
        <v>-4036.97</v>
      </c>
      <c r="H263">
        <v>0</v>
      </c>
      <c r="I263">
        <v>0</v>
      </c>
      <c r="J263">
        <v>0</v>
      </c>
      <c r="K263">
        <v>-1604.12</v>
      </c>
      <c r="L263" t="s">
        <v>3930</v>
      </c>
      <c r="M263" t="s">
        <v>14842</v>
      </c>
      <c r="N263" t="s">
        <v>3989</v>
      </c>
      <c r="O263" t="s">
        <v>16363</v>
      </c>
      <c r="P263" t="s">
        <v>3988</v>
      </c>
      <c r="Q263" t="s">
        <v>16362</v>
      </c>
      <c r="R263" t="s">
        <v>3994</v>
      </c>
      <c r="S263" t="s">
        <v>16322</v>
      </c>
      <c r="U263" s="52">
        <v>79917860</v>
      </c>
      <c r="W263">
        <v>-25641.09</v>
      </c>
    </row>
    <row r="264" spans="1:23" x14ac:dyDescent="0.3">
      <c r="A264" t="s">
        <v>1577</v>
      </c>
      <c r="B264" t="s">
        <v>1578</v>
      </c>
      <c r="C264" t="s">
        <v>15113</v>
      </c>
      <c r="D264">
        <v>15000</v>
      </c>
      <c r="F264">
        <f t="shared" si="4"/>
        <v>1322.5</v>
      </c>
      <c r="G264">
        <v>1322.5</v>
      </c>
      <c r="H264">
        <v>0</v>
      </c>
      <c r="I264">
        <v>0</v>
      </c>
      <c r="J264">
        <v>0</v>
      </c>
      <c r="K264">
        <v>0</v>
      </c>
      <c r="L264" t="s">
        <v>3935</v>
      </c>
      <c r="M264" t="s">
        <v>14838</v>
      </c>
      <c r="N264" t="s">
        <v>3984</v>
      </c>
      <c r="O264" t="s">
        <v>16362</v>
      </c>
      <c r="P264" t="s">
        <v>3991</v>
      </c>
      <c r="Q264" t="s">
        <v>16364</v>
      </c>
      <c r="R264" t="s">
        <v>3994</v>
      </c>
      <c r="S264" t="s">
        <v>16311</v>
      </c>
      <c r="U264" s="52"/>
      <c r="W264">
        <v>-13677.5</v>
      </c>
    </row>
    <row r="265" spans="1:23" x14ac:dyDescent="0.3">
      <c r="A265" t="s">
        <v>1579</v>
      </c>
      <c r="B265" t="s">
        <v>1580</v>
      </c>
      <c r="C265" t="s">
        <v>15114</v>
      </c>
      <c r="D265">
        <v>1</v>
      </c>
      <c r="F265">
        <f t="shared" si="4"/>
        <v>1860508.38</v>
      </c>
      <c r="G265">
        <v>1264783.25</v>
      </c>
      <c r="H265">
        <v>0</v>
      </c>
      <c r="I265">
        <v>177624.95</v>
      </c>
      <c r="J265">
        <v>13276.43</v>
      </c>
      <c r="K265">
        <v>404823.75</v>
      </c>
      <c r="L265" t="s">
        <v>3930</v>
      </c>
      <c r="M265" t="s">
        <v>14842</v>
      </c>
      <c r="N265" t="s">
        <v>3989</v>
      </c>
      <c r="O265" t="s">
        <v>16363</v>
      </c>
      <c r="P265" t="s">
        <v>3987</v>
      </c>
      <c r="Q265" t="s">
        <v>16365</v>
      </c>
      <c r="R265" t="s">
        <v>3994</v>
      </c>
      <c r="S265" t="s">
        <v>16316</v>
      </c>
      <c r="U265" s="52"/>
      <c r="W265">
        <v>1860507.38</v>
      </c>
    </row>
    <row r="266" spans="1:23" x14ac:dyDescent="0.3">
      <c r="A266" t="s">
        <v>1581</v>
      </c>
      <c r="B266" t="s">
        <v>1582</v>
      </c>
      <c r="C266" t="s">
        <v>15115</v>
      </c>
      <c r="D266">
        <v>5000000</v>
      </c>
      <c r="F266">
        <f t="shared" si="4"/>
        <v>1065925.51</v>
      </c>
      <c r="G266">
        <v>1023471.63</v>
      </c>
      <c r="H266">
        <v>0</v>
      </c>
      <c r="I266">
        <v>2403.92</v>
      </c>
      <c r="J266">
        <v>6743.02</v>
      </c>
      <c r="K266">
        <v>33306.94</v>
      </c>
      <c r="L266" t="s">
        <v>3930</v>
      </c>
      <c r="M266" t="s">
        <v>14842</v>
      </c>
      <c r="N266" t="s">
        <v>3992</v>
      </c>
      <c r="O266" t="s">
        <v>16365</v>
      </c>
      <c r="P266" t="s">
        <v>3986</v>
      </c>
      <c r="Q266" t="s">
        <v>16363</v>
      </c>
      <c r="R266" t="s">
        <v>3994</v>
      </c>
      <c r="S266" t="s">
        <v>16320</v>
      </c>
      <c r="U266" s="52">
        <v>510243280</v>
      </c>
      <c r="W266">
        <v>-3934074.49</v>
      </c>
    </row>
    <row r="267" spans="1:23" x14ac:dyDescent="0.3">
      <c r="A267" t="s">
        <v>1583</v>
      </c>
      <c r="B267" t="s">
        <v>1584</v>
      </c>
      <c r="C267" t="s">
        <v>15116</v>
      </c>
      <c r="D267">
        <v>300000</v>
      </c>
      <c r="F267">
        <f t="shared" si="4"/>
        <v>125207.45999999999</v>
      </c>
      <c r="G267">
        <v>124408.95</v>
      </c>
      <c r="H267">
        <v>798.51</v>
      </c>
      <c r="I267">
        <v>0</v>
      </c>
      <c r="J267">
        <v>0</v>
      </c>
      <c r="K267">
        <v>0</v>
      </c>
      <c r="L267" t="s">
        <v>3930</v>
      </c>
      <c r="M267" t="s">
        <v>14842</v>
      </c>
      <c r="N267" t="s">
        <v>3984</v>
      </c>
      <c r="O267" t="s">
        <v>16362</v>
      </c>
      <c r="P267" t="s">
        <v>3986</v>
      </c>
      <c r="Q267" t="s">
        <v>16363</v>
      </c>
      <c r="R267" t="s">
        <v>3994</v>
      </c>
      <c r="S267" t="s">
        <v>16318</v>
      </c>
      <c r="U267" s="52"/>
      <c r="V267">
        <v>1</v>
      </c>
      <c r="W267">
        <v>-174792.54</v>
      </c>
    </row>
    <row r="268" spans="1:23" x14ac:dyDescent="0.3">
      <c r="A268" t="s">
        <v>1585</v>
      </c>
      <c r="B268" t="s">
        <v>1586</v>
      </c>
      <c r="C268" t="s">
        <v>15117</v>
      </c>
      <c r="D268">
        <v>600000</v>
      </c>
      <c r="F268">
        <f t="shared" si="4"/>
        <v>155120.99</v>
      </c>
      <c r="G268">
        <v>119323.24</v>
      </c>
      <c r="H268">
        <v>35797.75</v>
      </c>
      <c r="I268">
        <v>0</v>
      </c>
      <c r="J268">
        <v>0</v>
      </c>
      <c r="K268">
        <v>0</v>
      </c>
      <c r="L268" t="s">
        <v>3930</v>
      </c>
      <c r="M268" t="s">
        <v>14842</v>
      </c>
      <c r="N268" t="s">
        <v>3984</v>
      </c>
      <c r="O268" t="s">
        <v>16362</v>
      </c>
      <c r="P268" t="s">
        <v>3986</v>
      </c>
      <c r="Q268" t="s">
        <v>16363</v>
      </c>
      <c r="R268" t="s">
        <v>3994</v>
      </c>
      <c r="S268" t="s">
        <v>16309</v>
      </c>
      <c r="U268" s="52"/>
      <c r="W268">
        <v>-444879.01</v>
      </c>
    </row>
    <row r="269" spans="1:23" x14ac:dyDescent="0.3">
      <c r="A269" t="s">
        <v>1587</v>
      </c>
      <c r="B269" t="s">
        <v>1588</v>
      </c>
      <c r="C269" t="s">
        <v>15118</v>
      </c>
      <c r="D269">
        <v>2381000</v>
      </c>
      <c r="F269">
        <f t="shared" si="4"/>
        <v>958811.90999999992</v>
      </c>
      <c r="G269">
        <v>793028.62</v>
      </c>
      <c r="H269">
        <v>101688.76</v>
      </c>
      <c r="I269">
        <v>9126.2000000000007</v>
      </c>
      <c r="J269">
        <v>2051.08</v>
      </c>
      <c r="K269">
        <v>52917.25</v>
      </c>
      <c r="L269" t="s">
        <v>3930</v>
      </c>
      <c r="M269" t="s">
        <v>14842</v>
      </c>
      <c r="N269" t="s">
        <v>3989</v>
      </c>
      <c r="O269" t="s">
        <v>16363</v>
      </c>
      <c r="P269" t="s">
        <v>3986</v>
      </c>
      <c r="Q269" t="s">
        <v>16363</v>
      </c>
      <c r="R269" t="s">
        <v>3994</v>
      </c>
      <c r="S269" t="s">
        <v>16315</v>
      </c>
      <c r="U269" s="52"/>
      <c r="W269">
        <v>-1422188.09</v>
      </c>
    </row>
    <row r="270" spans="1:23" x14ac:dyDescent="0.3">
      <c r="A270" t="s">
        <v>1589</v>
      </c>
      <c r="B270" t="s">
        <v>1590</v>
      </c>
      <c r="C270" t="s">
        <v>15119</v>
      </c>
      <c r="D270">
        <v>476000</v>
      </c>
      <c r="F270">
        <f t="shared" si="4"/>
        <v>142302.76999999999</v>
      </c>
      <c r="G270">
        <v>136137.69</v>
      </c>
      <c r="H270">
        <v>5188.1099999999997</v>
      </c>
      <c r="I270">
        <v>0</v>
      </c>
      <c r="J270">
        <v>0</v>
      </c>
      <c r="K270">
        <v>976.97</v>
      </c>
      <c r="L270" t="s">
        <v>3930</v>
      </c>
      <c r="M270" t="s">
        <v>14842</v>
      </c>
      <c r="N270" t="s">
        <v>3989</v>
      </c>
      <c r="O270" t="s">
        <v>16363</v>
      </c>
      <c r="P270" t="s">
        <v>3991</v>
      </c>
      <c r="Q270" t="s">
        <v>16364</v>
      </c>
      <c r="R270" t="s">
        <v>3994</v>
      </c>
      <c r="S270" t="s">
        <v>16321</v>
      </c>
      <c r="U270" s="52"/>
      <c r="W270">
        <v>-333697.23</v>
      </c>
    </row>
    <row r="271" spans="1:23" x14ac:dyDescent="0.3">
      <c r="A271" t="s">
        <v>1591</v>
      </c>
      <c r="B271" t="s">
        <v>1592</v>
      </c>
      <c r="C271" t="s">
        <v>15120</v>
      </c>
      <c r="D271">
        <v>750000</v>
      </c>
      <c r="F271">
        <f t="shared" si="4"/>
        <v>140593.71999999997</v>
      </c>
      <c r="G271">
        <v>137828.09</v>
      </c>
      <c r="H271">
        <v>2170.33</v>
      </c>
      <c r="I271">
        <v>0</v>
      </c>
      <c r="J271">
        <v>0</v>
      </c>
      <c r="K271">
        <v>595.29999999999995</v>
      </c>
      <c r="L271" t="s">
        <v>3930</v>
      </c>
      <c r="M271" t="s">
        <v>14842</v>
      </c>
      <c r="N271" t="s">
        <v>3984</v>
      </c>
      <c r="O271" t="s">
        <v>16362</v>
      </c>
      <c r="P271" t="s">
        <v>3986</v>
      </c>
      <c r="Q271" t="s">
        <v>16363</v>
      </c>
      <c r="R271" t="s">
        <v>3994</v>
      </c>
      <c r="S271" t="s">
        <v>16312</v>
      </c>
      <c r="U271" s="52"/>
      <c r="W271">
        <v>-609406.28</v>
      </c>
    </row>
    <row r="272" spans="1:23" x14ac:dyDescent="0.3">
      <c r="A272" t="s">
        <v>1593</v>
      </c>
      <c r="B272" t="s">
        <v>1594</v>
      </c>
      <c r="C272" t="s">
        <v>15121</v>
      </c>
      <c r="D272">
        <v>497000</v>
      </c>
      <c r="F272">
        <f t="shared" si="4"/>
        <v>157078.37</v>
      </c>
      <c r="G272">
        <v>156574.13</v>
      </c>
      <c r="H272">
        <v>504.24</v>
      </c>
      <c r="I272">
        <v>0</v>
      </c>
      <c r="J272">
        <v>0</v>
      </c>
      <c r="K272">
        <v>0</v>
      </c>
      <c r="L272" t="s">
        <v>3930</v>
      </c>
      <c r="M272" t="s">
        <v>14842</v>
      </c>
      <c r="N272" t="s">
        <v>3984</v>
      </c>
      <c r="O272" t="s">
        <v>16362</v>
      </c>
      <c r="P272" t="s">
        <v>3986</v>
      </c>
      <c r="Q272" t="s">
        <v>16363</v>
      </c>
      <c r="R272" t="s">
        <v>3994</v>
      </c>
      <c r="S272" t="s">
        <v>16309</v>
      </c>
      <c r="U272" s="52">
        <v>417570</v>
      </c>
      <c r="W272">
        <v>-339921.63</v>
      </c>
    </row>
    <row r="273" spans="1:23" x14ac:dyDescent="0.3">
      <c r="A273" t="s">
        <v>1595</v>
      </c>
      <c r="B273" t="s">
        <v>1596</v>
      </c>
      <c r="C273" t="s">
        <v>15122</v>
      </c>
      <c r="D273">
        <v>14000000</v>
      </c>
      <c r="F273">
        <f t="shared" si="4"/>
        <v>6894423.5100000007</v>
      </c>
      <c r="G273">
        <v>6526388.54</v>
      </c>
      <c r="H273">
        <v>19405.98</v>
      </c>
      <c r="I273">
        <v>61736.95</v>
      </c>
      <c r="J273">
        <v>102524.55</v>
      </c>
      <c r="K273">
        <v>184367.49</v>
      </c>
      <c r="L273" t="s">
        <v>3930</v>
      </c>
      <c r="M273" t="s">
        <v>14842</v>
      </c>
      <c r="N273" t="s">
        <v>3989</v>
      </c>
      <c r="O273" t="s">
        <v>16363</v>
      </c>
      <c r="P273" t="s">
        <v>3988</v>
      </c>
      <c r="Q273" t="s">
        <v>16362</v>
      </c>
      <c r="R273" t="s">
        <v>3994</v>
      </c>
      <c r="S273" t="s">
        <v>16310</v>
      </c>
      <c r="U273" s="52">
        <v>151834000</v>
      </c>
      <c r="W273">
        <v>-7105576.4899999993</v>
      </c>
    </row>
    <row r="274" spans="1:23" x14ac:dyDescent="0.3">
      <c r="A274" t="s">
        <v>1597</v>
      </c>
      <c r="B274" t="s">
        <v>1598</v>
      </c>
      <c r="C274" t="s">
        <v>15123</v>
      </c>
      <c r="D274">
        <v>150000</v>
      </c>
      <c r="F274">
        <f t="shared" si="4"/>
        <v>29192.03</v>
      </c>
      <c r="G274">
        <v>29192.03</v>
      </c>
      <c r="H274">
        <v>0</v>
      </c>
      <c r="I274">
        <v>0</v>
      </c>
      <c r="J274">
        <v>0</v>
      </c>
      <c r="K274">
        <v>0</v>
      </c>
      <c r="L274" t="s">
        <v>3930</v>
      </c>
      <c r="M274" t="s">
        <v>14842</v>
      </c>
      <c r="N274" t="s">
        <v>3984</v>
      </c>
      <c r="O274" t="s">
        <v>16362</v>
      </c>
      <c r="P274" t="s">
        <v>3986</v>
      </c>
      <c r="Q274" t="s">
        <v>16363</v>
      </c>
      <c r="R274" t="s">
        <v>3994</v>
      </c>
      <c r="S274" t="s">
        <v>16316</v>
      </c>
      <c r="U274" s="52">
        <v>61543020</v>
      </c>
      <c r="W274">
        <v>-120807.97</v>
      </c>
    </row>
    <row r="275" spans="1:23" x14ac:dyDescent="0.3">
      <c r="A275" t="s">
        <v>1599</v>
      </c>
      <c r="B275" t="s">
        <v>1600</v>
      </c>
      <c r="C275" t="s">
        <v>15124</v>
      </c>
      <c r="D275">
        <v>350000</v>
      </c>
      <c r="F275">
        <f t="shared" si="4"/>
        <v>148606.07</v>
      </c>
      <c r="G275">
        <v>148618.98000000001</v>
      </c>
      <c r="H275">
        <v>0</v>
      </c>
      <c r="I275">
        <v>-12.91</v>
      </c>
      <c r="J275">
        <v>0</v>
      </c>
      <c r="K275">
        <v>0</v>
      </c>
      <c r="L275" t="s">
        <v>3930</v>
      </c>
      <c r="M275" t="s">
        <v>14842</v>
      </c>
      <c r="N275" t="s">
        <v>3989</v>
      </c>
      <c r="O275" t="s">
        <v>16363</v>
      </c>
      <c r="P275" t="s">
        <v>3991</v>
      </c>
      <c r="Q275" t="s">
        <v>16364</v>
      </c>
      <c r="R275" t="s">
        <v>4001</v>
      </c>
      <c r="S275" t="s">
        <v>16315</v>
      </c>
      <c r="U275" s="52"/>
      <c r="V275">
        <v>1</v>
      </c>
      <c r="W275">
        <v>-201393.93</v>
      </c>
    </row>
    <row r="276" spans="1:23" x14ac:dyDescent="0.3">
      <c r="A276" t="s">
        <v>1601</v>
      </c>
      <c r="B276" t="s">
        <v>1602</v>
      </c>
      <c r="C276" t="s">
        <v>15125</v>
      </c>
      <c r="D276">
        <v>150000</v>
      </c>
      <c r="F276">
        <f t="shared" si="4"/>
        <v>76953.97</v>
      </c>
      <c r="G276">
        <v>74330.42</v>
      </c>
      <c r="H276">
        <v>0</v>
      </c>
      <c r="I276">
        <v>64.290000000000006</v>
      </c>
      <c r="J276">
        <v>40.49</v>
      </c>
      <c r="K276">
        <v>2518.77</v>
      </c>
      <c r="L276" t="s">
        <v>3930</v>
      </c>
      <c r="M276" t="s">
        <v>14842</v>
      </c>
      <c r="N276" t="s">
        <v>3990</v>
      </c>
      <c r="O276" t="s">
        <v>16364</v>
      </c>
      <c r="P276" t="s">
        <v>3988</v>
      </c>
      <c r="Q276" t="s">
        <v>16362</v>
      </c>
      <c r="R276" t="s">
        <v>3994</v>
      </c>
      <c r="S276" t="s">
        <v>16309</v>
      </c>
      <c r="U276" s="52">
        <v>308027460</v>
      </c>
      <c r="W276">
        <v>-73046.03</v>
      </c>
    </row>
    <row r="277" spans="1:23" x14ac:dyDescent="0.3">
      <c r="A277" t="s">
        <v>1603</v>
      </c>
      <c r="B277" t="s">
        <v>1604</v>
      </c>
      <c r="C277" t="s">
        <v>15126</v>
      </c>
      <c r="D277">
        <v>1000000</v>
      </c>
      <c r="F277">
        <f t="shared" si="4"/>
        <v>119877.87000000001</v>
      </c>
      <c r="G277">
        <v>120867.74</v>
      </c>
      <c r="H277">
        <v>0</v>
      </c>
      <c r="I277">
        <v>0</v>
      </c>
      <c r="J277">
        <v>-140.94999999999999</v>
      </c>
      <c r="K277">
        <v>-848.92</v>
      </c>
      <c r="L277" t="s">
        <v>3930</v>
      </c>
      <c r="M277" t="s">
        <v>14842</v>
      </c>
      <c r="N277" t="s">
        <v>3989</v>
      </c>
      <c r="O277" t="s">
        <v>16363</v>
      </c>
      <c r="P277" t="s">
        <v>3988</v>
      </c>
      <c r="Q277" t="s">
        <v>16362</v>
      </c>
      <c r="R277" t="s">
        <v>3994</v>
      </c>
      <c r="S277" t="s">
        <v>16318</v>
      </c>
      <c r="U277" s="52"/>
      <c r="W277">
        <v>-880122.13</v>
      </c>
    </row>
    <row r="278" spans="1:23" x14ac:dyDescent="0.3">
      <c r="A278" t="s">
        <v>1605</v>
      </c>
      <c r="B278" t="s">
        <v>1606</v>
      </c>
      <c r="C278" t="s">
        <v>15127</v>
      </c>
      <c r="D278">
        <v>230000</v>
      </c>
      <c r="F278">
        <f t="shared" si="4"/>
        <v>10835.779999999999</v>
      </c>
      <c r="G278">
        <v>9585.2999999999993</v>
      </c>
      <c r="H278">
        <v>0</v>
      </c>
      <c r="I278">
        <v>658.85</v>
      </c>
      <c r="J278">
        <v>591.63</v>
      </c>
      <c r="K278">
        <v>0</v>
      </c>
      <c r="L278" t="s">
        <v>3930</v>
      </c>
      <c r="M278" t="s">
        <v>14842</v>
      </c>
      <c r="N278" t="s">
        <v>3989</v>
      </c>
      <c r="O278" t="s">
        <v>16363</v>
      </c>
      <c r="P278" t="s">
        <v>3986</v>
      </c>
      <c r="Q278" t="s">
        <v>16363</v>
      </c>
      <c r="R278" t="s">
        <v>3994</v>
      </c>
      <c r="S278" t="s">
        <v>16312</v>
      </c>
      <c r="U278" s="52">
        <v>167398700</v>
      </c>
      <c r="W278">
        <v>-219164.22</v>
      </c>
    </row>
    <row r="279" spans="1:23" x14ac:dyDescent="0.3">
      <c r="A279" t="s">
        <v>1607</v>
      </c>
      <c r="B279" t="s">
        <v>1608</v>
      </c>
      <c r="C279" t="s">
        <v>15128</v>
      </c>
      <c r="D279">
        <v>1</v>
      </c>
      <c r="F279">
        <f t="shared" si="4"/>
        <v>-1145.06</v>
      </c>
      <c r="G279">
        <v>0</v>
      </c>
      <c r="H279">
        <v>0</v>
      </c>
      <c r="I279">
        <v>0</v>
      </c>
      <c r="J279">
        <v>-1145.06</v>
      </c>
      <c r="K279">
        <v>0</v>
      </c>
      <c r="L279" t="s">
        <v>3930</v>
      </c>
      <c r="M279" t="s">
        <v>14842</v>
      </c>
      <c r="N279" t="s">
        <v>3990</v>
      </c>
      <c r="O279" t="s">
        <v>16364</v>
      </c>
      <c r="P279" t="s">
        <v>3988</v>
      </c>
      <c r="Q279" t="s">
        <v>16362</v>
      </c>
      <c r="R279" t="s">
        <v>3994</v>
      </c>
      <c r="S279" t="s">
        <v>16322</v>
      </c>
      <c r="U279" s="52"/>
      <c r="W279">
        <v>-1146.06</v>
      </c>
    </row>
    <row r="280" spans="1:23" x14ac:dyDescent="0.3">
      <c r="A280" t="s">
        <v>1609</v>
      </c>
      <c r="B280" t="s">
        <v>1610</v>
      </c>
      <c r="C280" t="s">
        <v>15129</v>
      </c>
      <c r="D280">
        <v>661000</v>
      </c>
      <c r="F280">
        <f t="shared" si="4"/>
        <v>163033.60000000001</v>
      </c>
      <c r="G280">
        <v>160024.69</v>
      </c>
      <c r="H280">
        <v>0</v>
      </c>
      <c r="I280">
        <v>0</v>
      </c>
      <c r="J280">
        <v>0</v>
      </c>
      <c r="K280">
        <v>3008.91</v>
      </c>
      <c r="L280" t="s">
        <v>3930</v>
      </c>
      <c r="M280" t="s">
        <v>14842</v>
      </c>
      <c r="N280" t="s">
        <v>3989</v>
      </c>
      <c r="O280" t="s">
        <v>16363</v>
      </c>
      <c r="P280" t="s">
        <v>3988</v>
      </c>
      <c r="Q280" t="s">
        <v>16362</v>
      </c>
      <c r="R280" t="s">
        <v>3994</v>
      </c>
      <c r="S280" t="s">
        <v>16318</v>
      </c>
      <c r="U280" s="52"/>
      <c r="W280">
        <v>-497966.4</v>
      </c>
    </row>
    <row r="281" spans="1:23" x14ac:dyDescent="0.3">
      <c r="A281" t="s">
        <v>1611</v>
      </c>
      <c r="B281" t="s">
        <v>1612</v>
      </c>
      <c r="C281" t="s">
        <v>15130</v>
      </c>
      <c r="D281">
        <v>400000</v>
      </c>
      <c r="F281">
        <f t="shared" si="4"/>
        <v>32574.43</v>
      </c>
      <c r="G281">
        <v>35476.33</v>
      </c>
      <c r="H281">
        <v>0</v>
      </c>
      <c r="I281">
        <v>-2901.9</v>
      </c>
      <c r="J281">
        <v>0</v>
      </c>
      <c r="K281">
        <v>0</v>
      </c>
      <c r="L281" t="s">
        <v>3930</v>
      </c>
      <c r="M281" t="s">
        <v>14842</v>
      </c>
      <c r="N281" t="s">
        <v>3989</v>
      </c>
      <c r="O281" t="s">
        <v>16363</v>
      </c>
      <c r="P281" t="s">
        <v>3991</v>
      </c>
      <c r="Q281" t="s">
        <v>16364</v>
      </c>
      <c r="R281" t="s">
        <v>3994</v>
      </c>
      <c r="S281" t="s">
        <v>16311</v>
      </c>
      <c r="U281" s="52"/>
      <c r="W281">
        <v>-367425.57</v>
      </c>
    </row>
    <row r="282" spans="1:23" x14ac:dyDescent="0.3">
      <c r="A282" t="s">
        <v>1613</v>
      </c>
      <c r="B282" t="s">
        <v>1614</v>
      </c>
      <c r="C282" t="s">
        <v>15131</v>
      </c>
      <c r="D282">
        <v>6000000</v>
      </c>
      <c r="F282">
        <f t="shared" si="4"/>
        <v>1424585.67</v>
      </c>
      <c r="G282">
        <v>1343316.28</v>
      </c>
      <c r="H282">
        <v>0</v>
      </c>
      <c r="I282">
        <v>0</v>
      </c>
      <c r="J282">
        <v>19968.900000000001</v>
      </c>
      <c r="K282">
        <v>61300.49</v>
      </c>
      <c r="L282" t="s">
        <v>3930</v>
      </c>
      <c r="M282" t="s">
        <v>14842</v>
      </c>
      <c r="N282" t="s">
        <v>3992</v>
      </c>
      <c r="O282" t="s">
        <v>16365</v>
      </c>
      <c r="P282" t="s">
        <v>3988</v>
      </c>
      <c r="Q282" t="s">
        <v>16362</v>
      </c>
      <c r="R282" t="s">
        <v>3994</v>
      </c>
      <c r="S282" t="s">
        <v>16311</v>
      </c>
      <c r="U282" s="52"/>
      <c r="W282">
        <v>-4575414.33</v>
      </c>
    </row>
    <row r="283" spans="1:23" x14ac:dyDescent="0.3">
      <c r="A283" t="s">
        <v>1615</v>
      </c>
      <c r="B283" t="s">
        <v>1616</v>
      </c>
      <c r="C283" t="s">
        <v>15132</v>
      </c>
      <c r="D283">
        <v>794000</v>
      </c>
      <c r="F283">
        <f t="shared" si="4"/>
        <v>179688.66</v>
      </c>
      <c r="G283">
        <v>174095.73</v>
      </c>
      <c r="H283">
        <v>0</v>
      </c>
      <c r="I283">
        <v>1064.3800000000001</v>
      </c>
      <c r="J283">
        <v>526.69000000000005</v>
      </c>
      <c r="K283">
        <v>4001.86</v>
      </c>
      <c r="L283" t="s">
        <v>3930</v>
      </c>
      <c r="M283" t="s">
        <v>14842</v>
      </c>
      <c r="N283" t="s">
        <v>3989</v>
      </c>
      <c r="O283" t="s">
        <v>16363</v>
      </c>
      <c r="P283" t="s">
        <v>3986</v>
      </c>
      <c r="Q283" t="s">
        <v>16363</v>
      </c>
      <c r="R283" t="s">
        <v>3994</v>
      </c>
      <c r="S283" t="s">
        <v>16315</v>
      </c>
      <c r="U283" s="52"/>
      <c r="W283">
        <v>-614311.34</v>
      </c>
    </row>
    <row r="284" spans="1:23" x14ac:dyDescent="0.3">
      <c r="A284" t="s">
        <v>1617</v>
      </c>
      <c r="B284" t="s">
        <v>1618</v>
      </c>
      <c r="C284" t="s">
        <v>15133</v>
      </c>
      <c r="D284">
        <v>6570000</v>
      </c>
      <c r="F284">
        <f t="shared" si="4"/>
        <v>3272947.03</v>
      </c>
      <c r="G284">
        <v>3071164.27</v>
      </c>
      <c r="H284">
        <v>13784.15</v>
      </c>
      <c r="I284">
        <v>1132.3599999999999</v>
      </c>
      <c r="J284">
        <v>29580.06</v>
      </c>
      <c r="K284">
        <v>157286.19</v>
      </c>
      <c r="L284" t="s">
        <v>3930</v>
      </c>
      <c r="M284" t="s">
        <v>14842</v>
      </c>
      <c r="N284" t="s">
        <v>3989</v>
      </c>
      <c r="O284" t="s">
        <v>16363</v>
      </c>
      <c r="P284" t="s">
        <v>3986</v>
      </c>
      <c r="Q284" t="s">
        <v>16363</v>
      </c>
      <c r="R284" t="s">
        <v>3994</v>
      </c>
      <c r="S284" t="s">
        <v>16313</v>
      </c>
      <c r="U284" s="52">
        <v>257900160</v>
      </c>
      <c r="W284">
        <v>-3297052.97</v>
      </c>
    </row>
    <row r="285" spans="1:23" x14ac:dyDescent="0.3">
      <c r="A285" t="s">
        <v>1619</v>
      </c>
      <c r="B285" t="s">
        <v>1620</v>
      </c>
      <c r="C285" t="s">
        <v>15134</v>
      </c>
      <c r="D285">
        <v>8500000</v>
      </c>
      <c r="F285">
        <f t="shared" si="4"/>
        <v>5304299.3299999991</v>
      </c>
      <c r="G285">
        <v>4900826.21</v>
      </c>
      <c r="H285">
        <v>17830.8</v>
      </c>
      <c r="I285">
        <v>166368.92000000001</v>
      </c>
      <c r="J285">
        <v>15542.85</v>
      </c>
      <c r="K285">
        <v>203730.55</v>
      </c>
      <c r="L285" t="s">
        <v>3930</v>
      </c>
      <c r="M285" t="s">
        <v>14842</v>
      </c>
      <c r="N285" t="s">
        <v>3989</v>
      </c>
      <c r="O285" t="s">
        <v>16363</v>
      </c>
      <c r="P285" t="s">
        <v>3987</v>
      </c>
      <c r="Q285" t="s">
        <v>16365</v>
      </c>
      <c r="R285" t="s">
        <v>3994</v>
      </c>
      <c r="S285" t="s">
        <v>16308</v>
      </c>
      <c r="U285" s="52"/>
      <c r="W285">
        <v>-3195700.6700000009</v>
      </c>
    </row>
    <row r="286" spans="1:23" x14ac:dyDescent="0.3">
      <c r="A286" t="s">
        <v>1621</v>
      </c>
      <c r="B286" t="s">
        <v>1622</v>
      </c>
      <c r="C286" t="s">
        <v>15135</v>
      </c>
      <c r="D286">
        <v>250000</v>
      </c>
      <c r="F286">
        <f t="shared" si="4"/>
        <v>2857.98</v>
      </c>
      <c r="G286">
        <v>-138</v>
      </c>
      <c r="H286">
        <v>0</v>
      </c>
      <c r="I286">
        <v>30.73</v>
      </c>
      <c r="J286">
        <v>0</v>
      </c>
      <c r="K286">
        <v>2965.25</v>
      </c>
      <c r="L286" t="s">
        <v>3930</v>
      </c>
      <c r="M286" t="s">
        <v>14842</v>
      </c>
      <c r="N286" t="s">
        <v>3989</v>
      </c>
      <c r="O286" t="s">
        <v>16363</v>
      </c>
      <c r="P286" t="s">
        <v>3986</v>
      </c>
      <c r="Q286" t="s">
        <v>16363</v>
      </c>
      <c r="R286" t="s">
        <v>3994</v>
      </c>
      <c r="S286" t="s">
        <v>16308</v>
      </c>
      <c r="U286" s="52">
        <v>72052280</v>
      </c>
      <c r="W286">
        <v>-247142.02</v>
      </c>
    </row>
    <row r="287" spans="1:23" x14ac:dyDescent="0.3">
      <c r="A287" t="s">
        <v>1623</v>
      </c>
      <c r="B287" t="s">
        <v>1624</v>
      </c>
      <c r="C287" t="s">
        <v>15136</v>
      </c>
      <c r="D287">
        <v>2000000</v>
      </c>
      <c r="F287">
        <f t="shared" si="4"/>
        <v>388631.62</v>
      </c>
      <c r="G287">
        <v>380015.45</v>
      </c>
      <c r="H287">
        <v>140.87</v>
      </c>
      <c r="I287">
        <v>1996.72</v>
      </c>
      <c r="J287">
        <v>0</v>
      </c>
      <c r="K287">
        <v>6478.58</v>
      </c>
      <c r="L287" t="s">
        <v>3930</v>
      </c>
      <c r="M287" t="s">
        <v>14842</v>
      </c>
      <c r="N287" t="s">
        <v>3989</v>
      </c>
      <c r="O287" t="s">
        <v>16363</v>
      </c>
      <c r="P287" t="s">
        <v>3991</v>
      </c>
      <c r="Q287" t="s">
        <v>16364</v>
      </c>
      <c r="R287" t="s">
        <v>3994</v>
      </c>
      <c r="S287" t="s">
        <v>16321</v>
      </c>
      <c r="U287" s="52"/>
      <c r="V287">
        <v>1</v>
      </c>
      <c r="W287">
        <v>-1611368.38</v>
      </c>
    </row>
    <row r="288" spans="1:23" x14ac:dyDescent="0.3">
      <c r="A288" t="s">
        <v>1625</v>
      </c>
      <c r="B288" t="s">
        <v>1626</v>
      </c>
      <c r="C288" t="s">
        <v>15137</v>
      </c>
      <c r="D288">
        <v>9000000</v>
      </c>
      <c r="F288">
        <f t="shared" si="4"/>
        <v>1755976.09</v>
      </c>
      <c r="G288">
        <v>1824971.35</v>
      </c>
      <c r="H288">
        <v>0</v>
      </c>
      <c r="I288">
        <v>-5975.46</v>
      </c>
      <c r="J288">
        <v>42483.21</v>
      </c>
      <c r="K288">
        <v>-105503.01</v>
      </c>
      <c r="L288" t="s">
        <v>3930</v>
      </c>
      <c r="M288" t="s">
        <v>14842</v>
      </c>
      <c r="N288" t="s">
        <v>3989</v>
      </c>
      <c r="O288" t="s">
        <v>16363</v>
      </c>
      <c r="P288" t="s">
        <v>3991</v>
      </c>
      <c r="Q288" t="s">
        <v>16364</v>
      </c>
      <c r="R288" t="s">
        <v>3994</v>
      </c>
      <c r="S288" t="s">
        <v>16321</v>
      </c>
      <c r="U288" s="52"/>
      <c r="W288">
        <v>-7244023.9100000001</v>
      </c>
    </row>
    <row r="289" spans="1:23" x14ac:dyDescent="0.3">
      <c r="A289" t="s">
        <v>1627</v>
      </c>
      <c r="B289" t="s">
        <v>1628</v>
      </c>
      <c r="C289" t="s">
        <v>15138</v>
      </c>
      <c r="D289">
        <v>800000</v>
      </c>
      <c r="F289">
        <f t="shared" si="4"/>
        <v>2640.86</v>
      </c>
      <c r="G289">
        <v>0</v>
      </c>
      <c r="H289">
        <v>0</v>
      </c>
      <c r="I289">
        <v>0</v>
      </c>
      <c r="J289">
        <v>0</v>
      </c>
      <c r="K289">
        <v>2640.86</v>
      </c>
      <c r="L289" t="s">
        <v>3930</v>
      </c>
      <c r="M289" t="s">
        <v>14842</v>
      </c>
      <c r="N289" t="s">
        <v>3990</v>
      </c>
      <c r="O289" t="s">
        <v>16364</v>
      </c>
      <c r="P289" t="s">
        <v>3991</v>
      </c>
      <c r="Q289" t="s">
        <v>16364</v>
      </c>
      <c r="R289" t="s">
        <v>4001</v>
      </c>
      <c r="S289" t="s">
        <v>16308</v>
      </c>
      <c r="U289" s="52"/>
      <c r="W289">
        <v>-797359.14</v>
      </c>
    </row>
    <row r="290" spans="1:23" x14ac:dyDescent="0.3">
      <c r="A290" t="s">
        <v>1629</v>
      </c>
      <c r="B290" t="s">
        <v>1630</v>
      </c>
      <c r="C290" t="s">
        <v>15139</v>
      </c>
      <c r="D290">
        <v>3000000</v>
      </c>
      <c r="F290">
        <f t="shared" si="4"/>
        <v>42017.32</v>
      </c>
      <c r="G290">
        <v>-619.28</v>
      </c>
      <c r="H290">
        <v>0</v>
      </c>
      <c r="I290">
        <v>0</v>
      </c>
      <c r="J290">
        <v>0</v>
      </c>
      <c r="K290">
        <v>42636.6</v>
      </c>
      <c r="L290" t="s">
        <v>3930</v>
      </c>
      <c r="M290" t="s">
        <v>14842</v>
      </c>
      <c r="N290" t="s">
        <v>3990</v>
      </c>
      <c r="O290" t="s">
        <v>16364</v>
      </c>
      <c r="P290" t="s">
        <v>3991</v>
      </c>
      <c r="Q290" t="s">
        <v>16364</v>
      </c>
      <c r="R290" t="s">
        <v>4001</v>
      </c>
      <c r="S290" t="s">
        <v>16312</v>
      </c>
      <c r="U290" s="52" t="s">
        <v>16325</v>
      </c>
      <c r="V290">
        <v>7</v>
      </c>
      <c r="W290">
        <v>-2957982.68</v>
      </c>
    </row>
    <row r="291" spans="1:23" x14ac:dyDescent="0.3">
      <c r="A291" t="s">
        <v>1631</v>
      </c>
      <c r="B291" t="s">
        <v>1632</v>
      </c>
      <c r="C291" t="s">
        <v>15140</v>
      </c>
      <c r="D291">
        <v>2500000</v>
      </c>
      <c r="F291">
        <f t="shared" si="4"/>
        <v>50742.31</v>
      </c>
      <c r="G291">
        <v>-261.86</v>
      </c>
      <c r="H291">
        <v>0</v>
      </c>
      <c r="I291">
        <v>0</v>
      </c>
      <c r="J291">
        <v>-175.36</v>
      </c>
      <c r="K291">
        <v>51179.53</v>
      </c>
      <c r="L291" t="s">
        <v>3930</v>
      </c>
      <c r="M291" t="s">
        <v>14842</v>
      </c>
      <c r="N291" t="s">
        <v>3990</v>
      </c>
      <c r="O291" t="s">
        <v>16364</v>
      </c>
      <c r="P291" t="s">
        <v>3991</v>
      </c>
      <c r="Q291" t="s">
        <v>16364</v>
      </c>
      <c r="R291" t="s">
        <v>4001</v>
      </c>
      <c r="S291" t="s">
        <v>16320</v>
      </c>
      <c r="U291" s="52"/>
      <c r="W291">
        <v>-2449257.69</v>
      </c>
    </row>
    <row r="292" spans="1:23" x14ac:dyDescent="0.3">
      <c r="A292" t="s">
        <v>1633</v>
      </c>
      <c r="B292" t="s">
        <v>1634</v>
      </c>
      <c r="C292" t="s">
        <v>15141</v>
      </c>
      <c r="D292">
        <v>400000</v>
      </c>
      <c r="F292">
        <f t="shared" si="4"/>
        <v>2737.97</v>
      </c>
      <c r="G292">
        <v>-277.73</v>
      </c>
      <c r="H292">
        <v>0</v>
      </c>
      <c r="I292">
        <v>0</v>
      </c>
      <c r="J292">
        <v>0</v>
      </c>
      <c r="K292">
        <v>3015.7</v>
      </c>
      <c r="L292" t="s">
        <v>3930</v>
      </c>
      <c r="M292" t="s">
        <v>14842</v>
      </c>
      <c r="N292" t="s">
        <v>3989</v>
      </c>
      <c r="O292" t="s">
        <v>16363</v>
      </c>
      <c r="P292" t="s">
        <v>3986</v>
      </c>
      <c r="Q292" t="s">
        <v>16363</v>
      </c>
      <c r="R292" t="s">
        <v>3994</v>
      </c>
      <c r="S292" t="s">
        <v>16319</v>
      </c>
      <c r="U292" s="52"/>
      <c r="W292">
        <v>-397262.03</v>
      </c>
    </row>
    <row r="293" spans="1:23" x14ac:dyDescent="0.3">
      <c r="A293" t="s">
        <v>1635</v>
      </c>
      <c r="B293" t="s">
        <v>1636</v>
      </c>
      <c r="C293" t="s">
        <v>15142</v>
      </c>
      <c r="D293">
        <v>12000000</v>
      </c>
      <c r="F293">
        <f t="shared" si="4"/>
        <v>6002414.9700000007</v>
      </c>
      <c r="G293">
        <v>5619743.7800000003</v>
      </c>
      <c r="H293">
        <v>59906.67</v>
      </c>
      <c r="I293">
        <v>0</v>
      </c>
      <c r="J293">
        <v>0</v>
      </c>
      <c r="K293">
        <v>322764.52</v>
      </c>
      <c r="L293" t="s">
        <v>3930</v>
      </c>
      <c r="M293" t="s">
        <v>14842</v>
      </c>
      <c r="N293" t="s">
        <v>3989</v>
      </c>
      <c r="O293" t="s">
        <v>16363</v>
      </c>
      <c r="P293" t="s">
        <v>3987</v>
      </c>
      <c r="Q293" t="s">
        <v>16365</v>
      </c>
      <c r="R293" t="s">
        <v>3994</v>
      </c>
      <c r="S293" t="s">
        <v>16313</v>
      </c>
      <c r="U293" s="52">
        <v>191559420</v>
      </c>
      <c r="W293">
        <v>-5997585.0299999993</v>
      </c>
    </row>
    <row r="294" spans="1:23" x14ac:dyDescent="0.3">
      <c r="A294" t="s">
        <v>1637</v>
      </c>
      <c r="B294" t="s">
        <v>1638</v>
      </c>
      <c r="C294" t="s">
        <v>15143</v>
      </c>
      <c r="D294">
        <v>1</v>
      </c>
      <c r="F294">
        <f t="shared" si="4"/>
        <v>-4259.05</v>
      </c>
      <c r="G294">
        <v>0</v>
      </c>
      <c r="H294">
        <v>0</v>
      </c>
      <c r="I294">
        <v>-1744.98</v>
      </c>
      <c r="J294">
        <v>0</v>
      </c>
      <c r="K294">
        <v>-2514.0700000000002</v>
      </c>
      <c r="L294" t="s">
        <v>3930</v>
      </c>
      <c r="M294" t="s">
        <v>14842</v>
      </c>
      <c r="N294" t="s">
        <v>3990</v>
      </c>
      <c r="O294" t="s">
        <v>16364</v>
      </c>
      <c r="P294" t="s">
        <v>3986</v>
      </c>
      <c r="Q294" t="s">
        <v>16363</v>
      </c>
      <c r="R294" t="s">
        <v>3994</v>
      </c>
      <c r="S294" t="s">
        <v>16308</v>
      </c>
      <c r="U294" s="52"/>
      <c r="W294">
        <v>-4260.05</v>
      </c>
    </row>
    <row r="295" spans="1:23" x14ac:dyDescent="0.3">
      <c r="A295" t="s">
        <v>1639</v>
      </c>
      <c r="B295" t="s">
        <v>1640</v>
      </c>
      <c r="C295" t="s">
        <v>15144</v>
      </c>
      <c r="D295">
        <v>15000</v>
      </c>
      <c r="F295">
        <f t="shared" si="4"/>
        <v>8982.74</v>
      </c>
      <c r="G295">
        <v>0</v>
      </c>
      <c r="H295">
        <v>0</v>
      </c>
      <c r="I295">
        <v>8298.49</v>
      </c>
      <c r="J295">
        <v>0</v>
      </c>
      <c r="K295">
        <v>684.25</v>
      </c>
      <c r="L295" t="s">
        <v>3957</v>
      </c>
      <c r="M295" t="s">
        <v>14838</v>
      </c>
      <c r="N295" t="s">
        <v>3990</v>
      </c>
      <c r="O295" t="s">
        <v>16364</v>
      </c>
      <c r="P295" t="s">
        <v>3987</v>
      </c>
      <c r="Q295" t="s">
        <v>16365</v>
      </c>
      <c r="R295" t="s">
        <v>3994</v>
      </c>
      <c r="S295" t="s">
        <v>16318</v>
      </c>
      <c r="U295" s="52">
        <v>248930820</v>
      </c>
      <c r="W295">
        <v>-6017.26</v>
      </c>
    </row>
    <row r="296" spans="1:23" x14ac:dyDescent="0.3">
      <c r="A296" t="s">
        <v>1641</v>
      </c>
      <c r="B296" t="s">
        <v>1642</v>
      </c>
      <c r="C296" t="s">
        <v>15145</v>
      </c>
      <c r="D296">
        <v>250000</v>
      </c>
      <c r="F296">
        <f t="shared" si="4"/>
        <v>183804.84</v>
      </c>
      <c r="G296">
        <v>0</v>
      </c>
      <c r="H296">
        <v>0</v>
      </c>
      <c r="I296">
        <v>0</v>
      </c>
      <c r="J296">
        <v>0</v>
      </c>
      <c r="K296">
        <v>183804.84</v>
      </c>
      <c r="L296" t="s">
        <v>3966</v>
      </c>
      <c r="M296" t="s">
        <v>14839</v>
      </c>
      <c r="N296" t="s">
        <v>3984</v>
      </c>
      <c r="O296" t="s">
        <v>16362</v>
      </c>
      <c r="P296" t="s">
        <v>3985</v>
      </c>
      <c r="Q296" t="s">
        <v>16371</v>
      </c>
      <c r="R296" t="s">
        <v>3997</v>
      </c>
      <c r="S296" t="s">
        <v>16311</v>
      </c>
      <c r="U296" s="52"/>
      <c r="W296">
        <v>-66195.16</v>
      </c>
    </row>
    <row r="297" spans="1:23" x14ac:dyDescent="0.3">
      <c r="A297" t="s">
        <v>1643</v>
      </c>
      <c r="B297" t="s">
        <v>1644</v>
      </c>
      <c r="C297" t="s">
        <v>15146</v>
      </c>
      <c r="D297">
        <v>50000</v>
      </c>
      <c r="F297">
        <f t="shared" si="4"/>
        <v>-2400</v>
      </c>
      <c r="G297">
        <v>0</v>
      </c>
      <c r="H297">
        <v>0</v>
      </c>
      <c r="I297">
        <v>0</v>
      </c>
      <c r="J297">
        <v>0</v>
      </c>
      <c r="K297">
        <v>-2400</v>
      </c>
      <c r="L297" t="s">
        <v>3956</v>
      </c>
      <c r="M297" t="s">
        <v>14842</v>
      </c>
      <c r="N297" t="s">
        <v>3984</v>
      </c>
      <c r="O297" t="s">
        <v>16362</v>
      </c>
      <c r="P297" t="s">
        <v>3988</v>
      </c>
      <c r="Q297" t="s">
        <v>16362</v>
      </c>
      <c r="R297" t="s">
        <v>3994</v>
      </c>
      <c r="S297" t="s">
        <v>16314</v>
      </c>
      <c r="U297" s="52">
        <v>143904020</v>
      </c>
      <c r="W297">
        <v>-52400</v>
      </c>
    </row>
    <row r="298" spans="1:23" x14ac:dyDescent="0.3">
      <c r="A298" t="s">
        <v>1645</v>
      </c>
      <c r="B298" t="s">
        <v>1646</v>
      </c>
      <c r="C298" t="s">
        <v>15147</v>
      </c>
      <c r="D298">
        <v>50000</v>
      </c>
      <c r="F298">
        <f t="shared" si="4"/>
        <v>17385.3</v>
      </c>
      <c r="G298">
        <v>17385.3</v>
      </c>
      <c r="H298">
        <v>0</v>
      </c>
      <c r="I298">
        <v>0</v>
      </c>
      <c r="J298">
        <v>0</v>
      </c>
      <c r="K298">
        <v>0</v>
      </c>
      <c r="L298" t="s">
        <v>3949</v>
      </c>
      <c r="M298" t="s">
        <v>14838</v>
      </c>
      <c r="N298" t="s">
        <v>3984</v>
      </c>
      <c r="O298" t="s">
        <v>16362</v>
      </c>
      <c r="P298" t="s">
        <v>3991</v>
      </c>
      <c r="Q298" t="s">
        <v>16364</v>
      </c>
      <c r="R298" t="s">
        <v>3994</v>
      </c>
      <c r="S298" t="s">
        <v>16312</v>
      </c>
      <c r="U298" s="52">
        <v>611343450</v>
      </c>
      <c r="W298">
        <v>-32614.7</v>
      </c>
    </row>
    <row r="299" spans="1:23" x14ac:dyDescent="0.3">
      <c r="A299" t="s">
        <v>1647</v>
      </c>
      <c r="B299" t="s">
        <v>1648</v>
      </c>
      <c r="C299" t="s">
        <v>15148</v>
      </c>
      <c r="D299">
        <v>9000</v>
      </c>
      <c r="F299">
        <f t="shared" si="4"/>
        <v>832.91</v>
      </c>
      <c r="G299">
        <v>832.91</v>
      </c>
      <c r="H299">
        <v>0</v>
      </c>
      <c r="I299">
        <v>0</v>
      </c>
      <c r="J299">
        <v>0</v>
      </c>
      <c r="K299">
        <v>0</v>
      </c>
      <c r="L299" t="s">
        <v>3936</v>
      </c>
      <c r="M299" t="s">
        <v>14838</v>
      </c>
      <c r="N299" t="s">
        <v>3984</v>
      </c>
      <c r="O299" t="s">
        <v>16362</v>
      </c>
      <c r="P299" t="s">
        <v>3988</v>
      </c>
      <c r="Q299" t="s">
        <v>16362</v>
      </c>
      <c r="R299" t="s">
        <v>3994</v>
      </c>
      <c r="S299" t="s">
        <v>16311</v>
      </c>
      <c r="U299" s="52"/>
      <c r="W299">
        <v>-8167.09</v>
      </c>
    </row>
    <row r="300" spans="1:23" x14ac:dyDescent="0.3">
      <c r="A300" t="s">
        <v>1649</v>
      </c>
      <c r="B300" t="s">
        <v>1650</v>
      </c>
      <c r="C300" t="s">
        <v>15149</v>
      </c>
      <c r="D300">
        <v>100000</v>
      </c>
      <c r="F300">
        <f t="shared" si="4"/>
        <v>33806.68</v>
      </c>
      <c r="G300">
        <v>32907.699999999997</v>
      </c>
      <c r="H300">
        <v>898.98</v>
      </c>
      <c r="I300">
        <v>0</v>
      </c>
      <c r="J300">
        <v>0</v>
      </c>
      <c r="K300">
        <v>0</v>
      </c>
      <c r="L300" t="s">
        <v>3939</v>
      </c>
      <c r="M300" t="s">
        <v>14838</v>
      </c>
      <c r="N300" t="s">
        <v>3984</v>
      </c>
      <c r="O300" t="s">
        <v>16362</v>
      </c>
      <c r="P300" t="s">
        <v>3986</v>
      </c>
      <c r="Q300" t="s">
        <v>16363</v>
      </c>
      <c r="R300" t="s">
        <v>3994</v>
      </c>
      <c r="S300" t="s">
        <v>16321</v>
      </c>
      <c r="U300" s="52"/>
      <c r="V300">
        <v>8</v>
      </c>
      <c r="W300">
        <v>-66193.320000000007</v>
      </c>
    </row>
    <row r="301" spans="1:23" x14ac:dyDescent="0.3">
      <c r="A301" t="s">
        <v>1651</v>
      </c>
      <c r="B301" t="s">
        <v>1652</v>
      </c>
      <c r="C301" t="s">
        <v>15150</v>
      </c>
      <c r="D301">
        <v>40000</v>
      </c>
      <c r="F301">
        <f t="shared" si="4"/>
        <v>15072.78</v>
      </c>
      <c r="G301">
        <v>15072.78</v>
      </c>
      <c r="H301">
        <v>0</v>
      </c>
      <c r="I301">
        <v>0</v>
      </c>
      <c r="J301">
        <v>0</v>
      </c>
      <c r="K301">
        <v>0</v>
      </c>
      <c r="L301" t="s">
        <v>3939</v>
      </c>
      <c r="M301" t="s">
        <v>14838</v>
      </c>
      <c r="N301" t="s">
        <v>3984</v>
      </c>
      <c r="O301" t="s">
        <v>16362</v>
      </c>
      <c r="P301" t="s">
        <v>3986</v>
      </c>
      <c r="Q301" t="s">
        <v>16363</v>
      </c>
      <c r="R301" t="s">
        <v>3994</v>
      </c>
      <c r="S301" t="s">
        <v>16307</v>
      </c>
      <c r="U301" s="52"/>
      <c r="W301">
        <v>-24927.22</v>
      </c>
    </row>
    <row r="302" spans="1:23" x14ac:dyDescent="0.3">
      <c r="A302" t="s">
        <v>1653</v>
      </c>
      <c r="B302" t="s">
        <v>1654</v>
      </c>
      <c r="C302" t="s">
        <v>15151</v>
      </c>
      <c r="D302">
        <v>60000</v>
      </c>
      <c r="F302">
        <f t="shared" si="4"/>
        <v>2323</v>
      </c>
      <c r="G302">
        <v>2323</v>
      </c>
      <c r="H302">
        <v>0</v>
      </c>
      <c r="I302">
        <v>0</v>
      </c>
      <c r="J302">
        <v>0</v>
      </c>
      <c r="K302">
        <v>0</v>
      </c>
      <c r="L302" t="s">
        <v>3939</v>
      </c>
      <c r="M302" t="s">
        <v>14838</v>
      </c>
      <c r="N302" t="s">
        <v>3984</v>
      </c>
      <c r="O302" t="s">
        <v>16362</v>
      </c>
      <c r="P302" t="s">
        <v>3986</v>
      </c>
      <c r="Q302" t="s">
        <v>16363</v>
      </c>
      <c r="R302" t="s">
        <v>3994</v>
      </c>
      <c r="S302" t="s">
        <v>16319</v>
      </c>
      <c r="U302" s="52" t="s">
        <v>16326</v>
      </c>
      <c r="W302">
        <v>-57677</v>
      </c>
    </row>
    <row r="303" spans="1:23" x14ac:dyDescent="0.3">
      <c r="A303" t="s">
        <v>1655</v>
      </c>
      <c r="B303" t="s">
        <v>1656</v>
      </c>
      <c r="C303" t="s">
        <v>15152</v>
      </c>
      <c r="D303">
        <v>2000000</v>
      </c>
      <c r="F303">
        <f t="shared" si="4"/>
        <v>1092630.53</v>
      </c>
      <c r="G303">
        <v>1092630.53</v>
      </c>
      <c r="H303">
        <v>0</v>
      </c>
      <c r="I303">
        <v>0</v>
      </c>
      <c r="J303">
        <v>0</v>
      </c>
      <c r="K303">
        <v>0</v>
      </c>
      <c r="L303" t="s">
        <v>3928</v>
      </c>
      <c r="M303" t="s">
        <v>14840</v>
      </c>
      <c r="N303" t="s">
        <v>3984</v>
      </c>
      <c r="O303" t="s">
        <v>16362</v>
      </c>
      <c r="P303" t="s">
        <v>3986</v>
      </c>
      <c r="Q303" t="s">
        <v>16363</v>
      </c>
      <c r="R303" t="s">
        <v>3994</v>
      </c>
      <c r="S303" t="s">
        <v>16312</v>
      </c>
      <c r="U303" s="52"/>
      <c r="W303">
        <v>-907369.47</v>
      </c>
    </row>
    <row r="304" spans="1:23" x14ac:dyDescent="0.3">
      <c r="A304" t="s">
        <v>1657</v>
      </c>
      <c r="B304" t="s">
        <v>1658</v>
      </c>
      <c r="C304" t="s">
        <v>15153</v>
      </c>
      <c r="D304">
        <v>7500</v>
      </c>
      <c r="F304">
        <f t="shared" si="4"/>
        <v>1659.31</v>
      </c>
      <c r="G304">
        <v>1659.31</v>
      </c>
      <c r="H304">
        <v>0</v>
      </c>
      <c r="I304">
        <v>0</v>
      </c>
      <c r="J304">
        <v>0</v>
      </c>
      <c r="K304">
        <v>0</v>
      </c>
      <c r="L304" t="s">
        <v>3941</v>
      </c>
      <c r="M304" t="s">
        <v>14838</v>
      </c>
      <c r="N304" t="s">
        <v>3984</v>
      </c>
      <c r="O304" t="s">
        <v>16362</v>
      </c>
      <c r="P304" t="s">
        <v>3988</v>
      </c>
      <c r="Q304" t="s">
        <v>16362</v>
      </c>
      <c r="R304" t="s">
        <v>3994</v>
      </c>
      <c r="S304" t="s">
        <v>16309</v>
      </c>
      <c r="U304" s="52"/>
      <c r="V304">
        <v>1</v>
      </c>
      <c r="W304">
        <v>-5840.6900000000005</v>
      </c>
    </row>
    <row r="305" spans="1:23" x14ac:dyDescent="0.3">
      <c r="A305" t="s">
        <v>1659</v>
      </c>
      <c r="B305" t="s">
        <v>1660</v>
      </c>
      <c r="C305" t="s">
        <v>15154</v>
      </c>
      <c r="D305">
        <v>10000</v>
      </c>
      <c r="F305">
        <f t="shared" si="4"/>
        <v>7639.45</v>
      </c>
      <c r="G305">
        <v>7639.45</v>
      </c>
      <c r="H305">
        <v>0</v>
      </c>
      <c r="I305">
        <v>0</v>
      </c>
      <c r="J305">
        <v>0</v>
      </c>
      <c r="K305">
        <v>0</v>
      </c>
      <c r="L305" t="s">
        <v>3936</v>
      </c>
      <c r="M305" t="s">
        <v>14838</v>
      </c>
      <c r="N305" t="s">
        <v>3984</v>
      </c>
      <c r="O305" t="s">
        <v>16362</v>
      </c>
      <c r="P305" t="s">
        <v>3988</v>
      </c>
      <c r="Q305" t="s">
        <v>16362</v>
      </c>
      <c r="R305" t="s">
        <v>3994</v>
      </c>
      <c r="S305" t="s">
        <v>16307</v>
      </c>
      <c r="U305" s="52"/>
      <c r="W305">
        <v>-2360.5500000000002</v>
      </c>
    </row>
    <row r="306" spans="1:23" x14ac:dyDescent="0.3">
      <c r="A306" t="s">
        <v>1661</v>
      </c>
      <c r="B306" t="s">
        <v>1662</v>
      </c>
      <c r="C306" t="s">
        <v>15155</v>
      </c>
      <c r="D306">
        <v>5000</v>
      </c>
      <c r="F306">
        <f t="shared" si="4"/>
        <v>730.74</v>
      </c>
      <c r="G306">
        <v>0</v>
      </c>
      <c r="H306">
        <v>0</v>
      </c>
      <c r="I306">
        <v>0</v>
      </c>
      <c r="J306">
        <v>0</v>
      </c>
      <c r="K306">
        <v>730.74</v>
      </c>
      <c r="L306" t="s">
        <v>3941</v>
      </c>
      <c r="M306" t="s">
        <v>14838</v>
      </c>
      <c r="N306" t="s">
        <v>3984</v>
      </c>
      <c r="O306" t="s">
        <v>16362</v>
      </c>
      <c r="P306" t="s">
        <v>3988</v>
      </c>
      <c r="Q306" t="s">
        <v>16362</v>
      </c>
      <c r="R306" t="s">
        <v>3995</v>
      </c>
      <c r="S306" t="s">
        <v>16315</v>
      </c>
      <c r="U306" s="52"/>
      <c r="W306">
        <v>-4269.26</v>
      </c>
    </row>
    <row r="307" spans="1:23" x14ac:dyDescent="0.3">
      <c r="A307" t="s">
        <v>1663</v>
      </c>
      <c r="B307" t="s">
        <v>1664</v>
      </c>
      <c r="C307" t="s">
        <v>15156</v>
      </c>
      <c r="D307">
        <v>5000</v>
      </c>
      <c r="F307">
        <f t="shared" si="4"/>
        <v>2917.8</v>
      </c>
      <c r="G307">
        <v>2917.8</v>
      </c>
      <c r="H307">
        <v>0</v>
      </c>
      <c r="I307">
        <v>0</v>
      </c>
      <c r="J307">
        <v>0</v>
      </c>
      <c r="K307">
        <v>0</v>
      </c>
      <c r="L307" t="s">
        <v>3939</v>
      </c>
      <c r="M307" t="s">
        <v>14838</v>
      </c>
      <c r="N307" t="s">
        <v>3984</v>
      </c>
      <c r="O307" t="s">
        <v>16362</v>
      </c>
      <c r="P307" t="s">
        <v>3988</v>
      </c>
      <c r="Q307" t="s">
        <v>16362</v>
      </c>
      <c r="R307" t="s">
        <v>3994</v>
      </c>
      <c r="S307" t="s">
        <v>16320</v>
      </c>
      <c r="U307" s="52"/>
      <c r="W307">
        <v>-2082.1999999999998</v>
      </c>
    </row>
    <row r="308" spans="1:23" x14ac:dyDescent="0.3">
      <c r="A308" t="s">
        <v>1665</v>
      </c>
      <c r="B308" t="s">
        <v>1666</v>
      </c>
      <c r="C308" t="s">
        <v>15157</v>
      </c>
      <c r="D308">
        <v>10000</v>
      </c>
      <c r="F308">
        <f t="shared" si="4"/>
        <v>1481.52</v>
      </c>
      <c r="G308">
        <v>1481.52</v>
      </c>
      <c r="H308">
        <v>0</v>
      </c>
      <c r="I308">
        <v>0</v>
      </c>
      <c r="J308">
        <v>0</v>
      </c>
      <c r="K308">
        <v>0</v>
      </c>
      <c r="L308" t="s">
        <v>3957</v>
      </c>
      <c r="M308" t="s">
        <v>14838</v>
      </c>
      <c r="N308" t="s">
        <v>3984</v>
      </c>
      <c r="O308" t="s">
        <v>16362</v>
      </c>
      <c r="P308" t="s">
        <v>3987</v>
      </c>
      <c r="Q308" t="s">
        <v>16365</v>
      </c>
      <c r="R308" t="s">
        <v>4004</v>
      </c>
      <c r="S308" t="s">
        <v>16316</v>
      </c>
      <c r="U308" s="52"/>
      <c r="W308">
        <v>-8518.48</v>
      </c>
    </row>
    <row r="309" spans="1:23" x14ac:dyDescent="0.3">
      <c r="A309" t="s">
        <v>1667</v>
      </c>
      <c r="B309" t="s">
        <v>1668</v>
      </c>
      <c r="C309" t="s">
        <v>15158</v>
      </c>
      <c r="D309">
        <v>3000</v>
      </c>
      <c r="F309">
        <f t="shared" si="4"/>
        <v>2219.5</v>
      </c>
      <c r="G309">
        <v>0</v>
      </c>
      <c r="H309">
        <v>2219.5</v>
      </c>
      <c r="I309">
        <v>0</v>
      </c>
      <c r="J309">
        <v>0</v>
      </c>
      <c r="K309">
        <v>0</v>
      </c>
      <c r="L309" t="s">
        <v>3936</v>
      </c>
      <c r="M309" t="s">
        <v>14838</v>
      </c>
      <c r="N309" t="s">
        <v>3984</v>
      </c>
      <c r="O309" t="s">
        <v>16362</v>
      </c>
      <c r="P309" t="s">
        <v>3986</v>
      </c>
      <c r="Q309" t="s">
        <v>16363</v>
      </c>
      <c r="R309" t="s">
        <v>3994</v>
      </c>
      <c r="S309" t="s">
        <v>16317</v>
      </c>
      <c r="U309" s="52">
        <v>418840380</v>
      </c>
      <c r="W309">
        <v>-780.5</v>
      </c>
    </row>
    <row r="310" spans="1:23" x14ac:dyDescent="0.3">
      <c r="A310" t="s">
        <v>1669</v>
      </c>
      <c r="B310" t="s">
        <v>1670</v>
      </c>
      <c r="C310" t="s">
        <v>15159</v>
      </c>
      <c r="D310">
        <v>0</v>
      </c>
      <c r="F310">
        <f t="shared" si="4"/>
        <v>-195.5</v>
      </c>
      <c r="G310">
        <v>0</v>
      </c>
      <c r="H310">
        <v>0</v>
      </c>
      <c r="I310">
        <v>0</v>
      </c>
      <c r="J310">
        <v>0</v>
      </c>
      <c r="K310">
        <v>-195.5</v>
      </c>
      <c r="L310" t="s">
        <v>3954</v>
      </c>
      <c r="M310" t="s">
        <v>14836</v>
      </c>
      <c r="N310" t="s">
        <v>3984</v>
      </c>
      <c r="O310" t="s">
        <v>16362</v>
      </c>
      <c r="P310" t="s">
        <v>3988</v>
      </c>
      <c r="Q310" t="s">
        <v>16362</v>
      </c>
      <c r="R310" t="s">
        <v>3995</v>
      </c>
      <c r="S310" t="s">
        <v>16320</v>
      </c>
      <c r="U310" s="52">
        <v>352050840</v>
      </c>
      <c r="W310">
        <v>-195.5</v>
      </c>
    </row>
    <row r="311" spans="1:23" x14ac:dyDescent="0.3">
      <c r="A311" t="s">
        <v>1671</v>
      </c>
      <c r="B311" t="s">
        <v>1672</v>
      </c>
      <c r="C311" t="s">
        <v>15160</v>
      </c>
      <c r="D311">
        <v>150000</v>
      </c>
      <c r="F311">
        <f t="shared" si="4"/>
        <v>41709.519999999997</v>
      </c>
      <c r="G311">
        <v>41709.519999999997</v>
      </c>
      <c r="H311">
        <v>0</v>
      </c>
      <c r="I311">
        <v>0</v>
      </c>
      <c r="J311">
        <v>0</v>
      </c>
      <c r="K311">
        <v>0</v>
      </c>
      <c r="L311" t="s">
        <v>3941</v>
      </c>
      <c r="M311" t="s">
        <v>14838</v>
      </c>
      <c r="N311" t="s">
        <v>3984</v>
      </c>
      <c r="O311" t="s">
        <v>16362</v>
      </c>
      <c r="P311" t="s">
        <v>3986</v>
      </c>
      <c r="Q311" t="s">
        <v>16363</v>
      </c>
      <c r="R311" t="s">
        <v>3994</v>
      </c>
      <c r="S311" t="s">
        <v>16322</v>
      </c>
      <c r="U311" s="52">
        <v>289138980</v>
      </c>
      <c r="W311">
        <v>-108290.48000000001</v>
      </c>
    </row>
    <row r="312" spans="1:23" x14ac:dyDescent="0.3">
      <c r="A312" t="s">
        <v>1673</v>
      </c>
      <c r="B312" t="s">
        <v>1674</v>
      </c>
      <c r="C312" t="s">
        <v>15161</v>
      </c>
      <c r="D312">
        <v>20000</v>
      </c>
      <c r="F312">
        <f t="shared" si="4"/>
        <v>22542.12</v>
      </c>
      <c r="G312">
        <v>22542.12</v>
      </c>
      <c r="H312">
        <v>0</v>
      </c>
      <c r="I312">
        <v>0</v>
      </c>
      <c r="J312">
        <v>0</v>
      </c>
      <c r="K312">
        <v>0</v>
      </c>
      <c r="L312" t="s">
        <v>3939</v>
      </c>
      <c r="M312" t="s">
        <v>14838</v>
      </c>
      <c r="N312" t="s">
        <v>3984</v>
      </c>
      <c r="O312" t="s">
        <v>16362</v>
      </c>
      <c r="P312" t="s">
        <v>3985</v>
      </c>
      <c r="Q312" t="s">
        <v>16371</v>
      </c>
      <c r="R312" t="s">
        <v>3997</v>
      </c>
      <c r="S312" t="s">
        <v>16313</v>
      </c>
      <c r="U312" s="52"/>
      <c r="W312">
        <v>2542.119999999999</v>
      </c>
    </row>
    <row r="313" spans="1:23" x14ac:dyDescent="0.3">
      <c r="A313" t="s">
        <v>1675</v>
      </c>
      <c r="B313" t="s">
        <v>1676</v>
      </c>
      <c r="C313" t="s">
        <v>15162</v>
      </c>
      <c r="D313">
        <v>5000</v>
      </c>
      <c r="F313">
        <f t="shared" si="4"/>
        <v>2074.62</v>
      </c>
      <c r="G313">
        <v>2074.62</v>
      </c>
      <c r="H313">
        <v>0</v>
      </c>
      <c r="I313">
        <v>0</v>
      </c>
      <c r="J313">
        <v>0</v>
      </c>
      <c r="K313">
        <v>0</v>
      </c>
      <c r="L313" t="s">
        <v>3957</v>
      </c>
      <c r="M313" t="s">
        <v>14838</v>
      </c>
      <c r="N313" t="s">
        <v>3984</v>
      </c>
      <c r="O313" t="s">
        <v>16362</v>
      </c>
      <c r="P313" t="s">
        <v>3991</v>
      </c>
      <c r="Q313" t="s">
        <v>16364</v>
      </c>
      <c r="R313" t="s">
        <v>3994</v>
      </c>
      <c r="S313" t="s">
        <v>16316</v>
      </c>
      <c r="U313" s="52">
        <v>141843600</v>
      </c>
      <c r="W313">
        <v>-2925.38</v>
      </c>
    </row>
    <row r="314" spans="1:23" x14ac:dyDescent="0.3">
      <c r="A314" t="s">
        <v>1677</v>
      </c>
      <c r="B314" t="s">
        <v>1678</v>
      </c>
      <c r="C314" t="s">
        <v>15163</v>
      </c>
      <c r="D314">
        <v>0</v>
      </c>
      <c r="F314">
        <f t="shared" si="4"/>
        <v>1914250.21</v>
      </c>
      <c r="G314">
        <v>1914250.21</v>
      </c>
      <c r="H314">
        <v>0</v>
      </c>
      <c r="I314">
        <v>0</v>
      </c>
      <c r="J314">
        <v>0</v>
      </c>
      <c r="K314">
        <v>0</v>
      </c>
      <c r="L314" t="s">
        <v>3929</v>
      </c>
      <c r="M314" t="s">
        <v>14840</v>
      </c>
      <c r="N314" t="s">
        <v>3984</v>
      </c>
      <c r="O314" t="s">
        <v>16362</v>
      </c>
      <c r="P314" t="s">
        <v>3985</v>
      </c>
      <c r="Q314" t="s">
        <v>16371</v>
      </c>
      <c r="R314" t="s">
        <v>3997</v>
      </c>
      <c r="S314" t="s">
        <v>16315</v>
      </c>
      <c r="U314" s="52"/>
      <c r="W314">
        <v>1914250.21</v>
      </c>
    </row>
    <row r="315" spans="1:23" x14ac:dyDescent="0.3">
      <c r="A315" t="s">
        <v>1679</v>
      </c>
      <c r="B315" t="s">
        <v>1680</v>
      </c>
      <c r="C315" t="s">
        <v>15164</v>
      </c>
      <c r="D315">
        <v>1</v>
      </c>
      <c r="F315">
        <f t="shared" si="4"/>
        <v>-372.6</v>
      </c>
      <c r="G315">
        <v>0</v>
      </c>
      <c r="H315">
        <v>0</v>
      </c>
      <c r="I315">
        <v>0</v>
      </c>
      <c r="J315">
        <v>0</v>
      </c>
      <c r="K315">
        <v>-372.6</v>
      </c>
      <c r="L315" t="s">
        <v>3935</v>
      </c>
      <c r="M315" t="s">
        <v>14838</v>
      </c>
      <c r="N315" t="s">
        <v>3984</v>
      </c>
      <c r="O315" t="s">
        <v>16362</v>
      </c>
      <c r="P315" t="s">
        <v>3986</v>
      </c>
      <c r="Q315" t="s">
        <v>16363</v>
      </c>
      <c r="R315" t="s">
        <v>3995</v>
      </c>
      <c r="S315" t="s">
        <v>16314</v>
      </c>
      <c r="U315" s="52">
        <v>256815140</v>
      </c>
      <c r="W315">
        <v>-373.6</v>
      </c>
    </row>
    <row r="316" spans="1:23" x14ac:dyDescent="0.3">
      <c r="A316" t="s">
        <v>1681</v>
      </c>
      <c r="B316" t="s">
        <v>1682</v>
      </c>
      <c r="C316" t="s">
        <v>15165</v>
      </c>
      <c r="D316">
        <v>10500</v>
      </c>
      <c r="F316">
        <f t="shared" si="4"/>
        <v>-30654.19</v>
      </c>
      <c r="G316">
        <v>0</v>
      </c>
      <c r="H316">
        <v>0</v>
      </c>
      <c r="I316">
        <v>0</v>
      </c>
      <c r="J316">
        <v>0</v>
      </c>
      <c r="K316">
        <v>-30654.19</v>
      </c>
      <c r="L316" t="s">
        <v>3936</v>
      </c>
      <c r="M316" t="s">
        <v>14838</v>
      </c>
      <c r="N316" t="s">
        <v>3984</v>
      </c>
      <c r="O316" t="s">
        <v>16362</v>
      </c>
      <c r="P316" t="s">
        <v>3991</v>
      </c>
      <c r="Q316" t="s">
        <v>16364</v>
      </c>
      <c r="R316" t="s">
        <v>3994</v>
      </c>
      <c r="S316" t="s">
        <v>16317</v>
      </c>
      <c r="U316" s="52">
        <v>34543390</v>
      </c>
      <c r="W316">
        <v>-41154.19</v>
      </c>
    </row>
    <row r="317" spans="1:23" x14ac:dyDescent="0.3">
      <c r="A317" t="s">
        <v>1683</v>
      </c>
      <c r="B317" t="s">
        <v>1684</v>
      </c>
      <c r="C317" t="s">
        <v>15166</v>
      </c>
      <c r="D317">
        <v>20000</v>
      </c>
      <c r="F317">
        <f t="shared" si="4"/>
        <v>991.3</v>
      </c>
      <c r="G317">
        <v>57.5</v>
      </c>
      <c r="H317">
        <v>0</v>
      </c>
      <c r="I317">
        <v>57.5</v>
      </c>
      <c r="J317">
        <v>28.75</v>
      </c>
      <c r="K317">
        <v>847.55</v>
      </c>
      <c r="L317" t="s">
        <v>3936</v>
      </c>
      <c r="M317" t="s">
        <v>14838</v>
      </c>
      <c r="N317" t="s">
        <v>3992</v>
      </c>
      <c r="O317" t="s">
        <v>16365</v>
      </c>
      <c r="P317" t="s">
        <v>3986</v>
      </c>
      <c r="Q317" t="s">
        <v>16363</v>
      </c>
      <c r="R317" t="s">
        <v>3994</v>
      </c>
      <c r="S317" t="s">
        <v>16321</v>
      </c>
      <c r="U317" s="52"/>
      <c r="W317">
        <v>-19008.7</v>
      </c>
    </row>
    <row r="318" spans="1:23" x14ac:dyDescent="0.3">
      <c r="A318" t="s">
        <v>1685</v>
      </c>
      <c r="B318" t="s">
        <v>1686</v>
      </c>
      <c r="C318" t="s">
        <v>15167</v>
      </c>
      <c r="D318">
        <v>3000</v>
      </c>
      <c r="F318">
        <f t="shared" si="4"/>
        <v>3267.65</v>
      </c>
      <c r="G318">
        <v>3267.65</v>
      </c>
      <c r="H318">
        <v>0</v>
      </c>
      <c r="I318">
        <v>0</v>
      </c>
      <c r="J318">
        <v>0</v>
      </c>
      <c r="K318">
        <v>0</v>
      </c>
      <c r="L318" t="s">
        <v>3932</v>
      </c>
      <c r="M318" t="s">
        <v>14838</v>
      </c>
      <c r="N318" t="s">
        <v>3984</v>
      </c>
      <c r="O318" t="s">
        <v>16362</v>
      </c>
      <c r="P318" t="s">
        <v>3986</v>
      </c>
      <c r="Q318" t="s">
        <v>16363</v>
      </c>
      <c r="R318" t="s">
        <v>3997</v>
      </c>
      <c r="S318" t="s">
        <v>16307</v>
      </c>
      <c r="U318" s="52">
        <v>532355180</v>
      </c>
      <c r="W318">
        <v>267.65000000000009</v>
      </c>
    </row>
    <row r="319" spans="1:23" x14ac:dyDescent="0.3">
      <c r="A319" t="s">
        <v>1687</v>
      </c>
      <c r="B319" t="s">
        <v>1688</v>
      </c>
      <c r="C319" t="s">
        <v>15168</v>
      </c>
      <c r="D319">
        <v>20000</v>
      </c>
      <c r="F319">
        <f t="shared" si="4"/>
        <v>3322.35</v>
      </c>
      <c r="G319">
        <v>3322.35</v>
      </c>
      <c r="H319">
        <v>0</v>
      </c>
      <c r="I319">
        <v>0</v>
      </c>
      <c r="J319">
        <v>0</v>
      </c>
      <c r="K319">
        <v>0</v>
      </c>
      <c r="L319" t="s">
        <v>3939</v>
      </c>
      <c r="M319" t="s">
        <v>14838</v>
      </c>
      <c r="N319" t="s">
        <v>3984</v>
      </c>
      <c r="O319" t="s">
        <v>16362</v>
      </c>
      <c r="P319" t="s">
        <v>3988</v>
      </c>
      <c r="Q319" t="s">
        <v>16362</v>
      </c>
      <c r="R319" t="s">
        <v>3994</v>
      </c>
      <c r="S319" t="s">
        <v>16321</v>
      </c>
      <c r="U319" s="52">
        <v>423498200</v>
      </c>
      <c r="W319">
        <v>-16677.650000000001</v>
      </c>
    </row>
    <row r="320" spans="1:23" x14ac:dyDescent="0.3">
      <c r="A320" t="s">
        <v>1689</v>
      </c>
      <c r="B320" t="s">
        <v>1690</v>
      </c>
      <c r="C320" t="s">
        <v>15169</v>
      </c>
      <c r="D320">
        <v>30000</v>
      </c>
      <c r="F320">
        <f t="shared" si="4"/>
        <v>4549.62</v>
      </c>
      <c r="G320">
        <v>4549.62</v>
      </c>
      <c r="H320">
        <v>0</v>
      </c>
      <c r="I320">
        <v>0</v>
      </c>
      <c r="J320">
        <v>0</v>
      </c>
      <c r="K320">
        <v>0</v>
      </c>
      <c r="L320" t="s">
        <v>3967</v>
      </c>
      <c r="M320" t="s">
        <v>14843</v>
      </c>
      <c r="N320" t="s">
        <v>3984</v>
      </c>
      <c r="O320" t="s">
        <v>16362</v>
      </c>
      <c r="P320" t="s">
        <v>3985</v>
      </c>
      <c r="Q320" t="s">
        <v>16371</v>
      </c>
      <c r="R320" t="s">
        <v>3997</v>
      </c>
      <c r="S320" t="s">
        <v>16320</v>
      </c>
      <c r="U320" s="52"/>
      <c r="V320">
        <v>6</v>
      </c>
      <c r="W320">
        <v>-25450.38</v>
      </c>
    </row>
    <row r="321" spans="1:23" x14ac:dyDescent="0.3">
      <c r="A321" t="s">
        <v>1691</v>
      </c>
      <c r="B321" t="s">
        <v>1692</v>
      </c>
      <c r="C321" t="s">
        <v>15170</v>
      </c>
      <c r="D321">
        <v>10000</v>
      </c>
      <c r="F321">
        <f t="shared" si="4"/>
        <v>7578.5</v>
      </c>
      <c r="G321">
        <v>-7578.5</v>
      </c>
      <c r="H321">
        <v>0</v>
      </c>
      <c r="I321">
        <v>0</v>
      </c>
      <c r="J321">
        <v>0</v>
      </c>
      <c r="K321">
        <v>15157</v>
      </c>
      <c r="L321" t="s">
        <v>3949</v>
      </c>
      <c r="M321" t="s">
        <v>14838</v>
      </c>
      <c r="N321" t="s">
        <v>3984</v>
      </c>
      <c r="O321" t="s">
        <v>16362</v>
      </c>
      <c r="P321" t="s">
        <v>3986</v>
      </c>
      <c r="Q321" t="s">
        <v>16363</v>
      </c>
      <c r="R321" t="s">
        <v>3994</v>
      </c>
      <c r="S321" t="s">
        <v>16317</v>
      </c>
      <c r="U321" s="52"/>
      <c r="W321">
        <v>-2421.5</v>
      </c>
    </row>
    <row r="322" spans="1:23" x14ac:dyDescent="0.3">
      <c r="A322" t="s">
        <v>1693</v>
      </c>
      <c r="B322" t="s">
        <v>1694</v>
      </c>
      <c r="C322" t="s">
        <v>15171</v>
      </c>
      <c r="D322">
        <v>10000</v>
      </c>
      <c r="F322">
        <f t="shared" si="4"/>
        <v>6847.89</v>
      </c>
      <c r="G322">
        <v>6887.89</v>
      </c>
      <c r="H322">
        <v>-40</v>
      </c>
      <c r="I322">
        <v>0</v>
      </c>
      <c r="J322">
        <v>0</v>
      </c>
      <c r="K322">
        <v>0</v>
      </c>
      <c r="L322" t="s">
        <v>3936</v>
      </c>
      <c r="M322" t="s">
        <v>14838</v>
      </c>
      <c r="N322" t="s">
        <v>3984</v>
      </c>
      <c r="O322" t="s">
        <v>16362</v>
      </c>
      <c r="P322" t="s">
        <v>3988</v>
      </c>
      <c r="Q322" t="s">
        <v>16362</v>
      </c>
      <c r="R322" t="s">
        <v>3994</v>
      </c>
      <c r="S322" t="s">
        <v>16315</v>
      </c>
      <c r="U322" s="52"/>
      <c r="W322">
        <v>-3152.1099999999997</v>
      </c>
    </row>
    <row r="323" spans="1:23" x14ac:dyDescent="0.3">
      <c r="A323" t="s">
        <v>1695</v>
      </c>
      <c r="B323" t="s">
        <v>1696</v>
      </c>
      <c r="C323" t="s">
        <v>15172</v>
      </c>
      <c r="D323">
        <v>5000</v>
      </c>
      <c r="F323">
        <f t="shared" ref="F323:F386" si="5">G323+H323+I323+J323+K323</f>
        <v>287.5</v>
      </c>
      <c r="G323">
        <v>287.5</v>
      </c>
      <c r="H323">
        <v>0</v>
      </c>
      <c r="I323">
        <v>0</v>
      </c>
      <c r="J323">
        <v>0</v>
      </c>
      <c r="K323">
        <v>0</v>
      </c>
      <c r="L323" t="s">
        <v>3932</v>
      </c>
      <c r="M323" t="s">
        <v>14838</v>
      </c>
      <c r="N323" t="s">
        <v>3984</v>
      </c>
      <c r="O323" t="s">
        <v>16362</v>
      </c>
      <c r="P323" t="s">
        <v>3988</v>
      </c>
      <c r="Q323" t="s">
        <v>16362</v>
      </c>
      <c r="R323" t="s">
        <v>4001</v>
      </c>
      <c r="S323" t="s">
        <v>16319</v>
      </c>
      <c r="U323" s="52">
        <v>306096180</v>
      </c>
      <c r="W323">
        <v>-4712.5</v>
      </c>
    </row>
    <row r="324" spans="1:23" x14ac:dyDescent="0.3">
      <c r="A324" t="s">
        <v>1697</v>
      </c>
      <c r="B324" t="s">
        <v>1698</v>
      </c>
      <c r="C324" t="s">
        <v>15173</v>
      </c>
      <c r="D324">
        <v>15000</v>
      </c>
      <c r="F324">
        <f t="shared" si="5"/>
        <v>7066.58</v>
      </c>
      <c r="G324">
        <v>6497.33</v>
      </c>
      <c r="H324">
        <v>-1138.5</v>
      </c>
      <c r="I324">
        <v>569.25</v>
      </c>
      <c r="J324">
        <v>0</v>
      </c>
      <c r="K324">
        <v>1138.5</v>
      </c>
      <c r="L324" t="s">
        <v>3931</v>
      </c>
      <c r="M324" t="s">
        <v>14838</v>
      </c>
      <c r="N324" t="s">
        <v>3989</v>
      </c>
      <c r="O324" t="s">
        <v>16363</v>
      </c>
      <c r="P324" t="s">
        <v>3986</v>
      </c>
      <c r="Q324" t="s">
        <v>16363</v>
      </c>
      <c r="R324" t="s">
        <v>3994</v>
      </c>
      <c r="S324" t="s">
        <v>16313</v>
      </c>
      <c r="U324" s="52"/>
      <c r="W324">
        <v>-7933.42</v>
      </c>
    </row>
    <row r="325" spans="1:23" x14ac:dyDescent="0.3">
      <c r="A325" t="s">
        <v>1699</v>
      </c>
      <c r="B325" t="s">
        <v>1700</v>
      </c>
      <c r="C325" t="s">
        <v>15174</v>
      </c>
      <c r="D325">
        <v>0</v>
      </c>
      <c r="F325">
        <f t="shared" si="5"/>
        <v>-2106.8000000000002</v>
      </c>
      <c r="G325">
        <v>0</v>
      </c>
      <c r="H325">
        <v>-1775.71</v>
      </c>
      <c r="I325">
        <v>-331.09</v>
      </c>
      <c r="J325">
        <v>0</v>
      </c>
      <c r="K325">
        <v>0</v>
      </c>
      <c r="L325" t="s">
        <v>3954</v>
      </c>
      <c r="M325" t="s">
        <v>14836</v>
      </c>
      <c r="N325" t="s">
        <v>3984</v>
      </c>
      <c r="O325" t="s">
        <v>16362</v>
      </c>
      <c r="P325" t="s">
        <v>3988</v>
      </c>
      <c r="Q325" t="s">
        <v>16362</v>
      </c>
      <c r="R325" t="s">
        <v>3994</v>
      </c>
      <c r="S325" t="s">
        <v>16317</v>
      </c>
      <c r="U325" s="52">
        <v>511767880</v>
      </c>
      <c r="W325">
        <v>-2106.8000000000002</v>
      </c>
    </row>
    <row r="326" spans="1:23" x14ac:dyDescent="0.3">
      <c r="A326" t="s">
        <v>1701</v>
      </c>
      <c r="B326" t="s">
        <v>1702</v>
      </c>
      <c r="C326" t="s">
        <v>15175</v>
      </c>
      <c r="D326">
        <v>40000</v>
      </c>
      <c r="F326">
        <f t="shared" si="5"/>
        <v>3511.32</v>
      </c>
      <c r="G326">
        <v>3511.32</v>
      </c>
      <c r="H326">
        <v>0</v>
      </c>
      <c r="I326">
        <v>0</v>
      </c>
      <c r="J326">
        <v>0</v>
      </c>
      <c r="K326">
        <v>0</v>
      </c>
      <c r="L326" t="s">
        <v>3936</v>
      </c>
      <c r="M326" t="s">
        <v>14838</v>
      </c>
      <c r="N326" t="s">
        <v>3984</v>
      </c>
      <c r="O326" t="s">
        <v>16362</v>
      </c>
      <c r="P326" t="s">
        <v>3985</v>
      </c>
      <c r="Q326" t="s">
        <v>16371</v>
      </c>
      <c r="R326" t="s">
        <v>3997</v>
      </c>
      <c r="S326" t="s">
        <v>16312</v>
      </c>
      <c r="U326" s="52"/>
      <c r="W326">
        <v>-36488.68</v>
      </c>
    </row>
    <row r="327" spans="1:23" x14ac:dyDescent="0.3">
      <c r="A327" t="s">
        <v>1703</v>
      </c>
      <c r="B327" t="s">
        <v>1704</v>
      </c>
      <c r="C327" t="s">
        <v>15176</v>
      </c>
      <c r="D327">
        <v>20000</v>
      </c>
      <c r="F327">
        <f t="shared" si="5"/>
        <v>13418.77</v>
      </c>
      <c r="G327">
        <v>13418.77</v>
      </c>
      <c r="H327">
        <v>0</v>
      </c>
      <c r="I327">
        <v>0</v>
      </c>
      <c r="J327">
        <v>0</v>
      </c>
      <c r="K327">
        <v>0</v>
      </c>
      <c r="L327" t="s">
        <v>3936</v>
      </c>
      <c r="M327" t="s">
        <v>14838</v>
      </c>
      <c r="N327" t="s">
        <v>3984</v>
      </c>
      <c r="O327" t="s">
        <v>16362</v>
      </c>
      <c r="P327" t="s">
        <v>3991</v>
      </c>
      <c r="Q327" t="s">
        <v>16364</v>
      </c>
      <c r="R327" t="s">
        <v>3994</v>
      </c>
      <c r="S327" t="s">
        <v>16316</v>
      </c>
      <c r="U327" s="52"/>
      <c r="V327">
        <v>7</v>
      </c>
      <c r="W327">
        <v>-6581.23</v>
      </c>
    </row>
    <row r="328" spans="1:23" x14ac:dyDescent="0.3">
      <c r="A328" t="s">
        <v>1705</v>
      </c>
      <c r="B328" t="s">
        <v>1706</v>
      </c>
      <c r="C328" t="s">
        <v>15177</v>
      </c>
      <c r="D328">
        <v>800000</v>
      </c>
      <c r="F328">
        <f t="shared" si="5"/>
        <v>234024.06</v>
      </c>
      <c r="G328">
        <v>26489.040000000001</v>
      </c>
      <c r="H328">
        <v>207535.02</v>
      </c>
      <c r="I328">
        <v>0</v>
      </c>
      <c r="J328">
        <v>0</v>
      </c>
      <c r="K328">
        <v>0</v>
      </c>
      <c r="L328" t="s">
        <v>3930</v>
      </c>
      <c r="M328" t="s">
        <v>14842</v>
      </c>
      <c r="N328" t="s">
        <v>3984</v>
      </c>
      <c r="O328" t="s">
        <v>16362</v>
      </c>
      <c r="P328" t="s">
        <v>3991</v>
      </c>
      <c r="Q328" t="s">
        <v>16364</v>
      </c>
      <c r="R328" t="s">
        <v>3994</v>
      </c>
      <c r="S328" t="s">
        <v>16317</v>
      </c>
      <c r="U328" s="52"/>
      <c r="W328">
        <v>-565975.93999999994</v>
      </c>
    </row>
    <row r="329" spans="1:23" x14ac:dyDescent="0.3">
      <c r="A329" t="s">
        <v>1707</v>
      </c>
      <c r="B329" t="s">
        <v>1708</v>
      </c>
      <c r="C329" t="s">
        <v>15178</v>
      </c>
      <c r="D329">
        <v>60000</v>
      </c>
      <c r="F329">
        <f t="shared" si="5"/>
        <v>4489.3999999999996</v>
      </c>
      <c r="G329">
        <v>4489.3999999999996</v>
      </c>
      <c r="H329">
        <v>0</v>
      </c>
      <c r="I329">
        <v>0</v>
      </c>
      <c r="J329">
        <v>0</v>
      </c>
      <c r="K329">
        <v>0</v>
      </c>
      <c r="L329" t="s">
        <v>3936</v>
      </c>
      <c r="M329" t="s">
        <v>14838</v>
      </c>
      <c r="N329" t="s">
        <v>3984</v>
      </c>
      <c r="O329" t="s">
        <v>16362</v>
      </c>
      <c r="P329" t="s">
        <v>3986</v>
      </c>
      <c r="Q329" t="s">
        <v>16363</v>
      </c>
      <c r="R329" t="s">
        <v>3994</v>
      </c>
      <c r="S329" t="s">
        <v>16314</v>
      </c>
      <c r="U329" s="52"/>
      <c r="W329">
        <v>-55510.6</v>
      </c>
    </row>
    <row r="330" spans="1:23" x14ac:dyDescent="0.3">
      <c r="A330" t="s">
        <v>1709</v>
      </c>
      <c r="B330" t="s">
        <v>1710</v>
      </c>
      <c r="C330" t="s">
        <v>15179</v>
      </c>
      <c r="D330">
        <v>667000</v>
      </c>
      <c r="F330">
        <f t="shared" si="5"/>
        <v>127296.29</v>
      </c>
      <c r="G330">
        <v>125121.25</v>
      </c>
      <c r="H330">
        <v>0</v>
      </c>
      <c r="I330">
        <v>0</v>
      </c>
      <c r="J330">
        <v>0</v>
      </c>
      <c r="K330">
        <v>2175.04</v>
      </c>
      <c r="L330" t="s">
        <v>3943</v>
      </c>
      <c r="M330" t="s">
        <v>14842</v>
      </c>
      <c r="N330" t="s">
        <v>3989</v>
      </c>
      <c r="O330" t="s">
        <v>16363</v>
      </c>
      <c r="P330" t="s">
        <v>3986</v>
      </c>
      <c r="Q330" t="s">
        <v>16363</v>
      </c>
      <c r="R330" t="s">
        <v>3994</v>
      </c>
      <c r="S330" t="s">
        <v>16320</v>
      </c>
      <c r="U330" s="52"/>
      <c r="W330">
        <v>-539703.71</v>
      </c>
    </row>
    <row r="331" spans="1:23" x14ac:dyDescent="0.3">
      <c r="A331" t="s">
        <v>1711</v>
      </c>
      <c r="B331" t="s">
        <v>1712</v>
      </c>
      <c r="C331" t="s">
        <v>15180</v>
      </c>
      <c r="D331">
        <v>19900</v>
      </c>
      <c r="F331">
        <f t="shared" si="5"/>
        <v>3511.86</v>
      </c>
      <c r="G331">
        <v>3511.86</v>
      </c>
      <c r="H331">
        <v>0</v>
      </c>
      <c r="I331">
        <v>0</v>
      </c>
      <c r="J331">
        <v>0</v>
      </c>
      <c r="K331">
        <v>0</v>
      </c>
      <c r="L331" t="s">
        <v>3932</v>
      </c>
      <c r="M331" t="s">
        <v>14838</v>
      </c>
      <c r="N331" t="s">
        <v>3984</v>
      </c>
      <c r="O331" t="s">
        <v>16362</v>
      </c>
      <c r="P331" t="s">
        <v>3986</v>
      </c>
      <c r="Q331" t="s">
        <v>16363</v>
      </c>
      <c r="R331" t="s">
        <v>3994</v>
      </c>
      <c r="S331" t="s">
        <v>16312</v>
      </c>
      <c r="U331" s="52" t="s">
        <v>16327</v>
      </c>
      <c r="W331">
        <v>-16388.14</v>
      </c>
    </row>
    <row r="332" spans="1:23" x14ac:dyDescent="0.3">
      <c r="A332" t="s">
        <v>1713</v>
      </c>
      <c r="B332" t="s">
        <v>1714</v>
      </c>
      <c r="C332" t="s">
        <v>15181</v>
      </c>
      <c r="D332">
        <v>50000</v>
      </c>
      <c r="F332">
        <f t="shared" si="5"/>
        <v>1726.39</v>
      </c>
      <c r="G332">
        <v>2928.59</v>
      </c>
      <c r="H332">
        <v>0</v>
      </c>
      <c r="I332">
        <v>-1202.2</v>
      </c>
      <c r="J332">
        <v>0</v>
      </c>
      <c r="K332">
        <v>0</v>
      </c>
      <c r="L332" t="s">
        <v>3941</v>
      </c>
      <c r="M332" t="s">
        <v>14838</v>
      </c>
      <c r="N332" t="s">
        <v>3990</v>
      </c>
      <c r="O332" t="s">
        <v>16364</v>
      </c>
      <c r="P332" t="s">
        <v>3991</v>
      </c>
      <c r="Q332" t="s">
        <v>16364</v>
      </c>
      <c r="R332" t="s">
        <v>3994</v>
      </c>
      <c r="S332" t="s">
        <v>16318</v>
      </c>
      <c r="U332" s="52"/>
      <c r="W332">
        <v>-48273.61</v>
      </c>
    </row>
    <row r="333" spans="1:23" x14ac:dyDescent="0.3">
      <c r="A333" t="s">
        <v>1715</v>
      </c>
      <c r="B333" t="s">
        <v>1716</v>
      </c>
      <c r="C333" t="s">
        <v>15182</v>
      </c>
      <c r="D333">
        <v>52000</v>
      </c>
      <c r="F333">
        <f t="shared" si="5"/>
        <v>4592.84</v>
      </c>
      <c r="G333">
        <v>3910.7</v>
      </c>
      <c r="H333">
        <v>0</v>
      </c>
      <c r="I333">
        <v>0</v>
      </c>
      <c r="J333">
        <v>0</v>
      </c>
      <c r="K333">
        <v>682.14</v>
      </c>
      <c r="L333" t="s">
        <v>3943</v>
      </c>
      <c r="M333" t="s">
        <v>14842</v>
      </c>
      <c r="N333" t="s">
        <v>3984</v>
      </c>
      <c r="O333" t="s">
        <v>16362</v>
      </c>
      <c r="P333" t="s">
        <v>3988</v>
      </c>
      <c r="Q333" t="s">
        <v>16362</v>
      </c>
      <c r="R333" t="s">
        <v>3994</v>
      </c>
      <c r="S333" t="s">
        <v>16320</v>
      </c>
      <c r="U333" s="52"/>
      <c r="W333">
        <v>-47407.16</v>
      </c>
    </row>
    <row r="334" spans="1:23" x14ac:dyDescent="0.3">
      <c r="A334" t="s">
        <v>1717</v>
      </c>
      <c r="B334" t="s">
        <v>1718</v>
      </c>
      <c r="C334" t="s">
        <v>15183</v>
      </c>
      <c r="D334">
        <v>30000</v>
      </c>
      <c r="F334">
        <f t="shared" si="5"/>
        <v>14103.43</v>
      </c>
      <c r="G334">
        <v>14103.43</v>
      </c>
      <c r="H334">
        <v>0</v>
      </c>
      <c r="I334">
        <v>0</v>
      </c>
      <c r="J334">
        <v>0</v>
      </c>
      <c r="K334">
        <v>0</v>
      </c>
      <c r="L334" t="s">
        <v>3932</v>
      </c>
      <c r="M334" t="s">
        <v>14838</v>
      </c>
      <c r="N334" t="s">
        <v>3984</v>
      </c>
      <c r="O334" t="s">
        <v>16362</v>
      </c>
      <c r="P334" t="s">
        <v>3986</v>
      </c>
      <c r="Q334" t="s">
        <v>16363</v>
      </c>
      <c r="R334" t="s">
        <v>3994</v>
      </c>
      <c r="S334" t="s">
        <v>16319</v>
      </c>
      <c r="U334" s="52"/>
      <c r="W334">
        <v>-15896.57</v>
      </c>
    </row>
    <row r="335" spans="1:23" x14ac:dyDescent="0.3">
      <c r="A335" t="s">
        <v>1719</v>
      </c>
      <c r="B335" t="s">
        <v>1720</v>
      </c>
      <c r="C335" t="s">
        <v>15184</v>
      </c>
      <c r="D335">
        <v>1</v>
      </c>
      <c r="F335">
        <f t="shared" si="5"/>
        <v>-2074.14</v>
      </c>
      <c r="G335">
        <v>0</v>
      </c>
      <c r="H335">
        <v>0</v>
      </c>
      <c r="I335">
        <v>0</v>
      </c>
      <c r="J335">
        <v>0</v>
      </c>
      <c r="K335">
        <v>-2074.14</v>
      </c>
      <c r="L335" t="s">
        <v>3957</v>
      </c>
      <c r="M335" t="s">
        <v>14838</v>
      </c>
      <c r="N335" t="s">
        <v>3984</v>
      </c>
      <c r="O335" t="s">
        <v>16362</v>
      </c>
      <c r="P335" t="s">
        <v>3986</v>
      </c>
      <c r="Q335" t="s">
        <v>16363</v>
      </c>
      <c r="R335" t="s">
        <v>3994</v>
      </c>
      <c r="S335" t="s">
        <v>16322</v>
      </c>
      <c r="U335" s="52">
        <v>747619600</v>
      </c>
      <c r="W335">
        <v>-2075.14</v>
      </c>
    </row>
    <row r="336" spans="1:23" x14ac:dyDescent="0.3">
      <c r="A336" t="s">
        <v>1721</v>
      </c>
      <c r="B336" t="s">
        <v>1722</v>
      </c>
      <c r="C336" t="s">
        <v>15185</v>
      </c>
      <c r="D336">
        <v>1</v>
      </c>
      <c r="F336">
        <f t="shared" si="5"/>
        <v>1800.34</v>
      </c>
      <c r="G336">
        <v>0</v>
      </c>
      <c r="H336">
        <v>0</v>
      </c>
      <c r="I336">
        <v>0</v>
      </c>
      <c r="J336">
        <v>0</v>
      </c>
      <c r="K336">
        <v>1800.34</v>
      </c>
      <c r="L336" t="s">
        <v>3940</v>
      </c>
      <c r="M336" t="s">
        <v>14838</v>
      </c>
      <c r="N336" t="s">
        <v>3984</v>
      </c>
      <c r="O336" t="s">
        <v>16362</v>
      </c>
      <c r="P336" t="s">
        <v>3987</v>
      </c>
      <c r="Q336" t="s">
        <v>16365</v>
      </c>
      <c r="R336" t="s">
        <v>3995</v>
      </c>
      <c r="S336" t="s">
        <v>16312</v>
      </c>
      <c r="U336" s="52"/>
      <c r="W336">
        <v>1799.34</v>
      </c>
    </row>
    <row r="337" spans="1:23" x14ac:dyDescent="0.3">
      <c r="A337" t="s">
        <v>1723</v>
      </c>
      <c r="B337" t="s">
        <v>1724</v>
      </c>
      <c r="C337" t="s">
        <v>15186</v>
      </c>
      <c r="D337">
        <v>200000</v>
      </c>
      <c r="F337">
        <f t="shared" si="5"/>
        <v>34844.9</v>
      </c>
      <c r="G337">
        <v>34844.9</v>
      </c>
      <c r="H337">
        <v>0</v>
      </c>
      <c r="I337">
        <v>0</v>
      </c>
      <c r="J337">
        <v>0</v>
      </c>
      <c r="K337">
        <v>0</v>
      </c>
      <c r="L337" t="s">
        <v>3967</v>
      </c>
      <c r="M337" t="s">
        <v>14843</v>
      </c>
      <c r="N337" t="s">
        <v>3984</v>
      </c>
      <c r="O337" t="s">
        <v>16362</v>
      </c>
      <c r="P337" t="s">
        <v>3986</v>
      </c>
      <c r="Q337" t="s">
        <v>16363</v>
      </c>
      <c r="R337" t="s">
        <v>3994</v>
      </c>
      <c r="S337" t="s">
        <v>16313</v>
      </c>
      <c r="U337" s="52"/>
      <c r="V337">
        <v>8</v>
      </c>
      <c r="W337">
        <v>-165155.1</v>
      </c>
    </row>
    <row r="338" spans="1:23" x14ac:dyDescent="0.3">
      <c r="A338" t="s">
        <v>1725</v>
      </c>
      <c r="B338" t="s">
        <v>1726</v>
      </c>
      <c r="C338" t="s">
        <v>15187</v>
      </c>
      <c r="D338">
        <v>15000</v>
      </c>
      <c r="F338">
        <f t="shared" si="5"/>
        <v>4.6100000000000003</v>
      </c>
      <c r="G338">
        <v>0</v>
      </c>
      <c r="H338">
        <v>0</v>
      </c>
      <c r="I338">
        <v>0</v>
      </c>
      <c r="J338">
        <v>4.6100000000000003</v>
      </c>
      <c r="K338">
        <v>0</v>
      </c>
      <c r="L338" t="s">
        <v>3954</v>
      </c>
      <c r="M338" t="s">
        <v>14836</v>
      </c>
      <c r="N338" t="s">
        <v>3990</v>
      </c>
      <c r="O338" t="s">
        <v>16364</v>
      </c>
      <c r="P338" t="s">
        <v>3988</v>
      </c>
      <c r="Q338" t="s">
        <v>16362</v>
      </c>
      <c r="R338" t="s">
        <v>3994</v>
      </c>
      <c r="S338" t="s">
        <v>16317</v>
      </c>
      <c r="U338" s="52">
        <v>171551440</v>
      </c>
      <c r="W338">
        <v>-14995.39</v>
      </c>
    </row>
    <row r="339" spans="1:23" x14ac:dyDescent="0.3">
      <c r="A339" t="s">
        <v>1727</v>
      </c>
      <c r="B339" t="s">
        <v>1728</v>
      </c>
      <c r="C339" t="s">
        <v>15188</v>
      </c>
      <c r="D339">
        <v>15000</v>
      </c>
      <c r="F339">
        <f t="shared" si="5"/>
        <v>1708.55</v>
      </c>
      <c r="G339">
        <v>1708.55</v>
      </c>
      <c r="H339">
        <v>0</v>
      </c>
      <c r="I339">
        <v>0</v>
      </c>
      <c r="J339">
        <v>0</v>
      </c>
      <c r="K339">
        <v>0</v>
      </c>
      <c r="L339" t="s">
        <v>3945</v>
      </c>
      <c r="M339" t="s">
        <v>14844</v>
      </c>
      <c r="N339" t="s">
        <v>3984</v>
      </c>
      <c r="O339" t="s">
        <v>16362</v>
      </c>
      <c r="P339" t="s">
        <v>3988</v>
      </c>
      <c r="Q339" t="s">
        <v>16362</v>
      </c>
      <c r="R339" t="s">
        <v>3994</v>
      </c>
      <c r="S339" t="s">
        <v>16318</v>
      </c>
      <c r="U339" s="52">
        <v>294601840</v>
      </c>
      <c r="W339">
        <v>-13291.45</v>
      </c>
    </row>
    <row r="340" spans="1:23" x14ac:dyDescent="0.3">
      <c r="A340" t="s">
        <v>1729</v>
      </c>
      <c r="B340" t="s">
        <v>1730</v>
      </c>
      <c r="C340" t="s">
        <v>15189</v>
      </c>
      <c r="D340">
        <v>140000</v>
      </c>
      <c r="F340">
        <f t="shared" si="5"/>
        <v>15490.72</v>
      </c>
      <c r="G340">
        <v>15490.72</v>
      </c>
      <c r="H340">
        <v>0</v>
      </c>
      <c r="I340">
        <v>0</v>
      </c>
      <c r="J340">
        <v>0</v>
      </c>
      <c r="K340">
        <v>0</v>
      </c>
      <c r="L340" t="s">
        <v>3936</v>
      </c>
      <c r="M340" t="s">
        <v>14838</v>
      </c>
      <c r="N340" t="s">
        <v>3984</v>
      </c>
      <c r="O340" t="s">
        <v>16362</v>
      </c>
      <c r="P340" t="s">
        <v>3986</v>
      </c>
      <c r="Q340" t="s">
        <v>16363</v>
      </c>
      <c r="R340" t="s">
        <v>3994</v>
      </c>
      <c r="S340" t="s">
        <v>16314</v>
      </c>
      <c r="U340" s="52"/>
      <c r="W340">
        <v>-124509.28</v>
      </c>
    </row>
    <row r="341" spans="1:23" x14ac:dyDescent="0.3">
      <c r="A341" t="s">
        <v>1731</v>
      </c>
      <c r="B341" t="s">
        <v>1732</v>
      </c>
      <c r="C341" t="s">
        <v>15190</v>
      </c>
      <c r="D341">
        <v>200000</v>
      </c>
      <c r="F341">
        <f t="shared" si="5"/>
        <v>568.49</v>
      </c>
      <c r="G341">
        <v>568.49</v>
      </c>
      <c r="H341">
        <v>0</v>
      </c>
      <c r="I341">
        <v>0</v>
      </c>
      <c r="J341">
        <v>0</v>
      </c>
      <c r="K341">
        <v>0</v>
      </c>
      <c r="L341" t="s">
        <v>3935</v>
      </c>
      <c r="M341" t="s">
        <v>14838</v>
      </c>
      <c r="N341" t="s">
        <v>3984</v>
      </c>
      <c r="O341" t="s">
        <v>16362</v>
      </c>
      <c r="P341" t="s">
        <v>3986</v>
      </c>
      <c r="Q341" t="s">
        <v>16363</v>
      </c>
      <c r="R341" t="s">
        <v>3994</v>
      </c>
      <c r="S341" t="s">
        <v>16316</v>
      </c>
      <c r="U341" s="52"/>
      <c r="W341">
        <v>-199431.51</v>
      </c>
    </row>
    <row r="342" spans="1:23" x14ac:dyDescent="0.3">
      <c r="A342" t="s">
        <v>1733</v>
      </c>
      <c r="B342" t="s">
        <v>1732</v>
      </c>
      <c r="C342" t="s">
        <v>15191</v>
      </c>
      <c r="D342">
        <v>414000</v>
      </c>
      <c r="F342">
        <f t="shared" si="5"/>
        <v>56123.16</v>
      </c>
      <c r="G342">
        <v>56123.16</v>
      </c>
      <c r="H342">
        <v>0</v>
      </c>
      <c r="I342">
        <v>0</v>
      </c>
      <c r="J342">
        <v>0</v>
      </c>
      <c r="K342">
        <v>0</v>
      </c>
      <c r="L342" t="s">
        <v>3966</v>
      </c>
      <c r="M342" t="s">
        <v>14839</v>
      </c>
      <c r="N342" t="s">
        <v>3984</v>
      </c>
      <c r="O342" t="s">
        <v>16362</v>
      </c>
      <c r="P342" t="s">
        <v>3986</v>
      </c>
      <c r="Q342" t="s">
        <v>16363</v>
      </c>
      <c r="R342" t="s">
        <v>3994</v>
      </c>
      <c r="S342" t="s">
        <v>16321</v>
      </c>
      <c r="U342" s="52">
        <v>11828050</v>
      </c>
      <c r="W342">
        <v>-357876.83999999997</v>
      </c>
    </row>
    <row r="343" spans="1:23" x14ac:dyDescent="0.3">
      <c r="A343" t="s">
        <v>1734</v>
      </c>
      <c r="B343" t="s">
        <v>1735</v>
      </c>
      <c r="C343" t="s">
        <v>15192</v>
      </c>
      <c r="D343">
        <v>1400000</v>
      </c>
      <c r="F343">
        <f t="shared" si="5"/>
        <v>284524.39999999997</v>
      </c>
      <c r="G343">
        <v>280369.36</v>
      </c>
      <c r="H343">
        <v>0</v>
      </c>
      <c r="I343">
        <v>4155.04</v>
      </c>
      <c r="J343">
        <v>0</v>
      </c>
      <c r="K343">
        <v>0</v>
      </c>
      <c r="L343" t="s">
        <v>3943</v>
      </c>
      <c r="M343" t="s">
        <v>14842</v>
      </c>
      <c r="N343" t="s">
        <v>3989</v>
      </c>
      <c r="O343" t="s">
        <v>16363</v>
      </c>
      <c r="P343" t="s">
        <v>3986</v>
      </c>
      <c r="Q343" t="s">
        <v>16363</v>
      </c>
      <c r="R343" t="s">
        <v>3994</v>
      </c>
      <c r="S343" t="s">
        <v>16316</v>
      </c>
      <c r="U343" s="52"/>
      <c r="W343">
        <v>-1115475.6000000001</v>
      </c>
    </row>
    <row r="344" spans="1:23" x14ac:dyDescent="0.3">
      <c r="A344" t="s">
        <v>1736</v>
      </c>
      <c r="B344" t="s">
        <v>1737</v>
      </c>
      <c r="C344" t="s">
        <v>15193</v>
      </c>
      <c r="D344">
        <v>18000</v>
      </c>
      <c r="F344">
        <f t="shared" si="5"/>
        <v>591.23</v>
      </c>
      <c r="G344">
        <v>591.23</v>
      </c>
      <c r="H344">
        <v>0</v>
      </c>
      <c r="I344">
        <v>0</v>
      </c>
      <c r="J344">
        <v>0</v>
      </c>
      <c r="K344">
        <v>0</v>
      </c>
      <c r="L344" t="s">
        <v>3932</v>
      </c>
      <c r="M344" t="s">
        <v>14838</v>
      </c>
      <c r="N344" t="s">
        <v>3984</v>
      </c>
      <c r="O344" t="s">
        <v>16362</v>
      </c>
      <c r="P344" t="s">
        <v>3986</v>
      </c>
      <c r="Q344" t="s">
        <v>16363</v>
      </c>
      <c r="R344" t="s">
        <v>3994</v>
      </c>
      <c r="S344" t="s">
        <v>16316</v>
      </c>
      <c r="U344" s="52"/>
      <c r="W344">
        <v>-17408.77</v>
      </c>
    </row>
    <row r="345" spans="1:23" x14ac:dyDescent="0.3">
      <c r="A345" t="s">
        <v>1738</v>
      </c>
      <c r="B345" t="s">
        <v>1739</v>
      </c>
      <c r="C345" t="s">
        <v>15194</v>
      </c>
      <c r="D345">
        <v>5000000</v>
      </c>
      <c r="F345">
        <f t="shared" si="5"/>
        <v>1777346.66</v>
      </c>
      <c r="G345">
        <v>1777346.66</v>
      </c>
      <c r="H345">
        <v>0</v>
      </c>
      <c r="I345">
        <v>0</v>
      </c>
      <c r="J345">
        <v>0</v>
      </c>
      <c r="K345">
        <v>0</v>
      </c>
      <c r="L345" t="s">
        <v>3943</v>
      </c>
      <c r="M345" t="s">
        <v>14842</v>
      </c>
      <c r="N345" t="s">
        <v>3984</v>
      </c>
      <c r="O345" t="s">
        <v>16362</v>
      </c>
      <c r="P345" t="s">
        <v>3986</v>
      </c>
      <c r="Q345" t="s">
        <v>16363</v>
      </c>
      <c r="R345" t="s">
        <v>3994</v>
      </c>
      <c r="S345" t="s">
        <v>16308</v>
      </c>
      <c r="U345" s="52">
        <v>76414050</v>
      </c>
      <c r="V345">
        <v>7</v>
      </c>
      <c r="W345">
        <v>-3222653.34</v>
      </c>
    </row>
    <row r="346" spans="1:23" x14ac:dyDescent="0.3">
      <c r="A346" t="s">
        <v>1740</v>
      </c>
      <c r="B346" t="s">
        <v>1741</v>
      </c>
      <c r="C346" t="s">
        <v>15195</v>
      </c>
      <c r="D346">
        <v>50000</v>
      </c>
      <c r="F346">
        <f t="shared" si="5"/>
        <v>568.49</v>
      </c>
      <c r="G346">
        <v>568.49</v>
      </c>
      <c r="H346">
        <v>0</v>
      </c>
      <c r="I346">
        <v>0</v>
      </c>
      <c r="J346">
        <v>0</v>
      </c>
      <c r="K346">
        <v>0</v>
      </c>
      <c r="L346" t="s">
        <v>3939</v>
      </c>
      <c r="M346" t="s">
        <v>14838</v>
      </c>
      <c r="N346" t="s">
        <v>3984</v>
      </c>
      <c r="O346" t="s">
        <v>16362</v>
      </c>
      <c r="P346" t="s">
        <v>3986</v>
      </c>
      <c r="Q346" t="s">
        <v>16363</v>
      </c>
      <c r="R346" t="s">
        <v>3994</v>
      </c>
      <c r="S346" t="s">
        <v>16315</v>
      </c>
      <c r="U346" s="52"/>
      <c r="W346">
        <v>-49431.51</v>
      </c>
    </row>
    <row r="347" spans="1:23" x14ac:dyDescent="0.3">
      <c r="A347" t="s">
        <v>1742</v>
      </c>
      <c r="B347" t="s">
        <v>1743</v>
      </c>
      <c r="C347" t="s">
        <v>15196</v>
      </c>
      <c r="D347">
        <v>500000</v>
      </c>
      <c r="F347">
        <f t="shared" si="5"/>
        <v>35332.43</v>
      </c>
      <c r="G347">
        <v>34803.43</v>
      </c>
      <c r="H347">
        <v>0</v>
      </c>
      <c r="I347">
        <v>529</v>
      </c>
      <c r="J347">
        <v>0</v>
      </c>
      <c r="K347">
        <v>0</v>
      </c>
      <c r="L347" t="s">
        <v>3968</v>
      </c>
      <c r="M347" t="s">
        <v>14838</v>
      </c>
      <c r="N347" t="s">
        <v>3984</v>
      </c>
      <c r="O347" t="s">
        <v>16362</v>
      </c>
      <c r="P347" t="s">
        <v>3986</v>
      </c>
      <c r="Q347" t="s">
        <v>16363</v>
      </c>
      <c r="R347" t="s">
        <v>3994</v>
      </c>
      <c r="S347" t="s">
        <v>16319</v>
      </c>
      <c r="U347" s="52">
        <v>105050400</v>
      </c>
      <c r="W347">
        <v>-464667.57</v>
      </c>
    </row>
    <row r="348" spans="1:23" x14ac:dyDescent="0.3">
      <c r="A348" t="s">
        <v>1744</v>
      </c>
      <c r="B348" t="s">
        <v>1745</v>
      </c>
      <c r="C348" t="s">
        <v>15197</v>
      </c>
      <c r="D348">
        <v>700000</v>
      </c>
      <c r="F348">
        <f t="shared" si="5"/>
        <v>7007.41</v>
      </c>
      <c r="G348">
        <v>7007.41</v>
      </c>
      <c r="H348">
        <v>0</v>
      </c>
      <c r="I348">
        <v>0</v>
      </c>
      <c r="J348">
        <v>0</v>
      </c>
      <c r="K348">
        <v>0</v>
      </c>
      <c r="L348" t="s">
        <v>3936</v>
      </c>
      <c r="M348" t="s">
        <v>14838</v>
      </c>
      <c r="N348" t="s">
        <v>3984</v>
      </c>
      <c r="O348" t="s">
        <v>16362</v>
      </c>
      <c r="P348" t="s">
        <v>3986</v>
      </c>
      <c r="Q348" t="s">
        <v>16363</v>
      </c>
      <c r="R348" t="s">
        <v>3994</v>
      </c>
      <c r="S348" t="s">
        <v>16317</v>
      </c>
      <c r="U348" s="52"/>
      <c r="W348">
        <v>-692992.59</v>
      </c>
    </row>
    <row r="349" spans="1:23" x14ac:dyDescent="0.3">
      <c r="A349" t="s">
        <v>1746</v>
      </c>
      <c r="B349" t="s">
        <v>1747</v>
      </c>
      <c r="C349" t="s">
        <v>15198</v>
      </c>
      <c r="D349">
        <v>2000000</v>
      </c>
      <c r="F349">
        <f t="shared" si="5"/>
        <v>971546.9</v>
      </c>
      <c r="G349">
        <v>971546.9</v>
      </c>
      <c r="H349">
        <v>0</v>
      </c>
      <c r="I349">
        <v>0</v>
      </c>
      <c r="J349">
        <v>0</v>
      </c>
      <c r="K349">
        <v>0</v>
      </c>
      <c r="L349" t="s">
        <v>3964</v>
      </c>
      <c r="M349" t="s">
        <v>14840</v>
      </c>
      <c r="N349" t="s">
        <v>3984</v>
      </c>
      <c r="O349" t="s">
        <v>16362</v>
      </c>
      <c r="P349" t="s">
        <v>3986</v>
      </c>
      <c r="Q349" t="s">
        <v>16363</v>
      </c>
      <c r="R349" t="s">
        <v>3994</v>
      </c>
      <c r="S349" t="s">
        <v>16322</v>
      </c>
      <c r="U349" s="52"/>
      <c r="W349">
        <v>-1028453.1</v>
      </c>
    </row>
    <row r="350" spans="1:23" x14ac:dyDescent="0.3">
      <c r="A350" t="s">
        <v>1748</v>
      </c>
      <c r="B350" t="s">
        <v>1747</v>
      </c>
      <c r="C350" t="s">
        <v>15199</v>
      </c>
      <c r="D350">
        <v>2400000</v>
      </c>
      <c r="F350">
        <f t="shared" si="5"/>
        <v>729387.44</v>
      </c>
      <c r="G350">
        <v>729387.44</v>
      </c>
      <c r="H350">
        <v>0</v>
      </c>
      <c r="I350">
        <v>0</v>
      </c>
      <c r="J350">
        <v>0</v>
      </c>
      <c r="K350">
        <v>0</v>
      </c>
      <c r="L350" t="s">
        <v>3943</v>
      </c>
      <c r="M350" t="s">
        <v>14842</v>
      </c>
      <c r="N350" t="s">
        <v>3984</v>
      </c>
      <c r="O350" t="s">
        <v>16362</v>
      </c>
      <c r="P350" t="s">
        <v>3986</v>
      </c>
      <c r="Q350" t="s">
        <v>16363</v>
      </c>
      <c r="R350" t="s">
        <v>3994</v>
      </c>
      <c r="S350" t="s">
        <v>16321</v>
      </c>
      <c r="U350" s="52"/>
      <c r="W350">
        <v>-1670612.56</v>
      </c>
    </row>
    <row r="351" spans="1:23" x14ac:dyDescent="0.3">
      <c r="A351" t="s">
        <v>1749</v>
      </c>
      <c r="B351" t="s">
        <v>1750</v>
      </c>
      <c r="C351" t="s">
        <v>15200</v>
      </c>
      <c r="D351">
        <v>1400000</v>
      </c>
      <c r="F351">
        <f t="shared" si="5"/>
        <v>325789.59999999998</v>
      </c>
      <c r="G351">
        <v>321171.96999999997</v>
      </c>
      <c r="H351">
        <v>0</v>
      </c>
      <c r="I351">
        <v>0</v>
      </c>
      <c r="J351">
        <v>137</v>
      </c>
      <c r="K351">
        <v>4480.63</v>
      </c>
      <c r="L351" t="s">
        <v>3943</v>
      </c>
      <c r="M351" t="s">
        <v>14842</v>
      </c>
      <c r="N351" t="s">
        <v>3989</v>
      </c>
      <c r="O351" t="s">
        <v>16363</v>
      </c>
      <c r="P351" t="s">
        <v>3986</v>
      </c>
      <c r="Q351" t="s">
        <v>16363</v>
      </c>
      <c r="R351" t="s">
        <v>3994</v>
      </c>
      <c r="S351" t="s">
        <v>16311</v>
      </c>
      <c r="U351" s="52">
        <v>163124000</v>
      </c>
      <c r="W351">
        <v>-1074210.3999999999</v>
      </c>
    </row>
    <row r="352" spans="1:23" x14ac:dyDescent="0.3">
      <c r="A352" t="s">
        <v>1751</v>
      </c>
      <c r="B352" t="s">
        <v>1752</v>
      </c>
      <c r="C352" t="s">
        <v>15201</v>
      </c>
      <c r="D352">
        <v>800000</v>
      </c>
      <c r="F352">
        <f t="shared" si="5"/>
        <v>344871.65</v>
      </c>
      <c r="G352">
        <v>344871.65</v>
      </c>
      <c r="H352">
        <v>0</v>
      </c>
      <c r="I352">
        <v>0</v>
      </c>
      <c r="J352">
        <v>0</v>
      </c>
      <c r="K352">
        <v>0</v>
      </c>
      <c r="L352" t="s">
        <v>3943</v>
      </c>
      <c r="M352" t="s">
        <v>14842</v>
      </c>
      <c r="N352" t="s">
        <v>3984</v>
      </c>
      <c r="O352" t="s">
        <v>16362</v>
      </c>
      <c r="P352" t="s">
        <v>3986</v>
      </c>
      <c r="Q352" t="s">
        <v>16363</v>
      </c>
      <c r="R352" t="s">
        <v>3994</v>
      </c>
      <c r="S352" t="s">
        <v>16317</v>
      </c>
      <c r="U352" s="52">
        <v>901509840</v>
      </c>
      <c r="W352">
        <v>-455128.35</v>
      </c>
    </row>
    <row r="353" spans="1:23" x14ac:dyDescent="0.3">
      <c r="A353" t="s">
        <v>1753</v>
      </c>
      <c r="B353" t="s">
        <v>1754</v>
      </c>
      <c r="C353" t="s">
        <v>15202</v>
      </c>
      <c r="D353">
        <v>700000</v>
      </c>
      <c r="F353">
        <f t="shared" si="5"/>
        <v>276111.8</v>
      </c>
      <c r="G353">
        <v>270413.33</v>
      </c>
      <c r="H353">
        <v>0</v>
      </c>
      <c r="I353">
        <v>0</v>
      </c>
      <c r="J353">
        <v>0</v>
      </c>
      <c r="K353">
        <v>5698.47</v>
      </c>
      <c r="L353" t="s">
        <v>3943</v>
      </c>
      <c r="M353" t="s">
        <v>14842</v>
      </c>
      <c r="N353" t="s">
        <v>3989</v>
      </c>
      <c r="O353" t="s">
        <v>16363</v>
      </c>
      <c r="P353" t="s">
        <v>3986</v>
      </c>
      <c r="Q353" t="s">
        <v>16363</v>
      </c>
      <c r="R353" t="s">
        <v>3994</v>
      </c>
      <c r="S353" t="s">
        <v>16322</v>
      </c>
      <c r="U353" s="52">
        <v>664320000</v>
      </c>
      <c r="W353">
        <v>-423888.2</v>
      </c>
    </row>
    <row r="354" spans="1:23" x14ac:dyDescent="0.3">
      <c r="A354" t="s">
        <v>1755</v>
      </c>
      <c r="B354" t="s">
        <v>1756</v>
      </c>
      <c r="C354" t="s">
        <v>15203</v>
      </c>
      <c r="D354">
        <v>750000</v>
      </c>
      <c r="F354">
        <f t="shared" si="5"/>
        <v>203578.23</v>
      </c>
      <c r="G354">
        <v>203578.23</v>
      </c>
      <c r="H354">
        <v>0</v>
      </c>
      <c r="I354">
        <v>0</v>
      </c>
      <c r="J354">
        <v>0</v>
      </c>
      <c r="K354">
        <v>0</v>
      </c>
      <c r="L354" t="s">
        <v>3928</v>
      </c>
      <c r="M354" t="s">
        <v>14840</v>
      </c>
      <c r="N354" t="s">
        <v>3984</v>
      </c>
      <c r="O354" t="s">
        <v>16362</v>
      </c>
      <c r="P354" t="s">
        <v>3986</v>
      </c>
      <c r="Q354" t="s">
        <v>16363</v>
      </c>
      <c r="R354" t="s">
        <v>3994</v>
      </c>
      <c r="S354" t="s">
        <v>16320</v>
      </c>
      <c r="U354" s="52">
        <v>196133350</v>
      </c>
      <c r="W354">
        <v>-546421.77</v>
      </c>
    </row>
    <row r="355" spans="1:23" x14ac:dyDescent="0.3">
      <c r="A355" t="s">
        <v>1757</v>
      </c>
      <c r="B355" t="s">
        <v>1756</v>
      </c>
      <c r="C355" t="s">
        <v>15204</v>
      </c>
      <c r="D355">
        <v>850000</v>
      </c>
      <c r="F355">
        <f t="shared" si="5"/>
        <v>398254.26</v>
      </c>
      <c r="G355">
        <v>398254.26</v>
      </c>
      <c r="H355">
        <v>0</v>
      </c>
      <c r="I355">
        <v>0</v>
      </c>
      <c r="J355">
        <v>0</v>
      </c>
      <c r="K355">
        <v>0</v>
      </c>
      <c r="L355" t="s">
        <v>3928</v>
      </c>
      <c r="M355" t="s">
        <v>14840</v>
      </c>
      <c r="N355" t="s">
        <v>3984</v>
      </c>
      <c r="O355" t="s">
        <v>16362</v>
      </c>
      <c r="P355" t="s">
        <v>3986</v>
      </c>
      <c r="Q355" t="s">
        <v>16363</v>
      </c>
      <c r="R355" t="s">
        <v>3994</v>
      </c>
      <c r="S355" t="s">
        <v>16310</v>
      </c>
      <c r="U355" s="52">
        <v>2031750000</v>
      </c>
      <c r="W355">
        <v>-451745.74</v>
      </c>
    </row>
    <row r="356" spans="1:23" x14ac:dyDescent="0.3">
      <c r="A356" t="s">
        <v>1758</v>
      </c>
      <c r="B356" t="s">
        <v>1756</v>
      </c>
      <c r="C356" t="s">
        <v>15205</v>
      </c>
      <c r="D356">
        <v>900000</v>
      </c>
      <c r="F356">
        <f t="shared" si="5"/>
        <v>182069.2</v>
      </c>
      <c r="G356">
        <v>182069.2</v>
      </c>
      <c r="H356">
        <v>0</v>
      </c>
      <c r="I356">
        <v>0</v>
      </c>
      <c r="J356">
        <v>0</v>
      </c>
      <c r="K356">
        <v>0</v>
      </c>
      <c r="L356" t="s">
        <v>3928</v>
      </c>
      <c r="M356" t="s">
        <v>14840</v>
      </c>
      <c r="N356" t="s">
        <v>3984</v>
      </c>
      <c r="O356" t="s">
        <v>16362</v>
      </c>
      <c r="P356" t="s">
        <v>3986</v>
      </c>
      <c r="Q356" t="s">
        <v>16363</v>
      </c>
      <c r="R356" t="s">
        <v>3994</v>
      </c>
      <c r="S356" t="s">
        <v>16318</v>
      </c>
      <c r="U356" s="52"/>
      <c r="W356">
        <v>-717930.8</v>
      </c>
    </row>
    <row r="357" spans="1:23" x14ac:dyDescent="0.3">
      <c r="A357" t="s">
        <v>1759</v>
      </c>
      <c r="B357" t="s">
        <v>1756</v>
      </c>
      <c r="C357" t="s">
        <v>15206</v>
      </c>
      <c r="D357">
        <v>2000000</v>
      </c>
      <c r="F357">
        <f t="shared" si="5"/>
        <v>416635.82</v>
      </c>
      <c r="G357">
        <v>416635.82</v>
      </c>
      <c r="H357">
        <v>0</v>
      </c>
      <c r="I357">
        <v>0</v>
      </c>
      <c r="J357">
        <v>0</v>
      </c>
      <c r="K357">
        <v>0</v>
      </c>
      <c r="L357" t="s">
        <v>3928</v>
      </c>
      <c r="M357" t="s">
        <v>14840</v>
      </c>
      <c r="N357" t="s">
        <v>3984</v>
      </c>
      <c r="O357" t="s">
        <v>16362</v>
      </c>
      <c r="P357" t="s">
        <v>3986</v>
      </c>
      <c r="Q357" t="s">
        <v>16363</v>
      </c>
      <c r="R357" t="s">
        <v>3994</v>
      </c>
      <c r="S357" t="s">
        <v>16312</v>
      </c>
      <c r="U357" s="52">
        <v>410000700</v>
      </c>
      <c r="W357">
        <v>-1583364.18</v>
      </c>
    </row>
    <row r="358" spans="1:23" x14ac:dyDescent="0.3">
      <c r="A358" t="s">
        <v>1760</v>
      </c>
      <c r="B358" t="s">
        <v>1756</v>
      </c>
      <c r="C358" t="s">
        <v>15207</v>
      </c>
      <c r="D358">
        <v>3500000</v>
      </c>
      <c r="F358">
        <f t="shared" si="5"/>
        <v>1298957.1000000001</v>
      </c>
      <c r="G358">
        <v>1298957.1000000001</v>
      </c>
      <c r="H358">
        <v>0</v>
      </c>
      <c r="I358">
        <v>0</v>
      </c>
      <c r="J358">
        <v>0</v>
      </c>
      <c r="K358">
        <v>0</v>
      </c>
      <c r="L358" t="s">
        <v>3928</v>
      </c>
      <c r="M358" t="s">
        <v>14840</v>
      </c>
      <c r="N358" t="s">
        <v>3984</v>
      </c>
      <c r="O358" t="s">
        <v>16362</v>
      </c>
      <c r="P358" t="s">
        <v>3986</v>
      </c>
      <c r="Q358" t="s">
        <v>16363</v>
      </c>
      <c r="R358" t="s">
        <v>3994</v>
      </c>
      <c r="S358" t="s">
        <v>16315</v>
      </c>
      <c r="U358" s="52"/>
      <c r="W358">
        <v>-2201042.9</v>
      </c>
    </row>
    <row r="359" spans="1:23" x14ac:dyDescent="0.3">
      <c r="A359" t="s">
        <v>1761</v>
      </c>
      <c r="B359" t="s">
        <v>1756</v>
      </c>
      <c r="C359" t="s">
        <v>15208</v>
      </c>
      <c r="D359">
        <v>3500000</v>
      </c>
      <c r="F359">
        <f t="shared" si="5"/>
        <v>426399.68</v>
      </c>
      <c r="G359">
        <v>426399.68</v>
      </c>
      <c r="H359">
        <v>0</v>
      </c>
      <c r="I359">
        <v>0</v>
      </c>
      <c r="J359">
        <v>0</v>
      </c>
      <c r="K359">
        <v>0</v>
      </c>
      <c r="L359" t="s">
        <v>3928</v>
      </c>
      <c r="M359" t="s">
        <v>14840</v>
      </c>
      <c r="N359" t="s">
        <v>3984</v>
      </c>
      <c r="O359" t="s">
        <v>16362</v>
      </c>
      <c r="P359" t="s">
        <v>3986</v>
      </c>
      <c r="Q359" t="s">
        <v>16363</v>
      </c>
      <c r="R359" t="s">
        <v>3994</v>
      </c>
      <c r="S359" t="s">
        <v>16308</v>
      </c>
      <c r="U359" s="52"/>
      <c r="W359">
        <v>-3073600.32</v>
      </c>
    </row>
    <row r="360" spans="1:23" x14ac:dyDescent="0.3">
      <c r="A360" t="s">
        <v>1762</v>
      </c>
      <c r="B360" t="s">
        <v>1763</v>
      </c>
      <c r="C360" t="s">
        <v>15209</v>
      </c>
      <c r="D360">
        <v>2000000</v>
      </c>
      <c r="F360">
        <f t="shared" si="5"/>
        <v>594628.5199999999</v>
      </c>
      <c r="G360">
        <v>594567.44999999995</v>
      </c>
      <c r="H360">
        <v>0</v>
      </c>
      <c r="I360">
        <v>61.07</v>
      </c>
      <c r="J360">
        <v>0</v>
      </c>
      <c r="K360">
        <v>0</v>
      </c>
      <c r="L360" t="s">
        <v>3943</v>
      </c>
      <c r="M360" t="s">
        <v>14842</v>
      </c>
      <c r="N360" t="s">
        <v>3990</v>
      </c>
      <c r="O360" t="s">
        <v>16364</v>
      </c>
      <c r="P360" t="s">
        <v>3986</v>
      </c>
      <c r="Q360" t="s">
        <v>16363</v>
      </c>
      <c r="R360" t="s">
        <v>3994</v>
      </c>
      <c r="S360" t="s">
        <v>16308</v>
      </c>
      <c r="U360" s="52"/>
      <c r="W360">
        <v>-1405371.48</v>
      </c>
    </row>
    <row r="361" spans="1:23" x14ac:dyDescent="0.3">
      <c r="A361" t="s">
        <v>1764</v>
      </c>
      <c r="B361" t="s">
        <v>1765</v>
      </c>
      <c r="C361" t="s">
        <v>15210</v>
      </c>
      <c r="D361">
        <v>1400000</v>
      </c>
      <c r="F361">
        <f t="shared" si="5"/>
        <v>271108.71000000002</v>
      </c>
      <c r="G361">
        <v>265150.62</v>
      </c>
      <c r="H361">
        <v>0</v>
      </c>
      <c r="I361">
        <v>0</v>
      </c>
      <c r="J361">
        <v>0</v>
      </c>
      <c r="K361">
        <v>5958.09</v>
      </c>
      <c r="L361" t="s">
        <v>3943</v>
      </c>
      <c r="M361" t="s">
        <v>14842</v>
      </c>
      <c r="N361" t="s">
        <v>3984</v>
      </c>
      <c r="O361" t="s">
        <v>16362</v>
      </c>
      <c r="P361" t="s">
        <v>3986</v>
      </c>
      <c r="Q361" t="s">
        <v>16363</v>
      </c>
      <c r="R361" t="s">
        <v>3994</v>
      </c>
      <c r="S361" t="s">
        <v>16320</v>
      </c>
      <c r="U361" s="52">
        <v>192800040</v>
      </c>
      <c r="W361">
        <v>-1128891.29</v>
      </c>
    </row>
    <row r="362" spans="1:23" x14ac:dyDescent="0.3">
      <c r="A362" t="s">
        <v>1766</v>
      </c>
      <c r="B362" t="s">
        <v>1767</v>
      </c>
      <c r="C362" t="s">
        <v>15211</v>
      </c>
      <c r="D362">
        <v>50000</v>
      </c>
      <c r="F362">
        <f t="shared" si="5"/>
        <v>-348.71</v>
      </c>
      <c r="G362">
        <v>0</v>
      </c>
      <c r="H362">
        <v>0</v>
      </c>
      <c r="I362">
        <v>-348.71</v>
      </c>
      <c r="J362">
        <v>0</v>
      </c>
      <c r="K362">
        <v>0</v>
      </c>
      <c r="L362" t="s">
        <v>3942</v>
      </c>
      <c r="M362" t="s">
        <v>14844</v>
      </c>
      <c r="N362" t="s">
        <v>3989</v>
      </c>
      <c r="O362" t="s">
        <v>16363</v>
      </c>
      <c r="P362" t="s">
        <v>3986</v>
      </c>
      <c r="Q362" t="s">
        <v>16363</v>
      </c>
      <c r="R362" t="s">
        <v>3994</v>
      </c>
      <c r="S362" t="s">
        <v>16315</v>
      </c>
      <c r="U362" s="52"/>
      <c r="W362">
        <v>-50348.71</v>
      </c>
    </row>
    <row r="363" spans="1:23" x14ac:dyDescent="0.3">
      <c r="A363" t="s">
        <v>1768</v>
      </c>
      <c r="B363" t="s">
        <v>1769</v>
      </c>
      <c r="C363" t="s">
        <v>15212</v>
      </c>
      <c r="D363">
        <v>120000</v>
      </c>
      <c r="F363">
        <f t="shared" si="5"/>
        <v>18808.010000000002</v>
      </c>
      <c r="G363">
        <v>17241.37</v>
      </c>
      <c r="H363">
        <v>176.09</v>
      </c>
      <c r="I363">
        <v>-44.78</v>
      </c>
      <c r="J363">
        <v>0</v>
      </c>
      <c r="K363">
        <v>1435.33</v>
      </c>
      <c r="L363" t="s">
        <v>3968</v>
      </c>
      <c r="M363" t="s">
        <v>14838</v>
      </c>
      <c r="N363" t="s">
        <v>3990</v>
      </c>
      <c r="O363" t="s">
        <v>16364</v>
      </c>
      <c r="P363" t="s">
        <v>3986</v>
      </c>
      <c r="Q363" t="s">
        <v>16363</v>
      </c>
      <c r="R363" t="s">
        <v>3994</v>
      </c>
      <c r="S363" t="s">
        <v>16316</v>
      </c>
      <c r="U363" s="52"/>
      <c r="V363">
        <v>2</v>
      </c>
      <c r="W363">
        <v>-101191.98999999999</v>
      </c>
    </row>
    <row r="364" spans="1:23" x14ac:dyDescent="0.3">
      <c r="A364" t="s">
        <v>1770</v>
      </c>
      <c r="B364" t="s">
        <v>1771</v>
      </c>
      <c r="C364" t="s">
        <v>15213</v>
      </c>
      <c r="D364">
        <v>2000000</v>
      </c>
      <c r="F364">
        <f t="shared" si="5"/>
        <v>223933.36000000002</v>
      </c>
      <c r="G364">
        <v>201192.2</v>
      </c>
      <c r="H364">
        <v>-1231.3699999999999</v>
      </c>
      <c r="I364">
        <v>1623.18</v>
      </c>
      <c r="J364">
        <v>11207</v>
      </c>
      <c r="K364">
        <v>11142.35</v>
      </c>
      <c r="L364" t="s">
        <v>3968</v>
      </c>
      <c r="M364" t="s">
        <v>14838</v>
      </c>
      <c r="N364" t="s">
        <v>3990</v>
      </c>
      <c r="O364" t="s">
        <v>16364</v>
      </c>
      <c r="P364" t="s">
        <v>3986</v>
      </c>
      <c r="Q364" t="s">
        <v>16363</v>
      </c>
      <c r="R364" t="s">
        <v>3994</v>
      </c>
      <c r="S364" t="s">
        <v>16318</v>
      </c>
      <c r="U364" s="52"/>
      <c r="W364">
        <v>-1776066.64</v>
      </c>
    </row>
    <row r="365" spans="1:23" x14ac:dyDescent="0.3">
      <c r="A365" t="s">
        <v>1772</v>
      </c>
      <c r="B365" t="s">
        <v>1773</v>
      </c>
      <c r="C365" t="s">
        <v>15214</v>
      </c>
      <c r="D365">
        <v>250000</v>
      </c>
      <c r="F365">
        <f t="shared" si="5"/>
        <v>5113.03</v>
      </c>
      <c r="G365">
        <v>5113.03</v>
      </c>
      <c r="H365">
        <v>0</v>
      </c>
      <c r="I365">
        <v>0</v>
      </c>
      <c r="J365">
        <v>0</v>
      </c>
      <c r="K365">
        <v>0</v>
      </c>
      <c r="L365" t="s">
        <v>3941</v>
      </c>
      <c r="M365" t="s">
        <v>14838</v>
      </c>
      <c r="N365" t="s">
        <v>3984</v>
      </c>
      <c r="O365" t="s">
        <v>16362</v>
      </c>
      <c r="P365" t="s">
        <v>3986</v>
      </c>
      <c r="Q365" t="s">
        <v>16363</v>
      </c>
      <c r="R365" t="s">
        <v>3994</v>
      </c>
      <c r="S365" t="s">
        <v>16308</v>
      </c>
      <c r="U365" s="52">
        <v>388157600</v>
      </c>
      <c r="V365">
        <v>8</v>
      </c>
      <c r="W365">
        <v>-244886.97</v>
      </c>
    </row>
    <row r="366" spans="1:23" x14ac:dyDescent="0.3">
      <c r="A366" t="s">
        <v>1774</v>
      </c>
      <c r="B366" t="s">
        <v>1775</v>
      </c>
      <c r="C366" t="s">
        <v>15215</v>
      </c>
      <c r="D366">
        <v>240000</v>
      </c>
      <c r="F366">
        <f t="shared" si="5"/>
        <v>2369.04</v>
      </c>
      <c r="G366">
        <v>2369.04</v>
      </c>
      <c r="H366">
        <v>0</v>
      </c>
      <c r="I366">
        <v>0</v>
      </c>
      <c r="J366">
        <v>0</v>
      </c>
      <c r="K366">
        <v>0</v>
      </c>
      <c r="L366" t="s">
        <v>3932</v>
      </c>
      <c r="M366" t="s">
        <v>14838</v>
      </c>
      <c r="N366" t="s">
        <v>3984</v>
      </c>
      <c r="O366" t="s">
        <v>16362</v>
      </c>
      <c r="P366" t="s">
        <v>3986</v>
      </c>
      <c r="Q366" t="s">
        <v>16363</v>
      </c>
      <c r="R366" t="s">
        <v>3994</v>
      </c>
      <c r="S366" t="s">
        <v>16313</v>
      </c>
      <c r="U366" s="52"/>
      <c r="W366">
        <v>-237630.96</v>
      </c>
    </row>
    <row r="367" spans="1:23" x14ac:dyDescent="0.3">
      <c r="A367" t="s">
        <v>1776</v>
      </c>
      <c r="B367" t="s">
        <v>1775</v>
      </c>
      <c r="C367" t="s">
        <v>15216</v>
      </c>
      <c r="D367">
        <v>300000</v>
      </c>
      <c r="F367">
        <f t="shared" si="5"/>
        <v>482.47</v>
      </c>
      <c r="G367">
        <v>482.47</v>
      </c>
      <c r="H367">
        <v>0</v>
      </c>
      <c r="I367">
        <v>0</v>
      </c>
      <c r="J367">
        <v>0</v>
      </c>
      <c r="K367">
        <v>0</v>
      </c>
      <c r="L367" t="s">
        <v>3949</v>
      </c>
      <c r="M367" t="s">
        <v>14838</v>
      </c>
      <c r="N367" t="s">
        <v>3984</v>
      </c>
      <c r="O367" t="s">
        <v>16362</v>
      </c>
      <c r="P367" t="s">
        <v>3986</v>
      </c>
      <c r="Q367" t="s">
        <v>16363</v>
      </c>
      <c r="R367" t="s">
        <v>3994</v>
      </c>
      <c r="S367" t="s">
        <v>16318</v>
      </c>
      <c r="U367" s="52"/>
      <c r="W367">
        <v>-299517.53000000003</v>
      </c>
    </row>
    <row r="368" spans="1:23" x14ac:dyDescent="0.3">
      <c r="A368" t="s">
        <v>1777</v>
      </c>
      <c r="B368" t="s">
        <v>1778</v>
      </c>
      <c r="C368" t="s">
        <v>15217</v>
      </c>
      <c r="D368">
        <v>50000</v>
      </c>
      <c r="F368">
        <f t="shared" si="5"/>
        <v>21278.75</v>
      </c>
      <c r="G368">
        <v>21278.75</v>
      </c>
      <c r="H368">
        <v>0</v>
      </c>
      <c r="I368">
        <v>0</v>
      </c>
      <c r="J368">
        <v>0</v>
      </c>
      <c r="K368">
        <v>0</v>
      </c>
      <c r="L368" t="s">
        <v>3943</v>
      </c>
      <c r="M368" t="s">
        <v>14842</v>
      </c>
      <c r="N368" t="s">
        <v>3984</v>
      </c>
      <c r="O368" t="s">
        <v>16362</v>
      </c>
      <c r="P368" t="s">
        <v>3986</v>
      </c>
      <c r="Q368" t="s">
        <v>16363</v>
      </c>
      <c r="R368" t="s">
        <v>3994</v>
      </c>
      <c r="S368" t="s">
        <v>16308</v>
      </c>
      <c r="U368" s="52">
        <v>419029520</v>
      </c>
      <c r="W368">
        <v>-28721.25</v>
      </c>
    </row>
    <row r="369" spans="1:23" x14ac:dyDescent="0.3">
      <c r="A369" t="s">
        <v>1779</v>
      </c>
      <c r="B369" t="s">
        <v>1778</v>
      </c>
      <c r="C369" t="s">
        <v>15218</v>
      </c>
      <c r="D369">
        <v>530000</v>
      </c>
      <c r="F369">
        <f t="shared" si="5"/>
        <v>189531.88</v>
      </c>
      <c r="G369">
        <v>189531.88</v>
      </c>
      <c r="H369">
        <v>0</v>
      </c>
      <c r="I369">
        <v>0</v>
      </c>
      <c r="J369">
        <v>0</v>
      </c>
      <c r="K369">
        <v>0</v>
      </c>
      <c r="L369" t="s">
        <v>3943</v>
      </c>
      <c r="M369" t="s">
        <v>14842</v>
      </c>
      <c r="N369" t="s">
        <v>3984</v>
      </c>
      <c r="O369" t="s">
        <v>16362</v>
      </c>
      <c r="P369" t="s">
        <v>3986</v>
      </c>
      <c r="Q369" t="s">
        <v>16363</v>
      </c>
      <c r="R369" t="s">
        <v>3994</v>
      </c>
      <c r="S369" t="s">
        <v>16321</v>
      </c>
      <c r="U369" s="52">
        <v>424377920</v>
      </c>
      <c r="W369">
        <v>-340468.12</v>
      </c>
    </row>
    <row r="370" spans="1:23" x14ac:dyDescent="0.3">
      <c r="A370" t="s">
        <v>1780</v>
      </c>
      <c r="B370" t="s">
        <v>1781</v>
      </c>
      <c r="C370" t="s">
        <v>15219</v>
      </c>
      <c r="D370">
        <v>120000</v>
      </c>
      <c r="F370">
        <f t="shared" si="5"/>
        <v>33985.43</v>
      </c>
      <c r="G370">
        <v>33985.43</v>
      </c>
      <c r="H370">
        <v>0</v>
      </c>
      <c r="I370">
        <v>0</v>
      </c>
      <c r="J370">
        <v>0</v>
      </c>
      <c r="K370">
        <v>0</v>
      </c>
      <c r="L370" t="s">
        <v>3943</v>
      </c>
      <c r="M370" t="s">
        <v>14842</v>
      </c>
      <c r="N370" t="s">
        <v>3984</v>
      </c>
      <c r="O370" t="s">
        <v>16362</v>
      </c>
      <c r="P370" t="s">
        <v>3986</v>
      </c>
      <c r="Q370" t="s">
        <v>16363</v>
      </c>
      <c r="R370" t="s">
        <v>3994</v>
      </c>
      <c r="S370" t="s">
        <v>16312</v>
      </c>
      <c r="U370" s="52">
        <v>84595710</v>
      </c>
      <c r="W370">
        <v>-86014.57</v>
      </c>
    </row>
    <row r="371" spans="1:23" x14ac:dyDescent="0.3">
      <c r="A371" t="s">
        <v>1782</v>
      </c>
      <c r="B371" t="s">
        <v>1783</v>
      </c>
      <c r="C371" t="s">
        <v>15220</v>
      </c>
      <c r="D371">
        <v>15000</v>
      </c>
      <c r="F371">
        <f t="shared" si="5"/>
        <v>6136.08</v>
      </c>
      <c r="G371">
        <v>6136.08</v>
      </c>
      <c r="H371">
        <v>0</v>
      </c>
      <c r="I371">
        <v>0</v>
      </c>
      <c r="J371">
        <v>0</v>
      </c>
      <c r="K371">
        <v>0</v>
      </c>
      <c r="L371" t="s">
        <v>3936</v>
      </c>
      <c r="M371" t="s">
        <v>14838</v>
      </c>
      <c r="N371" t="s">
        <v>3984</v>
      </c>
      <c r="O371" t="s">
        <v>16362</v>
      </c>
      <c r="P371" t="s">
        <v>3986</v>
      </c>
      <c r="Q371" t="s">
        <v>16363</v>
      </c>
      <c r="R371" t="s">
        <v>3994</v>
      </c>
      <c r="S371" t="s">
        <v>16307</v>
      </c>
      <c r="U371" s="52">
        <v>72656250</v>
      </c>
      <c r="W371">
        <v>-8863.92</v>
      </c>
    </row>
    <row r="372" spans="1:23" x14ac:dyDescent="0.3">
      <c r="A372" t="s">
        <v>1784</v>
      </c>
      <c r="B372" t="s">
        <v>1785</v>
      </c>
      <c r="C372" t="s">
        <v>15221</v>
      </c>
      <c r="D372">
        <v>10000</v>
      </c>
      <c r="F372">
        <f t="shared" si="5"/>
        <v>4215.83</v>
      </c>
      <c r="G372">
        <v>4215.83</v>
      </c>
      <c r="H372">
        <v>0</v>
      </c>
      <c r="I372">
        <v>0</v>
      </c>
      <c r="J372">
        <v>0</v>
      </c>
      <c r="K372">
        <v>0</v>
      </c>
      <c r="L372" t="s">
        <v>3939</v>
      </c>
      <c r="M372" t="s">
        <v>14838</v>
      </c>
      <c r="N372" t="s">
        <v>3984</v>
      </c>
      <c r="O372" t="s">
        <v>16362</v>
      </c>
      <c r="P372" t="s">
        <v>3986</v>
      </c>
      <c r="Q372" t="s">
        <v>16363</v>
      </c>
      <c r="R372" t="s">
        <v>3994</v>
      </c>
      <c r="S372" t="s">
        <v>16314</v>
      </c>
      <c r="U372" s="52"/>
      <c r="W372">
        <v>-5784.17</v>
      </c>
    </row>
    <row r="373" spans="1:23" x14ac:dyDescent="0.3">
      <c r="A373" t="s">
        <v>1786</v>
      </c>
      <c r="B373" t="s">
        <v>1787</v>
      </c>
      <c r="C373" t="s">
        <v>15222</v>
      </c>
      <c r="D373">
        <v>5000</v>
      </c>
      <c r="F373">
        <f t="shared" si="5"/>
        <v>1017.75</v>
      </c>
      <c r="G373">
        <v>1017.75</v>
      </c>
      <c r="H373">
        <v>0</v>
      </c>
      <c r="I373">
        <v>0</v>
      </c>
      <c r="J373">
        <v>0</v>
      </c>
      <c r="K373">
        <v>0</v>
      </c>
      <c r="L373" t="s">
        <v>3939</v>
      </c>
      <c r="M373" t="s">
        <v>14838</v>
      </c>
      <c r="N373" t="s">
        <v>3984</v>
      </c>
      <c r="O373" t="s">
        <v>16362</v>
      </c>
      <c r="P373" t="s">
        <v>3991</v>
      </c>
      <c r="Q373" t="s">
        <v>16364</v>
      </c>
      <c r="R373" t="s">
        <v>3994</v>
      </c>
      <c r="S373" t="s">
        <v>16319</v>
      </c>
      <c r="U373" s="52"/>
      <c r="W373">
        <v>-3982.25</v>
      </c>
    </row>
    <row r="374" spans="1:23" x14ac:dyDescent="0.3">
      <c r="A374" t="s">
        <v>1788</v>
      </c>
      <c r="B374" t="s">
        <v>1789</v>
      </c>
      <c r="C374" t="s">
        <v>15223</v>
      </c>
      <c r="D374">
        <v>7000</v>
      </c>
      <c r="F374">
        <f t="shared" si="5"/>
        <v>3426.63</v>
      </c>
      <c r="G374">
        <v>3426.63</v>
      </c>
      <c r="H374">
        <v>0</v>
      </c>
      <c r="I374">
        <v>0</v>
      </c>
      <c r="J374">
        <v>0</v>
      </c>
      <c r="K374">
        <v>0</v>
      </c>
      <c r="L374" t="s">
        <v>3932</v>
      </c>
      <c r="M374" t="s">
        <v>14838</v>
      </c>
      <c r="N374" t="s">
        <v>3984</v>
      </c>
      <c r="O374" t="s">
        <v>16362</v>
      </c>
      <c r="P374" t="s">
        <v>3991</v>
      </c>
      <c r="Q374" t="s">
        <v>16364</v>
      </c>
      <c r="R374" t="s">
        <v>3994</v>
      </c>
      <c r="S374" t="s">
        <v>16311</v>
      </c>
      <c r="U374" s="52" t="s">
        <v>16328</v>
      </c>
      <c r="W374">
        <v>-3573.37</v>
      </c>
    </row>
    <row r="375" spans="1:23" x14ac:dyDescent="0.3">
      <c r="A375" t="s">
        <v>1790</v>
      </c>
      <c r="B375" t="s">
        <v>1791</v>
      </c>
      <c r="C375" t="s">
        <v>15224</v>
      </c>
      <c r="D375">
        <v>25000</v>
      </c>
      <c r="F375">
        <f t="shared" si="5"/>
        <v>1545.6</v>
      </c>
      <c r="G375">
        <v>1545.6</v>
      </c>
      <c r="H375">
        <v>0</v>
      </c>
      <c r="I375">
        <v>0</v>
      </c>
      <c r="J375">
        <v>0</v>
      </c>
      <c r="K375">
        <v>0</v>
      </c>
      <c r="L375" t="s">
        <v>3942</v>
      </c>
      <c r="M375" t="s">
        <v>14844</v>
      </c>
      <c r="N375" t="s">
        <v>3984</v>
      </c>
      <c r="O375" t="s">
        <v>16362</v>
      </c>
      <c r="P375" t="s">
        <v>3988</v>
      </c>
      <c r="Q375" t="s">
        <v>16362</v>
      </c>
      <c r="R375" t="s">
        <v>3994</v>
      </c>
      <c r="S375" t="s">
        <v>16315</v>
      </c>
      <c r="U375" s="52"/>
      <c r="W375">
        <v>-23454.400000000001</v>
      </c>
    </row>
    <row r="376" spans="1:23" x14ac:dyDescent="0.3">
      <c r="A376" t="s">
        <v>1792</v>
      </c>
      <c r="B376" t="s">
        <v>1793</v>
      </c>
      <c r="C376" t="s">
        <v>15225</v>
      </c>
      <c r="D376">
        <v>8000</v>
      </c>
      <c r="F376">
        <f t="shared" si="5"/>
        <v>2691</v>
      </c>
      <c r="G376">
        <v>2691</v>
      </c>
      <c r="H376">
        <v>0</v>
      </c>
      <c r="I376">
        <v>0</v>
      </c>
      <c r="J376">
        <v>0</v>
      </c>
      <c r="K376">
        <v>0</v>
      </c>
      <c r="L376" t="s">
        <v>3939</v>
      </c>
      <c r="M376" t="s">
        <v>14838</v>
      </c>
      <c r="N376" t="s">
        <v>3984</v>
      </c>
      <c r="O376" t="s">
        <v>16362</v>
      </c>
      <c r="P376" t="s">
        <v>3986</v>
      </c>
      <c r="Q376" t="s">
        <v>16363</v>
      </c>
      <c r="R376" t="s">
        <v>3994</v>
      </c>
      <c r="S376" t="s">
        <v>16313</v>
      </c>
      <c r="U376" s="52"/>
      <c r="W376">
        <v>-5309</v>
      </c>
    </row>
    <row r="377" spans="1:23" x14ac:dyDescent="0.3">
      <c r="A377" t="s">
        <v>1794</v>
      </c>
      <c r="B377" t="s">
        <v>1795</v>
      </c>
      <c r="C377" t="s">
        <v>15226</v>
      </c>
      <c r="D377">
        <v>0</v>
      </c>
      <c r="F377">
        <f t="shared" si="5"/>
        <v>-272.73</v>
      </c>
      <c r="G377">
        <v>0</v>
      </c>
      <c r="H377">
        <v>0</v>
      </c>
      <c r="I377">
        <v>0</v>
      </c>
      <c r="J377">
        <v>0</v>
      </c>
      <c r="K377">
        <v>-272.73</v>
      </c>
      <c r="L377" t="s">
        <v>3954</v>
      </c>
      <c r="M377" t="s">
        <v>14836</v>
      </c>
      <c r="N377" t="s">
        <v>3984</v>
      </c>
      <c r="O377" t="s">
        <v>16362</v>
      </c>
      <c r="P377" t="s">
        <v>3988</v>
      </c>
      <c r="Q377" t="s">
        <v>16362</v>
      </c>
      <c r="R377" t="s">
        <v>3994</v>
      </c>
      <c r="S377" t="s">
        <v>16314</v>
      </c>
      <c r="U377" s="52">
        <v>43890100</v>
      </c>
      <c r="W377">
        <v>-272.73</v>
      </c>
    </row>
    <row r="378" spans="1:23" x14ac:dyDescent="0.3">
      <c r="A378" t="s">
        <v>1796</v>
      </c>
      <c r="B378" t="s">
        <v>1797</v>
      </c>
      <c r="C378" t="s">
        <v>15227</v>
      </c>
      <c r="D378">
        <v>5000</v>
      </c>
      <c r="F378">
        <f t="shared" si="5"/>
        <v>1036.29</v>
      </c>
      <c r="G378">
        <v>759</v>
      </c>
      <c r="H378">
        <v>0</v>
      </c>
      <c r="I378">
        <v>277.29000000000002</v>
      </c>
      <c r="J378">
        <v>0</v>
      </c>
      <c r="K378">
        <v>0</v>
      </c>
      <c r="L378" t="s">
        <v>3932</v>
      </c>
      <c r="M378" t="s">
        <v>14838</v>
      </c>
      <c r="N378" t="s">
        <v>3990</v>
      </c>
      <c r="O378" t="s">
        <v>16364</v>
      </c>
      <c r="P378" t="s">
        <v>3991</v>
      </c>
      <c r="Q378" t="s">
        <v>16364</v>
      </c>
      <c r="R378" t="s">
        <v>3994</v>
      </c>
      <c r="S378" t="s">
        <v>16315</v>
      </c>
      <c r="U378" s="52"/>
      <c r="W378">
        <v>-3963.71</v>
      </c>
    </row>
    <row r="379" spans="1:23" x14ac:dyDescent="0.3">
      <c r="A379" t="s">
        <v>1798</v>
      </c>
      <c r="B379" t="s">
        <v>1799</v>
      </c>
      <c r="C379" t="s">
        <v>15228</v>
      </c>
      <c r="D379">
        <v>445750</v>
      </c>
      <c r="F379">
        <f t="shared" si="5"/>
        <v>92309.56</v>
      </c>
      <c r="G379">
        <v>87686.56</v>
      </c>
      <c r="H379">
        <v>0</v>
      </c>
      <c r="I379">
        <v>2311.5</v>
      </c>
      <c r="J379">
        <v>1155.75</v>
      </c>
      <c r="K379">
        <v>1155.75</v>
      </c>
      <c r="L379" t="s">
        <v>3932</v>
      </c>
      <c r="M379" t="s">
        <v>14838</v>
      </c>
      <c r="N379" t="s">
        <v>3990</v>
      </c>
      <c r="O379" t="s">
        <v>16364</v>
      </c>
      <c r="P379" t="s">
        <v>3986</v>
      </c>
      <c r="Q379" t="s">
        <v>16363</v>
      </c>
      <c r="R379" t="s">
        <v>3994</v>
      </c>
      <c r="S379" t="s">
        <v>16320</v>
      </c>
      <c r="U379" s="52"/>
      <c r="W379">
        <v>-353440.44</v>
      </c>
    </row>
    <row r="380" spans="1:23" x14ac:dyDescent="0.3">
      <c r="A380" t="s">
        <v>1800</v>
      </c>
      <c r="B380" t="s">
        <v>1801</v>
      </c>
      <c r="C380" t="s">
        <v>15229</v>
      </c>
      <c r="D380">
        <v>50000</v>
      </c>
      <c r="F380">
        <f t="shared" si="5"/>
        <v>36512.5</v>
      </c>
      <c r="G380">
        <v>36512.5</v>
      </c>
      <c r="H380">
        <v>0</v>
      </c>
      <c r="I380">
        <v>0</v>
      </c>
      <c r="J380">
        <v>0</v>
      </c>
      <c r="K380">
        <v>0</v>
      </c>
      <c r="L380" t="s">
        <v>3932</v>
      </c>
      <c r="M380" t="s">
        <v>14838</v>
      </c>
      <c r="N380" t="s">
        <v>3984</v>
      </c>
      <c r="O380" t="s">
        <v>16362</v>
      </c>
      <c r="P380" t="s">
        <v>3986</v>
      </c>
      <c r="Q380" t="s">
        <v>16363</v>
      </c>
      <c r="R380" t="s">
        <v>3994</v>
      </c>
      <c r="S380" t="s">
        <v>16317</v>
      </c>
      <c r="U380" s="52">
        <v>603669200</v>
      </c>
      <c r="W380">
        <v>-13487.5</v>
      </c>
    </row>
    <row r="381" spans="1:23" x14ac:dyDescent="0.3">
      <c r="A381" t="s">
        <v>1802</v>
      </c>
      <c r="B381" t="s">
        <v>1803</v>
      </c>
      <c r="C381" t="s">
        <v>15230</v>
      </c>
      <c r="D381">
        <v>3000</v>
      </c>
      <c r="F381">
        <f t="shared" si="5"/>
        <v>4075</v>
      </c>
      <c r="G381">
        <v>3289</v>
      </c>
      <c r="H381">
        <v>0</v>
      </c>
      <c r="I381">
        <v>0</v>
      </c>
      <c r="J381">
        <v>0</v>
      </c>
      <c r="K381">
        <v>786</v>
      </c>
      <c r="L381" t="s">
        <v>3932</v>
      </c>
      <c r="M381" t="s">
        <v>14838</v>
      </c>
      <c r="N381" t="s">
        <v>3989</v>
      </c>
      <c r="O381" t="s">
        <v>16363</v>
      </c>
      <c r="P381" t="s">
        <v>3986</v>
      </c>
      <c r="Q381" t="s">
        <v>16363</v>
      </c>
      <c r="R381" t="s">
        <v>3994</v>
      </c>
      <c r="S381" t="s">
        <v>16314</v>
      </c>
      <c r="U381" s="52">
        <v>196154780</v>
      </c>
      <c r="W381">
        <v>1075</v>
      </c>
    </row>
    <row r="382" spans="1:23" x14ac:dyDescent="0.3">
      <c r="A382" t="s">
        <v>1804</v>
      </c>
      <c r="B382" t="s">
        <v>1805</v>
      </c>
      <c r="C382" t="s">
        <v>15231</v>
      </c>
      <c r="D382">
        <v>1143100</v>
      </c>
      <c r="F382">
        <f t="shared" si="5"/>
        <v>946077.86</v>
      </c>
      <c r="G382">
        <v>946077.86</v>
      </c>
      <c r="H382">
        <v>0</v>
      </c>
      <c r="I382">
        <v>0</v>
      </c>
      <c r="J382">
        <v>0</v>
      </c>
      <c r="K382">
        <v>0</v>
      </c>
      <c r="L382" t="s">
        <v>3956</v>
      </c>
      <c r="M382" t="s">
        <v>14842</v>
      </c>
      <c r="N382" t="s">
        <v>3984</v>
      </c>
      <c r="O382" t="s">
        <v>16362</v>
      </c>
      <c r="P382" t="s">
        <v>3988</v>
      </c>
      <c r="Q382" t="s">
        <v>16362</v>
      </c>
      <c r="R382" t="s">
        <v>3994</v>
      </c>
      <c r="S382" t="s">
        <v>16317</v>
      </c>
      <c r="U382" s="52">
        <v>530545080</v>
      </c>
      <c r="W382">
        <v>-197022.14</v>
      </c>
    </row>
    <row r="383" spans="1:23" x14ac:dyDescent="0.3">
      <c r="A383" t="s">
        <v>1806</v>
      </c>
      <c r="B383" t="s">
        <v>1807</v>
      </c>
      <c r="C383" t="s">
        <v>15232</v>
      </c>
      <c r="D383">
        <v>10000</v>
      </c>
      <c r="F383">
        <f t="shared" si="5"/>
        <v>1481.52</v>
      </c>
      <c r="G383">
        <v>1481.52</v>
      </c>
      <c r="H383">
        <v>0</v>
      </c>
      <c r="I383">
        <v>0</v>
      </c>
      <c r="J383">
        <v>0</v>
      </c>
      <c r="K383">
        <v>0</v>
      </c>
      <c r="L383" t="s">
        <v>3939</v>
      </c>
      <c r="M383" t="s">
        <v>14838</v>
      </c>
      <c r="N383" t="s">
        <v>3984</v>
      </c>
      <c r="O383" t="s">
        <v>16362</v>
      </c>
      <c r="P383" t="s">
        <v>3986</v>
      </c>
      <c r="Q383" t="s">
        <v>16363</v>
      </c>
      <c r="R383" t="s">
        <v>3994</v>
      </c>
      <c r="S383" t="s">
        <v>16315</v>
      </c>
      <c r="U383" s="52">
        <v>1258920</v>
      </c>
      <c r="W383">
        <v>-8518.48</v>
      </c>
    </row>
    <row r="384" spans="1:23" x14ac:dyDescent="0.3">
      <c r="A384" t="s">
        <v>1808</v>
      </c>
      <c r="B384" t="s">
        <v>1809</v>
      </c>
      <c r="C384" t="s">
        <v>15233</v>
      </c>
      <c r="D384">
        <v>360000</v>
      </c>
      <c r="F384">
        <f t="shared" si="5"/>
        <v>43460.5</v>
      </c>
      <c r="G384">
        <v>43460.5</v>
      </c>
      <c r="H384">
        <v>0</v>
      </c>
      <c r="I384">
        <v>0</v>
      </c>
      <c r="J384">
        <v>0</v>
      </c>
      <c r="K384">
        <v>0</v>
      </c>
      <c r="L384" t="s">
        <v>3942</v>
      </c>
      <c r="M384" t="s">
        <v>14844</v>
      </c>
      <c r="N384" t="s">
        <v>3984</v>
      </c>
      <c r="O384" t="s">
        <v>16362</v>
      </c>
      <c r="P384" t="s">
        <v>3986</v>
      </c>
      <c r="Q384" t="s">
        <v>16363</v>
      </c>
      <c r="R384" t="s">
        <v>3994</v>
      </c>
      <c r="S384" t="s">
        <v>16316</v>
      </c>
      <c r="U384" s="52"/>
      <c r="V384">
        <v>8</v>
      </c>
      <c r="W384">
        <v>-316539.5</v>
      </c>
    </row>
    <row r="385" spans="1:23" x14ac:dyDescent="0.3">
      <c r="A385" t="s">
        <v>1810</v>
      </c>
      <c r="B385" t="s">
        <v>1811</v>
      </c>
      <c r="C385" t="s">
        <v>15234</v>
      </c>
      <c r="D385">
        <v>75000</v>
      </c>
      <c r="F385">
        <f t="shared" si="5"/>
        <v>12985.169999999998</v>
      </c>
      <c r="G385">
        <v>12415.8</v>
      </c>
      <c r="H385">
        <v>0</v>
      </c>
      <c r="I385">
        <v>0</v>
      </c>
      <c r="J385">
        <v>236.81</v>
      </c>
      <c r="K385">
        <v>332.56</v>
      </c>
      <c r="L385" t="s">
        <v>3930</v>
      </c>
      <c r="M385" t="s">
        <v>14841</v>
      </c>
      <c r="N385" t="s">
        <v>3990</v>
      </c>
      <c r="O385" t="s">
        <v>16364</v>
      </c>
      <c r="P385" t="s">
        <v>3985</v>
      </c>
      <c r="Q385" t="s">
        <v>16371</v>
      </c>
      <c r="R385" t="s">
        <v>3997</v>
      </c>
      <c r="S385" t="s">
        <v>16310</v>
      </c>
      <c r="U385" s="52"/>
      <c r="W385">
        <v>-62014.83</v>
      </c>
    </row>
    <row r="386" spans="1:23" x14ac:dyDescent="0.3">
      <c r="A386" t="s">
        <v>1812</v>
      </c>
      <c r="B386" t="s">
        <v>1813</v>
      </c>
      <c r="C386" t="s">
        <v>15235</v>
      </c>
      <c r="D386">
        <v>120000</v>
      </c>
      <c r="F386">
        <f t="shared" si="5"/>
        <v>24884.09</v>
      </c>
      <c r="G386">
        <v>24884.09</v>
      </c>
      <c r="H386">
        <v>0</v>
      </c>
      <c r="I386">
        <v>0</v>
      </c>
      <c r="J386">
        <v>0</v>
      </c>
      <c r="K386">
        <v>0</v>
      </c>
      <c r="L386" t="s">
        <v>3954</v>
      </c>
      <c r="M386" t="s">
        <v>14836</v>
      </c>
      <c r="N386" t="s">
        <v>3984</v>
      </c>
      <c r="O386" t="s">
        <v>16362</v>
      </c>
      <c r="P386" t="s">
        <v>3985</v>
      </c>
      <c r="Q386" t="s">
        <v>16371</v>
      </c>
      <c r="R386" t="s">
        <v>3997</v>
      </c>
      <c r="S386" t="s">
        <v>16319</v>
      </c>
      <c r="U386" s="52">
        <v>215823040</v>
      </c>
      <c r="W386">
        <v>-95115.91</v>
      </c>
    </row>
    <row r="387" spans="1:23" x14ac:dyDescent="0.3">
      <c r="A387" t="s">
        <v>1814</v>
      </c>
      <c r="B387" t="s">
        <v>1815</v>
      </c>
      <c r="C387" t="s">
        <v>15236</v>
      </c>
      <c r="D387">
        <v>1</v>
      </c>
      <c r="F387">
        <f t="shared" ref="F387:F450" si="6">G387+H387+I387+J387+K387</f>
        <v>22344.92</v>
      </c>
      <c r="G387">
        <v>0</v>
      </c>
      <c r="H387">
        <v>0</v>
      </c>
      <c r="I387">
        <v>0</v>
      </c>
      <c r="J387">
        <v>0</v>
      </c>
      <c r="K387">
        <v>22344.92</v>
      </c>
      <c r="L387" t="s">
        <v>3940</v>
      </c>
      <c r="M387" t="s">
        <v>14838</v>
      </c>
      <c r="N387" t="s">
        <v>3989</v>
      </c>
      <c r="O387" t="s">
        <v>16363</v>
      </c>
      <c r="P387" t="s">
        <v>3986</v>
      </c>
      <c r="Q387" t="s">
        <v>16363</v>
      </c>
      <c r="R387" t="s">
        <v>3994</v>
      </c>
      <c r="S387" t="s">
        <v>16307</v>
      </c>
      <c r="U387" s="52">
        <v>3286500</v>
      </c>
      <c r="W387">
        <v>22343.919999999998</v>
      </c>
    </row>
    <row r="388" spans="1:23" x14ac:dyDescent="0.3">
      <c r="A388" t="s">
        <v>1816</v>
      </c>
      <c r="B388" t="s">
        <v>1817</v>
      </c>
      <c r="C388" t="s">
        <v>15237</v>
      </c>
      <c r="D388">
        <v>10000</v>
      </c>
      <c r="F388">
        <f t="shared" si="6"/>
        <v>690</v>
      </c>
      <c r="G388">
        <v>0</v>
      </c>
      <c r="H388">
        <v>0</v>
      </c>
      <c r="I388">
        <v>0</v>
      </c>
      <c r="J388">
        <v>690</v>
      </c>
      <c r="K388">
        <v>0</v>
      </c>
      <c r="L388" t="s">
        <v>3949</v>
      </c>
      <c r="M388" t="s">
        <v>14838</v>
      </c>
      <c r="N388" t="s">
        <v>3990</v>
      </c>
      <c r="O388" t="s">
        <v>16364</v>
      </c>
      <c r="P388" t="s">
        <v>3986</v>
      </c>
      <c r="Q388" t="s">
        <v>16363</v>
      </c>
      <c r="R388" t="s">
        <v>3994</v>
      </c>
      <c r="S388" t="s">
        <v>16311</v>
      </c>
      <c r="U388" s="52">
        <v>29684000</v>
      </c>
      <c r="W388">
        <v>-9310</v>
      </c>
    </row>
    <row r="389" spans="1:23" x14ac:dyDescent="0.3">
      <c r="A389" t="s">
        <v>1818</v>
      </c>
      <c r="B389" t="s">
        <v>1819</v>
      </c>
      <c r="C389" t="s">
        <v>15238</v>
      </c>
      <c r="D389">
        <v>150000</v>
      </c>
      <c r="F389">
        <f t="shared" si="6"/>
        <v>28636.329999999998</v>
      </c>
      <c r="G389">
        <v>49954.42</v>
      </c>
      <c r="H389">
        <v>-21318.09</v>
      </c>
      <c r="I389">
        <v>0</v>
      </c>
      <c r="J389">
        <v>0</v>
      </c>
      <c r="K389">
        <v>0</v>
      </c>
      <c r="L389" t="s">
        <v>3941</v>
      </c>
      <c r="M389" t="s">
        <v>14838</v>
      </c>
      <c r="N389" t="s">
        <v>3984</v>
      </c>
      <c r="O389" t="s">
        <v>16362</v>
      </c>
      <c r="P389" t="s">
        <v>3986</v>
      </c>
      <c r="Q389" t="s">
        <v>16363</v>
      </c>
      <c r="R389" t="s">
        <v>3994</v>
      </c>
      <c r="S389" t="s">
        <v>16312</v>
      </c>
      <c r="U389" s="52">
        <v>185077360</v>
      </c>
      <c r="W389">
        <v>-121363.67</v>
      </c>
    </row>
    <row r="390" spans="1:23" x14ac:dyDescent="0.3">
      <c r="A390" t="s">
        <v>1820</v>
      </c>
      <c r="B390" t="s">
        <v>1821</v>
      </c>
      <c r="C390" t="s">
        <v>15239</v>
      </c>
      <c r="D390">
        <v>1</v>
      </c>
      <c r="F390">
        <f t="shared" si="6"/>
        <v>9865.74</v>
      </c>
      <c r="G390">
        <v>0</v>
      </c>
      <c r="H390">
        <v>0</v>
      </c>
      <c r="I390">
        <v>0</v>
      </c>
      <c r="J390">
        <v>0</v>
      </c>
      <c r="K390">
        <v>9865.74</v>
      </c>
      <c r="L390" t="s">
        <v>3940</v>
      </c>
      <c r="M390" t="s">
        <v>14838</v>
      </c>
      <c r="N390" t="s">
        <v>3984</v>
      </c>
      <c r="O390" t="s">
        <v>16362</v>
      </c>
      <c r="P390" t="s">
        <v>3988</v>
      </c>
      <c r="Q390" t="s">
        <v>16362</v>
      </c>
      <c r="R390" t="s">
        <v>3994</v>
      </c>
      <c r="S390" t="s">
        <v>16320</v>
      </c>
      <c r="U390" s="52">
        <v>443519960</v>
      </c>
      <c r="W390">
        <v>9864.74</v>
      </c>
    </row>
    <row r="391" spans="1:23" x14ac:dyDescent="0.3">
      <c r="A391" t="s">
        <v>1822</v>
      </c>
      <c r="B391" t="s">
        <v>1823</v>
      </c>
      <c r="C391" t="s">
        <v>15240</v>
      </c>
      <c r="D391">
        <v>20000</v>
      </c>
      <c r="F391">
        <f t="shared" si="6"/>
        <v>690</v>
      </c>
      <c r="G391">
        <v>0</v>
      </c>
      <c r="H391">
        <v>0</v>
      </c>
      <c r="I391">
        <v>0</v>
      </c>
      <c r="J391">
        <v>0</v>
      </c>
      <c r="K391">
        <v>690</v>
      </c>
      <c r="L391" t="s">
        <v>3935</v>
      </c>
      <c r="M391" t="s">
        <v>14838</v>
      </c>
      <c r="N391" t="s">
        <v>3984</v>
      </c>
      <c r="O391" t="s">
        <v>16362</v>
      </c>
      <c r="P391" t="s">
        <v>3986</v>
      </c>
      <c r="Q391" t="s">
        <v>16363</v>
      </c>
      <c r="R391" t="s">
        <v>3995</v>
      </c>
      <c r="S391" t="s">
        <v>16321</v>
      </c>
      <c r="U391" s="52">
        <v>392463360</v>
      </c>
      <c r="W391">
        <v>-19310</v>
      </c>
    </row>
    <row r="392" spans="1:23" x14ac:dyDescent="0.3">
      <c r="A392" t="s">
        <v>1824</v>
      </c>
      <c r="B392" t="s">
        <v>1825</v>
      </c>
      <c r="C392" t="s">
        <v>15241</v>
      </c>
      <c r="D392">
        <v>8000</v>
      </c>
      <c r="F392">
        <f t="shared" si="6"/>
        <v>4127.66</v>
      </c>
      <c r="G392">
        <v>4127.66</v>
      </c>
      <c r="H392">
        <v>0</v>
      </c>
      <c r="I392">
        <v>0</v>
      </c>
      <c r="J392">
        <v>0</v>
      </c>
      <c r="K392">
        <v>0</v>
      </c>
      <c r="L392" t="s">
        <v>3939</v>
      </c>
      <c r="M392" t="s">
        <v>14838</v>
      </c>
      <c r="N392" t="s">
        <v>3984</v>
      </c>
      <c r="O392" t="s">
        <v>16362</v>
      </c>
      <c r="P392" t="s">
        <v>3991</v>
      </c>
      <c r="Q392" t="s">
        <v>16364</v>
      </c>
      <c r="R392" t="s">
        <v>3994</v>
      </c>
      <c r="S392" t="s">
        <v>16318</v>
      </c>
      <c r="U392" s="52"/>
      <c r="W392">
        <v>-3872.34</v>
      </c>
    </row>
    <row r="393" spans="1:23" x14ac:dyDescent="0.3">
      <c r="A393" t="s">
        <v>1826</v>
      </c>
      <c r="B393" t="s">
        <v>1827</v>
      </c>
      <c r="C393" t="s">
        <v>15242</v>
      </c>
      <c r="D393">
        <v>200000</v>
      </c>
      <c r="F393">
        <f t="shared" si="6"/>
        <v>33195.9</v>
      </c>
      <c r="G393">
        <v>33195.9</v>
      </c>
      <c r="H393">
        <v>0</v>
      </c>
      <c r="I393">
        <v>0</v>
      </c>
      <c r="J393">
        <v>0</v>
      </c>
      <c r="K393">
        <v>0</v>
      </c>
      <c r="L393" t="s">
        <v>3942</v>
      </c>
      <c r="M393" t="s">
        <v>14837</v>
      </c>
      <c r="N393" t="s">
        <v>3984</v>
      </c>
      <c r="O393" t="s">
        <v>16362</v>
      </c>
      <c r="P393" t="s">
        <v>3986</v>
      </c>
      <c r="Q393" t="s">
        <v>16363</v>
      </c>
      <c r="R393" t="s">
        <v>3994</v>
      </c>
      <c r="S393" t="s">
        <v>16315</v>
      </c>
      <c r="U393" s="52"/>
      <c r="W393">
        <v>-166804.1</v>
      </c>
    </row>
    <row r="394" spans="1:23" x14ac:dyDescent="0.3">
      <c r="A394" t="s">
        <v>1828</v>
      </c>
      <c r="B394" t="s">
        <v>1829</v>
      </c>
      <c r="C394" t="s">
        <v>15243</v>
      </c>
      <c r="D394">
        <v>100000</v>
      </c>
      <c r="F394">
        <f t="shared" si="6"/>
        <v>80051.360000000001</v>
      </c>
      <c r="G394">
        <v>73404.69</v>
      </c>
      <c r="H394">
        <v>-35641.54</v>
      </c>
      <c r="I394">
        <v>42288.21</v>
      </c>
      <c r="J394">
        <v>0</v>
      </c>
      <c r="K394">
        <v>0</v>
      </c>
      <c r="L394" t="s">
        <v>3936</v>
      </c>
      <c r="M394" t="s">
        <v>14838</v>
      </c>
      <c r="N394" t="s">
        <v>3990</v>
      </c>
      <c r="O394" t="s">
        <v>16364</v>
      </c>
      <c r="P394" t="s">
        <v>3986</v>
      </c>
      <c r="Q394" t="s">
        <v>16363</v>
      </c>
      <c r="R394" t="s">
        <v>3994</v>
      </c>
      <c r="S394" t="s">
        <v>16315</v>
      </c>
      <c r="U394" s="52"/>
      <c r="V394">
        <v>2</v>
      </c>
      <c r="W394">
        <v>-19948.64</v>
      </c>
    </row>
    <row r="395" spans="1:23" x14ac:dyDescent="0.3">
      <c r="A395" t="s">
        <v>1830</v>
      </c>
      <c r="B395" t="s">
        <v>1831</v>
      </c>
      <c r="C395" t="s">
        <v>15244</v>
      </c>
      <c r="D395">
        <v>60000</v>
      </c>
      <c r="F395">
        <f t="shared" si="6"/>
        <v>38227.160000000003</v>
      </c>
      <c r="G395">
        <v>0</v>
      </c>
      <c r="H395">
        <v>0</v>
      </c>
      <c r="I395">
        <v>0</v>
      </c>
      <c r="J395">
        <v>0</v>
      </c>
      <c r="K395">
        <v>38227.160000000003</v>
      </c>
      <c r="L395" t="s">
        <v>3966</v>
      </c>
      <c r="M395" t="s">
        <v>14839</v>
      </c>
      <c r="N395" t="s">
        <v>3984</v>
      </c>
      <c r="O395" t="s">
        <v>16362</v>
      </c>
      <c r="P395" t="s">
        <v>3985</v>
      </c>
      <c r="Q395" t="s">
        <v>16371</v>
      </c>
      <c r="R395" t="s">
        <v>3997</v>
      </c>
      <c r="S395" t="s">
        <v>16317</v>
      </c>
      <c r="U395" s="52">
        <v>76834940</v>
      </c>
      <c r="W395">
        <v>-21772.839999999997</v>
      </c>
    </row>
    <row r="396" spans="1:23" x14ac:dyDescent="0.3">
      <c r="A396" t="s">
        <v>1832</v>
      </c>
      <c r="B396" t="s">
        <v>1833</v>
      </c>
      <c r="C396" t="s">
        <v>15245</v>
      </c>
      <c r="D396">
        <v>10000</v>
      </c>
      <c r="F396">
        <f t="shared" si="6"/>
        <v>2492.7399999999998</v>
      </c>
      <c r="G396">
        <v>2492.7399999999998</v>
      </c>
      <c r="H396">
        <v>0</v>
      </c>
      <c r="I396">
        <v>0</v>
      </c>
      <c r="J396">
        <v>0</v>
      </c>
      <c r="K396">
        <v>0</v>
      </c>
      <c r="L396" t="s">
        <v>3932</v>
      </c>
      <c r="M396" t="s">
        <v>14838</v>
      </c>
      <c r="N396" t="s">
        <v>3984</v>
      </c>
      <c r="O396" t="s">
        <v>16362</v>
      </c>
      <c r="P396" t="s">
        <v>3991</v>
      </c>
      <c r="Q396" t="s">
        <v>16364</v>
      </c>
      <c r="R396" t="s">
        <v>3994</v>
      </c>
      <c r="S396" t="s">
        <v>16312</v>
      </c>
      <c r="U396" s="52"/>
      <c r="W396">
        <v>-7507.26</v>
      </c>
    </row>
    <row r="397" spans="1:23" x14ac:dyDescent="0.3">
      <c r="A397" t="s">
        <v>1834</v>
      </c>
      <c r="B397" t="s">
        <v>1835</v>
      </c>
      <c r="C397" t="s">
        <v>15246</v>
      </c>
      <c r="D397">
        <v>75000</v>
      </c>
      <c r="F397">
        <f t="shared" si="6"/>
        <v>14092.1</v>
      </c>
      <c r="G397">
        <v>14092.1</v>
      </c>
      <c r="H397">
        <v>0</v>
      </c>
      <c r="I397">
        <v>0</v>
      </c>
      <c r="J397">
        <v>0</v>
      </c>
      <c r="K397">
        <v>0</v>
      </c>
      <c r="L397" t="s">
        <v>3942</v>
      </c>
      <c r="M397" t="s">
        <v>14844</v>
      </c>
      <c r="N397" t="s">
        <v>3984</v>
      </c>
      <c r="O397" t="s">
        <v>16362</v>
      </c>
      <c r="P397" t="s">
        <v>3988</v>
      </c>
      <c r="Q397" t="s">
        <v>16362</v>
      </c>
      <c r="R397" t="s">
        <v>3994</v>
      </c>
      <c r="S397" t="s">
        <v>16319</v>
      </c>
      <c r="U397" s="52"/>
      <c r="W397">
        <v>-60907.9</v>
      </c>
    </row>
    <row r="398" spans="1:23" x14ac:dyDescent="0.3">
      <c r="A398" t="s">
        <v>1836</v>
      </c>
      <c r="B398" t="s">
        <v>1837</v>
      </c>
      <c r="C398" t="s">
        <v>15247</v>
      </c>
      <c r="D398">
        <v>30000</v>
      </c>
      <c r="F398">
        <f t="shared" si="6"/>
        <v>1175</v>
      </c>
      <c r="G398">
        <v>1175</v>
      </c>
      <c r="H398">
        <v>0</v>
      </c>
      <c r="I398">
        <v>0</v>
      </c>
      <c r="J398">
        <v>0</v>
      </c>
      <c r="K398">
        <v>0</v>
      </c>
      <c r="L398" t="s">
        <v>3942</v>
      </c>
      <c r="M398" t="s">
        <v>14844</v>
      </c>
      <c r="N398" t="s">
        <v>3984</v>
      </c>
      <c r="O398" t="s">
        <v>16362</v>
      </c>
      <c r="P398" t="s">
        <v>3986</v>
      </c>
      <c r="Q398" t="s">
        <v>16363</v>
      </c>
      <c r="R398" t="s">
        <v>3997</v>
      </c>
      <c r="S398" t="s">
        <v>16311</v>
      </c>
      <c r="U398" s="52"/>
      <c r="W398">
        <v>-28825</v>
      </c>
    </row>
    <row r="399" spans="1:23" x14ac:dyDescent="0.3">
      <c r="A399" t="s">
        <v>1838</v>
      </c>
      <c r="B399" t="s">
        <v>1839</v>
      </c>
      <c r="C399" t="s">
        <v>15248</v>
      </c>
      <c r="D399">
        <v>20000</v>
      </c>
      <c r="F399">
        <f t="shared" si="6"/>
        <v>9088.68</v>
      </c>
      <c r="G399">
        <v>9088.68</v>
      </c>
      <c r="H399">
        <v>0</v>
      </c>
      <c r="I399">
        <v>0</v>
      </c>
      <c r="J399">
        <v>0</v>
      </c>
      <c r="K399">
        <v>0</v>
      </c>
      <c r="L399" t="s">
        <v>3954</v>
      </c>
      <c r="M399" t="s">
        <v>14836</v>
      </c>
      <c r="N399" t="s">
        <v>3984</v>
      </c>
      <c r="O399" t="s">
        <v>16362</v>
      </c>
      <c r="P399" t="s">
        <v>3986</v>
      </c>
      <c r="Q399" t="s">
        <v>16363</v>
      </c>
      <c r="R399" t="s">
        <v>3997</v>
      </c>
      <c r="S399" t="s">
        <v>16319</v>
      </c>
      <c r="U399" s="52">
        <v>527052900</v>
      </c>
      <c r="W399">
        <v>-10911.32</v>
      </c>
    </row>
    <row r="400" spans="1:23" x14ac:dyDescent="0.3">
      <c r="A400" t="s">
        <v>1840</v>
      </c>
      <c r="B400" t="s">
        <v>1841</v>
      </c>
      <c r="C400" t="s">
        <v>15249</v>
      </c>
      <c r="D400">
        <v>10000</v>
      </c>
      <c r="F400">
        <f t="shared" si="6"/>
        <v>7450.94</v>
      </c>
      <c r="G400">
        <v>0</v>
      </c>
      <c r="H400">
        <v>0</v>
      </c>
      <c r="I400">
        <v>0</v>
      </c>
      <c r="J400">
        <v>0</v>
      </c>
      <c r="K400">
        <v>7450.94</v>
      </c>
      <c r="L400" t="s">
        <v>3941</v>
      </c>
      <c r="M400" t="s">
        <v>14838</v>
      </c>
      <c r="N400" t="s">
        <v>3984</v>
      </c>
      <c r="O400" t="s">
        <v>16362</v>
      </c>
      <c r="P400" t="s">
        <v>3988</v>
      </c>
      <c r="Q400" t="s">
        <v>16362</v>
      </c>
      <c r="R400" t="s">
        <v>3995</v>
      </c>
      <c r="S400" t="s">
        <v>16313</v>
      </c>
      <c r="U400" s="52"/>
      <c r="W400">
        <v>-2549.0600000000004</v>
      </c>
    </row>
    <row r="401" spans="1:23" x14ac:dyDescent="0.3">
      <c r="A401" t="s">
        <v>1842</v>
      </c>
      <c r="B401" t="s">
        <v>1843</v>
      </c>
      <c r="C401" t="s">
        <v>15250</v>
      </c>
      <c r="D401">
        <v>3000</v>
      </c>
      <c r="F401">
        <f t="shared" si="6"/>
        <v>-100</v>
      </c>
      <c r="G401">
        <v>0</v>
      </c>
      <c r="H401">
        <v>0</v>
      </c>
      <c r="I401">
        <v>0</v>
      </c>
      <c r="J401">
        <v>0</v>
      </c>
      <c r="K401">
        <v>-100</v>
      </c>
      <c r="L401" t="s">
        <v>3941</v>
      </c>
      <c r="M401" t="s">
        <v>14838</v>
      </c>
      <c r="N401" t="s">
        <v>3984</v>
      </c>
      <c r="O401" t="s">
        <v>16362</v>
      </c>
      <c r="P401" t="s">
        <v>3988</v>
      </c>
      <c r="Q401" t="s">
        <v>16362</v>
      </c>
      <c r="R401" t="s">
        <v>3994</v>
      </c>
      <c r="S401" t="s">
        <v>16318</v>
      </c>
      <c r="U401" s="52">
        <v>535258880</v>
      </c>
      <c r="W401">
        <v>-3100</v>
      </c>
    </row>
    <row r="402" spans="1:23" x14ac:dyDescent="0.3">
      <c r="A402" t="s">
        <v>1844</v>
      </c>
      <c r="B402" t="s">
        <v>1845</v>
      </c>
      <c r="C402" t="s">
        <v>15251</v>
      </c>
      <c r="D402">
        <v>5000</v>
      </c>
      <c r="F402">
        <f t="shared" si="6"/>
        <v>-46.2</v>
      </c>
      <c r="G402">
        <v>0</v>
      </c>
      <c r="H402">
        <v>0</v>
      </c>
      <c r="I402">
        <v>0</v>
      </c>
      <c r="J402">
        <v>0</v>
      </c>
      <c r="K402">
        <v>-46.2</v>
      </c>
      <c r="L402" t="s">
        <v>3935</v>
      </c>
      <c r="M402" t="s">
        <v>14838</v>
      </c>
      <c r="N402" t="s">
        <v>3984</v>
      </c>
      <c r="O402" t="s">
        <v>16362</v>
      </c>
      <c r="P402" t="s">
        <v>3985</v>
      </c>
      <c r="Q402" t="s">
        <v>16371</v>
      </c>
      <c r="R402" t="s">
        <v>3997</v>
      </c>
      <c r="S402" t="s">
        <v>16312</v>
      </c>
      <c r="U402" s="52">
        <v>5627960</v>
      </c>
      <c r="W402">
        <v>-5046.2</v>
      </c>
    </row>
    <row r="403" spans="1:23" x14ac:dyDescent="0.3">
      <c r="A403" t="s">
        <v>1846</v>
      </c>
      <c r="B403" t="s">
        <v>1847</v>
      </c>
      <c r="C403" t="s">
        <v>15252</v>
      </c>
      <c r="D403">
        <v>50000</v>
      </c>
      <c r="F403">
        <f t="shared" si="6"/>
        <v>1935.5</v>
      </c>
      <c r="G403">
        <v>0</v>
      </c>
      <c r="H403">
        <v>0</v>
      </c>
      <c r="I403">
        <v>1935.5</v>
      </c>
      <c r="J403">
        <v>0</v>
      </c>
      <c r="K403">
        <v>0</v>
      </c>
      <c r="L403" t="s">
        <v>3932</v>
      </c>
      <c r="M403" t="s">
        <v>14838</v>
      </c>
      <c r="N403" t="s">
        <v>3990</v>
      </c>
      <c r="O403" t="s">
        <v>16364</v>
      </c>
      <c r="P403" t="s">
        <v>3991</v>
      </c>
      <c r="Q403" t="s">
        <v>16364</v>
      </c>
      <c r="R403" t="s">
        <v>3994</v>
      </c>
      <c r="S403" t="s">
        <v>16317</v>
      </c>
      <c r="U403" s="52">
        <v>230189770</v>
      </c>
      <c r="W403">
        <v>-48064.5</v>
      </c>
    </row>
    <row r="404" spans="1:23" x14ac:dyDescent="0.3">
      <c r="A404" t="s">
        <v>1848</v>
      </c>
      <c r="B404" t="s">
        <v>1849</v>
      </c>
      <c r="C404" t="s">
        <v>15253</v>
      </c>
      <c r="D404">
        <v>45000</v>
      </c>
      <c r="F404">
        <f t="shared" si="6"/>
        <v>15921.53</v>
      </c>
      <c r="G404">
        <v>15921.53</v>
      </c>
      <c r="H404">
        <v>0</v>
      </c>
      <c r="I404">
        <v>0</v>
      </c>
      <c r="J404">
        <v>0</v>
      </c>
      <c r="K404">
        <v>0</v>
      </c>
      <c r="L404" t="s">
        <v>3939</v>
      </c>
      <c r="M404" t="s">
        <v>14838</v>
      </c>
      <c r="N404" t="s">
        <v>3984</v>
      </c>
      <c r="O404" t="s">
        <v>16362</v>
      </c>
      <c r="P404" t="s">
        <v>3988</v>
      </c>
      <c r="Q404" t="s">
        <v>16362</v>
      </c>
      <c r="R404" t="s">
        <v>3994</v>
      </c>
      <c r="S404" t="s">
        <v>16315</v>
      </c>
      <c r="U404" s="52"/>
      <c r="W404">
        <v>-29078.47</v>
      </c>
    </row>
    <row r="405" spans="1:23" x14ac:dyDescent="0.3">
      <c r="A405" t="s">
        <v>1850</v>
      </c>
      <c r="B405" t="s">
        <v>1851</v>
      </c>
      <c r="C405" t="s">
        <v>15254</v>
      </c>
      <c r="D405">
        <v>40000</v>
      </c>
      <c r="F405">
        <f t="shared" si="6"/>
        <v>-99.1</v>
      </c>
      <c r="G405">
        <v>0</v>
      </c>
      <c r="H405">
        <v>0</v>
      </c>
      <c r="I405">
        <v>0</v>
      </c>
      <c r="J405">
        <v>0</v>
      </c>
      <c r="K405">
        <v>-99.1</v>
      </c>
      <c r="L405" t="s">
        <v>3942</v>
      </c>
      <c r="M405" t="s">
        <v>14844</v>
      </c>
      <c r="N405" t="s">
        <v>3984</v>
      </c>
      <c r="O405" t="s">
        <v>16362</v>
      </c>
      <c r="P405" t="s">
        <v>3988</v>
      </c>
      <c r="Q405" t="s">
        <v>16362</v>
      </c>
      <c r="R405" t="s">
        <v>3994</v>
      </c>
      <c r="S405" t="s">
        <v>16311</v>
      </c>
      <c r="U405" s="52"/>
      <c r="W405">
        <v>-40099.1</v>
      </c>
    </row>
    <row r="406" spans="1:23" x14ac:dyDescent="0.3">
      <c r="A406" t="s">
        <v>1852</v>
      </c>
      <c r="B406" t="s">
        <v>1853</v>
      </c>
      <c r="C406" t="s">
        <v>15255</v>
      </c>
      <c r="D406">
        <v>70000</v>
      </c>
      <c r="F406">
        <f t="shared" si="6"/>
        <v>28008.53</v>
      </c>
      <c r="G406">
        <v>28008.53</v>
      </c>
      <c r="H406">
        <v>0</v>
      </c>
      <c r="I406">
        <v>0</v>
      </c>
      <c r="J406">
        <v>0</v>
      </c>
      <c r="K406">
        <v>0</v>
      </c>
      <c r="L406" t="s">
        <v>3941</v>
      </c>
      <c r="M406" t="s">
        <v>14838</v>
      </c>
      <c r="N406" t="s">
        <v>3984</v>
      </c>
      <c r="O406" t="s">
        <v>16362</v>
      </c>
      <c r="P406" t="s">
        <v>3988</v>
      </c>
      <c r="Q406" t="s">
        <v>16362</v>
      </c>
      <c r="R406" t="s">
        <v>3994</v>
      </c>
      <c r="S406" t="s">
        <v>16315</v>
      </c>
      <c r="U406" s="52" t="s">
        <v>16329</v>
      </c>
      <c r="W406">
        <v>-41991.47</v>
      </c>
    </row>
    <row r="407" spans="1:23" x14ac:dyDescent="0.3">
      <c r="A407" t="s">
        <v>1854</v>
      </c>
      <c r="B407" t="s">
        <v>1855</v>
      </c>
      <c r="C407" t="s">
        <v>15256</v>
      </c>
      <c r="D407">
        <v>3000</v>
      </c>
      <c r="F407">
        <f t="shared" si="6"/>
        <v>810.75</v>
      </c>
      <c r="G407">
        <v>540.5</v>
      </c>
      <c r="H407">
        <v>0</v>
      </c>
      <c r="I407">
        <v>270.25</v>
      </c>
      <c r="J407">
        <v>0</v>
      </c>
      <c r="K407">
        <v>0</v>
      </c>
      <c r="L407" t="s">
        <v>3936</v>
      </c>
      <c r="M407" t="s">
        <v>14838</v>
      </c>
      <c r="N407" t="s">
        <v>3984</v>
      </c>
      <c r="O407" t="s">
        <v>16362</v>
      </c>
      <c r="P407" t="s">
        <v>3986</v>
      </c>
      <c r="Q407" t="s">
        <v>16363</v>
      </c>
      <c r="R407" t="s">
        <v>3994</v>
      </c>
      <c r="S407" t="s">
        <v>16320</v>
      </c>
      <c r="U407" s="52"/>
      <c r="W407">
        <v>-2189.25</v>
      </c>
    </row>
    <row r="408" spans="1:23" x14ac:dyDescent="0.3">
      <c r="A408" t="s">
        <v>1856</v>
      </c>
      <c r="B408" t="s">
        <v>1857</v>
      </c>
      <c r="C408" t="s">
        <v>15257</v>
      </c>
      <c r="D408">
        <v>1</v>
      </c>
      <c r="F408">
        <f t="shared" si="6"/>
        <v>-2515.62</v>
      </c>
      <c r="G408">
        <v>0</v>
      </c>
      <c r="H408">
        <v>0</v>
      </c>
      <c r="I408">
        <v>-2515.62</v>
      </c>
      <c r="J408">
        <v>0</v>
      </c>
      <c r="K408">
        <v>0</v>
      </c>
      <c r="L408" t="s">
        <v>3950</v>
      </c>
      <c r="M408" t="s">
        <v>14835</v>
      </c>
      <c r="N408" t="s">
        <v>3990</v>
      </c>
      <c r="O408" t="s">
        <v>16364</v>
      </c>
      <c r="P408" t="s">
        <v>3988</v>
      </c>
      <c r="Q408" t="s">
        <v>16362</v>
      </c>
      <c r="R408" t="s">
        <v>3994</v>
      </c>
      <c r="S408" t="s">
        <v>16310</v>
      </c>
      <c r="U408" s="52"/>
      <c r="W408">
        <v>-2516.62</v>
      </c>
    </row>
    <row r="409" spans="1:23" x14ac:dyDescent="0.3">
      <c r="A409" t="s">
        <v>1858</v>
      </c>
      <c r="B409" t="s">
        <v>1859</v>
      </c>
      <c r="C409" t="s">
        <v>15258</v>
      </c>
      <c r="D409">
        <v>20000</v>
      </c>
      <c r="F409">
        <f t="shared" si="6"/>
        <v>14564.900000000001</v>
      </c>
      <c r="G409">
        <v>7594.6</v>
      </c>
      <c r="H409">
        <v>0</v>
      </c>
      <c r="I409">
        <v>6970.3</v>
      </c>
      <c r="J409">
        <v>0</v>
      </c>
      <c r="K409">
        <v>0</v>
      </c>
      <c r="L409" t="s">
        <v>3965</v>
      </c>
      <c r="M409" t="s">
        <v>14838</v>
      </c>
      <c r="N409" t="s">
        <v>3984</v>
      </c>
      <c r="O409" t="s">
        <v>16362</v>
      </c>
      <c r="P409" t="s">
        <v>3988</v>
      </c>
      <c r="Q409" t="s">
        <v>16362</v>
      </c>
      <c r="R409" t="s">
        <v>3994</v>
      </c>
      <c r="S409" t="s">
        <v>16319</v>
      </c>
      <c r="U409" s="52">
        <v>482418000</v>
      </c>
      <c r="W409">
        <v>-5435.0999999999985</v>
      </c>
    </row>
    <row r="410" spans="1:23" x14ac:dyDescent="0.3">
      <c r="A410" t="s">
        <v>1860</v>
      </c>
      <c r="B410" t="s">
        <v>1861</v>
      </c>
      <c r="C410" t="s">
        <v>15259</v>
      </c>
      <c r="D410">
        <v>60000</v>
      </c>
      <c r="F410">
        <f t="shared" si="6"/>
        <v>22150.75</v>
      </c>
      <c r="G410">
        <v>22150.75</v>
      </c>
      <c r="H410">
        <v>0</v>
      </c>
      <c r="I410">
        <v>0</v>
      </c>
      <c r="J410">
        <v>0</v>
      </c>
      <c r="K410">
        <v>0</v>
      </c>
      <c r="L410" t="s">
        <v>3939</v>
      </c>
      <c r="M410" t="s">
        <v>14838</v>
      </c>
      <c r="N410" t="s">
        <v>3984</v>
      </c>
      <c r="O410" t="s">
        <v>16362</v>
      </c>
      <c r="P410" t="s">
        <v>3988</v>
      </c>
      <c r="Q410" t="s">
        <v>16362</v>
      </c>
      <c r="R410" t="s">
        <v>3994</v>
      </c>
      <c r="S410" t="s">
        <v>16320</v>
      </c>
      <c r="U410" s="52"/>
      <c r="W410">
        <v>-37849.25</v>
      </c>
    </row>
    <row r="411" spans="1:23" x14ac:dyDescent="0.3">
      <c r="A411" t="s">
        <v>1862</v>
      </c>
      <c r="B411" t="s">
        <v>1863</v>
      </c>
      <c r="C411" t="s">
        <v>15260</v>
      </c>
      <c r="D411">
        <v>15000</v>
      </c>
      <c r="F411">
        <f t="shared" si="6"/>
        <v>3084.3</v>
      </c>
      <c r="G411">
        <v>3084.3</v>
      </c>
      <c r="H411">
        <v>0</v>
      </c>
      <c r="I411">
        <v>0</v>
      </c>
      <c r="J411">
        <v>0</v>
      </c>
      <c r="K411">
        <v>0</v>
      </c>
      <c r="L411" t="s">
        <v>3941</v>
      </c>
      <c r="M411" t="s">
        <v>14838</v>
      </c>
      <c r="N411" t="s">
        <v>3984</v>
      </c>
      <c r="O411" t="s">
        <v>16362</v>
      </c>
      <c r="P411" t="s">
        <v>3986</v>
      </c>
      <c r="Q411" t="s">
        <v>16363</v>
      </c>
      <c r="R411" t="s">
        <v>3994</v>
      </c>
      <c r="S411" t="s">
        <v>16312</v>
      </c>
      <c r="U411" s="52"/>
      <c r="W411">
        <v>-11915.7</v>
      </c>
    </row>
    <row r="412" spans="1:23" x14ac:dyDescent="0.3">
      <c r="A412" t="s">
        <v>1864</v>
      </c>
      <c r="B412" t="s">
        <v>1865</v>
      </c>
      <c r="C412" t="s">
        <v>15261</v>
      </c>
      <c r="D412">
        <v>1</v>
      </c>
      <c r="F412">
        <f t="shared" si="6"/>
        <v>-253.09</v>
      </c>
      <c r="G412">
        <v>0</v>
      </c>
      <c r="H412">
        <v>0</v>
      </c>
      <c r="I412">
        <v>0</v>
      </c>
      <c r="J412">
        <v>0</v>
      </c>
      <c r="K412">
        <v>-253.09</v>
      </c>
      <c r="L412" t="s">
        <v>3960</v>
      </c>
      <c r="M412" t="s">
        <v>14836</v>
      </c>
      <c r="N412" t="s">
        <v>3984</v>
      </c>
      <c r="O412" t="s">
        <v>16362</v>
      </c>
      <c r="P412" t="s">
        <v>3986</v>
      </c>
      <c r="Q412" t="s">
        <v>16363</v>
      </c>
      <c r="R412" t="s">
        <v>3997</v>
      </c>
      <c r="S412" t="s">
        <v>16307</v>
      </c>
      <c r="U412" s="52"/>
      <c r="V412">
        <v>8</v>
      </c>
      <c r="W412">
        <v>-254.09</v>
      </c>
    </row>
    <row r="413" spans="1:23" x14ac:dyDescent="0.3">
      <c r="A413" t="s">
        <v>1866</v>
      </c>
      <c r="B413" t="s">
        <v>1867</v>
      </c>
      <c r="C413" t="s">
        <v>15262</v>
      </c>
      <c r="D413">
        <v>5000</v>
      </c>
      <c r="F413">
        <f t="shared" si="6"/>
        <v>4145.75</v>
      </c>
      <c r="G413">
        <v>4145.75</v>
      </c>
      <c r="H413">
        <v>0</v>
      </c>
      <c r="I413">
        <v>0</v>
      </c>
      <c r="J413">
        <v>0</v>
      </c>
      <c r="K413">
        <v>0</v>
      </c>
      <c r="L413" t="s">
        <v>3939</v>
      </c>
      <c r="M413" t="s">
        <v>14838</v>
      </c>
      <c r="N413" t="s">
        <v>3984</v>
      </c>
      <c r="O413" t="s">
        <v>16362</v>
      </c>
      <c r="P413" t="s">
        <v>3986</v>
      </c>
      <c r="Q413" t="s">
        <v>16363</v>
      </c>
      <c r="R413" t="s">
        <v>3994</v>
      </c>
      <c r="S413" t="s">
        <v>16316</v>
      </c>
      <c r="U413" s="52"/>
      <c r="W413">
        <v>-854.25</v>
      </c>
    </row>
    <row r="414" spans="1:23" x14ac:dyDescent="0.3">
      <c r="A414" t="s">
        <v>1868</v>
      </c>
      <c r="B414" t="s">
        <v>1869</v>
      </c>
      <c r="C414" t="s">
        <v>15263</v>
      </c>
      <c r="D414">
        <v>35000</v>
      </c>
      <c r="F414">
        <f t="shared" si="6"/>
        <v>26817.780000000002</v>
      </c>
      <c r="G414">
        <v>26939.65</v>
      </c>
      <c r="H414">
        <v>0</v>
      </c>
      <c r="I414">
        <v>0</v>
      </c>
      <c r="J414">
        <v>0</v>
      </c>
      <c r="K414">
        <v>-121.87</v>
      </c>
      <c r="L414" t="s">
        <v>3935</v>
      </c>
      <c r="M414" t="s">
        <v>14838</v>
      </c>
      <c r="N414" t="s">
        <v>3984</v>
      </c>
      <c r="O414" t="s">
        <v>16362</v>
      </c>
      <c r="P414" t="s">
        <v>3988</v>
      </c>
      <c r="Q414" t="s">
        <v>16362</v>
      </c>
      <c r="R414" t="s">
        <v>3994</v>
      </c>
      <c r="S414" t="s">
        <v>16312</v>
      </c>
      <c r="U414" s="52">
        <v>55600000000</v>
      </c>
      <c r="V414">
        <v>5</v>
      </c>
      <c r="W414">
        <v>-8182.2199999999975</v>
      </c>
    </row>
    <row r="415" spans="1:23" x14ac:dyDescent="0.3">
      <c r="A415" t="s">
        <v>1870</v>
      </c>
      <c r="B415" t="s">
        <v>1871</v>
      </c>
      <c r="C415" t="s">
        <v>15264</v>
      </c>
      <c r="D415">
        <v>20000</v>
      </c>
      <c r="F415">
        <f t="shared" si="6"/>
        <v>12361.01</v>
      </c>
      <c r="G415">
        <v>12361.01</v>
      </c>
      <c r="H415">
        <v>0</v>
      </c>
      <c r="I415">
        <v>0</v>
      </c>
      <c r="J415">
        <v>0</v>
      </c>
      <c r="K415">
        <v>0</v>
      </c>
      <c r="L415" t="s">
        <v>3934</v>
      </c>
      <c r="M415" t="s">
        <v>14842</v>
      </c>
      <c r="N415" t="s">
        <v>3984</v>
      </c>
      <c r="O415" t="s">
        <v>16362</v>
      </c>
      <c r="P415" t="s">
        <v>3985</v>
      </c>
      <c r="Q415" t="s">
        <v>16371</v>
      </c>
      <c r="R415" t="s">
        <v>3997</v>
      </c>
      <c r="S415" t="s">
        <v>16316</v>
      </c>
      <c r="U415" s="52">
        <v>226133480</v>
      </c>
      <c r="V415">
        <v>2</v>
      </c>
      <c r="W415">
        <v>-7638.99</v>
      </c>
    </row>
    <row r="416" spans="1:23" x14ac:dyDescent="0.3">
      <c r="A416" t="s">
        <v>1872</v>
      </c>
      <c r="B416" t="s">
        <v>1873</v>
      </c>
      <c r="C416" t="s">
        <v>15265</v>
      </c>
      <c r="D416">
        <v>1</v>
      </c>
      <c r="F416">
        <f t="shared" si="6"/>
        <v>-556.02</v>
      </c>
      <c r="G416">
        <v>0</v>
      </c>
      <c r="H416">
        <v>-556.02</v>
      </c>
      <c r="I416">
        <v>0</v>
      </c>
      <c r="J416">
        <v>0</v>
      </c>
      <c r="K416">
        <v>0</v>
      </c>
      <c r="L416" t="s">
        <v>3934</v>
      </c>
      <c r="M416" t="s">
        <v>14842</v>
      </c>
      <c r="N416" t="s">
        <v>3984</v>
      </c>
      <c r="O416" t="s">
        <v>16362</v>
      </c>
      <c r="P416" t="s">
        <v>3991</v>
      </c>
      <c r="Q416" t="s">
        <v>16364</v>
      </c>
      <c r="R416" t="s">
        <v>3994</v>
      </c>
      <c r="S416" t="s">
        <v>16319</v>
      </c>
      <c r="U416" s="52">
        <v>619117380</v>
      </c>
      <c r="W416">
        <v>-557.02</v>
      </c>
    </row>
    <row r="417" spans="1:23" x14ac:dyDescent="0.3">
      <c r="A417" t="s">
        <v>1874</v>
      </c>
      <c r="B417" t="s">
        <v>1875</v>
      </c>
      <c r="C417" t="s">
        <v>15266</v>
      </c>
      <c r="D417">
        <v>400000</v>
      </c>
      <c r="F417">
        <f t="shared" si="6"/>
        <v>12549.379999999997</v>
      </c>
      <c r="G417">
        <v>0</v>
      </c>
      <c r="H417">
        <v>-22000</v>
      </c>
      <c r="I417">
        <v>34549.379999999997</v>
      </c>
      <c r="J417">
        <v>0</v>
      </c>
      <c r="K417">
        <v>0</v>
      </c>
      <c r="L417" t="s">
        <v>3967</v>
      </c>
      <c r="M417" t="s">
        <v>14843</v>
      </c>
      <c r="N417" t="s">
        <v>3984</v>
      </c>
      <c r="O417" t="s">
        <v>16362</v>
      </c>
      <c r="P417" t="s">
        <v>3985</v>
      </c>
      <c r="Q417" t="s">
        <v>16371</v>
      </c>
      <c r="R417" t="s">
        <v>3997</v>
      </c>
      <c r="S417" t="s">
        <v>16316</v>
      </c>
      <c r="U417" s="52"/>
      <c r="W417">
        <v>-387450.62</v>
      </c>
    </row>
    <row r="418" spans="1:23" x14ac:dyDescent="0.3">
      <c r="A418" t="s">
        <v>1876</v>
      </c>
      <c r="B418" t="s">
        <v>1877</v>
      </c>
      <c r="C418" t="s">
        <v>15267</v>
      </c>
      <c r="D418">
        <v>20000</v>
      </c>
      <c r="F418">
        <f t="shared" si="6"/>
        <v>8186.86</v>
      </c>
      <c r="G418">
        <v>8186.86</v>
      </c>
      <c r="H418">
        <v>0</v>
      </c>
      <c r="I418">
        <v>0</v>
      </c>
      <c r="J418">
        <v>0</v>
      </c>
      <c r="K418">
        <v>0</v>
      </c>
      <c r="L418" t="s">
        <v>3932</v>
      </c>
      <c r="M418" t="s">
        <v>14838</v>
      </c>
      <c r="N418" t="s">
        <v>3984</v>
      </c>
      <c r="O418" t="s">
        <v>16362</v>
      </c>
      <c r="P418" t="s">
        <v>3986</v>
      </c>
      <c r="Q418" t="s">
        <v>16363</v>
      </c>
      <c r="R418" t="s">
        <v>3994</v>
      </c>
      <c r="S418" t="s">
        <v>16310</v>
      </c>
      <c r="U418" s="52"/>
      <c r="W418">
        <v>-11813.14</v>
      </c>
    </row>
    <row r="419" spans="1:23" x14ac:dyDescent="0.3">
      <c r="A419" t="s">
        <v>1878</v>
      </c>
      <c r="B419" t="s">
        <v>1879</v>
      </c>
      <c r="C419" t="s">
        <v>15268</v>
      </c>
      <c r="D419">
        <v>20000</v>
      </c>
      <c r="F419">
        <f t="shared" si="6"/>
        <v>1581.25</v>
      </c>
      <c r="G419">
        <v>1581.25</v>
      </c>
      <c r="H419">
        <v>0</v>
      </c>
      <c r="I419">
        <v>0</v>
      </c>
      <c r="J419">
        <v>0</v>
      </c>
      <c r="K419">
        <v>0</v>
      </c>
      <c r="L419" t="s">
        <v>3931</v>
      </c>
      <c r="M419" t="s">
        <v>14838</v>
      </c>
      <c r="N419" t="s">
        <v>3984</v>
      </c>
      <c r="O419" t="s">
        <v>16362</v>
      </c>
      <c r="P419" t="s">
        <v>3985</v>
      </c>
      <c r="Q419" t="s">
        <v>16371</v>
      </c>
      <c r="R419" t="s">
        <v>3997</v>
      </c>
      <c r="S419" t="s">
        <v>16318</v>
      </c>
      <c r="U419" s="52"/>
      <c r="V419">
        <v>6</v>
      </c>
      <c r="W419">
        <v>-18418.75</v>
      </c>
    </row>
    <row r="420" spans="1:23" x14ac:dyDescent="0.3">
      <c r="A420" t="s">
        <v>1880</v>
      </c>
      <c r="B420" t="s">
        <v>1881</v>
      </c>
      <c r="C420" t="s">
        <v>15269</v>
      </c>
      <c r="D420">
        <v>10000</v>
      </c>
      <c r="F420">
        <f t="shared" si="6"/>
        <v>8973.16</v>
      </c>
      <c r="G420">
        <v>8973.16</v>
      </c>
      <c r="H420">
        <v>0</v>
      </c>
      <c r="I420">
        <v>0</v>
      </c>
      <c r="J420">
        <v>0</v>
      </c>
      <c r="K420">
        <v>0</v>
      </c>
      <c r="L420" t="s">
        <v>3957</v>
      </c>
      <c r="M420" t="s">
        <v>14838</v>
      </c>
      <c r="N420" t="s">
        <v>3984</v>
      </c>
      <c r="O420" t="s">
        <v>16362</v>
      </c>
      <c r="P420" t="s">
        <v>3986</v>
      </c>
      <c r="Q420" t="s">
        <v>16363</v>
      </c>
      <c r="R420" t="s">
        <v>3994</v>
      </c>
      <c r="S420" t="s">
        <v>16317</v>
      </c>
      <c r="U420" s="52">
        <v>41320060</v>
      </c>
      <c r="W420">
        <v>-1026.8400000000001</v>
      </c>
    </row>
    <row r="421" spans="1:23" x14ac:dyDescent="0.3">
      <c r="A421" t="s">
        <v>1882</v>
      </c>
      <c r="B421" t="s">
        <v>1883</v>
      </c>
      <c r="C421" t="s">
        <v>15270</v>
      </c>
      <c r="D421">
        <v>10000</v>
      </c>
      <c r="F421">
        <f t="shared" si="6"/>
        <v>9088.39</v>
      </c>
      <c r="G421">
        <v>9088.39</v>
      </c>
      <c r="H421">
        <v>0</v>
      </c>
      <c r="I421">
        <v>0</v>
      </c>
      <c r="J421">
        <v>0</v>
      </c>
      <c r="K421">
        <v>0</v>
      </c>
      <c r="L421" t="s">
        <v>3939</v>
      </c>
      <c r="M421" t="s">
        <v>14838</v>
      </c>
      <c r="N421" t="s">
        <v>3984</v>
      </c>
      <c r="O421" t="s">
        <v>16362</v>
      </c>
      <c r="P421" t="s">
        <v>3986</v>
      </c>
      <c r="Q421" t="s">
        <v>16363</v>
      </c>
      <c r="R421" t="s">
        <v>3994</v>
      </c>
      <c r="S421" t="s">
        <v>16317</v>
      </c>
      <c r="U421" s="52"/>
      <c r="W421">
        <v>-911.61000000000058</v>
      </c>
    </row>
    <row r="422" spans="1:23" x14ac:dyDescent="0.3">
      <c r="A422" t="s">
        <v>1884</v>
      </c>
      <c r="B422" t="s">
        <v>1885</v>
      </c>
      <c r="C422" t="s">
        <v>15271</v>
      </c>
      <c r="D422">
        <v>700000</v>
      </c>
      <c r="F422">
        <f t="shared" si="6"/>
        <v>281532.42</v>
      </c>
      <c r="G422">
        <v>269913.61</v>
      </c>
      <c r="H422">
        <v>0</v>
      </c>
      <c r="I422">
        <v>-230</v>
      </c>
      <c r="J422">
        <v>11003.56</v>
      </c>
      <c r="K422">
        <v>845.25</v>
      </c>
      <c r="L422" t="s">
        <v>3939</v>
      </c>
      <c r="M422" t="s">
        <v>14838</v>
      </c>
      <c r="N422" t="s">
        <v>3990</v>
      </c>
      <c r="O422" t="s">
        <v>16364</v>
      </c>
      <c r="P422" t="s">
        <v>3986</v>
      </c>
      <c r="Q422" t="s">
        <v>16363</v>
      </c>
      <c r="R422" t="s">
        <v>3994</v>
      </c>
      <c r="S422" t="s">
        <v>16315</v>
      </c>
      <c r="U422" s="52"/>
      <c r="V422">
        <v>5</v>
      </c>
      <c r="W422">
        <v>-418467.58</v>
      </c>
    </row>
    <row r="423" spans="1:23" x14ac:dyDescent="0.3">
      <c r="A423" t="s">
        <v>1886</v>
      </c>
      <c r="B423" t="s">
        <v>1887</v>
      </c>
      <c r="C423" t="s">
        <v>15272</v>
      </c>
      <c r="D423">
        <v>70000</v>
      </c>
      <c r="F423">
        <f t="shared" si="6"/>
        <v>1086.75</v>
      </c>
      <c r="G423">
        <v>0</v>
      </c>
      <c r="H423">
        <v>0</v>
      </c>
      <c r="I423">
        <v>0</v>
      </c>
      <c r="J423">
        <v>0</v>
      </c>
      <c r="K423">
        <v>1086.75</v>
      </c>
      <c r="L423" t="s">
        <v>3939</v>
      </c>
      <c r="M423" t="s">
        <v>14838</v>
      </c>
      <c r="N423" t="s">
        <v>3984</v>
      </c>
      <c r="O423" t="s">
        <v>16362</v>
      </c>
      <c r="P423" t="s">
        <v>3991</v>
      </c>
      <c r="Q423" t="s">
        <v>16364</v>
      </c>
      <c r="R423" t="s">
        <v>3995</v>
      </c>
      <c r="S423" t="s">
        <v>16321</v>
      </c>
      <c r="U423" s="52"/>
      <c r="W423">
        <v>-68913.25</v>
      </c>
    </row>
    <row r="424" spans="1:23" x14ac:dyDescent="0.3">
      <c r="A424" t="s">
        <v>1888</v>
      </c>
      <c r="B424" t="s">
        <v>1889</v>
      </c>
      <c r="C424" t="s">
        <v>15273</v>
      </c>
      <c r="D424">
        <v>40000</v>
      </c>
      <c r="F424">
        <f t="shared" si="6"/>
        <v>35188.43</v>
      </c>
      <c r="G424">
        <v>35188.43</v>
      </c>
      <c r="H424">
        <v>0</v>
      </c>
      <c r="I424">
        <v>0</v>
      </c>
      <c r="J424">
        <v>0</v>
      </c>
      <c r="K424">
        <v>0</v>
      </c>
      <c r="L424" t="s">
        <v>3939</v>
      </c>
      <c r="M424" t="s">
        <v>14838</v>
      </c>
      <c r="N424" t="s">
        <v>3984</v>
      </c>
      <c r="O424" t="s">
        <v>16362</v>
      </c>
      <c r="P424" t="s">
        <v>3991</v>
      </c>
      <c r="Q424" t="s">
        <v>16364</v>
      </c>
      <c r="R424" t="s">
        <v>3995</v>
      </c>
      <c r="S424" t="s">
        <v>16320</v>
      </c>
      <c r="U424" s="52"/>
      <c r="V424">
        <v>5</v>
      </c>
      <c r="W424">
        <v>-4811.57</v>
      </c>
    </row>
    <row r="425" spans="1:23" x14ac:dyDescent="0.3">
      <c r="A425" t="s">
        <v>1890</v>
      </c>
      <c r="B425" t="s">
        <v>1891</v>
      </c>
      <c r="C425" t="s">
        <v>15274</v>
      </c>
      <c r="D425">
        <v>100000</v>
      </c>
      <c r="F425">
        <f t="shared" si="6"/>
        <v>33688.67</v>
      </c>
      <c r="G425">
        <v>33688.67</v>
      </c>
      <c r="H425">
        <v>0</v>
      </c>
      <c r="I425">
        <v>0</v>
      </c>
      <c r="J425">
        <v>0</v>
      </c>
      <c r="K425">
        <v>0</v>
      </c>
      <c r="L425" t="s">
        <v>3939</v>
      </c>
      <c r="M425" t="s">
        <v>14838</v>
      </c>
      <c r="N425" t="s">
        <v>3984</v>
      </c>
      <c r="O425" t="s">
        <v>16362</v>
      </c>
      <c r="P425" t="s">
        <v>3991</v>
      </c>
      <c r="Q425" t="s">
        <v>16364</v>
      </c>
      <c r="R425" t="s">
        <v>3995</v>
      </c>
      <c r="S425" t="s">
        <v>16313</v>
      </c>
      <c r="U425" s="52">
        <v>210762500</v>
      </c>
      <c r="W425">
        <v>-66311.33</v>
      </c>
    </row>
    <row r="426" spans="1:23" x14ac:dyDescent="0.3">
      <c r="A426" t="s">
        <v>1892</v>
      </c>
      <c r="B426" t="s">
        <v>1893</v>
      </c>
      <c r="C426" t="s">
        <v>15275</v>
      </c>
      <c r="D426">
        <v>0</v>
      </c>
      <c r="F426">
        <f t="shared" si="6"/>
        <v>-100.11</v>
      </c>
      <c r="G426">
        <v>0</v>
      </c>
      <c r="H426">
        <v>-100.11</v>
      </c>
      <c r="I426">
        <v>0</v>
      </c>
      <c r="J426">
        <v>0</v>
      </c>
      <c r="K426">
        <v>0</v>
      </c>
      <c r="L426" t="s">
        <v>3942</v>
      </c>
      <c r="M426" t="s">
        <v>14844</v>
      </c>
      <c r="N426" t="s">
        <v>3984</v>
      </c>
      <c r="O426" t="s">
        <v>16362</v>
      </c>
      <c r="P426" t="s">
        <v>3987</v>
      </c>
      <c r="Q426" t="s">
        <v>16365</v>
      </c>
      <c r="R426" t="s">
        <v>3998</v>
      </c>
      <c r="S426" t="s">
        <v>16315</v>
      </c>
      <c r="U426" s="52">
        <v>103492400</v>
      </c>
      <c r="W426">
        <v>-100.11</v>
      </c>
    </row>
    <row r="427" spans="1:23" x14ac:dyDescent="0.3">
      <c r="A427" t="s">
        <v>1894</v>
      </c>
      <c r="B427" t="s">
        <v>1895</v>
      </c>
      <c r="C427" t="s">
        <v>15276</v>
      </c>
      <c r="D427">
        <v>10000</v>
      </c>
      <c r="F427">
        <f t="shared" si="6"/>
        <v>3656.28</v>
      </c>
      <c r="G427">
        <v>3656.28</v>
      </c>
      <c r="H427">
        <v>0</v>
      </c>
      <c r="I427">
        <v>0</v>
      </c>
      <c r="J427">
        <v>0</v>
      </c>
      <c r="K427">
        <v>0</v>
      </c>
      <c r="L427" t="s">
        <v>3941</v>
      </c>
      <c r="M427" t="s">
        <v>14838</v>
      </c>
      <c r="N427" t="s">
        <v>3984</v>
      </c>
      <c r="O427" t="s">
        <v>16362</v>
      </c>
      <c r="P427" t="s">
        <v>3985</v>
      </c>
      <c r="Q427" t="s">
        <v>16371</v>
      </c>
      <c r="R427" t="s">
        <v>3997</v>
      </c>
      <c r="S427" t="s">
        <v>16317</v>
      </c>
      <c r="U427" s="52"/>
      <c r="W427">
        <v>-6343.7199999999993</v>
      </c>
    </row>
    <row r="428" spans="1:23" x14ac:dyDescent="0.3">
      <c r="A428" t="s">
        <v>1896</v>
      </c>
      <c r="B428" t="s">
        <v>1897</v>
      </c>
      <c r="C428" t="s">
        <v>15277</v>
      </c>
      <c r="D428">
        <v>110000</v>
      </c>
      <c r="F428">
        <f t="shared" si="6"/>
        <v>5727</v>
      </c>
      <c r="G428">
        <v>5727</v>
      </c>
      <c r="H428">
        <v>0</v>
      </c>
      <c r="I428">
        <v>0</v>
      </c>
      <c r="J428">
        <v>0</v>
      </c>
      <c r="K428">
        <v>0</v>
      </c>
      <c r="L428" t="s">
        <v>3939</v>
      </c>
      <c r="M428" t="s">
        <v>14838</v>
      </c>
      <c r="N428" t="s">
        <v>3984</v>
      </c>
      <c r="O428" t="s">
        <v>16362</v>
      </c>
      <c r="P428" t="s">
        <v>3986</v>
      </c>
      <c r="Q428" t="s">
        <v>16363</v>
      </c>
      <c r="R428" t="s">
        <v>3994</v>
      </c>
      <c r="S428" t="s">
        <v>16319</v>
      </c>
      <c r="U428" s="52"/>
      <c r="W428">
        <v>-104273</v>
      </c>
    </row>
    <row r="429" spans="1:23" x14ac:dyDescent="0.3">
      <c r="A429" t="s">
        <v>1898</v>
      </c>
      <c r="B429" t="s">
        <v>1899</v>
      </c>
      <c r="C429" t="s">
        <v>15278</v>
      </c>
      <c r="D429">
        <v>1</v>
      </c>
      <c r="F429">
        <f t="shared" si="6"/>
        <v>22253.94</v>
      </c>
      <c r="G429">
        <v>0</v>
      </c>
      <c r="H429">
        <v>0</v>
      </c>
      <c r="I429">
        <v>0</v>
      </c>
      <c r="J429">
        <v>0</v>
      </c>
      <c r="K429">
        <v>22253.94</v>
      </c>
      <c r="L429" t="s">
        <v>3940</v>
      </c>
      <c r="M429" t="s">
        <v>14838</v>
      </c>
      <c r="N429" t="s">
        <v>3984</v>
      </c>
      <c r="O429" t="s">
        <v>16362</v>
      </c>
      <c r="P429" t="s">
        <v>3986</v>
      </c>
      <c r="Q429" t="s">
        <v>16363</v>
      </c>
      <c r="R429" t="s">
        <v>3994</v>
      </c>
      <c r="S429" t="s">
        <v>16322</v>
      </c>
      <c r="U429" s="52">
        <v>106310240</v>
      </c>
      <c r="W429">
        <v>22252.94</v>
      </c>
    </row>
    <row r="430" spans="1:23" x14ac:dyDescent="0.3">
      <c r="A430" t="s">
        <v>1900</v>
      </c>
      <c r="B430" t="s">
        <v>1901</v>
      </c>
      <c r="C430" t="s">
        <v>15279</v>
      </c>
      <c r="D430">
        <v>100000</v>
      </c>
      <c r="F430">
        <f t="shared" si="6"/>
        <v>50133.1</v>
      </c>
      <c r="G430">
        <v>50133.1</v>
      </c>
      <c r="H430">
        <v>0</v>
      </c>
      <c r="I430">
        <v>0</v>
      </c>
      <c r="J430">
        <v>0</v>
      </c>
      <c r="K430">
        <v>0</v>
      </c>
      <c r="L430" t="s">
        <v>3948</v>
      </c>
      <c r="M430" t="s">
        <v>14837</v>
      </c>
      <c r="N430" t="s">
        <v>3984</v>
      </c>
      <c r="O430" t="s">
        <v>16362</v>
      </c>
      <c r="P430" t="s">
        <v>3985</v>
      </c>
      <c r="Q430" t="s">
        <v>16371</v>
      </c>
      <c r="R430" t="s">
        <v>3997</v>
      </c>
      <c r="S430" t="s">
        <v>16317</v>
      </c>
      <c r="U430" s="52"/>
      <c r="W430">
        <v>-49866.9</v>
      </c>
    </row>
    <row r="431" spans="1:23" x14ac:dyDescent="0.3">
      <c r="A431" t="s">
        <v>1902</v>
      </c>
      <c r="B431" t="s">
        <v>1903</v>
      </c>
      <c r="C431" t="s">
        <v>15280</v>
      </c>
      <c r="D431">
        <v>200000</v>
      </c>
      <c r="F431">
        <f t="shared" si="6"/>
        <v>12420</v>
      </c>
      <c r="G431">
        <v>609.5</v>
      </c>
      <c r="H431">
        <v>0</v>
      </c>
      <c r="I431">
        <v>609.5</v>
      </c>
      <c r="J431">
        <v>1707.75</v>
      </c>
      <c r="K431">
        <v>9493.25</v>
      </c>
      <c r="L431" t="s">
        <v>3949</v>
      </c>
      <c r="M431" t="s">
        <v>14838</v>
      </c>
      <c r="N431" t="s">
        <v>3992</v>
      </c>
      <c r="O431" t="s">
        <v>16365</v>
      </c>
      <c r="P431" t="s">
        <v>3988</v>
      </c>
      <c r="Q431" t="s">
        <v>16362</v>
      </c>
      <c r="R431" t="s">
        <v>3994</v>
      </c>
      <c r="S431" t="s">
        <v>16313</v>
      </c>
      <c r="U431" s="52"/>
      <c r="W431">
        <v>-187580</v>
      </c>
    </row>
    <row r="432" spans="1:23" x14ac:dyDescent="0.3">
      <c r="A432" t="s">
        <v>1904</v>
      </c>
      <c r="B432" t="s">
        <v>1905</v>
      </c>
      <c r="C432" t="s">
        <v>15281</v>
      </c>
      <c r="D432">
        <v>20000</v>
      </c>
      <c r="F432">
        <f t="shared" si="6"/>
        <v>4751.2700000000004</v>
      </c>
      <c r="G432">
        <v>4751.2700000000004</v>
      </c>
      <c r="H432">
        <v>0</v>
      </c>
      <c r="I432">
        <v>0</v>
      </c>
      <c r="J432">
        <v>0</v>
      </c>
      <c r="K432">
        <v>0</v>
      </c>
      <c r="L432" t="s">
        <v>3935</v>
      </c>
      <c r="M432" t="s">
        <v>14838</v>
      </c>
      <c r="N432" t="s">
        <v>3984</v>
      </c>
      <c r="O432" t="s">
        <v>16362</v>
      </c>
      <c r="P432" t="s">
        <v>3986</v>
      </c>
      <c r="Q432" t="s">
        <v>16363</v>
      </c>
      <c r="R432" t="s">
        <v>3994</v>
      </c>
      <c r="S432" t="s">
        <v>16309</v>
      </c>
      <c r="U432" s="52"/>
      <c r="W432">
        <v>-15248.73</v>
      </c>
    </row>
    <row r="433" spans="1:23" x14ac:dyDescent="0.3">
      <c r="A433" t="s">
        <v>1906</v>
      </c>
      <c r="B433" t="s">
        <v>1907</v>
      </c>
      <c r="C433" t="s">
        <v>15282</v>
      </c>
      <c r="D433">
        <v>15000</v>
      </c>
      <c r="F433">
        <f t="shared" si="6"/>
        <v>385.25</v>
      </c>
      <c r="G433">
        <v>385.25</v>
      </c>
      <c r="H433">
        <v>0</v>
      </c>
      <c r="I433">
        <v>0</v>
      </c>
      <c r="J433">
        <v>0</v>
      </c>
      <c r="K433">
        <v>0</v>
      </c>
      <c r="L433" t="s">
        <v>3936</v>
      </c>
      <c r="M433" t="s">
        <v>14838</v>
      </c>
      <c r="N433" t="s">
        <v>3984</v>
      </c>
      <c r="O433" t="s">
        <v>16362</v>
      </c>
      <c r="P433" t="s">
        <v>3986</v>
      </c>
      <c r="Q433" t="s">
        <v>16363</v>
      </c>
      <c r="R433" t="s">
        <v>3994</v>
      </c>
      <c r="S433" t="s">
        <v>16318</v>
      </c>
      <c r="U433" s="52">
        <v>439159040</v>
      </c>
      <c r="W433">
        <v>-14614.75</v>
      </c>
    </row>
    <row r="434" spans="1:23" x14ac:dyDescent="0.3">
      <c r="A434" t="s">
        <v>1908</v>
      </c>
      <c r="B434" t="s">
        <v>1909</v>
      </c>
      <c r="C434" t="s">
        <v>15283</v>
      </c>
      <c r="D434">
        <v>0</v>
      </c>
      <c r="F434">
        <f t="shared" si="6"/>
        <v>-3013</v>
      </c>
      <c r="G434">
        <v>0</v>
      </c>
      <c r="H434">
        <v>0</v>
      </c>
      <c r="I434">
        <v>0</v>
      </c>
      <c r="J434">
        <v>0</v>
      </c>
      <c r="K434">
        <v>-3013</v>
      </c>
      <c r="L434" t="s">
        <v>3942</v>
      </c>
      <c r="M434" t="s">
        <v>14844</v>
      </c>
      <c r="N434" t="s">
        <v>3984</v>
      </c>
      <c r="O434" t="s">
        <v>16362</v>
      </c>
      <c r="P434" t="s">
        <v>3986</v>
      </c>
      <c r="Q434" t="s">
        <v>16363</v>
      </c>
      <c r="R434" t="s">
        <v>3994</v>
      </c>
      <c r="S434" t="s">
        <v>16310</v>
      </c>
      <c r="U434" s="52">
        <v>570673190</v>
      </c>
      <c r="W434">
        <v>-3013</v>
      </c>
    </row>
    <row r="435" spans="1:23" x14ac:dyDescent="0.3">
      <c r="A435" t="s">
        <v>1910</v>
      </c>
      <c r="B435" t="s">
        <v>1911</v>
      </c>
      <c r="C435" t="s">
        <v>15284</v>
      </c>
      <c r="D435">
        <v>50000</v>
      </c>
      <c r="F435">
        <f t="shared" si="6"/>
        <v>49127.200000000004</v>
      </c>
      <c r="G435">
        <v>47744.12</v>
      </c>
      <c r="H435">
        <v>0</v>
      </c>
      <c r="I435">
        <v>0</v>
      </c>
      <c r="J435">
        <v>1383.08</v>
      </c>
      <c r="K435">
        <v>0</v>
      </c>
      <c r="L435" t="s">
        <v>3936</v>
      </c>
      <c r="M435" t="s">
        <v>14838</v>
      </c>
      <c r="N435" t="s">
        <v>3990</v>
      </c>
      <c r="O435" t="s">
        <v>16364</v>
      </c>
      <c r="P435" t="s">
        <v>3987</v>
      </c>
      <c r="Q435" t="s">
        <v>16365</v>
      </c>
      <c r="R435" t="s">
        <v>3994</v>
      </c>
      <c r="S435" t="s">
        <v>16314</v>
      </c>
      <c r="U435" s="52"/>
      <c r="W435">
        <v>-872.79999999999563</v>
      </c>
    </row>
    <row r="436" spans="1:23" x14ac:dyDescent="0.3">
      <c r="A436" t="s">
        <v>1912</v>
      </c>
      <c r="B436" t="s">
        <v>1913</v>
      </c>
      <c r="C436" t="s">
        <v>15285</v>
      </c>
      <c r="D436">
        <v>10000</v>
      </c>
      <c r="F436">
        <f t="shared" si="6"/>
        <v>4373.2</v>
      </c>
      <c r="G436">
        <v>4373.2</v>
      </c>
      <c r="H436">
        <v>0</v>
      </c>
      <c r="I436">
        <v>0</v>
      </c>
      <c r="J436">
        <v>0</v>
      </c>
      <c r="K436">
        <v>0</v>
      </c>
      <c r="L436" t="s">
        <v>3939</v>
      </c>
      <c r="M436" t="s">
        <v>14838</v>
      </c>
      <c r="N436" t="s">
        <v>3984</v>
      </c>
      <c r="O436" t="s">
        <v>16362</v>
      </c>
      <c r="P436" t="s">
        <v>3985</v>
      </c>
      <c r="Q436" t="s">
        <v>16371</v>
      </c>
      <c r="R436" t="s">
        <v>3997</v>
      </c>
      <c r="S436" t="s">
        <v>16322</v>
      </c>
      <c r="U436" s="52"/>
      <c r="W436">
        <v>-5626.8</v>
      </c>
    </row>
    <row r="437" spans="1:23" x14ac:dyDescent="0.3">
      <c r="A437" t="s">
        <v>1914</v>
      </c>
      <c r="B437" t="s">
        <v>1915</v>
      </c>
      <c r="C437" t="s">
        <v>15286</v>
      </c>
      <c r="D437">
        <v>50000</v>
      </c>
      <c r="F437">
        <f t="shared" si="6"/>
        <v>12180.44</v>
      </c>
      <c r="G437">
        <v>12180.44</v>
      </c>
      <c r="H437">
        <v>0</v>
      </c>
      <c r="I437">
        <v>0</v>
      </c>
      <c r="J437">
        <v>0</v>
      </c>
      <c r="K437">
        <v>0</v>
      </c>
      <c r="L437" t="s">
        <v>3932</v>
      </c>
      <c r="M437" t="s">
        <v>14838</v>
      </c>
      <c r="N437" t="s">
        <v>3984</v>
      </c>
      <c r="O437" t="s">
        <v>16362</v>
      </c>
      <c r="P437" t="s">
        <v>3986</v>
      </c>
      <c r="Q437" t="s">
        <v>16363</v>
      </c>
      <c r="R437" t="s">
        <v>3994</v>
      </c>
      <c r="S437" t="s">
        <v>16310</v>
      </c>
      <c r="U437" s="52">
        <v>653114000</v>
      </c>
      <c r="W437">
        <v>-37819.56</v>
      </c>
    </row>
    <row r="438" spans="1:23" x14ac:dyDescent="0.3">
      <c r="A438" t="s">
        <v>1916</v>
      </c>
      <c r="B438" t="s">
        <v>1917</v>
      </c>
      <c r="C438" t="s">
        <v>15287</v>
      </c>
      <c r="D438">
        <v>10000</v>
      </c>
      <c r="F438">
        <f t="shared" si="6"/>
        <v>6524.1299999999992</v>
      </c>
      <c r="G438">
        <v>8959.99</v>
      </c>
      <c r="H438">
        <v>-2435.86</v>
      </c>
      <c r="I438">
        <v>0</v>
      </c>
      <c r="J438">
        <v>0</v>
      </c>
      <c r="K438">
        <v>0</v>
      </c>
      <c r="L438" t="s">
        <v>3941</v>
      </c>
      <c r="M438" t="s">
        <v>14838</v>
      </c>
      <c r="N438" t="s">
        <v>3984</v>
      </c>
      <c r="O438" t="s">
        <v>16362</v>
      </c>
      <c r="P438" t="s">
        <v>3986</v>
      </c>
      <c r="Q438" t="s">
        <v>16363</v>
      </c>
      <c r="R438" t="s">
        <v>3994</v>
      </c>
      <c r="S438" t="s">
        <v>16312</v>
      </c>
      <c r="U438" s="52">
        <v>62499600</v>
      </c>
      <c r="W438">
        <v>-3475.8700000000008</v>
      </c>
    </row>
    <row r="439" spans="1:23" x14ac:dyDescent="0.3">
      <c r="A439" t="s">
        <v>1918</v>
      </c>
      <c r="B439" t="s">
        <v>1919</v>
      </c>
      <c r="C439" t="s">
        <v>15288</v>
      </c>
      <c r="D439">
        <v>40000</v>
      </c>
      <c r="F439">
        <f t="shared" si="6"/>
        <v>12369.029999999999</v>
      </c>
      <c r="G439">
        <v>13566.06</v>
      </c>
      <c r="H439">
        <v>-1197.03</v>
      </c>
      <c r="I439">
        <v>0</v>
      </c>
      <c r="J439">
        <v>0</v>
      </c>
      <c r="K439">
        <v>0</v>
      </c>
      <c r="L439" t="s">
        <v>3941</v>
      </c>
      <c r="M439" t="s">
        <v>14838</v>
      </c>
      <c r="N439" t="s">
        <v>3984</v>
      </c>
      <c r="O439" t="s">
        <v>16362</v>
      </c>
      <c r="P439" t="s">
        <v>3986</v>
      </c>
      <c r="Q439" t="s">
        <v>16363</v>
      </c>
      <c r="R439" t="s">
        <v>3994</v>
      </c>
      <c r="S439" t="s">
        <v>16320</v>
      </c>
      <c r="U439" s="52"/>
      <c r="V439">
        <v>3</v>
      </c>
      <c r="W439">
        <v>-27630.97</v>
      </c>
    </row>
    <row r="440" spans="1:23" x14ac:dyDescent="0.3">
      <c r="A440" t="s">
        <v>1920</v>
      </c>
      <c r="B440" t="s">
        <v>1921</v>
      </c>
      <c r="C440" t="s">
        <v>15289</v>
      </c>
      <c r="D440">
        <v>30000</v>
      </c>
      <c r="F440">
        <f t="shared" si="6"/>
        <v>4572</v>
      </c>
      <c r="G440">
        <v>0</v>
      </c>
      <c r="H440">
        <v>0</v>
      </c>
      <c r="I440">
        <v>0</v>
      </c>
      <c r="J440">
        <v>0</v>
      </c>
      <c r="K440">
        <v>4572</v>
      </c>
      <c r="L440" t="s">
        <v>3965</v>
      </c>
      <c r="M440" t="s">
        <v>14838</v>
      </c>
      <c r="N440" t="s">
        <v>3984</v>
      </c>
      <c r="O440" t="s">
        <v>16362</v>
      </c>
      <c r="P440" t="s">
        <v>3987</v>
      </c>
      <c r="Q440" t="s">
        <v>16365</v>
      </c>
      <c r="R440" t="s">
        <v>4000</v>
      </c>
      <c r="S440" t="s">
        <v>16316</v>
      </c>
      <c r="U440" s="52"/>
      <c r="W440">
        <v>-25428</v>
      </c>
    </row>
    <row r="441" spans="1:23" x14ac:dyDescent="0.3">
      <c r="A441" t="s">
        <v>1922</v>
      </c>
      <c r="B441" t="s">
        <v>1923</v>
      </c>
      <c r="C441" t="s">
        <v>15290</v>
      </c>
      <c r="D441">
        <v>29000</v>
      </c>
      <c r="F441">
        <f t="shared" si="6"/>
        <v>90792.5</v>
      </c>
      <c r="G441">
        <v>82213.5</v>
      </c>
      <c r="H441">
        <v>0</v>
      </c>
      <c r="I441">
        <v>3093.5</v>
      </c>
      <c r="J441">
        <v>1546.75</v>
      </c>
      <c r="K441">
        <v>3938.75</v>
      </c>
      <c r="L441" t="s">
        <v>3935</v>
      </c>
      <c r="M441" t="s">
        <v>14838</v>
      </c>
      <c r="N441" t="s">
        <v>3989</v>
      </c>
      <c r="O441" t="s">
        <v>16363</v>
      </c>
      <c r="P441" t="s">
        <v>3986</v>
      </c>
      <c r="Q441" t="s">
        <v>16363</v>
      </c>
      <c r="R441" t="s">
        <v>3994</v>
      </c>
      <c r="S441" t="s">
        <v>16316</v>
      </c>
      <c r="U441" s="52"/>
      <c r="W441">
        <v>61792.5</v>
      </c>
    </row>
    <row r="442" spans="1:23" x14ac:dyDescent="0.3">
      <c r="A442" t="s">
        <v>1924</v>
      </c>
      <c r="B442" t="s">
        <v>1925</v>
      </c>
      <c r="C442" t="s">
        <v>15291</v>
      </c>
      <c r="D442">
        <v>150000</v>
      </c>
      <c r="F442">
        <f t="shared" si="6"/>
        <v>105071.81</v>
      </c>
      <c r="G442">
        <v>0</v>
      </c>
      <c r="H442">
        <v>0</v>
      </c>
      <c r="I442">
        <v>0</v>
      </c>
      <c r="J442">
        <v>0</v>
      </c>
      <c r="K442">
        <v>105071.81</v>
      </c>
      <c r="L442" t="s">
        <v>3966</v>
      </c>
      <c r="M442" t="s">
        <v>14839</v>
      </c>
      <c r="N442" t="s">
        <v>3984</v>
      </c>
      <c r="O442" t="s">
        <v>16362</v>
      </c>
      <c r="P442" t="s">
        <v>3985</v>
      </c>
      <c r="Q442" t="s">
        <v>16371</v>
      </c>
      <c r="R442" t="s">
        <v>3997</v>
      </c>
      <c r="S442" t="s">
        <v>16307</v>
      </c>
      <c r="U442" s="52"/>
      <c r="W442">
        <v>-44928.19</v>
      </c>
    </row>
    <row r="443" spans="1:23" x14ac:dyDescent="0.3">
      <c r="A443" t="s">
        <v>1926</v>
      </c>
      <c r="B443" t="s">
        <v>1927</v>
      </c>
      <c r="C443" t="s">
        <v>15292</v>
      </c>
      <c r="D443">
        <v>50000</v>
      </c>
      <c r="F443">
        <f t="shared" si="6"/>
        <v>8714.48</v>
      </c>
      <c r="G443">
        <v>3553.5</v>
      </c>
      <c r="H443">
        <v>0</v>
      </c>
      <c r="I443">
        <v>5160.9799999999996</v>
      </c>
      <c r="J443">
        <v>0</v>
      </c>
      <c r="K443">
        <v>0</v>
      </c>
      <c r="L443" t="s">
        <v>3932</v>
      </c>
      <c r="M443" t="s">
        <v>14838</v>
      </c>
      <c r="N443" t="s">
        <v>3989</v>
      </c>
      <c r="O443" t="s">
        <v>16363</v>
      </c>
      <c r="P443" t="s">
        <v>3987</v>
      </c>
      <c r="Q443" t="s">
        <v>16365</v>
      </c>
      <c r="R443" t="s">
        <v>3994</v>
      </c>
      <c r="S443" t="s">
        <v>16308</v>
      </c>
      <c r="U443" s="52">
        <v>69696750</v>
      </c>
      <c r="W443">
        <v>-41285.520000000004</v>
      </c>
    </row>
    <row r="444" spans="1:23" x14ac:dyDescent="0.3">
      <c r="A444" t="s">
        <v>1928</v>
      </c>
      <c r="B444" t="s">
        <v>1929</v>
      </c>
      <c r="C444" t="s">
        <v>15293</v>
      </c>
      <c r="D444">
        <v>1</v>
      </c>
      <c r="F444">
        <f t="shared" si="6"/>
        <v>70290.710000000006</v>
      </c>
      <c r="G444">
        <v>0</v>
      </c>
      <c r="H444">
        <v>0</v>
      </c>
      <c r="I444">
        <v>70290.710000000006</v>
      </c>
      <c r="J444">
        <v>0</v>
      </c>
      <c r="K444">
        <v>0</v>
      </c>
      <c r="L444" t="s">
        <v>3933</v>
      </c>
      <c r="M444" t="s">
        <v>14842</v>
      </c>
      <c r="N444" t="s">
        <v>3990</v>
      </c>
      <c r="O444" t="s">
        <v>16364</v>
      </c>
      <c r="P444" t="s">
        <v>3986</v>
      </c>
      <c r="Q444" t="s">
        <v>16363</v>
      </c>
      <c r="R444" t="s">
        <v>3994</v>
      </c>
      <c r="S444" t="s">
        <v>16312</v>
      </c>
      <c r="U444" s="52"/>
      <c r="W444">
        <v>70289.710000000006</v>
      </c>
    </row>
    <row r="445" spans="1:23" x14ac:dyDescent="0.3">
      <c r="A445" t="s">
        <v>1930</v>
      </c>
      <c r="B445" t="s">
        <v>1931</v>
      </c>
      <c r="C445" t="s">
        <v>15294</v>
      </c>
      <c r="D445">
        <v>20000</v>
      </c>
      <c r="F445">
        <f t="shared" si="6"/>
        <v>443.15</v>
      </c>
      <c r="G445">
        <v>443.15</v>
      </c>
      <c r="H445">
        <v>0</v>
      </c>
      <c r="I445">
        <v>0</v>
      </c>
      <c r="J445">
        <v>0</v>
      </c>
      <c r="K445">
        <v>0</v>
      </c>
      <c r="L445" t="s">
        <v>3945</v>
      </c>
      <c r="M445" t="s">
        <v>14844</v>
      </c>
      <c r="N445" t="s">
        <v>3984</v>
      </c>
      <c r="O445" t="s">
        <v>16362</v>
      </c>
      <c r="P445" t="s">
        <v>3986</v>
      </c>
      <c r="Q445" t="s">
        <v>16363</v>
      </c>
      <c r="R445" t="s">
        <v>3997</v>
      </c>
      <c r="S445" t="s">
        <v>16316</v>
      </c>
      <c r="U445" s="52"/>
      <c r="W445">
        <v>-19556.849999999999</v>
      </c>
    </row>
    <row r="446" spans="1:23" x14ac:dyDescent="0.3">
      <c r="A446" t="s">
        <v>1932</v>
      </c>
      <c r="B446" t="s">
        <v>1931</v>
      </c>
      <c r="C446" t="s">
        <v>15295</v>
      </c>
      <c r="D446">
        <v>50000</v>
      </c>
      <c r="F446">
        <f t="shared" si="6"/>
        <v>148.74</v>
      </c>
      <c r="G446">
        <v>0</v>
      </c>
      <c r="H446">
        <v>0</v>
      </c>
      <c r="I446">
        <v>148.74</v>
      </c>
      <c r="J446">
        <v>0</v>
      </c>
      <c r="K446">
        <v>0</v>
      </c>
      <c r="L446" t="s">
        <v>3954</v>
      </c>
      <c r="M446" t="s">
        <v>14836</v>
      </c>
      <c r="N446" t="s">
        <v>3984</v>
      </c>
      <c r="O446" t="s">
        <v>16362</v>
      </c>
      <c r="P446" t="s">
        <v>3986</v>
      </c>
      <c r="Q446" t="s">
        <v>16363</v>
      </c>
      <c r="R446" t="s">
        <v>3997</v>
      </c>
      <c r="S446" t="s">
        <v>16307</v>
      </c>
      <c r="U446" s="52"/>
      <c r="W446">
        <v>-49851.26</v>
      </c>
    </row>
    <row r="447" spans="1:23" x14ac:dyDescent="0.3">
      <c r="A447" t="s">
        <v>1933</v>
      </c>
      <c r="B447" t="s">
        <v>1934</v>
      </c>
      <c r="C447" t="s">
        <v>15296</v>
      </c>
      <c r="D447">
        <v>10000</v>
      </c>
      <c r="F447">
        <f t="shared" si="6"/>
        <v>5495.22</v>
      </c>
      <c r="G447">
        <v>598</v>
      </c>
      <c r="H447">
        <v>0</v>
      </c>
      <c r="I447">
        <v>4598.22</v>
      </c>
      <c r="J447">
        <v>0</v>
      </c>
      <c r="K447">
        <v>299</v>
      </c>
      <c r="L447" t="s">
        <v>3949</v>
      </c>
      <c r="M447" t="s">
        <v>14838</v>
      </c>
      <c r="N447" t="s">
        <v>3989</v>
      </c>
      <c r="O447" t="s">
        <v>16363</v>
      </c>
      <c r="P447" t="s">
        <v>3988</v>
      </c>
      <c r="Q447" t="s">
        <v>16362</v>
      </c>
      <c r="R447" t="s">
        <v>4001</v>
      </c>
      <c r="S447" t="s">
        <v>16322</v>
      </c>
      <c r="U447" s="52">
        <v>230031480</v>
      </c>
      <c r="W447">
        <v>-4504.78</v>
      </c>
    </row>
    <row r="448" spans="1:23" x14ac:dyDescent="0.3">
      <c r="A448" t="s">
        <v>1935</v>
      </c>
      <c r="B448" t="s">
        <v>1936</v>
      </c>
      <c r="C448" t="s">
        <v>15297</v>
      </c>
      <c r="D448">
        <v>110000</v>
      </c>
      <c r="F448">
        <f t="shared" si="6"/>
        <v>14117.63</v>
      </c>
      <c r="G448">
        <v>14117.63</v>
      </c>
      <c r="H448">
        <v>0</v>
      </c>
      <c r="I448">
        <v>0</v>
      </c>
      <c r="J448">
        <v>0</v>
      </c>
      <c r="K448">
        <v>0</v>
      </c>
      <c r="L448" t="s">
        <v>3945</v>
      </c>
      <c r="M448" t="s">
        <v>14844</v>
      </c>
      <c r="N448" t="s">
        <v>3984</v>
      </c>
      <c r="O448" t="s">
        <v>16362</v>
      </c>
      <c r="P448" t="s">
        <v>3988</v>
      </c>
      <c r="Q448" t="s">
        <v>16362</v>
      </c>
      <c r="R448" t="s">
        <v>3994</v>
      </c>
      <c r="S448" t="s">
        <v>16320</v>
      </c>
      <c r="U448" s="52"/>
      <c r="W448">
        <v>-95882.37</v>
      </c>
    </row>
    <row r="449" spans="1:23" x14ac:dyDescent="0.3">
      <c r="A449" t="s">
        <v>1937</v>
      </c>
      <c r="B449" t="s">
        <v>1938</v>
      </c>
      <c r="C449" t="s">
        <v>15298</v>
      </c>
      <c r="D449">
        <v>20000</v>
      </c>
      <c r="F449">
        <f t="shared" si="6"/>
        <v>10113.35</v>
      </c>
      <c r="G449">
        <v>10113.35</v>
      </c>
      <c r="H449">
        <v>0</v>
      </c>
      <c r="I449">
        <v>0</v>
      </c>
      <c r="J449">
        <v>0</v>
      </c>
      <c r="K449">
        <v>0</v>
      </c>
      <c r="L449" t="s">
        <v>3954</v>
      </c>
      <c r="M449" t="s">
        <v>14836</v>
      </c>
      <c r="N449" t="s">
        <v>3984</v>
      </c>
      <c r="O449" t="s">
        <v>16362</v>
      </c>
      <c r="P449" t="s">
        <v>3988</v>
      </c>
      <c r="Q449" t="s">
        <v>16362</v>
      </c>
      <c r="R449" t="s">
        <v>3994</v>
      </c>
      <c r="S449" t="s">
        <v>16317</v>
      </c>
      <c r="U449" s="52"/>
      <c r="W449">
        <v>-9886.65</v>
      </c>
    </row>
    <row r="450" spans="1:23" x14ac:dyDescent="0.3">
      <c r="A450" t="s">
        <v>1939</v>
      </c>
      <c r="B450" t="s">
        <v>1940</v>
      </c>
      <c r="C450" t="s">
        <v>15299</v>
      </c>
      <c r="D450">
        <v>20000</v>
      </c>
      <c r="F450">
        <f t="shared" si="6"/>
        <v>776.25</v>
      </c>
      <c r="G450">
        <v>776.25</v>
      </c>
      <c r="H450">
        <v>0</v>
      </c>
      <c r="I450">
        <v>0</v>
      </c>
      <c r="J450">
        <v>0</v>
      </c>
      <c r="K450">
        <v>0</v>
      </c>
      <c r="L450" t="s">
        <v>3965</v>
      </c>
      <c r="M450" t="s">
        <v>14838</v>
      </c>
      <c r="N450" t="s">
        <v>3984</v>
      </c>
      <c r="O450" t="s">
        <v>16362</v>
      </c>
      <c r="P450" t="s">
        <v>3986</v>
      </c>
      <c r="Q450" t="s">
        <v>16363</v>
      </c>
      <c r="R450" t="s">
        <v>3994</v>
      </c>
      <c r="S450" t="s">
        <v>16315</v>
      </c>
      <c r="U450" s="52">
        <v>189650400</v>
      </c>
      <c r="W450">
        <v>-19223.75</v>
      </c>
    </row>
    <row r="451" spans="1:23" x14ac:dyDescent="0.3">
      <c r="A451" t="s">
        <v>1941</v>
      </c>
      <c r="B451" t="s">
        <v>1942</v>
      </c>
      <c r="C451" t="s">
        <v>15300</v>
      </c>
      <c r="D451">
        <v>65000</v>
      </c>
      <c r="F451">
        <f t="shared" ref="F451:F514" si="7">G451+H451+I451+J451+K451</f>
        <v>20030.509999999998</v>
      </c>
      <c r="G451">
        <v>20030.509999999998</v>
      </c>
      <c r="H451">
        <v>0</v>
      </c>
      <c r="I451">
        <v>0</v>
      </c>
      <c r="J451">
        <v>0</v>
      </c>
      <c r="K451">
        <v>0</v>
      </c>
      <c r="L451" t="s">
        <v>3939</v>
      </c>
      <c r="M451" t="s">
        <v>14838</v>
      </c>
      <c r="N451" t="s">
        <v>3984</v>
      </c>
      <c r="O451" t="s">
        <v>16362</v>
      </c>
      <c r="P451" t="s">
        <v>3986</v>
      </c>
      <c r="Q451" t="s">
        <v>16363</v>
      </c>
      <c r="R451" t="s">
        <v>3994</v>
      </c>
      <c r="S451" t="s">
        <v>16317</v>
      </c>
      <c r="U451" s="52">
        <v>493106880</v>
      </c>
      <c r="W451">
        <v>-44969.490000000005</v>
      </c>
    </row>
    <row r="452" spans="1:23" x14ac:dyDescent="0.3">
      <c r="A452" t="s">
        <v>1943</v>
      </c>
      <c r="B452" t="s">
        <v>1944</v>
      </c>
      <c r="C452" t="s">
        <v>15301</v>
      </c>
      <c r="D452">
        <v>1725000</v>
      </c>
      <c r="F452">
        <f t="shared" si="7"/>
        <v>670326.93999999994</v>
      </c>
      <c r="G452">
        <v>670326.93999999994</v>
      </c>
      <c r="H452">
        <v>0</v>
      </c>
      <c r="I452">
        <v>0</v>
      </c>
      <c r="J452">
        <v>0</v>
      </c>
      <c r="K452">
        <v>0</v>
      </c>
      <c r="L452" t="s">
        <v>3934</v>
      </c>
      <c r="M452" t="s">
        <v>14842</v>
      </c>
      <c r="N452" t="s">
        <v>3984</v>
      </c>
      <c r="O452" t="s">
        <v>16362</v>
      </c>
      <c r="P452" t="s">
        <v>3988</v>
      </c>
      <c r="Q452" t="s">
        <v>16362</v>
      </c>
      <c r="R452" t="s">
        <v>3994</v>
      </c>
      <c r="S452" t="s">
        <v>16316</v>
      </c>
      <c r="U452" s="52">
        <v>322879980</v>
      </c>
      <c r="W452">
        <v>-1054673.06</v>
      </c>
    </row>
    <row r="453" spans="1:23" x14ac:dyDescent="0.3">
      <c r="A453" t="s">
        <v>1945</v>
      </c>
      <c r="B453" t="s">
        <v>1946</v>
      </c>
      <c r="C453" t="s">
        <v>15302</v>
      </c>
      <c r="D453">
        <v>463000</v>
      </c>
      <c r="F453">
        <f t="shared" si="7"/>
        <v>167097.02000000002</v>
      </c>
      <c r="G453">
        <v>163376.23000000001</v>
      </c>
      <c r="H453">
        <v>0</v>
      </c>
      <c r="I453">
        <v>0</v>
      </c>
      <c r="J453">
        <v>0</v>
      </c>
      <c r="K453">
        <v>3720.79</v>
      </c>
      <c r="L453" t="s">
        <v>3934</v>
      </c>
      <c r="M453" t="s">
        <v>14842</v>
      </c>
      <c r="N453" t="s">
        <v>3984</v>
      </c>
      <c r="O453" t="s">
        <v>16362</v>
      </c>
      <c r="P453" t="s">
        <v>3986</v>
      </c>
      <c r="Q453" t="s">
        <v>16363</v>
      </c>
      <c r="R453" t="s">
        <v>3994</v>
      </c>
      <c r="S453" t="s">
        <v>16315</v>
      </c>
      <c r="U453" s="52">
        <v>139762850</v>
      </c>
      <c r="W453">
        <v>-295902.98</v>
      </c>
    </row>
    <row r="454" spans="1:23" x14ac:dyDescent="0.3">
      <c r="A454" t="s">
        <v>1947</v>
      </c>
      <c r="B454" t="s">
        <v>1948</v>
      </c>
      <c r="C454" t="s">
        <v>15303</v>
      </c>
      <c r="D454">
        <v>5000</v>
      </c>
      <c r="F454">
        <f t="shared" si="7"/>
        <v>-316.5</v>
      </c>
      <c r="G454">
        <v>0</v>
      </c>
      <c r="H454">
        <v>0</v>
      </c>
      <c r="I454">
        <v>0</v>
      </c>
      <c r="J454">
        <v>0</v>
      </c>
      <c r="K454">
        <v>-316.5</v>
      </c>
      <c r="L454" t="s">
        <v>3935</v>
      </c>
      <c r="M454" t="s">
        <v>14838</v>
      </c>
      <c r="N454" t="s">
        <v>3984</v>
      </c>
      <c r="O454" t="s">
        <v>16362</v>
      </c>
      <c r="P454" t="s">
        <v>3988</v>
      </c>
      <c r="Q454" t="s">
        <v>16362</v>
      </c>
      <c r="R454" t="s">
        <v>3994</v>
      </c>
      <c r="S454" t="s">
        <v>16312</v>
      </c>
      <c r="U454" s="52"/>
      <c r="W454">
        <v>-5316.5</v>
      </c>
    </row>
    <row r="455" spans="1:23" x14ac:dyDescent="0.3">
      <c r="A455" t="s">
        <v>1949</v>
      </c>
      <c r="B455" t="s">
        <v>1950</v>
      </c>
      <c r="C455" t="s">
        <v>15304</v>
      </c>
      <c r="D455">
        <v>15000</v>
      </c>
      <c r="F455">
        <f t="shared" si="7"/>
        <v>2541.5</v>
      </c>
      <c r="G455">
        <v>0</v>
      </c>
      <c r="H455">
        <v>0</v>
      </c>
      <c r="I455">
        <v>0</v>
      </c>
      <c r="J455">
        <v>0</v>
      </c>
      <c r="K455">
        <v>2541.5</v>
      </c>
      <c r="L455" t="s">
        <v>3935</v>
      </c>
      <c r="M455" t="s">
        <v>14838</v>
      </c>
      <c r="N455" t="s">
        <v>3989</v>
      </c>
      <c r="O455" t="s">
        <v>16363</v>
      </c>
      <c r="P455" t="s">
        <v>3986</v>
      </c>
      <c r="Q455" t="s">
        <v>16363</v>
      </c>
      <c r="R455" t="s">
        <v>3994</v>
      </c>
      <c r="S455" t="s">
        <v>16307</v>
      </c>
      <c r="U455" s="52">
        <v>534026700</v>
      </c>
      <c r="W455">
        <v>-12458.5</v>
      </c>
    </row>
    <row r="456" spans="1:23" x14ac:dyDescent="0.3">
      <c r="A456" t="s">
        <v>1951</v>
      </c>
      <c r="B456" t="s">
        <v>1952</v>
      </c>
      <c r="C456" t="s">
        <v>15305</v>
      </c>
      <c r="D456">
        <v>50000</v>
      </c>
      <c r="F456">
        <f t="shared" si="7"/>
        <v>22284.1</v>
      </c>
      <c r="G456">
        <v>22284.1</v>
      </c>
      <c r="H456">
        <v>0</v>
      </c>
      <c r="I456">
        <v>0</v>
      </c>
      <c r="J456">
        <v>0</v>
      </c>
      <c r="K456">
        <v>0</v>
      </c>
      <c r="L456" t="s">
        <v>3948</v>
      </c>
      <c r="M456" t="s">
        <v>14844</v>
      </c>
      <c r="N456" t="s">
        <v>3984</v>
      </c>
      <c r="O456" t="s">
        <v>16362</v>
      </c>
      <c r="P456" t="s">
        <v>3988</v>
      </c>
      <c r="Q456" t="s">
        <v>16362</v>
      </c>
      <c r="R456" t="s">
        <v>3999</v>
      </c>
      <c r="S456" t="s">
        <v>16317</v>
      </c>
      <c r="U456" s="52"/>
      <c r="W456">
        <v>-27715.9</v>
      </c>
    </row>
    <row r="457" spans="1:23" x14ac:dyDescent="0.3">
      <c r="A457" t="s">
        <v>1953</v>
      </c>
      <c r="B457" t="s">
        <v>1954</v>
      </c>
      <c r="C457" t="s">
        <v>15306</v>
      </c>
      <c r="D457">
        <v>20000</v>
      </c>
      <c r="F457">
        <f t="shared" si="7"/>
        <v>6425.6200000000008</v>
      </c>
      <c r="G457">
        <v>-719.25</v>
      </c>
      <c r="H457">
        <v>0</v>
      </c>
      <c r="I457">
        <v>1943.56</v>
      </c>
      <c r="J457">
        <v>0</v>
      </c>
      <c r="K457">
        <v>5201.3100000000004</v>
      </c>
      <c r="L457" t="s">
        <v>3936</v>
      </c>
      <c r="M457" t="s">
        <v>14838</v>
      </c>
      <c r="N457" t="s">
        <v>3990</v>
      </c>
      <c r="O457" t="s">
        <v>16364</v>
      </c>
      <c r="P457" t="s">
        <v>3988</v>
      </c>
      <c r="Q457" t="s">
        <v>16362</v>
      </c>
      <c r="R457" t="s">
        <v>3994</v>
      </c>
      <c r="S457" t="s">
        <v>16317</v>
      </c>
      <c r="U457" s="52"/>
      <c r="W457">
        <v>-13574.38</v>
      </c>
    </row>
    <row r="458" spans="1:23" x14ac:dyDescent="0.3">
      <c r="A458" t="s">
        <v>1955</v>
      </c>
      <c r="B458" t="s">
        <v>1956</v>
      </c>
      <c r="C458" t="s">
        <v>15307</v>
      </c>
      <c r="D458">
        <v>50000</v>
      </c>
      <c r="F458">
        <f t="shared" si="7"/>
        <v>9719.94</v>
      </c>
      <c r="G458">
        <v>9719.94</v>
      </c>
      <c r="H458">
        <v>0</v>
      </c>
      <c r="I458">
        <v>0</v>
      </c>
      <c r="J458">
        <v>0</v>
      </c>
      <c r="K458">
        <v>0</v>
      </c>
      <c r="L458" t="s">
        <v>3936</v>
      </c>
      <c r="M458" t="s">
        <v>14838</v>
      </c>
      <c r="N458" t="s">
        <v>3984</v>
      </c>
      <c r="O458" t="s">
        <v>16362</v>
      </c>
      <c r="P458" t="s">
        <v>3986</v>
      </c>
      <c r="Q458" t="s">
        <v>16363</v>
      </c>
      <c r="R458" t="s">
        <v>3994</v>
      </c>
      <c r="S458" t="s">
        <v>16314</v>
      </c>
      <c r="U458" s="52"/>
      <c r="W458">
        <v>-40280.06</v>
      </c>
    </row>
    <row r="459" spans="1:23" x14ac:dyDescent="0.3">
      <c r="A459" t="s">
        <v>1957</v>
      </c>
      <c r="B459" t="s">
        <v>1958</v>
      </c>
      <c r="C459" t="s">
        <v>15308</v>
      </c>
      <c r="D459">
        <v>50000</v>
      </c>
      <c r="F459">
        <f t="shared" si="7"/>
        <v>5746.3</v>
      </c>
      <c r="G459">
        <v>1758.4</v>
      </c>
      <c r="H459">
        <v>0</v>
      </c>
      <c r="I459">
        <v>0</v>
      </c>
      <c r="J459">
        <v>0</v>
      </c>
      <c r="K459">
        <v>3987.9</v>
      </c>
      <c r="L459" t="s">
        <v>3931</v>
      </c>
      <c r="M459" t="s">
        <v>14838</v>
      </c>
      <c r="N459" t="s">
        <v>3989</v>
      </c>
      <c r="O459" t="s">
        <v>16363</v>
      </c>
      <c r="P459" t="s">
        <v>3986</v>
      </c>
      <c r="Q459" t="s">
        <v>16363</v>
      </c>
      <c r="R459" t="s">
        <v>3994</v>
      </c>
      <c r="S459" t="s">
        <v>16310</v>
      </c>
      <c r="U459" s="52">
        <v>792966270</v>
      </c>
      <c r="W459">
        <v>-44253.7</v>
      </c>
    </row>
    <row r="460" spans="1:23" x14ac:dyDescent="0.3">
      <c r="A460" t="s">
        <v>1959</v>
      </c>
      <c r="B460" t="s">
        <v>1960</v>
      </c>
      <c r="C460" t="s">
        <v>15309</v>
      </c>
      <c r="D460">
        <v>10000000</v>
      </c>
      <c r="F460">
        <f t="shared" si="7"/>
        <v>6114505</v>
      </c>
      <c r="G460">
        <v>4794056.5</v>
      </c>
      <c r="H460">
        <v>694883</v>
      </c>
      <c r="I460">
        <v>0</v>
      </c>
      <c r="J460">
        <v>615825</v>
      </c>
      <c r="K460">
        <v>9740.5</v>
      </c>
      <c r="L460" t="s">
        <v>3969</v>
      </c>
      <c r="M460" t="s">
        <v>14842</v>
      </c>
      <c r="N460" t="s">
        <v>3992</v>
      </c>
      <c r="O460" t="s">
        <v>16365</v>
      </c>
      <c r="P460" t="s">
        <v>3986</v>
      </c>
      <c r="Q460" t="s">
        <v>16363</v>
      </c>
      <c r="R460" t="s">
        <v>3994</v>
      </c>
      <c r="S460" t="s">
        <v>16309</v>
      </c>
      <c r="U460" s="52">
        <v>25948260</v>
      </c>
      <c r="W460">
        <v>-3885495</v>
      </c>
    </row>
    <row r="461" spans="1:23" x14ac:dyDescent="0.3">
      <c r="A461" t="s">
        <v>1961</v>
      </c>
      <c r="B461" t="s">
        <v>1962</v>
      </c>
      <c r="C461" t="s">
        <v>15310</v>
      </c>
      <c r="D461">
        <v>1</v>
      </c>
      <c r="F461">
        <f t="shared" si="7"/>
        <v>35090.089999999997</v>
      </c>
      <c r="G461">
        <v>4036.5</v>
      </c>
      <c r="H461">
        <v>0</v>
      </c>
      <c r="I461">
        <v>1380</v>
      </c>
      <c r="J461">
        <v>0</v>
      </c>
      <c r="K461">
        <v>29673.59</v>
      </c>
      <c r="L461" t="s">
        <v>3952</v>
      </c>
      <c r="M461" t="s">
        <v>14838</v>
      </c>
      <c r="N461" t="s">
        <v>3990</v>
      </c>
      <c r="O461" t="s">
        <v>16364</v>
      </c>
      <c r="P461" t="s">
        <v>3986</v>
      </c>
      <c r="Q461" t="s">
        <v>16363</v>
      </c>
      <c r="R461" t="s">
        <v>3994</v>
      </c>
      <c r="S461" t="s">
        <v>16317</v>
      </c>
      <c r="U461" s="52"/>
      <c r="W461">
        <v>35089.089999999997</v>
      </c>
    </row>
    <row r="462" spans="1:23" x14ac:dyDescent="0.3">
      <c r="A462" t="s">
        <v>1963</v>
      </c>
      <c r="B462" t="s">
        <v>1962</v>
      </c>
      <c r="C462" t="s">
        <v>15311</v>
      </c>
      <c r="D462">
        <v>174000000</v>
      </c>
      <c r="F462">
        <f t="shared" si="7"/>
        <v>56401728.490000002</v>
      </c>
      <c r="G462">
        <v>54627840.890000001</v>
      </c>
      <c r="H462">
        <v>975578.88</v>
      </c>
      <c r="I462">
        <v>0</v>
      </c>
      <c r="J462">
        <v>752675</v>
      </c>
      <c r="K462">
        <v>45633.72</v>
      </c>
      <c r="L462" t="s">
        <v>3969</v>
      </c>
      <c r="M462" t="s">
        <v>14842</v>
      </c>
      <c r="N462" t="s">
        <v>3990</v>
      </c>
      <c r="O462" t="s">
        <v>16364</v>
      </c>
      <c r="P462" t="s">
        <v>3986</v>
      </c>
      <c r="Q462" t="s">
        <v>16363</v>
      </c>
      <c r="R462" t="s">
        <v>3994</v>
      </c>
      <c r="S462" t="s">
        <v>16314</v>
      </c>
      <c r="U462" s="52"/>
      <c r="V462">
        <v>8</v>
      </c>
      <c r="W462">
        <v>-117598271.50999999</v>
      </c>
    </row>
    <row r="463" spans="1:23" x14ac:dyDescent="0.3">
      <c r="A463" t="s">
        <v>1964</v>
      </c>
      <c r="B463" t="s">
        <v>1965</v>
      </c>
      <c r="C463" t="s">
        <v>15312</v>
      </c>
      <c r="D463">
        <v>1</v>
      </c>
      <c r="F463">
        <f t="shared" si="7"/>
        <v>-1042.96</v>
      </c>
      <c r="G463">
        <v>0</v>
      </c>
      <c r="H463">
        <v>-524.05999999999995</v>
      </c>
      <c r="I463">
        <v>0</v>
      </c>
      <c r="J463">
        <v>0</v>
      </c>
      <c r="K463">
        <v>-518.9</v>
      </c>
      <c r="L463" t="s">
        <v>3952</v>
      </c>
      <c r="M463" t="s">
        <v>14838</v>
      </c>
      <c r="N463" t="s">
        <v>3984</v>
      </c>
      <c r="O463" t="s">
        <v>16362</v>
      </c>
      <c r="P463" t="s">
        <v>3986</v>
      </c>
      <c r="Q463" t="s">
        <v>16363</v>
      </c>
      <c r="R463" t="s">
        <v>3994</v>
      </c>
      <c r="S463" t="s">
        <v>16313</v>
      </c>
      <c r="U463" s="52"/>
      <c r="W463">
        <v>-1043.96</v>
      </c>
    </row>
    <row r="464" spans="1:23" x14ac:dyDescent="0.3">
      <c r="A464" t="s">
        <v>1966</v>
      </c>
      <c r="B464" t="s">
        <v>1965</v>
      </c>
      <c r="C464" t="s">
        <v>15313</v>
      </c>
      <c r="D464">
        <v>6000000</v>
      </c>
      <c r="F464">
        <f t="shared" si="7"/>
        <v>7063083.0199999996</v>
      </c>
      <c r="G464">
        <v>4822701.6399999997</v>
      </c>
      <c r="H464">
        <v>1543245.63</v>
      </c>
      <c r="I464">
        <v>0</v>
      </c>
      <c r="J464">
        <v>676918.75</v>
      </c>
      <c r="K464">
        <v>20217</v>
      </c>
      <c r="L464" t="s">
        <v>3969</v>
      </c>
      <c r="M464" t="s">
        <v>14842</v>
      </c>
      <c r="N464" t="s">
        <v>3989</v>
      </c>
      <c r="O464" t="s">
        <v>16363</v>
      </c>
      <c r="P464" t="s">
        <v>3986</v>
      </c>
      <c r="Q464" t="s">
        <v>16363</v>
      </c>
      <c r="R464" t="s">
        <v>3994</v>
      </c>
      <c r="S464" t="s">
        <v>16318</v>
      </c>
      <c r="U464" s="52"/>
      <c r="W464">
        <v>1063083.0199999996</v>
      </c>
    </row>
    <row r="465" spans="1:23" x14ac:dyDescent="0.3">
      <c r="A465" t="s">
        <v>1967</v>
      </c>
      <c r="B465" t="s">
        <v>1968</v>
      </c>
      <c r="C465" t="s">
        <v>15314</v>
      </c>
      <c r="D465">
        <v>20000000</v>
      </c>
      <c r="F465">
        <f t="shared" si="7"/>
        <v>8939804.8399999999</v>
      </c>
      <c r="G465">
        <v>8215432.6100000003</v>
      </c>
      <c r="H465">
        <v>15124.06</v>
      </c>
      <c r="I465">
        <v>14145.06</v>
      </c>
      <c r="J465">
        <v>694928.92</v>
      </c>
      <c r="K465">
        <v>174.19</v>
      </c>
      <c r="L465" t="s">
        <v>3960</v>
      </c>
      <c r="M465" t="s">
        <v>14836</v>
      </c>
      <c r="N465" t="s">
        <v>3990</v>
      </c>
      <c r="O465" t="s">
        <v>16364</v>
      </c>
      <c r="P465" t="s">
        <v>3986</v>
      </c>
      <c r="Q465" t="s">
        <v>16363</v>
      </c>
      <c r="R465" t="s">
        <v>3994</v>
      </c>
      <c r="S465" t="s">
        <v>16312</v>
      </c>
      <c r="U465" s="52"/>
      <c r="W465">
        <v>-11060195.16</v>
      </c>
    </row>
    <row r="466" spans="1:23" x14ac:dyDescent="0.3">
      <c r="A466" t="s">
        <v>1969</v>
      </c>
      <c r="B466" t="s">
        <v>1970</v>
      </c>
      <c r="C466" t="s">
        <v>15315</v>
      </c>
      <c r="D466">
        <v>300000</v>
      </c>
      <c r="F466">
        <f t="shared" si="7"/>
        <v>161508.79999999999</v>
      </c>
      <c r="G466">
        <v>155916.66</v>
      </c>
      <c r="H466">
        <v>2908.43</v>
      </c>
      <c r="I466">
        <v>0</v>
      </c>
      <c r="J466">
        <v>802.56</v>
      </c>
      <c r="K466">
        <v>1881.15</v>
      </c>
      <c r="L466" t="s">
        <v>3960</v>
      </c>
      <c r="M466" t="s">
        <v>14836</v>
      </c>
      <c r="N466" t="s">
        <v>3992</v>
      </c>
      <c r="O466" t="s">
        <v>16365</v>
      </c>
      <c r="P466" t="s">
        <v>3985</v>
      </c>
      <c r="Q466" t="s">
        <v>16371</v>
      </c>
      <c r="R466" t="s">
        <v>3997</v>
      </c>
      <c r="S466" t="s">
        <v>16312</v>
      </c>
      <c r="U466" s="52"/>
      <c r="W466">
        <v>-138491.20000000001</v>
      </c>
    </row>
    <row r="467" spans="1:23" x14ac:dyDescent="0.3">
      <c r="A467" t="s">
        <v>1971</v>
      </c>
      <c r="B467" t="s">
        <v>1972</v>
      </c>
      <c r="C467" t="s">
        <v>15316</v>
      </c>
      <c r="D467">
        <v>7000</v>
      </c>
      <c r="F467">
        <f t="shared" si="7"/>
        <v>-216.83</v>
      </c>
      <c r="G467">
        <v>0</v>
      </c>
      <c r="H467">
        <v>0</v>
      </c>
      <c r="I467">
        <v>0</v>
      </c>
      <c r="J467">
        <v>0</v>
      </c>
      <c r="K467">
        <v>-216.83</v>
      </c>
      <c r="L467" t="s">
        <v>3939</v>
      </c>
      <c r="M467" t="s">
        <v>14838</v>
      </c>
      <c r="N467" t="s">
        <v>3984</v>
      </c>
      <c r="O467" t="s">
        <v>16362</v>
      </c>
      <c r="P467" t="s">
        <v>3986</v>
      </c>
      <c r="Q467" t="s">
        <v>16363</v>
      </c>
      <c r="R467" t="s">
        <v>3997</v>
      </c>
      <c r="S467" t="s">
        <v>16313</v>
      </c>
      <c r="U467" s="52"/>
      <c r="W467">
        <v>-7216.83</v>
      </c>
    </row>
    <row r="468" spans="1:23" x14ac:dyDescent="0.3">
      <c r="A468" t="s">
        <v>1973</v>
      </c>
      <c r="B468" t="s">
        <v>1974</v>
      </c>
      <c r="C468" t="s">
        <v>15317</v>
      </c>
      <c r="D468">
        <v>50000</v>
      </c>
      <c r="F468">
        <f t="shared" si="7"/>
        <v>23765.59</v>
      </c>
      <c r="G468">
        <v>23765.59</v>
      </c>
      <c r="H468">
        <v>0</v>
      </c>
      <c r="I468">
        <v>0</v>
      </c>
      <c r="J468">
        <v>0</v>
      </c>
      <c r="K468">
        <v>0</v>
      </c>
      <c r="L468" t="s">
        <v>3936</v>
      </c>
      <c r="M468" t="s">
        <v>14838</v>
      </c>
      <c r="N468" t="s">
        <v>3984</v>
      </c>
      <c r="O468" t="s">
        <v>16362</v>
      </c>
      <c r="P468" t="s">
        <v>3986</v>
      </c>
      <c r="Q468" t="s">
        <v>16363</v>
      </c>
      <c r="R468" t="s">
        <v>3994</v>
      </c>
      <c r="S468" t="s">
        <v>16311</v>
      </c>
      <c r="U468" s="52">
        <v>13836900000</v>
      </c>
      <c r="V468">
        <v>4</v>
      </c>
      <c r="W468">
        <v>-26234.41</v>
      </c>
    </row>
    <row r="469" spans="1:23" x14ac:dyDescent="0.3">
      <c r="A469" t="s">
        <v>1975</v>
      </c>
      <c r="B469" t="s">
        <v>1976</v>
      </c>
      <c r="C469" t="s">
        <v>15318</v>
      </c>
      <c r="D469">
        <v>60000</v>
      </c>
      <c r="F469">
        <f t="shared" si="7"/>
        <v>21677.26</v>
      </c>
      <c r="G469">
        <v>21474.92</v>
      </c>
      <c r="H469">
        <v>0</v>
      </c>
      <c r="I469">
        <v>202.34</v>
      </c>
      <c r="J469">
        <v>0</v>
      </c>
      <c r="K469">
        <v>0</v>
      </c>
      <c r="L469" t="s">
        <v>3932</v>
      </c>
      <c r="M469" t="s">
        <v>14838</v>
      </c>
      <c r="N469" t="s">
        <v>3990</v>
      </c>
      <c r="O469" t="s">
        <v>16364</v>
      </c>
      <c r="P469" t="s">
        <v>3986</v>
      </c>
      <c r="Q469" t="s">
        <v>16363</v>
      </c>
      <c r="R469" t="s">
        <v>3994</v>
      </c>
      <c r="S469" t="s">
        <v>16320</v>
      </c>
      <c r="U469" s="52"/>
      <c r="W469">
        <v>-38322.740000000005</v>
      </c>
    </row>
    <row r="470" spans="1:23" x14ac:dyDescent="0.3">
      <c r="A470" t="s">
        <v>1977</v>
      </c>
      <c r="B470" t="s">
        <v>1978</v>
      </c>
      <c r="C470" t="s">
        <v>15319</v>
      </c>
      <c r="D470">
        <v>60000</v>
      </c>
      <c r="F470">
        <f t="shared" si="7"/>
        <v>1495.44</v>
      </c>
      <c r="G470">
        <v>1495.44</v>
      </c>
      <c r="H470">
        <v>0</v>
      </c>
      <c r="I470">
        <v>0</v>
      </c>
      <c r="J470">
        <v>0</v>
      </c>
      <c r="K470">
        <v>0</v>
      </c>
      <c r="L470" t="s">
        <v>3936</v>
      </c>
      <c r="M470" t="s">
        <v>14838</v>
      </c>
      <c r="N470" t="s">
        <v>3984</v>
      </c>
      <c r="O470" t="s">
        <v>16362</v>
      </c>
      <c r="P470" t="s">
        <v>3988</v>
      </c>
      <c r="Q470" t="s">
        <v>16362</v>
      </c>
      <c r="R470" t="s">
        <v>3994</v>
      </c>
      <c r="S470" t="s">
        <v>16309</v>
      </c>
      <c r="U470" s="52"/>
      <c r="W470">
        <v>-58504.56</v>
      </c>
    </row>
    <row r="471" spans="1:23" x14ac:dyDescent="0.3">
      <c r="A471" t="s">
        <v>1979</v>
      </c>
      <c r="B471" t="s">
        <v>1980</v>
      </c>
      <c r="C471" t="s">
        <v>15320</v>
      </c>
      <c r="D471">
        <v>100000</v>
      </c>
      <c r="F471">
        <f t="shared" si="7"/>
        <v>26687.43</v>
      </c>
      <c r="G471">
        <v>26687.43</v>
      </c>
      <c r="H471">
        <v>0</v>
      </c>
      <c r="I471">
        <v>0</v>
      </c>
      <c r="J471">
        <v>0</v>
      </c>
      <c r="K471">
        <v>0</v>
      </c>
      <c r="L471" t="s">
        <v>3936</v>
      </c>
      <c r="M471" t="s">
        <v>14838</v>
      </c>
      <c r="N471" t="s">
        <v>3984</v>
      </c>
      <c r="O471" t="s">
        <v>16362</v>
      </c>
      <c r="P471" t="s">
        <v>3986</v>
      </c>
      <c r="Q471" t="s">
        <v>16363</v>
      </c>
      <c r="R471" t="s">
        <v>3994</v>
      </c>
      <c r="S471" t="s">
        <v>16318</v>
      </c>
      <c r="U471" s="52">
        <v>31517640</v>
      </c>
      <c r="W471">
        <v>-73312.570000000007</v>
      </c>
    </row>
    <row r="472" spans="1:23" x14ac:dyDescent="0.3">
      <c r="A472" t="s">
        <v>1981</v>
      </c>
      <c r="B472" t="s">
        <v>1982</v>
      </c>
      <c r="C472" t="s">
        <v>15321</v>
      </c>
      <c r="D472">
        <v>30000</v>
      </c>
      <c r="F472">
        <f t="shared" si="7"/>
        <v>2479.81</v>
      </c>
      <c r="G472">
        <v>2479.81</v>
      </c>
      <c r="H472">
        <v>0</v>
      </c>
      <c r="I472">
        <v>0</v>
      </c>
      <c r="J472">
        <v>0</v>
      </c>
      <c r="K472">
        <v>0</v>
      </c>
      <c r="L472" t="s">
        <v>3941</v>
      </c>
      <c r="M472" t="s">
        <v>14838</v>
      </c>
      <c r="N472" t="s">
        <v>3984</v>
      </c>
      <c r="O472" t="s">
        <v>16362</v>
      </c>
      <c r="P472" t="s">
        <v>3986</v>
      </c>
      <c r="Q472" t="s">
        <v>16363</v>
      </c>
      <c r="R472" t="s">
        <v>3994</v>
      </c>
      <c r="S472" t="s">
        <v>16313</v>
      </c>
      <c r="U472" s="52"/>
      <c r="W472">
        <v>-27520.19</v>
      </c>
    </row>
    <row r="473" spans="1:23" x14ac:dyDescent="0.3">
      <c r="A473" t="s">
        <v>1983</v>
      </c>
      <c r="B473" t="s">
        <v>1984</v>
      </c>
      <c r="C473" t="s">
        <v>15322</v>
      </c>
      <c r="D473">
        <v>30000</v>
      </c>
      <c r="F473">
        <f t="shared" si="7"/>
        <v>12172.9</v>
      </c>
      <c r="G473">
        <v>12172.9</v>
      </c>
      <c r="H473">
        <v>0</v>
      </c>
      <c r="I473">
        <v>0</v>
      </c>
      <c r="J473">
        <v>0</v>
      </c>
      <c r="K473">
        <v>0</v>
      </c>
      <c r="L473" t="s">
        <v>3941</v>
      </c>
      <c r="M473" t="s">
        <v>14838</v>
      </c>
      <c r="N473" t="s">
        <v>3984</v>
      </c>
      <c r="O473" t="s">
        <v>16362</v>
      </c>
      <c r="P473" t="s">
        <v>3986</v>
      </c>
      <c r="Q473" t="s">
        <v>16363</v>
      </c>
      <c r="R473" t="s">
        <v>3994</v>
      </c>
      <c r="S473" t="s">
        <v>16309</v>
      </c>
      <c r="U473" s="52"/>
      <c r="W473">
        <v>-17827.099999999999</v>
      </c>
    </row>
    <row r="474" spans="1:23" x14ac:dyDescent="0.3">
      <c r="A474" t="s">
        <v>1985</v>
      </c>
      <c r="B474" t="s">
        <v>1986</v>
      </c>
      <c r="C474" t="s">
        <v>15323</v>
      </c>
      <c r="D474">
        <v>35000</v>
      </c>
      <c r="F474">
        <f t="shared" si="7"/>
        <v>-4129.83</v>
      </c>
      <c r="G474">
        <v>3893.26</v>
      </c>
      <c r="H474">
        <v>0</v>
      </c>
      <c r="I474">
        <v>0</v>
      </c>
      <c r="J474">
        <v>0</v>
      </c>
      <c r="K474">
        <v>-8023.09</v>
      </c>
      <c r="L474" t="s">
        <v>3949</v>
      </c>
      <c r="M474" t="s">
        <v>14838</v>
      </c>
      <c r="N474" t="s">
        <v>3984</v>
      </c>
      <c r="O474" t="s">
        <v>16362</v>
      </c>
      <c r="P474" t="s">
        <v>3988</v>
      </c>
      <c r="Q474" t="s">
        <v>16362</v>
      </c>
      <c r="R474" t="s">
        <v>3994</v>
      </c>
      <c r="S474" t="s">
        <v>16313</v>
      </c>
      <c r="U474" s="52"/>
      <c r="W474">
        <v>-39129.83</v>
      </c>
    </row>
    <row r="475" spans="1:23" x14ac:dyDescent="0.3">
      <c r="A475" t="s">
        <v>1987</v>
      </c>
      <c r="B475" t="s">
        <v>1988</v>
      </c>
      <c r="C475" t="s">
        <v>15324</v>
      </c>
      <c r="D475">
        <v>5000</v>
      </c>
      <c r="F475">
        <f t="shared" si="7"/>
        <v>1278.3900000000001</v>
      </c>
      <c r="G475">
        <v>1278.3900000000001</v>
      </c>
      <c r="H475">
        <v>0</v>
      </c>
      <c r="I475">
        <v>0</v>
      </c>
      <c r="J475">
        <v>0</v>
      </c>
      <c r="K475">
        <v>0</v>
      </c>
      <c r="L475" t="s">
        <v>3941</v>
      </c>
      <c r="M475" t="s">
        <v>14838</v>
      </c>
      <c r="N475" t="s">
        <v>3984</v>
      </c>
      <c r="O475" t="s">
        <v>16362</v>
      </c>
      <c r="P475" t="s">
        <v>3988</v>
      </c>
      <c r="Q475" t="s">
        <v>16362</v>
      </c>
      <c r="R475" t="s">
        <v>3994</v>
      </c>
      <c r="S475" t="s">
        <v>16321</v>
      </c>
      <c r="U475" s="52"/>
      <c r="W475">
        <v>-3721.6099999999997</v>
      </c>
    </row>
    <row r="476" spans="1:23" x14ac:dyDescent="0.3">
      <c r="A476" t="s">
        <v>1989</v>
      </c>
      <c r="B476" t="s">
        <v>1990</v>
      </c>
      <c r="C476" t="s">
        <v>15325</v>
      </c>
      <c r="D476">
        <v>10000</v>
      </c>
      <c r="F476">
        <f t="shared" si="7"/>
        <v>7890.9199999999992</v>
      </c>
      <c r="G476">
        <v>8508.56</v>
      </c>
      <c r="H476">
        <v>0</v>
      </c>
      <c r="I476">
        <v>0</v>
      </c>
      <c r="J476">
        <v>0</v>
      </c>
      <c r="K476">
        <v>-617.64</v>
      </c>
      <c r="L476" t="s">
        <v>3932</v>
      </c>
      <c r="M476" t="s">
        <v>14838</v>
      </c>
      <c r="N476" t="s">
        <v>3984</v>
      </c>
      <c r="O476" t="s">
        <v>16362</v>
      </c>
      <c r="P476" t="s">
        <v>3985</v>
      </c>
      <c r="Q476" t="s">
        <v>16371</v>
      </c>
      <c r="R476" t="s">
        <v>3997</v>
      </c>
      <c r="S476" t="s">
        <v>16315</v>
      </c>
      <c r="U476" s="52"/>
      <c r="W476">
        <v>-2109.0800000000008</v>
      </c>
    </row>
    <row r="477" spans="1:23" x14ac:dyDescent="0.3">
      <c r="A477" t="s">
        <v>1991</v>
      </c>
      <c r="B477" t="s">
        <v>1992</v>
      </c>
      <c r="C477" t="s">
        <v>15326</v>
      </c>
      <c r="D477">
        <v>15000</v>
      </c>
      <c r="F477">
        <f t="shared" si="7"/>
        <v>12160.25</v>
      </c>
      <c r="G477">
        <v>12160.25</v>
      </c>
      <c r="H477">
        <v>0</v>
      </c>
      <c r="I477">
        <v>0</v>
      </c>
      <c r="J477">
        <v>0</v>
      </c>
      <c r="K477">
        <v>0</v>
      </c>
      <c r="L477" t="s">
        <v>3932</v>
      </c>
      <c r="M477" t="s">
        <v>14838</v>
      </c>
      <c r="N477" t="s">
        <v>3984</v>
      </c>
      <c r="O477" t="s">
        <v>16362</v>
      </c>
      <c r="P477" t="s">
        <v>3985</v>
      </c>
      <c r="Q477" t="s">
        <v>16371</v>
      </c>
      <c r="R477" t="s">
        <v>3997</v>
      </c>
      <c r="S477" t="s">
        <v>16318</v>
      </c>
      <c r="U477" s="52"/>
      <c r="W477">
        <v>-2839.75</v>
      </c>
    </row>
    <row r="478" spans="1:23" x14ac:dyDescent="0.3">
      <c r="A478" t="s">
        <v>1993</v>
      </c>
      <c r="B478" t="s">
        <v>1994</v>
      </c>
      <c r="C478" t="s">
        <v>15327</v>
      </c>
      <c r="D478">
        <v>15000</v>
      </c>
      <c r="F478">
        <f t="shared" si="7"/>
        <v>5163.34</v>
      </c>
      <c r="G478">
        <v>5163.34</v>
      </c>
      <c r="H478">
        <v>0</v>
      </c>
      <c r="I478">
        <v>0</v>
      </c>
      <c r="J478">
        <v>0</v>
      </c>
      <c r="K478">
        <v>0</v>
      </c>
      <c r="L478" t="s">
        <v>3936</v>
      </c>
      <c r="M478" t="s">
        <v>14838</v>
      </c>
      <c r="N478" t="s">
        <v>3984</v>
      </c>
      <c r="O478" t="s">
        <v>16362</v>
      </c>
      <c r="P478" t="s">
        <v>3988</v>
      </c>
      <c r="Q478" t="s">
        <v>16362</v>
      </c>
      <c r="R478" t="s">
        <v>3994</v>
      </c>
      <c r="S478" t="s">
        <v>16308</v>
      </c>
      <c r="U478" s="52">
        <v>517987500</v>
      </c>
      <c r="W478">
        <v>-9836.66</v>
      </c>
    </row>
    <row r="479" spans="1:23" x14ac:dyDescent="0.3">
      <c r="A479" t="s">
        <v>1995</v>
      </c>
      <c r="B479" t="s">
        <v>1996</v>
      </c>
      <c r="C479" t="s">
        <v>15328</v>
      </c>
      <c r="D479">
        <v>20000</v>
      </c>
      <c r="F479">
        <f t="shared" si="7"/>
        <v>2041.06</v>
      </c>
      <c r="G479">
        <v>2041.06</v>
      </c>
      <c r="H479">
        <v>0</v>
      </c>
      <c r="I479">
        <v>0</v>
      </c>
      <c r="J479">
        <v>0</v>
      </c>
      <c r="K479">
        <v>0</v>
      </c>
      <c r="L479" t="s">
        <v>3949</v>
      </c>
      <c r="M479" t="s">
        <v>14838</v>
      </c>
      <c r="N479" t="s">
        <v>3984</v>
      </c>
      <c r="O479" t="s">
        <v>16362</v>
      </c>
      <c r="P479" t="s">
        <v>3986</v>
      </c>
      <c r="Q479" t="s">
        <v>16363</v>
      </c>
      <c r="R479" t="s">
        <v>3994</v>
      </c>
      <c r="S479" t="s">
        <v>16321</v>
      </c>
      <c r="U479" s="52"/>
      <c r="W479">
        <v>-17958.939999999999</v>
      </c>
    </row>
    <row r="480" spans="1:23" x14ac:dyDescent="0.3">
      <c r="A480" t="s">
        <v>1997</v>
      </c>
      <c r="B480" t="s">
        <v>1998</v>
      </c>
      <c r="C480" t="s">
        <v>15329</v>
      </c>
      <c r="D480">
        <v>30000</v>
      </c>
      <c r="F480">
        <f t="shared" si="7"/>
        <v>5103.5200000000004</v>
      </c>
      <c r="G480">
        <v>5103.5200000000004</v>
      </c>
      <c r="H480">
        <v>0</v>
      </c>
      <c r="I480">
        <v>0</v>
      </c>
      <c r="J480">
        <v>0</v>
      </c>
      <c r="K480">
        <v>0</v>
      </c>
      <c r="L480" t="s">
        <v>3932</v>
      </c>
      <c r="M480" t="s">
        <v>14838</v>
      </c>
      <c r="N480" t="s">
        <v>3984</v>
      </c>
      <c r="O480" t="s">
        <v>16362</v>
      </c>
      <c r="P480" t="s">
        <v>3988</v>
      </c>
      <c r="Q480" t="s">
        <v>16362</v>
      </c>
      <c r="R480" t="s">
        <v>3994</v>
      </c>
      <c r="S480" t="s">
        <v>16315</v>
      </c>
      <c r="U480" s="52">
        <v>6540200</v>
      </c>
      <c r="W480">
        <v>-24896.48</v>
      </c>
    </row>
    <row r="481" spans="1:23" x14ac:dyDescent="0.3">
      <c r="A481" t="s">
        <v>1999</v>
      </c>
      <c r="B481" t="s">
        <v>2000</v>
      </c>
      <c r="C481" t="s">
        <v>15330</v>
      </c>
      <c r="D481">
        <v>30000</v>
      </c>
      <c r="F481">
        <f t="shared" si="7"/>
        <v>5718.13</v>
      </c>
      <c r="G481">
        <v>5682.62</v>
      </c>
      <c r="H481">
        <v>35.51</v>
      </c>
      <c r="I481">
        <v>0</v>
      </c>
      <c r="J481">
        <v>0</v>
      </c>
      <c r="K481">
        <v>0</v>
      </c>
      <c r="L481" t="s">
        <v>3931</v>
      </c>
      <c r="M481" t="s">
        <v>14838</v>
      </c>
      <c r="N481" t="s">
        <v>3984</v>
      </c>
      <c r="O481" t="s">
        <v>16362</v>
      </c>
      <c r="P481" t="s">
        <v>3986</v>
      </c>
      <c r="Q481" t="s">
        <v>16363</v>
      </c>
      <c r="R481" t="s">
        <v>3994</v>
      </c>
      <c r="S481" t="s">
        <v>16309</v>
      </c>
      <c r="U481" s="52"/>
      <c r="V481">
        <v>4</v>
      </c>
      <c r="W481">
        <v>-24281.87</v>
      </c>
    </row>
    <row r="482" spans="1:23" x14ac:dyDescent="0.3">
      <c r="A482" t="s">
        <v>2001</v>
      </c>
      <c r="B482" t="s">
        <v>2002</v>
      </c>
      <c r="C482" t="s">
        <v>15331</v>
      </c>
      <c r="D482">
        <v>40000</v>
      </c>
      <c r="F482">
        <f t="shared" si="7"/>
        <v>9337.66</v>
      </c>
      <c r="G482">
        <v>10264.85</v>
      </c>
      <c r="H482">
        <v>0</v>
      </c>
      <c r="I482">
        <v>0</v>
      </c>
      <c r="J482">
        <v>0</v>
      </c>
      <c r="K482">
        <v>-927.19</v>
      </c>
      <c r="L482" t="s">
        <v>3931</v>
      </c>
      <c r="M482" t="s">
        <v>14838</v>
      </c>
      <c r="N482" t="s">
        <v>3984</v>
      </c>
      <c r="O482" t="s">
        <v>16362</v>
      </c>
      <c r="P482" t="s">
        <v>3988</v>
      </c>
      <c r="Q482" t="s">
        <v>16362</v>
      </c>
      <c r="R482" t="s">
        <v>3994</v>
      </c>
      <c r="S482" t="s">
        <v>16307</v>
      </c>
      <c r="U482" s="52">
        <v>453553140</v>
      </c>
      <c r="W482">
        <v>-30662.34</v>
      </c>
    </row>
    <row r="483" spans="1:23" x14ac:dyDescent="0.3">
      <c r="A483" t="s">
        <v>2003</v>
      </c>
      <c r="B483" t="s">
        <v>2004</v>
      </c>
      <c r="C483" t="s">
        <v>15332</v>
      </c>
      <c r="D483">
        <v>50000</v>
      </c>
      <c r="F483">
        <f t="shared" si="7"/>
        <v>30769.77</v>
      </c>
      <c r="G483">
        <v>30739.77</v>
      </c>
      <c r="H483">
        <v>0</v>
      </c>
      <c r="I483">
        <v>0</v>
      </c>
      <c r="J483">
        <v>30</v>
      </c>
      <c r="K483">
        <v>0</v>
      </c>
      <c r="L483" t="s">
        <v>3936</v>
      </c>
      <c r="M483" t="s">
        <v>14838</v>
      </c>
      <c r="N483" t="s">
        <v>3990</v>
      </c>
      <c r="O483" t="s">
        <v>16364</v>
      </c>
      <c r="P483" t="s">
        <v>3991</v>
      </c>
      <c r="Q483" t="s">
        <v>16364</v>
      </c>
      <c r="R483" t="s">
        <v>3995</v>
      </c>
      <c r="S483" t="s">
        <v>16321</v>
      </c>
      <c r="U483" s="52"/>
      <c r="W483">
        <v>-19230.23</v>
      </c>
    </row>
    <row r="484" spans="1:23" x14ac:dyDescent="0.3">
      <c r="A484" t="s">
        <v>2005</v>
      </c>
      <c r="B484" t="s">
        <v>2006</v>
      </c>
      <c r="C484" t="s">
        <v>15333</v>
      </c>
      <c r="D484">
        <v>50000</v>
      </c>
      <c r="F484">
        <f t="shared" si="7"/>
        <v>15174.22</v>
      </c>
      <c r="G484">
        <v>15174.22</v>
      </c>
      <c r="H484">
        <v>0</v>
      </c>
      <c r="I484">
        <v>0</v>
      </c>
      <c r="J484">
        <v>0</v>
      </c>
      <c r="K484">
        <v>0</v>
      </c>
      <c r="L484" t="s">
        <v>3949</v>
      </c>
      <c r="M484" t="s">
        <v>14838</v>
      </c>
      <c r="N484" t="s">
        <v>3984</v>
      </c>
      <c r="O484" t="s">
        <v>16362</v>
      </c>
      <c r="P484" t="s">
        <v>3985</v>
      </c>
      <c r="Q484" t="s">
        <v>16371</v>
      </c>
      <c r="R484" t="s">
        <v>3997</v>
      </c>
      <c r="S484" t="s">
        <v>16315</v>
      </c>
      <c r="U484" s="52"/>
      <c r="W484">
        <v>-34825.78</v>
      </c>
    </row>
    <row r="485" spans="1:23" x14ac:dyDescent="0.3">
      <c r="A485" t="s">
        <v>2007</v>
      </c>
      <c r="B485" t="s">
        <v>2008</v>
      </c>
      <c r="C485" t="s">
        <v>15334</v>
      </c>
      <c r="D485">
        <v>12500</v>
      </c>
      <c r="F485">
        <f t="shared" si="7"/>
        <v>5391.01</v>
      </c>
      <c r="G485">
        <v>5391.01</v>
      </c>
      <c r="H485">
        <v>0</v>
      </c>
      <c r="I485">
        <v>0</v>
      </c>
      <c r="J485">
        <v>0</v>
      </c>
      <c r="K485">
        <v>0</v>
      </c>
      <c r="L485" t="s">
        <v>3949</v>
      </c>
      <c r="M485" t="s">
        <v>14838</v>
      </c>
      <c r="N485" t="s">
        <v>3984</v>
      </c>
      <c r="O485" t="s">
        <v>16362</v>
      </c>
      <c r="P485" t="s">
        <v>3986</v>
      </c>
      <c r="Q485" t="s">
        <v>16363</v>
      </c>
      <c r="R485" t="s">
        <v>3994</v>
      </c>
      <c r="S485" t="s">
        <v>16308</v>
      </c>
      <c r="U485" s="52">
        <v>78844640</v>
      </c>
      <c r="W485">
        <v>-7108.99</v>
      </c>
    </row>
    <row r="486" spans="1:23" x14ac:dyDescent="0.3">
      <c r="A486" t="s">
        <v>2009</v>
      </c>
      <c r="B486" t="s">
        <v>2010</v>
      </c>
      <c r="C486" t="s">
        <v>15335</v>
      </c>
      <c r="D486">
        <v>25000</v>
      </c>
      <c r="F486">
        <f t="shared" si="7"/>
        <v>1333.48</v>
      </c>
      <c r="G486">
        <v>1333.48</v>
      </c>
      <c r="H486">
        <v>0</v>
      </c>
      <c r="I486">
        <v>0</v>
      </c>
      <c r="J486">
        <v>0</v>
      </c>
      <c r="K486">
        <v>0</v>
      </c>
      <c r="L486" t="s">
        <v>3932</v>
      </c>
      <c r="M486" t="s">
        <v>14838</v>
      </c>
      <c r="N486" t="s">
        <v>3984</v>
      </c>
      <c r="O486" t="s">
        <v>16362</v>
      </c>
      <c r="P486" t="s">
        <v>3988</v>
      </c>
      <c r="Q486" t="s">
        <v>16362</v>
      </c>
      <c r="R486" t="s">
        <v>3994</v>
      </c>
      <c r="S486" t="s">
        <v>16311</v>
      </c>
      <c r="U486" s="52"/>
      <c r="W486">
        <v>-23666.52</v>
      </c>
    </row>
    <row r="487" spans="1:23" x14ac:dyDescent="0.3">
      <c r="A487" t="s">
        <v>2011</v>
      </c>
      <c r="B487" t="s">
        <v>2012</v>
      </c>
      <c r="C487" t="s">
        <v>15336</v>
      </c>
      <c r="D487">
        <v>5000</v>
      </c>
      <c r="F487">
        <f t="shared" si="7"/>
        <v>3070.55</v>
      </c>
      <c r="G487">
        <v>1253.81</v>
      </c>
      <c r="H487">
        <v>0</v>
      </c>
      <c r="I487">
        <v>1816.74</v>
      </c>
      <c r="J487">
        <v>0</v>
      </c>
      <c r="K487">
        <v>0</v>
      </c>
      <c r="L487" t="s">
        <v>3932</v>
      </c>
      <c r="M487" t="s">
        <v>14838</v>
      </c>
      <c r="N487" t="s">
        <v>3990</v>
      </c>
      <c r="O487" t="s">
        <v>16364</v>
      </c>
      <c r="P487" t="s">
        <v>3986</v>
      </c>
      <c r="Q487" t="s">
        <v>16363</v>
      </c>
      <c r="R487" t="s">
        <v>4001</v>
      </c>
      <c r="S487" t="s">
        <v>16313</v>
      </c>
      <c r="U487" s="52"/>
      <c r="V487">
        <v>7</v>
      </c>
      <c r="W487">
        <v>-1929.4499999999998</v>
      </c>
    </row>
    <row r="488" spans="1:23" x14ac:dyDescent="0.3">
      <c r="A488" t="s">
        <v>2013</v>
      </c>
      <c r="B488" t="s">
        <v>2014</v>
      </c>
      <c r="C488" t="s">
        <v>15337</v>
      </c>
      <c r="D488">
        <v>3000</v>
      </c>
      <c r="F488">
        <f t="shared" si="7"/>
        <v>2302.3599999999997</v>
      </c>
      <c r="G488">
        <v>0</v>
      </c>
      <c r="H488">
        <v>-339.24</v>
      </c>
      <c r="I488">
        <v>2641.6</v>
      </c>
      <c r="J488">
        <v>0</v>
      </c>
      <c r="K488">
        <v>0</v>
      </c>
      <c r="L488" t="s">
        <v>3941</v>
      </c>
      <c r="M488" t="s">
        <v>14838</v>
      </c>
      <c r="N488" t="s">
        <v>3990</v>
      </c>
      <c r="O488" t="s">
        <v>16364</v>
      </c>
      <c r="P488" t="s">
        <v>3986</v>
      </c>
      <c r="Q488" t="s">
        <v>16363</v>
      </c>
      <c r="R488" t="s">
        <v>3994</v>
      </c>
      <c r="S488" t="s">
        <v>16319</v>
      </c>
      <c r="U488" s="52"/>
      <c r="W488">
        <v>-697.64000000000033</v>
      </c>
    </row>
    <row r="489" spans="1:23" x14ac:dyDescent="0.3">
      <c r="A489" t="s">
        <v>2015</v>
      </c>
      <c r="B489" t="s">
        <v>2016</v>
      </c>
      <c r="C489" t="s">
        <v>15338</v>
      </c>
      <c r="D489">
        <v>20000</v>
      </c>
      <c r="F489">
        <f t="shared" si="7"/>
        <v>6062.51</v>
      </c>
      <c r="G489">
        <v>6256.13</v>
      </c>
      <c r="H489">
        <v>0</v>
      </c>
      <c r="I489">
        <v>0</v>
      </c>
      <c r="J489">
        <v>0</v>
      </c>
      <c r="K489">
        <v>-193.62</v>
      </c>
      <c r="L489" t="s">
        <v>3936</v>
      </c>
      <c r="M489" t="s">
        <v>14838</v>
      </c>
      <c r="N489" t="s">
        <v>3989</v>
      </c>
      <c r="O489" t="s">
        <v>16363</v>
      </c>
      <c r="P489" t="s">
        <v>3988</v>
      </c>
      <c r="Q489" t="s">
        <v>16362</v>
      </c>
      <c r="R489" t="s">
        <v>3994</v>
      </c>
      <c r="S489" t="s">
        <v>16311</v>
      </c>
      <c r="U489" s="52"/>
      <c r="W489">
        <v>-13937.49</v>
      </c>
    </row>
    <row r="490" spans="1:23" x14ac:dyDescent="0.3">
      <c r="A490" t="s">
        <v>2017</v>
      </c>
      <c r="B490" t="s">
        <v>2018</v>
      </c>
      <c r="C490" t="s">
        <v>15339</v>
      </c>
      <c r="D490">
        <v>30000</v>
      </c>
      <c r="F490">
        <f t="shared" si="7"/>
        <v>-448.5</v>
      </c>
      <c r="G490">
        <v>-448.5</v>
      </c>
      <c r="H490">
        <v>0</v>
      </c>
      <c r="I490">
        <v>0</v>
      </c>
      <c r="J490">
        <v>0</v>
      </c>
      <c r="K490">
        <v>0</v>
      </c>
      <c r="L490" t="s">
        <v>3931</v>
      </c>
      <c r="M490" t="s">
        <v>14838</v>
      </c>
      <c r="N490" t="s">
        <v>3984</v>
      </c>
      <c r="O490" t="s">
        <v>16362</v>
      </c>
      <c r="P490" t="s">
        <v>3988</v>
      </c>
      <c r="Q490" t="s">
        <v>16362</v>
      </c>
      <c r="R490" t="s">
        <v>4001</v>
      </c>
      <c r="S490" t="s">
        <v>16320</v>
      </c>
      <c r="U490" s="52">
        <v>224477880</v>
      </c>
      <c r="W490">
        <v>-30448.5</v>
      </c>
    </row>
    <row r="491" spans="1:23" x14ac:dyDescent="0.3">
      <c r="A491" t="s">
        <v>2019</v>
      </c>
      <c r="B491" t="s">
        <v>2020</v>
      </c>
      <c r="C491" t="s">
        <v>15340</v>
      </c>
      <c r="D491">
        <v>10000</v>
      </c>
      <c r="F491">
        <f t="shared" si="7"/>
        <v>-4031.2799999999997</v>
      </c>
      <c r="G491">
        <v>7147.56</v>
      </c>
      <c r="H491">
        <v>0</v>
      </c>
      <c r="I491">
        <v>0</v>
      </c>
      <c r="J491">
        <v>0</v>
      </c>
      <c r="K491">
        <v>-11178.84</v>
      </c>
      <c r="L491" t="s">
        <v>3931</v>
      </c>
      <c r="M491" t="s">
        <v>14838</v>
      </c>
      <c r="N491" t="s">
        <v>3989</v>
      </c>
      <c r="O491" t="s">
        <v>16363</v>
      </c>
      <c r="P491" t="s">
        <v>3986</v>
      </c>
      <c r="Q491" t="s">
        <v>16363</v>
      </c>
      <c r="R491" t="s">
        <v>3994</v>
      </c>
      <c r="S491" t="s">
        <v>16322</v>
      </c>
      <c r="U491" s="52">
        <v>121510400</v>
      </c>
      <c r="W491">
        <v>-14031.279999999999</v>
      </c>
    </row>
    <row r="492" spans="1:23" x14ac:dyDescent="0.3">
      <c r="A492" t="s">
        <v>2021</v>
      </c>
      <c r="B492" t="s">
        <v>2022</v>
      </c>
      <c r="C492" t="s">
        <v>15341</v>
      </c>
      <c r="D492">
        <v>25000</v>
      </c>
      <c r="F492">
        <f t="shared" si="7"/>
        <v>6197.45</v>
      </c>
      <c r="G492">
        <v>6197.45</v>
      </c>
      <c r="H492">
        <v>0</v>
      </c>
      <c r="I492">
        <v>0</v>
      </c>
      <c r="J492">
        <v>0</v>
      </c>
      <c r="K492">
        <v>0</v>
      </c>
      <c r="L492" t="s">
        <v>3932</v>
      </c>
      <c r="M492" t="s">
        <v>14838</v>
      </c>
      <c r="N492" t="s">
        <v>3984</v>
      </c>
      <c r="O492" t="s">
        <v>16362</v>
      </c>
      <c r="P492" t="s">
        <v>3986</v>
      </c>
      <c r="Q492" t="s">
        <v>16363</v>
      </c>
      <c r="R492" t="s">
        <v>4001</v>
      </c>
      <c r="S492" t="s">
        <v>16319</v>
      </c>
      <c r="U492" s="52">
        <v>856925440</v>
      </c>
      <c r="W492">
        <v>-18802.55</v>
      </c>
    </row>
    <row r="493" spans="1:23" x14ac:dyDescent="0.3">
      <c r="A493" t="s">
        <v>2023</v>
      </c>
      <c r="B493" t="s">
        <v>2024</v>
      </c>
      <c r="C493" t="s">
        <v>15342</v>
      </c>
      <c r="D493">
        <v>20000</v>
      </c>
      <c r="F493">
        <f t="shared" si="7"/>
        <v>6720.18</v>
      </c>
      <c r="G493">
        <v>6720.18</v>
      </c>
      <c r="H493">
        <v>0</v>
      </c>
      <c r="I493">
        <v>0</v>
      </c>
      <c r="J493">
        <v>0</v>
      </c>
      <c r="K493">
        <v>0</v>
      </c>
      <c r="L493" t="s">
        <v>3932</v>
      </c>
      <c r="M493" t="s">
        <v>14838</v>
      </c>
      <c r="N493" t="s">
        <v>3984</v>
      </c>
      <c r="O493" t="s">
        <v>16362</v>
      </c>
      <c r="P493" t="s">
        <v>3986</v>
      </c>
      <c r="Q493" t="s">
        <v>16363</v>
      </c>
      <c r="R493" t="s">
        <v>3994</v>
      </c>
      <c r="S493" t="s">
        <v>16322</v>
      </c>
      <c r="U493" s="52"/>
      <c r="W493">
        <v>-13279.82</v>
      </c>
    </row>
    <row r="494" spans="1:23" x14ac:dyDescent="0.3">
      <c r="A494" t="s">
        <v>2025</v>
      </c>
      <c r="B494" t="s">
        <v>2026</v>
      </c>
      <c r="C494" t="s">
        <v>15343</v>
      </c>
      <c r="D494">
        <v>20000</v>
      </c>
      <c r="F494">
        <f t="shared" si="7"/>
        <v>17258.330000000002</v>
      </c>
      <c r="G494">
        <v>17258.330000000002</v>
      </c>
      <c r="H494">
        <v>0</v>
      </c>
      <c r="I494">
        <v>0</v>
      </c>
      <c r="J494">
        <v>0</v>
      </c>
      <c r="K494">
        <v>0</v>
      </c>
      <c r="L494" t="s">
        <v>3941</v>
      </c>
      <c r="M494" t="s">
        <v>14838</v>
      </c>
      <c r="N494" t="s">
        <v>3984</v>
      </c>
      <c r="O494" t="s">
        <v>16362</v>
      </c>
      <c r="P494" t="s">
        <v>3991</v>
      </c>
      <c r="Q494" t="s">
        <v>16364</v>
      </c>
      <c r="R494" t="s">
        <v>3994</v>
      </c>
      <c r="S494" t="s">
        <v>16320</v>
      </c>
      <c r="U494" s="52"/>
      <c r="W494">
        <v>-2741.6699999999983</v>
      </c>
    </row>
    <row r="495" spans="1:23" x14ac:dyDescent="0.3">
      <c r="A495" t="s">
        <v>2027</v>
      </c>
      <c r="B495" t="s">
        <v>2028</v>
      </c>
      <c r="C495" t="s">
        <v>15344</v>
      </c>
      <c r="D495">
        <v>10000</v>
      </c>
      <c r="F495">
        <f t="shared" si="7"/>
        <v>4422.4399999999996</v>
      </c>
      <c r="G495">
        <v>4422.4399999999996</v>
      </c>
      <c r="H495">
        <v>0</v>
      </c>
      <c r="I495">
        <v>0</v>
      </c>
      <c r="J495">
        <v>0</v>
      </c>
      <c r="K495">
        <v>0</v>
      </c>
      <c r="L495" t="s">
        <v>3931</v>
      </c>
      <c r="M495" t="s">
        <v>14838</v>
      </c>
      <c r="N495" t="s">
        <v>3984</v>
      </c>
      <c r="O495" t="s">
        <v>16362</v>
      </c>
      <c r="P495" t="s">
        <v>3986</v>
      </c>
      <c r="Q495" t="s">
        <v>16363</v>
      </c>
      <c r="R495" t="s">
        <v>4001</v>
      </c>
      <c r="S495" t="s">
        <v>16311</v>
      </c>
      <c r="U495" s="52"/>
      <c r="W495">
        <v>-5577.56</v>
      </c>
    </row>
    <row r="496" spans="1:23" x14ac:dyDescent="0.3">
      <c r="A496" t="s">
        <v>2029</v>
      </c>
      <c r="B496" t="s">
        <v>2030</v>
      </c>
      <c r="C496" t="s">
        <v>15345</v>
      </c>
      <c r="D496">
        <v>15000</v>
      </c>
      <c r="F496">
        <f t="shared" si="7"/>
        <v>4521.49</v>
      </c>
      <c r="G496">
        <v>6332.28</v>
      </c>
      <c r="H496">
        <v>-0.01</v>
      </c>
      <c r="I496">
        <v>0</v>
      </c>
      <c r="J496">
        <v>0</v>
      </c>
      <c r="K496">
        <v>-1810.78</v>
      </c>
      <c r="L496" t="s">
        <v>3932</v>
      </c>
      <c r="M496" t="s">
        <v>14838</v>
      </c>
      <c r="N496" t="s">
        <v>3984</v>
      </c>
      <c r="O496" t="s">
        <v>16362</v>
      </c>
      <c r="P496" t="s">
        <v>3988</v>
      </c>
      <c r="Q496" t="s">
        <v>16362</v>
      </c>
      <c r="R496" t="s">
        <v>3994</v>
      </c>
      <c r="S496" t="s">
        <v>16321</v>
      </c>
      <c r="U496" s="52"/>
      <c r="W496">
        <v>-10478.51</v>
      </c>
    </row>
    <row r="497" spans="1:23" x14ac:dyDescent="0.3">
      <c r="A497" t="s">
        <v>2031</v>
      </c>
      <c r="B497" t="s">
        <v>2032</v>
      </c>
      <c r="C497" t="s">
        <v>15346</v>
      </c>
      <c r="D497">
        <v>20000</v>
      </c>
      <c r="F497">
        <f t="shared" si="7"/>
        <v>6079.4</v>
      </c>
      <c r="G497">
        <v>6079.4</v>
      </c>
      <c r="H497">
        <v>0</v>
      </c>
      <c r="I497">
        <v>0</v>
      </c>
      <c r="J497">
        <v>0</v>
      </c>
      <c r="K497">
        <v>0</v>
      </c>
      <c r="L497" t="s">
        <v>3936</v>
      </c>
      <c r="M497" t="s">
        <v>14838</v>
      </c>
      <c r="N497" t="s">
        <v>3984</v>
      </c>
      <c r="O497" t="s">
        <v>16362</v>
      </c>
      <c r="P497" t="s">
        <v>3985</v>
      </c>
      <c r="Q497" t="s">
        <v>16371</v>
      </c>
      <c r="R497" t="s">
        <v>3997</v>
      </c>
      <c r="S497" t="s">
        <v>16312</v>
      </c>
      <c r="U497" s="52">
        <v>263895750</v>
      </c>
      <c r="W497">
        <v>-13920.6</v>
      </c>
    </row>
    <row r="498" spans="1:23" x14ac:dyDescent="0.3">
      <c r="A498" t="s">
        <v>2033</v>
      </c>
      <c r="B498" t="s">
        <v>2034</v>
      </c>
      <c r="C498" t="s">
        <v>15347</v>
      </c>
      <c r="D498">
        <v>75000</v>
      </c>
      <c r="F498">
        <f t="shared" si="7"/>
        <v>4537.09</v>
      </c>
      <c r="G498">
        <v>4537.09</v>
      </c>
      <c r="H498">
        <v>0</v>
      </c>
      <c r="I498">
        <v>0</v>
      </c>
      <c r="J498">
        <v>0</v>
      </c>
      <c r="K498">
        <v>0</v>
      </c>
      <c r="L498" t="s">
        <v>3949</v>
      </c>
      <c r="M498" t="s">
        <v>14838</v>
      </c>
      <c r="N498" t="s">
        <v>3984</v>
      </c>
      <c r="O498" t="s">
        <v>16362</v>
      </c>
      <c r="P498" t="s">
        <v>3985</v>
      </c>
      <c r="Q498" t="s">
        <v>16371</v>
      </c>
      <c r="R498" t="s">
        <v>3997</v>
      </c>
      <c r="S498" t="s">
        <v>16317</v>
      </c>
      <c r="U498" s="52"/>
      <c r="V498">
        <v>2</v>
      </c>
      <c r="W498">
        <v>-70462.91</v>
      </c>
    </row>
    <row r="499" spans="1:23" x14ac:dyDescent="0.3">
      <c r="A499" t="s">
        <v>2035</v>
      </c>
      <c r="B499" t="s">
        <v>2036</v>
      </c>
      <c r="C499" t="s">
        <v>15348</v>
      </c>
      <c r="D499">
        <v>10000</v>
      </c>
      <c r="F499">
        <f t="shared" si="7"/>
        <v>8189.6</v>
      </c>
      <c r="G499">
        <v>7177.64</v>
      </c>
      <c r="H499">
        <v>-3589.31</v>
      </c>
      <c r="I499">
        <v>0</v>
      </c>
      <c r="J499">
        <v>2720.27</v>
      </c>
      <c r="K499">
        <v>1881</v>
      </c>
      <c r="L499" t="s">
        <v>3941</v>
      </c>
      <c r="M499" t="s">
        <v>14838</v>
      </c>
      <c r="N499" t="s">
        <v>3992</v>
      </c>
      <c r="O499" t="s">
        <v>16365</v>
      </c>
      <c r="P499" t="s">
        <v>3988</v>
      </c>
      <c r="Q499" t="s">
        <v>16362</v>
      </c>
      <c r="R499" t="s">
        <v>3994</v>
      </c>
      <c r="S499" t="s">
        <v>16312</v>
      </c>
      <c r="U499" s="52"/>
      <c r="W499">
        <v>-1810.3999999999996</v>
      </c>
    </row>
    <row r="500" spans="1:23" x14ac:dyDescent="0.3">
      <c r="A500" t="s">
        <v>2037</v>
      </c>
      <c r="B500" t="s">
        <v>2038</v>
      </c>
      <c r="C500" t="s">
        <v>15349</v>
      </c>
      <c r="D500">
        <v>5000</v>
      </c>
      <c r="F500">
        <f t="shared" si="7"/>
        <v>2243.59</v>
      </c>
      <c r="G500">
        <v>0</v>
      </c>
      <c r="H500">
        <v>0</v>
      </c>
      <c r="I500">
        <v>0</v>
      </c>
      <c r="J500">
        <v>0</v>
      </c>
      <c r="K500">
        <v>2243.59</v>
      </c>
      <c r="L500" t="s">
        <v>3941</v>
      </c>
      <c r="M500" t="s">
        <v>14838</v>
      </c>
      <c r="N500" t="s">
        <v>3984</v>
      </c>
      <c r="O500" t="s">
        <v>16362</v>
      </c>
      <c r="P500" t="s">
        <v>3988</v>
      </c>
      <c r="Q500" t="s">
        <v>16362</v>
      </c>
      <c r="R500" t="s">
        <v>3994</v>
      </c>
      <c r="S500" t="s">
        <v>16309</v>
      </c>
      <c r="U500" s="52"/>
      <c r="W500">
        <v>-2756.41</v>
      </c>
    </row>
    <row r="501" spans="1:23" x14ac:dyDescent="0.3">
      <c r="A501" t="s">
        <v>2039</v>
      </c>
      <c r="B501" t="s">
        <v>2040</v>
      </c>
      <c r="C501" t="s">
        <v>15350</v>
      </c>
      <c r="D501">
        <v>80000</v>
      </c>
      <c r="F501">
        <f t="shared" si="7"/>
        <v>3300.49</v>
      </c>
      <c r="G501">
        <v>3300.49</v>
      </c>
      <c r="H501">
        <v>0</v>
      </c>
      <c r="I501">
        <v>0</v>
      </c>
      <c r="J501">
        <v>0</v>
      </c>
      <c r="K501">
        <v>0</v>
      </c>
      <c r="L501" t="s">
        <v>3936</v>
      </c>
      <c r="M501" t="s">
        <v>14838</v>
      </c>
      <c r="N501" t="s">
        <v>3984</v>
      </c>
      <c r="O501" t="s">
        <v>16362</v>
      </c>
      <c r="P501" t="s">
        <v>3988</v>
      </c>
      <c r="Q501" t="s">
        <v>16362</v>
      </c>
      <c r="R501" t="s">
        <v>3994</v>
      </c>
      <c r="S501" t="s">
        <v>16310</v>
      </c>
      <c r="U501" s="52">
        <v>361641240</v>
      </c>
      <c r="W501">
        <v>-76699.509999999995</v>
      </c>
    </row>
    <row r="502" spans="1:23" x14ac:dyDescent="0.3">
      <c r="A502" t="s">
        <v>2041</v>
      </c>
      <c r="B502" t="s">
        <v>2042</v>
      </c>
      <c r="C502" t="s">
        <v>15351</v>
      </c>
      <c r="D502">
        <v>20000</v>
      </c>
      <c r="F502">
        <f t="shared" si="7"/>
        <v>9530.58</v>
      </c>
      <c r="G502">
        <v>9530.58</v>
      </c>
      <c r="H502">
        <v>0</v>
      </c>
      <c r="I502">
        <v>0</v>
      </c>
      <c r="J502">
        <v>0</v>
      </c>
      <c r="K502">
        <v>0</v>
      </c>
      <c r="L502" t="s">
        <v>3936</v>
      </c>
      <c r="M502" t="s">
        <v>14838</v>
      </c>
      <c r="N502" t="s">
        <v>3984</v>
      </c>
      <c r="O502" t="s">
        <v>16362</v>
      </c>
      <c r="P502" t="s">
        <v>3985</v>
      </c>
      <c r="Q502" t="s">
        <v>16371</v>
      </c>
      <c r="R502" t="s">
        <v>3997</v>
      </c>
      <c r="S502" t="s">
        <v>16314</v>
      </c>
      <c r="U502" s="52">
        <v>105281540</v>
      </c>
      <c r="W502">
        <v>-10469.42</v>
      </c>
    </row>
    <row r="503" spans="1:23" x14ac:dyDescent="0.3">
      <c r="A503" t="s">
        <v>2043</v>
      </c>
      <c r="B503" t="s">
        <v>2044</v>
      </c>
      <c r="C503" t="s">
        <v>15352</v>
      </c>
      <c r="D503">
        <v>20000</v>
      </c>
      <c r="F503">
        <f t="shared" si="7"/>
        <v>23105.19</v>
      </c>
      <c r="G503">
        <v>23105.19</v>
      </c>
      <c r="H503">
        <v>0</v>
      </c>
      <c r="I503">
        <v>0</v>
      </c>
      <c r="J503">
        <v>0</v>
      </c>
      <c r="K503">
        <v>0</v>
      </c>
      <c r="L503" t="s">
        <v>3936</v>
      </c>
      <c r="M503" t="s">
        <v>14838</v>
      </c>
      <c r="N503" t="s">
        <v>3984</v>
      </c>
      <c r="O503" t="s">
        <v>16362</v>
      </c>
      <c r="P503" t="s">
        <v>3988</v>
      </c>
      <c r="Q503" t="s">
        <v>16362</v>
      </c>
      <c r="R503" t="s">
        <v>3994</v>
      </c>
      <c r="S503" t="s">
        <v>16320</v>
      </c>
      <c r="U503" s="52"/>
      <c r="W503">
        <v>3105.1899999999987</v>
      </c>
    </row>
    <row r="504" spans="1:23" x14ac:dyDescent="0.3">
      <c r="A504" t="s">
        <v>2045</v>
      </c>
      <c r="B504" t="s">
        <v>2046</v>
      </c>
      <c r="C504" t="s">
        <v>15353</v>
      </c>
      <c r="D504">
        <v>60000</v>
      </c>
      <c r="F504">
        <f t="shared" si="7"/>
        <v>2320.37</v>
      </c>
      <c r="G504">
        <v>2320.37</v>
      </c>
      <c r="H504">
        <v>0</v>
      </c>
      <c r="I504">
        <v>0</v>
      </c>
      <c r="J504">
        <v>0</v>
      </c>
      <c r="K504">
        <v>0</v>
      </c>
      <c r="L504" t="s">
        <v>3932</v>
      </c>
      <c r="M504" t="s">
        <v>14838</v>
      </c>
      <c r="N504" t="s">
        <v>3984</v>
      </c>
      <c r="O504" t="s">
        <v>16362</v>
      </c>
      <c r="P504" t="s">
        <v>3988</v>
      </c>
      <c r="Q504" t="s">
        <v>16362</v>
      </c>
      <c r="R504" t="s">
        <v>3994</v>
      </c>
      <c r="S504" t="s">
        <v>16314</v>
      </c>
      <c r="U504" s="52">
        <v>592000000</v>
      </c>
      <c r="W504">
        <v>-57679.63</v>
      </c>
    </row>
    <row r="505" spans="1:23" x14ac:dyDescent="0.3">
      <c r="A505" t="s">
        <v>2047</v>
      </c>
      <c r="B505" t="s">
        <v>2048</v>
      </c>
      <c r="C505" t="s">
        <v>15354</v>
      </c>
      <c r="D505">
        <v>30000</v>
      </c>
      <c r="F505">
        <f t="shared" si="7"/>
        <v>11089.06</v>
      </c>
      <c r="G505">
        <v>11089.06</v>
      </c>
      <c r="H505">
        <v>0</v>
      </c>
      <c r="I505">
        <v>0</v>
      </c>
      <c r="J505">
        <v>0</v>
      </c>
      <c r="K505">
        <v>0</v>
      </c>
      <c r="L505" t="s">
        <v>3932</v>
      </c>
      <c r="M505" t="s">
        <v>14838</v>
      </c>
      <c r="N505" t="s">
        <v>3984</v>
      </c>
      <c r="O505" t="s">
        <v>16362</v>
      </c>
      <c r="P505" t="s">
        <v>3986</v>
      </c>
      <c r="Q505" t="s">
        <v>16363</v>
      </c>
      <c r="R505" t="s">
        <v>3994</v>
      </c>
      <c r="S505" t="s">
        <v>16321</v>
      </c>
      <c r="U505" s="52">
        <v>45271700</v>
      </c>
      <c r="W505">
        <v>-18910.940000000002</v>
      </c>
    </row>
    <row r="506" spans="1:23" x14ac:dyDescent="0.3">
      <c r="A506" t="s">
        <v>2049</v>
      </c>
      <c r="B506" t="s">
        <v>2050</v>
      </c>
      <c r="C506" t="s">
        <v>15355</v>
      </c>
      <c r="D506">
        <v>60000</v>
      </c>
      <c r="F506">
        <f t="shared" si="7"/>
        <v>489.26</v>
      </c>
      <c r="G506">
        <v>-612.26</v>
      </c>
      <c r="H506">
        <v>-1101.52</v>
      </c>
      <c r="I506">
        <v>1101.52</v>
      </c>
      <c r="J506">
        <v>0</v>
      </c>
      <c r="K506">
        <v>1101.52</v>
      </c>
      <c r="L506" t="s">
        <v>3941</v>
      </c>
      <c r="M506" t="s">
        <v>14838</v>
      </c>
      <c r="N506" t="s">
        <v>3990</v>
      </c>
      <c r="O506" t="s">
        <v>16364</v>
      </c>
      <c r="P506" t="s">
        <v>3986</v>
      </c>
      <c r="Q506" t="s">
        <v>16363</v>
      </c>
      <c r="R506" t="s">
        <v>3994</v>
      </c>
      <c r="S506" t="s">
        <v>16307</v>
      </c>
      <c r="U506" s="52"/>
      <c r="W506">
        <v>-59510.74</v>
      </c>
    </row>
    <row r="507" spans="1:23" x14ac:dyDescent="0.3">
      <c r="A507" t="s">
        <v>2051</v>
      </c>
      <c r="B507" t="s">
        <v>2052</v>
      </c>
      <c r="C507" t="s">
        <v>15356</v>
      </c>
      <c r="D507">
        <v>20000</v>
      </c>
      <c r="F507">
        <f t="shared" si="7"/>
        <v>11792.88</v>
      </c>
      <c r="G507">
        <v>11792.88</v>
      </c>
      <c r="H507">
        <v>0</v>
      </c>
      <c r="I507">
        <v>0</v>
      </c>
      <c r="J507">
        <v>0</v>
      </c>
      <c r="K507">
        <v>0</v>
      </c>
      <c r="L507" t="s">
        <v>3932</v>
      </c>
      <c r="M507" t="s">
        <v>14838</v>
      </c>
      <c r="N507" t="s">
        <v>3984</v>
      </c>
      <c r="O507" t="s">
        <v>16362</v>
      </c>
      <c r="P507" t="s">
        <v>3988</v>
      </c>
      <c r="Q507" t="s">
        <v>16362</v>
      </c>
      <c r="R507" t="s">
        <v>3994</v>
      </c>
      <c r="S507" t="s">
        <v>16309</v>
      </c>
      <c r="U507" s="52">
        <v>195058750</v>
      </c>
      <c r="W507">
        <v>-8207.1200000000008</v>
      </c>
    </row>
    <row r="508" spans="1:23" x14ac:dyDescent="0.3">
      <c r="A508" t="s">
        <v>2053</v>
      </c>
      <c r="B508" t="s">
        <v>2054</v>
      </c>
      <c r="C508" t="s">
        <v>15357</v>
      </c>
      <c r="D508">
        <v>12000</v>
      </c>
      <c r="F508">
        <f t="shared" si="7"/>
        <v>3401.23</v>
      </c>
      <c r="G508">
        <v>3401.23</v>
      </c>
      <c r="H508">
        <v>0</v>
      </c>
      <c r="I508">
        <v>0</v>
      </c>
      <c r="J508">
        <v>0</v>
      </c>
      <c r="K508">
        <v>0</v>
      </c>
      <c r="L508" t="s">
        <v>3932</v>
      </c>
      <c r="M508" t="s">
        <v>14838</v>
      </c>
      <c r="N508" t="s">
        <v>3984</v>
      </c>
      <c r="O508" t="s">
        <v>16362</v>
      </c>
      <c r="P508" t="s">
        <v>3988</v>
      </c>
      <c r="Q508" t="s">
        <v>16362</v>
      </c>
      <c r="R508" t="s">
        <v>3994</v>
      </c>
      <c r="S508" t="s">
        <v>16311</v>
      </c>
      <c r="U508" s="52">
        <v>133950960</v>
      </c>
      <c r="W508">
        <v>-8598.77</v>
      </c>
    </row>
    <row r="509" spans="1:23" x14ac:dyDescent="0.3">
      <c r="A509" t="s">
        <v>2055</v>
      </c>
      <c r="B509" t="s">
        <v>2056</v>
      </c>
      <c r="C509" t="s">
        <v>15358</v>
      </c>
      <c r="D509">
        <v>30000</v>
      </c>
      <c r="F509">
        <f t="shared" si="7"/>
        <v>-235.24</v>
      </c>
      <c r="G509">
        <v>0</v>
      </c>
      <c r="H509">
        <v>0</v>
      </c>
      <c r="I509">
        <v>0</v>
      </c>
      <c r="J509">
        <v>0</v>
      </c>
      <c r="K509">
        <v>-235.24</v>
      </c>
      <c r="L509" t="s">
        <v>3949</v>
      </c>
      <c r="M509" t="s">
        <v>14838</v>
      </c>
      <c r="N509" t="s">
        <v>3984</v>
      </c>
      <c r="O509" t="s">
        <v>16362</v>
      </c>
      <c r="P509" t="s">
        <v>3986</v>
      </c>
      <c r="Q509" t="s">
        <v>16363</v>
      </c>
      <c r="R509" t="s">
        <v>3994</v>
      </c>
      <c r="S509" t="s">
        <v>16314</v>
      </c>
      <c r="U509" s="52">
        <v>617333640</v>
      </c>
      <c r="W509">
        <v>-30235.24</v>
      </c>
    </row>
    <row r="510" spans="1:23" x14ac:dyDescent="0.3">
      <c r="A510" t="s">
        <v>2057</v>
      </c>
      <c r="B510" t="s">
        <v>2058</v>
      </c>
      <c r="C510" t="s">
        <v>15359</v>
      </c>
      <c r="D510">
        <v>30000</v>
      </c>
      <c r="F510">
        <f t="shared" si="7"/>
        <v>5087.3500000000004</v>
      </c>
      <c r="G510">
        <v>3860.44</v>
      </c>
      <c r="H510">
        <v>0</v>
      </c>
      <c r="I510">
        <v>1226.9100000000001</v>
      </c>
      <c r="J510">
        <v>0</v>
      </c>
      <c r="K510">
        <v>0</v>
      </c>
      <c r="L510" t="s">
        <v>3949</v>
      </c>
      <c r="M510" t="s">
        <v>14838</v>
      </c>
      <c r="N510" t="s">
        <v>3984</v>
      </c>
      <c r="O510" t="s">
        <v>16362</v>
      </c>
      <c r="P510" t="s">
        <v>3987</v>
      </c>
      <c r="Q510" t="s">
        <v>16365</v>
      </c>
      <c r="R510" t="s">
        <v>3998</v>
      </c>
      <c r="S510" t="s">
        <v>16309</v>
      </c>
      <c r="U510" s="52"/>
      <c r="V510">
        <v>6</v>
      </c>
      <c r="W510">
        <v>-24912.65</v>
      </c>
    </row>
    <row r="511" spans="1:23" x14ac:dyDescent="0.3">
      <c r="A511" t="s">
        <v>2059</v>
      </c>
      <c r="B511" t="s">
        <v>2060</v>
      </c>
      <c r="C511" t="s">
        <v>15360</v>
      </c>
      <c r="D511">
        <v>5000</v>
      </c>
      <c r="F511">
        <f t="shared" si="7"/>
        <v>2619.5300000000002</v>
      </c>
      <c r="G511">
        <v>0</v>
      </c>
      <c r="H511">
        <v>0</v>
      </c>
      <c r="I511">
        <v>2619.5300000000002</v>
      </c>
      <c r="J511">
        <v>0</v>
      </c>
      <c r="K511">
        <v>0</v>
      </c>
      <c r="L511" t="s">
        <v>3932</v>
      </c>
      <c r="M511" t="s">
        <v>14838</v>
      </c>
      <c r="N511" t="s">
        <v>3990</v>
      </c>
      <c r="O511" t="s">
        <v>16364</v>
      </c>
      <c r="P511" t="s">
        <v>3991</v>
      </c>
      <c r="Q511" t="s">
        <v>16364</v>
      </c>
      <c r="R511" t="s">
        <v>3994</v>
      </c>
      <c r="S511" t="s">
        <v>16309</v>
      </c>
      <c r="U511" s="52"/>
      <c r="W511">
        <v>-2380.4699999999998</v>
      </c>
    </row>
    <row r="512" spans="1:23" x14ac:dyDescent="0.3">
      <c r="A512" t="s">
        <v>2061</v>
      </c>
      <c r="B512" t="s">
        <v>2062</v>
      </c>
      <c r="C512" t="s">
        <v>15361</v>
      </c>
      <c r="D512">
        <v>60000</v>
      </c>
      <c r="F512">
        <f t="shared" si="7"/>
        <v>5309.37</v>
      </c>
      <c r="G512">
        <v>2700.59</v>
      </c>
      <c r="H512">
        <v>0</v>
      </c>
      <c r="I512">
        <v>2981.84</v>
      </c>
      <c r="J512">
        <v>0</v>
      </c>
      <c r="K512">
        <v>-373.06</v>
      </c>
      <c r="L512" t="s">
        <v>3941</v>
      </c>
      <c r="M512" t="s">
        <v>14838</v>
      </c>
      <c r="N512" t="s">
        <v>3984</v>
      </c>
      <c r="O512" t="s">
        <v>16362</v>
      </c>
      <c r="P512" t="s">
        <v>3986</v>
      </c>
      <c r="Q512" t="s">
        <v>16363</v>
      </c>
      <c r="R512" t="s">
        <v>3994</v>
      </c>
      <c r="S512" t="s">
        <v>16314</v>
      </c>
      <c r="U512" s="52">
        <v>227533500</v>
      </c>
      <c r="W512">
        <v>-54690.63</v>
      </c>
    </row>
    <row r="513" spans="1:23" x14ac:dyDescent="0.3">
      <c r="A513" t="s">
        <v>2063</v>
      </c>
      <c r="B513" t="s">
        <v>2064</v>
      </c>
      <c r="C513" t="s">
        <v>15362</v>
      </c>
      <c r="D513">
        <v>20000</v>
      </c>
      <c r="F513">
        <f t="shared" si="7"/>
        <v>13329.81</v>
      </c>
      <c r="G513">
        <v>13329.81</v>
      </c>
      <c r="H513">
        <v>0</v>
      </c>
      <c r="I513">
        <v>0</v>
      </c>
      <c r="J513">
        <v>0</v>
      </c>
      <c r="K513">
        <v>0</v>
      </c>
      <c r="L513" t="s">
        <v>3932</v>
      </c>
      <c r="M513" t="s">
        <v>14838</v>
      </c>
      <c r="N513" t="s">
        <v>3984</v>
      </c>
      <c r="O513" t="s">
        <v>16362</v>
      </c>
      <c r="P513" t="s">
        <v>3986</v>
      </c>
      <c r="Q513" t="s">
        <v>16363</v>
      </c>
      <c r="R513" t="s">
        <v>3994</v>
      </c>
      <c r="S513" t="s">
        <v>16311</v>
      </c>
      <c r="U513" s="52"/>
      <c r="W513">
        <v>-6670.1900000000005</v>
      </c>
    </row>
    <row r="514" spans="1:23" x14ac:dyDescent="0.3">
      <c r="A514" t="s">
        <v>2065</v>
      </c>
      <c r="B514" t="s">
        <v>2066</v>
      </c>
      <c r="C514" t="s">
        <v>15363</v>
      </c>
      <c r="D514">
        <v>100000</v>
      </c>
      <c r="F514">
        <f t="shared" si="7"/>
        <v>2748.5</v>
      </c>
      <c r="G514">
        <v>0</v>
      </c>
      <c r="H514">
        <v>0</v>
      </c>
      <c r="I514">
        <v>1374.25</v>
      </c>
      <c r="J514">
        <v>0</v>
      </c>
      <c r="K514">
        <v>1374.25</v>
      </c>
      <c r="L514" t="s">
        <v>3936</v>
      </c>
      <c r="M514" t="s">
        <v>14838</v>
      </c>
      <c r="N514" t="s">
        <v>3989</v>
      </c>
      <c r="O514" t="s">
        <v>16363</v>
      </c>
      <c r="P514" t="s">
        <v>3988</v>
      </c>
      <c r="Q514" t="s">
        <v>16362</v>
      </c>
      <c r="R514" t="s">
        <v>3994</v>
      </c>
      <c r="S514" t="s">
        <v>16312</v>
      </c>
      <c r="U514" s="52">
        <v>403037670</v>
      </c>
      <c r="V514">
        <v>5</v>
      </c>
      <c r="W514">
        <v>-97251.5</v>
      </c>
    </row>
    <row r="515" spans="1:23" x14ac:dyDescent="0.3">
      <c r="A515" t="s">
        <v>2067</v>
      </c>
      <c r="B515" t="s">
        <v>2068</v>
      </c>
      <c r="C515" t="s">
        <v>15364</v>
      </c>
      <c r="D515">
        <v>10000</v>
      </c>
      <c r="F515">
        <f t="shared" ref="F515:F578" si="8">G515+H515+I515+J515+K515</f>
        <v>1938.47</v>
      </c>
      <c r="G515">
        <v>1938.47</v>
      </c>
      <c r="H515">
        <v>0</v>
      </c>
      <c r="I515">
        <v>0</v>
      </c>
      <c r="J515">
        <v>0</v>
      </c>
      <c r="K515">
        <v>0</v>
      </c>
      <c r="L515" t="s">
        <v>3935</v>
      </c>
      <c r="M515" t="s">
        <v>14838</v>
      </c>
      <c r="N515" t="s">
        <v>3984</v>
      </c>
      <c r="O515" t="s">
        <v>16362</v>
      </c>
      <c r="P515" t="s">
        <v>3988</v>
      </c>
      <c r="Q515" t="s">
        <v>16362</v>
      </c>
      <c r="R515" t="s">
        <v>3994</v>
      </c>
      <c r="S515" t="s">
        <v>16313</v>
      </c>
      <c r="U515" s="52">
        <v>31389120</v>
      </c>
      <c r="V515">
        <v>8</v>
      </c>
      <c r="W515">
        <v>-8061.53</v>
      </c>
    </row>
    <row r="516" spans="1:23" x14ac:dyDescent="0.3">
      <c r="A516" t="s">
        <v>2069</v>
      </c>
      <c r="B516" t="s">
        <v>2070</v>
      </c>
      <c r="C516" t="s">
        <v>15365</v>
      </c>
      <c r="D516">
        <v>10000</v>
      </c>
      <c r="F516">
        <f t="shared" si="8"/>
        <v>4992.55</v>
      </c>
      <c r="G516">
        <v>4992.55</v>
      </c>
      <c r="H516">
        <v>0</v>
      </c>
      <c r="I516">
        <v>0</v>
      </c>
      <c r="J516">
        <v>0</v>
      </c>
      <c r="K516">
        <v>0</v>
      </c>
      <c r="L516" t="s">
        <v>3941</v>
      </c>
      <c r="M516" t="s">
        <v>14838</v>
      </c>
      <c r="N516" t="s">
        <v>3984</v>
      </c>
      <c r="O516" t="s">
        <v>16362</v>
      </c>
      <c r="P516" t="s">
        <v>3986</v>
      </c>
      <c r="Q516" t="s">
        <v>16363</v>
      </c>
      <c r="R516" t="s">
        <v>3994</v>
      </c>
      <c r="S516" t="s">
        <v>16310</v>
      </c>
      <c r="U516" s="52">
        <v>511078400</v>
      </c>
      <c r="W516">
        <v>-5007.45</v>
      </c>
    </row>
    <row r="517" spans="1:23" x14ac:dyDescent="0.3">
      <c r="A517" t="s">
        <v>2071</v>
      </c>
      <c r="B517" t="s">
        <v>2072</v>
      </c>
      <c r="C517" t="s">
        <v>15366</v>
      </c>
      <c r="D517">
        <v>50000</v>
      </c>
      <c r="F517">
        <f t="shared" si="8"/>
        <v>2481.94</v>
      </c>
      <c r="G517">
        <v>3025.34</v>
      </c>
      <c r="H517">
        <v>0</v>
      </c>
      <c r="I517">
        <v>0</v>
      </c>
      <c r="J517">
        <v>0</v>
      </c>
      <c r="K517">
        <v>-543.4</v>
      </c>
      <c r="L517" t="s">
        <v>3932</v>
      </c>
      <c r="M517" t="s">
        <v>14838</v>
      </c>
      <c r="N517" t="s">
        <v>3989</v>
      </c>
      <c r="O517" t="s">
        <v>16363</v>
      </c>
      <c r="P517" t="s">
        <v>3988</v>
      </c>
      <c r="Q517" t="s">
        <v>16362</v>
      </c>
      <c r="R517" t="s">
        <v>3994</v>
      </c>
      <c r="S517" t="s">
        <v>16320</v>
      </c>
      <c r="U517" s="52"/>
      <c r="W517">
        <v>-47518.06</v>
      </c>
    </row>
    <row r="518" spans="1:23" x14ac:dyDescent="0.3">
      <c r="A518" t="s">
        <v>2073</v>
      </c>
      <c r="B518" t="s">
        <v>2074</v>
      </c>
      <c r="C518" t="s">
        <v>15367</v>
      </c>
      <c r="D518">
        <v>15000</v>
      </c>
      <c r="F518">
        <f t="shared" si="8"/>
        <v>1969.86</v>
      </c>
      <c r="G518">
        <v>1969.86</v>
      </c>
      <c r="H518">
        <v>0</v>
      </c>
      <c r="I518">
        <v>0</v>
      </c>
      <c r="J518">
        <v>0</v>
      </c>
      <c r="K518">
        <v>0</v>
      </c>
      <c r="L518" t="s">
        <v>3939</v>
      </c>
      <c r="M518" t="s">
        <v>14838</v>
      </c>
      <c r="N518" t="s">
        <v>3984</v>
      </c>
      <c r="O518" t="s">
        <v>16362</v>
      </c>
      <c r="P518" t="s">
        <v>3986</v>
      </c>
      <c r="Q518" t="s">
        <v>16363</v>
      </c>
      <c r="R518" t="s">
        <v>3997</v>
      </c>
      <c r="S518" t="s">
        <v>16307</v>
      </c>
      <c r="U518" s="52"/>
      <c r="W518">
        <v>-13030.14</v>
      </c>
    </row>
    <row r="519" spans="1:23" x14ac:dyDescent="0.3">
      <c r="A519" t="s">
        <v>2075</v>
      </c>
      <c r="B519" t="s">
        <v>2076</v>
      </c>
      <c r="C519" t="s">
        <v>15368</v>
      </c>
      <c r="D519">
        <v>60000</v>
      </c>
      <c r="F519">
        <f t="shared" si="8"/>
        <v>23673.63</v>
      </c>
      <c r="G519">
        <v>23673.63</v>
      </c>
      <c r="H519">
        <v>0</v>
      </c>
      <c r="I519">
        <v>0</v>
      </c>
      <c r="J519">
        <v>0</v>
      </c>
      <c r="K519">
        <v>0</v>
      </c>
      <c r="L519" t="s">
        <v>3931</v>
      </c>
      <c r="M519" t="s">
        <v>14838</v>
      </c>
      <c r="N519" t="s">
        <v>3984</v>
      </c>
      <c r="O519" t="s">
        <v>16362</v>
      </c>
      <c r="P519" t="s">
        <v>3991</v>
      </c>
      <c r="Q519" t="s">
        <v>16364</v>
      </c>
      <c r="R519" t="s">
        <v>3994</v>
      </c>
      <c r="S519" t="s">
        <v>16318</v>
      </c>
      <c r="U519" s="52">
        <v>849307680</v>
      </c>
      <c r="W519">
        <v>-36326.369999999995</v>
      </c>
    </row>
    <row r="520" spans="1:23" x14ac:dyDescent="0.3">
      <c r="A520" t="s">
        <v>2077</v>
      </c>
      <c r="B520" t="s">
        <v>2078</v>
      </c>
      <c r="C520" t="s">
        <v>15369</v>
      </c>
      <c r="D520">
        <v>30000</v>
      </c>
      <c r="F520">
        <f t="shared" si="8"/>
        <v>5827.91</v>
      </c>
      <c r="G520">
        <v>5827.91</v>
      </c>
      <c r="H520">
        <v>0</v>
      </c>
      <c r="I520">
        <v>0</v>
      </c>
      <c r="J520">
        <v>0</v>
      </c>
      <c r="K520">
        <v>0</v>
      </c>
      <c r="L520" t="s">
        <v>3932</v>
      </c>
      <c r="M520" t="s">
        <v>14838</v>
      </c>
      <c r="N520" t="s">
        <v>3984</v>
      </c>
      <c r="O520" t="s">
        <v>16362</v>
      </c>
      <c r="P520" t="s">
        <v>3985</v>
      </c>
      <c r="Q520" t="s">
        <v>16371</v>
      </c>
      <c r="R520" t="s">
        <v>3997</v>
      </c>
      <c r="S520" t="s">
        <v>16322</v>
      </c>
      <c r="U520" s="52"/>
      <c r="W520">
        <v>-24172.09</v>
      </c>
    </row>
    <row r="521" spans="1:23" x14ac:dyDescent="0.3">
      <c r="A521" t="s">
        <v>2079</v>
      </c>
      <c r="B521" t="s">
        <v>2080</v>
      </c>
      <c r="C521" t="s">
        <v>15370</v>
      </c>
      <c r="D521">
        <v>30000</v>
      </c>
      <c r="F521">
        <f t="shared" si="8"/>
        <v>9996</v>
      </c>
      <c r="G521">
        <v>8886.98</v>
      </c>
      <c r="H521">
        <v>-4563.37</v>
      </c>
      <c r="I521">
        <v>317.39999999999998</v>
      </c>
      <c r="J521">
        <v>0</v>
      </c>
      <c r="K521">
        <v>5354.99</v>
      </c>
      <c r="L521" t="s">
        <v>3931</v>
      </c>
      <c r="M521" t="s">
        <v>14838</v>
      </c>
      <c r="N521" t="s">
        <v>3984</v>
      </c>
      <c r="O521" t="s">
        <v>16362</v>
      </c>
      <c r="P521" t="s">
        <v>3986</v>
      </c>
      <c r="Q521" t="s">
        <v>16363</v>
      </c>
      <c r="R521" t="s">
        <v>3997</v>
      </c>
      <c r="S521" t="s">
        <v>16309</v>
      </c>
      <c r="U521" s="52"/>
      <c r="W521">
        <v>-20004</v>
      </c>
    </row>
    <row r="522" spans="1:23" x14ac:dyDescent="0.3">
      <c r="A522" t="s">
        <v>2081</v>
      </c>
      <c r="B522" t="s">
        <v>2082</v>
      </c>
      <c r="C522" t="s">
        <v>15371</v>
      </c>
      <c r="D522">
        <v>20000</v>
      </c>
      <c r="F522">
        <f t="shared" si="8"/>
        <v>3337.98</v>
      </c>
      <c r="G522">
        <v>3337.98</v>
      </c>
      <c r="H522">
        <v>0</v>
      </c>
      <c r="I522">
        <v>0</v>
      </c>
      <c r="J522">
        <v>0</v>
      </c>
      <c r="K522">
        <v>0</v>
      </c>
      <c r="L522" t="s">
        <v>3931</v>
      </c>
      <c r="M522" t="s">
        <v>14838</v>
      </c>
      <c r="N522" t="s">
        <v>3984</v>
      </c>
      <c r="O522" t="s">
        <v>16362</v>
      </c>
      <c r="P522" t="s">
        <v>3985</v>
      </c>
      <c r="Q522" t="s">
        <v>16371</v>
      </c>
      <c r="R522" t="s">
        <v>3997</v>
      </c>
      <c r="S522" t="s">
        <v>16308</v>
      </c>
      <c r="U522" s="52">
        <v>8879920</v>
      </c>
      <c r="W522">
        <v>-16662.02</v>
      </c>
    </row>
    <row r="523" spans="1:23" x14ac:dyDescent="0.3">
      <c r="A523" t="s">
        <v>2083</v>
      </c>
      <c r="B523" t="s">
        <v>2084</v>
      </c>
      <c r="C523" t="s">
        <v>15372</v>
      </c>
      <c r="D523">
        <v>40000</v>
      </c>
      <c r="F523">
        <f t="shared" si="8"/>
        <v>8633.0300000000007</v>
      </c>
      <c r="G523">
        <v>8633.0300000000007</v>
      </c>
      <c r="H523">
        <v>0</v>
      </c>
      <c r="I523">
        <v>0</v>
      </c>
      <c r="J523">
        <v>0</v>
      </c>
      <c r="K523">
        <v>0</v>
      </c>
      <c r="L523" t="s">
        <v>3949</v>
      </c>
      <c r="M523" t="s">
        <v>14838</v>
      </c>
      <c r="N523" t="s">
        <v>3984</v>
      </c>
      <c r="O523" t="s">
        <v>16362</v>
      </c>
      <c r="P523" t="s">
        <v>3988</v>
      </c>
      <c r="Q523" t="s">
        <v>16362</v>
      </c>
      <c r="R523" t="s">
        <v>3994</v>
      </c>
      <c r="S523" t="s">
        <v>16309</v>
      </c>
      <c r="U523" s="52"/>
      <c r="V523">
        <v>2</v>
      </c>
      <c r="W523">
        <v>-31366.97</v>
      </c>
    </row>
    <row r="524" spans="1:23" x14ac:dyDescent="0.3">
      <c r="A524" t="s">
        <v>2085</v>
      </c>
      <c r="B524" t="s">
        <v>2086</v>
      </c>
      <c r="C524" t="s">
        <v>15373</v>
      </c>
      <c r="D524">
        <v>15000</v>
      </c>
      <c r="F524">
        <f t="shared" si="8"/>
        <v>9937.7199999999993</v>
      </c>
      <c r="G524">
        <v>3317.24</v>
      </c>
      <c r="H524">
        <v>6756.33</v>
      </c>
      <c r="I524">
        <v>0</v>
      </c>
      <c r="J524">
        <v>0</v>
      </c>
      <c r="K524">
        <v>-135.85</v>
      </c>
      <c r="L524" t="s">
        <v>3932</v>
      </c>
      <c r="M524" t="s">
        <v>14838</v>
      </c>
      <c r="N524" t="s">
        <v>3984</v>
      </c>
      <c r="O524" t="s">
        <v>16362</v>
      </c>
      <c r="P524" t="s">
        <v>3988</v>
      </c>
      <c r="Q524" t="s">
        <v>16362</v>
      </c>
      <c r="R524" t="s">
        <v>3994</v>
      </c>
      <c r="S524" t="s">
        <v>16315</v>
      </c>
      <c r="U524" s="52"/>
      <c r="W524">
        <v>-5062.2800000000007</v>
      </c>
    </row>
    <row r="525" spans="1:23" x14ac:dyDescent="0.3">
      <c r="A525" t="s">
        <v>2087</v>
      </c>
      <c r="B525" t="s">
        <v>2088</v>
      </c>
      <c r="C525" t="s">
        <v>15374</v>
      </c>
      <c r="D525">
        <v>10000</v>
      </c>
      <c r="F525">
        <f t="shared" si="8"/>
        <v>7564.26</v>
      </c>
      <c r="G525">
        <v>7564.26</v>
      </c>
      <c r="H525">
        <v>0</v>
      </c>
      <c r="I525">
        <v>0</v>
      </c>
      <c r="J525">
        <v>0</v>
      </c>
      <c r="K525">
        <v>0</v>
      </c>
      <c r="L525" t="s">
        <v>3931</v>
      </c>
      <c r="M525" t="s">
        <v>14838</v>
      </c>
      <c r="N525" t="s">
        <v>3984</v>
      </c>
      <c r="O525" t="s">
        <v>16362</v>
      </c>
      <c r="P525" t="s">
        <v>3988</v>
      </c>
      <c r="Q525" t="s">
        <v>16362</v>
      </c>
      <c r="R525" t="s">
        <v>3994</v>
      </c>
      <c r="S525" t="s">
        <v>16315</v>
      </c>
      <c r="U525" s="52"/>
      <c r="W525">
        <v>-2435.7399999999998</v>
      </c>
    </row>
    <row r="526" spans="1:23" x14ac:dyDescent="0.3">
      <c r="A526" t="s">
        <v>2089</v>
      </c>
      <c r="B526" t="s">
        <v>2090</v>
      </c>
      <c r="C526" t="s">
        <v>15375</v>
      </c>
      <c r="D526">
        <v>80000</v>
      </c>
      <c r="F526">
        <f t="shared" si="8"/>
        <v>37183.31</v>
      </c>
      <c r="G526">
        <v>37183.31</v>
      </c>
      <c r="H526">
        <v>0</v>
      </c>
      <c r="I526">
        <v>0</v>
      </c>
      <c r="J526">
        <v>0</v>
      </c>
      <c r="K526">
        <v>0</v>
      </c>
      <c r="L526" t="s">
        <v>3936</v>
      </c>
      <c r="M526" t="s">
        <v>14838</v>
      </c>
      <c r="N526" t="s">
        <v>3984</v>
      </c>
      <c r="O526" t="s">
        <v>16362</v>
      </c>
      <c r="P526" t="s">
        <v>3986</v>
      </c>
      <c r="Q526" t="s">
        <v>16363</v>
      </c>
      <c r="R526" t="s">
        <v>3994</v>
      </c>
      <c r="S526" t="s">
        <v>16321</v>
      </c>
      <c r="U526" s="52"/>
      <c r="W526">
        <v>-42816.69</v>
      </c>
    </row>
    <row r="527" spans="1:23" x14ac:dyDescent="0.3">
      <c r="A527" t="s">
        <v>2091</v>
      </c>
      <c r="B527" t="s">
        <v>2092</v>
      </c>
      <c r="C527" t="s">
        <v>15376</v>
      </c>
      <c r="D527">
        <v>50000</v>
      </c>
      <c r="F527">
        <f t="shared" si="8"/>
        <v>28775.99</v>
      </c>
      <c r="G527">
        <v>28775.99</v>
      </c>
      <c r="H527">
        <v>0</v>
      </c>
      <c r="I527">
        <v>0</v>
      </c>
      <c r="J527">
        <v>0</v>
      </c>
      <c r="K527">
        <v>0</v>
      </c>
      <c r="L527" t="s">
        <v>3936</v>
      </c>
      <c r="M527" t="s">
        <v>14838</v>
      </c>
      <c r="N527" t="s">
        <v>3984</v>
      </c>
      <c r="O527" t="s">
        <v>16362</v>
      </c>
      <c r="P527" t="s">
        <v>3988</v>
      </c>
      <c r="Q527" t="s">
        <v>16362</v>
      </c>
      <c r="R527" t="s">
        <v>3994</v>
      </c>
      <c r="S527" t="s">
        <v>16307</v>
      </c>
      <c r="U527" s="52"/>
      <c r="W527">
        <v>-21224.01</v>
      </c>
    </row>
    <row r="528" spans="1:23" x14ac:dyDescent="0.3">
      <c r="A528" t="s">
        <v>2093</v>
      </c>
      <c r="B528" t="s">
        <v>2094</v>
      </c>
      <c r="C528" t="s">
        <v>15377</v>
      </c>
      <c r="D528">
        <v>30000</v>
      </c>
      <c r="F528">
        <f t="shared" si="8"/>
        <v>8856.59</v>
      </c>
      <c r="G528">
        <v>8856.59</v>
      </c>
      <c r="H528">
        <v>0</v>
      </c>
      <c r="I528">
        <v>0</v>
      </c>
      <c r="J528">
        <v>0</v>
      </c>
      <c r="K528">
        <v>0</v>
      </c>
      <c r="L528" t="s">
        <v>3931</v>
      </c>
      <c r="M528" t="s">
        <v>14838</v>
      </c>
      <c r="N528" t="s">
        <v>3984</v>
      </c>
      <c r="O528" t="s">
        <v>16362</v>
      </c>
      <c r="P528" t="s">
        <v>3988</v>
      </c>
      <c r="Q528" t="s">
        <v>16362</v>
      </c>
      <c r="R528" t="s">
        <v>3995</v>
      </c>
      <c r="S528" t="s">
        <v>16310</v>
      </c>
      <c r="U528" s="52"/>
      <c r="W528">
        <v>-21143.41</v>
      </c>
    </row>
    <row r="529" spans="1:23" x14ac:dyDescent="0.3">
      <c r="A529" t="s">
        <v>2095</v>
      </c>
      <c r="B529" t="s">
        <v>2096</v>
      </c>
      <c r="C529" t="s">
        <v>15378</v>
      </c>
      <c r="D529">
        <v>15000</v>
      </c>
      <c r="F529">
        <f t="shared" si="8"/>
        <v>1058.79</v>
      </c>
      <c r="G529">
        <v>3198.33</v>
      </c>
      <c r="H529">
        <v>-2139.54</v>
      </c>
      <c r="I529">
        <v>0</v>
      </c>
      <c r="J529">
        <v>0</v>
      </c>
      <c r="K529">
        <v>0</v>
      </c>
      <c r="L529" t="s">
        <v>3939</v>
      </c>
      <c r="M529" t="s">
        <v>14838</v>
      </c>
      <c r="N529" t="s">
        <v>3984</v>
      </c>
      <c r="O529" t="s">
        <v>16362</v>
      </c>
      <c r="P529" t="s">
        <v>3988</v>
      </c>
      <c r="Q529" t="s">
        <v>16362</v>
      </c>
      <c r="R529" t="s">
        <v>3994</v>
      </c>
      <c r="S529" t="s">
        <v>16309</v>
      </c>
      <c r="U529" s="52"/>
      <c r="W529">
        <v>-13941.21</v>
      </c>
    </row>
    <row r="530" spans="1:23" x14ac:dyDescent="0.3">
      <c r="A530" t="s">
        <v>2097</v>
      </c>
      <c r="B530" t="s">
        <v>2098</v>
      </c>
      <c r="C530" t="s">
        <v>15379</v>
      </c>
      <c r="D530">
        <v>10000</v>
      </c>
      <c r="F530">
        <f t="shared" si="8"/>
        <v>345.22</v>
      </c>
      <c r="G530">
        <v>637.5</v>
      </c>
      <c r="H530">
        <v>-292.27999999999997</v>
      </c>
      <c r="I530">
        <v>0</v>
      </c>
      <c r="J530">
        <v>0</v>
      </c>
      <c r="K530">
        <v>0</v>
      </c>
      <c r="L530" t="s">
        <v>3931</v>
      </c>
      <c r="M530" t="s">
        <v>14838</v>
      </c>
      <c r="N530" t="s">
        <v>3984</v>
      </c>
      <c r="O530" t="s">
        <v>16362</v>
      </c>
      <c r="P530" t="s">
        <v>3986</v>
      </c>
      <c r="Q530" t="s">
        <v>16363</v>
      </c>
      <c r="R530" t="s">
        <v>3994</v>
      </c>
      <c r="S530" t="s">
        <v>16313</v>
      </c>
      <c r="U530" s="52"/>
      <c r="W530">
        <v>-9654.7800000000007</v>
      </c>
    </row>
    <row r="531" spans="1:23" x14ac:dyDescent="0.3">
      <c r="A531" t="s">
        <v>2099</v>
      </c>
      <c r="B531" t="s">
        <v>2100</v>
      </c>
      <c r="C531" t="s">
        <v>15380</v>
      </c>
      <c r="D531">
        <v>115000</v>
      </c>
      <c r="F531">
        <f t="shared" si="8"/>
        <v>3172.62</v>
      </c>
      <c r="G531">
        <v>0</v>
      </c>
      <c r="H531">
        <v>0</v>
      </c>
      <c r="I531">
        <v>0</v>
      </c>
      <c r="J531">
        <v>0</v>
      </c>
      <c r="K531">
        <v>3172.62</v>
      </c>
      <c r="L531" t="s">
        <v>3949</v>
      </c>
      <c r="M531" t="s">
        <v>14838</v>
      </c>
      <c r="N531" t="s">
        <v>3984</v>
      </c>
      <c r="O531" t="s">
        <v>16362</v>
      </c>
      <c r="P531" t="s">
        <v>3986</v>
      </c>
      <c r="Q531" t="s">
        <v>16363</v>
      </c>
      <c r="R531" t="s">
        <v>3994</v>
      </c>
      <c r="S531" t="s">
        <v>16309</v>
      </c>
      <c r="U531" s="52">
        <v>157152960</v>
      </c>
      <c r="W531">
        <v>-111827.38</v>
      </c>
    </row>
    <row r="532" spans="1:23" x14ac:dyDescent="0.3">
      <c r="A532" t="s">
        <v>2101</v>
      </c>
      <c r="B532" t="s">
        <v>2102</v>
      </c>
      <c r="C532" t="s">
        <v>15381</v>
      </c>
      <c r="D532">
        <v>10000</v>
      </c>
      <c r="F532">
        <f t="shared" si="8"/>
        <v>12473.93</v>
      </c>
      <c r="G532">
        <v>12678.81</v>
      </c>
      <c r="H532">
        <v>-204.88</v>
      </c>
      <c r="I532">
        <v>0</v>
      </c>
      <c r="J532">
        <v>0</v>
      </c>
      <c r="K532">
        <v>0</v>
      </c>
      <c r="L532" t="s">
        <v>3931</v>
      </c>
      <c r="M532" t="s">
        <v>14838</v>
      </c>
      <c r="N532" t="s">
        <v>3984</v>
      </c>
      <c r="O532" t="s">
        <v>16362</v>
      </c>
      <c r="P532" t="s">
        <v>3991</v>
      </c>
      <c r="Q532" t="s">
        <v>16364</v>
      </c>
      <c r="R532" t="s">
        <v>3994</v>
      </c>
      <c r="S532" t="s">
        <v>16321</v>
      </c>
      <c r="U532" s="52">
        <v>352108080</v>
      </c>
      <c r="V532">
        <v>7</v>
      </c>
      <c r="W532">
        <v>2473.9300000000003</v>
      </c>
    </row>
    <row r="533" spans="1:23" x14ac:dyDescent="0.3">
      <c r="A533" t="s">
        <v>2103</v>
      </c>
      <c r="B533" t="s">
        <v>2104</v>
      </c>
      <c r="C533" t="s">
        <v>15382</v>
      </c>
      <c r="D533">
        <v>20000</v>
      </c>
      <c r="F533">
        <f t="shared" si="8"/>
        <v>4916.8099999999995</v>
      </c>
      <c r="G533">
        <v>8287.7099999999991</v>
      </c>
      <c r="H533">
        <v>-1000.06</v>
      </c>
      <c r="I533">
        <v>0</v>
      </c>
      <c r="J533">
        <v>0</v>
      </c>
      <c r="K533">
        <v>-2370.84</v>
      </c>
      <c r="L533" t="s">
        <v>3949</v>
      </c>
      <c r="M533" t="s">
        <v>14838</v>
      </c>
      <c r="N533" t="s">
        <v>3984</v>
      </c>
      <c r="O533" t="s">
        <v>16362</v>
      </c>
      <c r="P533" t="s">
        <v>3986</v>
      </c>
      <c r="Q533" t="s">
        <v>16363</v>
      </c>
      <c r="R533" t="s">
        <v>3994</v>
      </c>
      <c r="S533" t="s">
        <v>16322</v>
      </c>
      <c r="U533" s="52">
        <v>606852720</v>
      </c>
      <c r="V533">
        <v>2</v>
      </c>
      <c r="W533">
        <v>-15083.19</v>
      </c>
    </row>
    <row r="534" spans="1:23" x14ac:dyDescent="0.3">
      <c r="A534" t="s">
        <v>2105</v>
      </c>
      <c r="B534" t="s">
        <v>2106</v>
      </c>
      <c r="C534" t="s">
        <v>15383</v>
      </c>
      <c r="D534">
        <v>30000</v>
      </c>
      <c r="F534">
        <f t="shared" si="8"/>
        <v>7631.12</v>
      </c>
      <c r="G534">
        <v>7631.12</v>
      </c>
      <c r="H534">
        <v>0</v>
      </c>
      <c r="I534">
        <v>0</v>
      </c>
      <c r="J534">
        <v>0</v>
      </c>
      <c r="K534">
        <v>0</v>
      </c>
      <c r="L534" t="s">
        <v>3936</v>
      </c>
      <c r="M534" t="s">
        <v>14838</v>
      </c>
      <c r="N534" t="s">
        <v>3984</v>
      </c>
      <c r="O534" t="s">
        <v>16362</v>
      </c>
      <c r="P534" t="s">
        <v>3988</v>
      </c>
      <c r="Q534" t="s">
        <v>16362</v>
      </c>
      <c r="R534" t="s">
        <v>3994</v>
      </c>
      <c r="S534" t="s">
        <v>16314</v>
      </c>
      <c r="U534" s="52">
        <v>325629630</v>
      </c>
      <c r="W534">
        <v>-22368.880000000001</v>
      </c>
    </row>
    <row r="535" spans="1:23" x14ac:dyDescent="0.3">
      <c r="A535" t="s">
        <v>2107</v>
      </c>
      <c r="B535" t="s">
        <v>2108</v>
      </c>
      <c r="C535" t="s">
        <v>15384</v>
      </c>
      <c r="D535">
        <v>80000</v>
      </c>
      <c r="F535">
        <f t="shared" si="8"/>
        <v>50755.08</v>
      </c>
      <c r="G535">
        <v>50755.08</v>
      </c>
      <c r="H535">
        <v>0</v>
      </c>
      <c r="I535">
        <v>0</v>
      </c>
      <c r="J535">
        <v>0</v>
      </c>
      <c r="K535">
        <v>0</v>
      </c>
      <c r="L535" t="s">
        <v>3936</v>
      </c>
      <c r="M535" t="s">
        <v>14838</v>
      </c>
      <c r="N535" t="s">
        <v>3984</v>
      </c>
      <c r="O535" t="s">
        <v>16362</v>
      </c>
      <c r="P535" t="s">
        <v>3988</v>
      </c>
      <c r="Q535" t="s">
        <v>16362</v>
      </c>
      <c r="R535" t="s">
        <v>3994</v>
      </c>
      <c r="S535" t="s">
        <v>16314</v>
      </c>
      <c r="U535" s="52"/>
      <c r="W535">
        <v>-29244.92</v>
      </c>
    </row>
    <row r="536" spans="1:23" x14ac:dyDescent="0.3">
      <c r="A536" t="s">
        <v>2109</v>
      </c>
      <c r="B536" t="s">
        <v>2110</v>
      </c>
      <c r="C536" t="s">
        <v>15385</v>
      </c>
      <c r="D536">
        <v>30000</v>
      </c>
      <c r="F536">
        <f t="shared" si="8"/>
        <v>19102.849999999999</v>
      </c>
      <c r="G536">
        <v>19102.849999999999</v>
      </c>
      <c r="H536">
        <v>0</v>
      </c>
      <c r="I536">
        <v>0</v>
      </c>
      <c r="J536">
        <v>0</v>
      </c>
      <c r="K536">
        <v>0</v>
      </c>
      <c r="L536" t="s">
        <v>3936</v>
      </c>
      <c r="M536" t="s">
        <v>14838</v>
      </c>
      <c r="N536" t="s">
        <v>3984</v>
      </c>
      <c r="O536" t="s">
        <v>16362</v>
      </c>
      <c r="P536" t="s">
        <v>3986</v>
      </c>
      <c r="Q536" t="s">
        <v>16363</v>
      </c>
      <c r="R536" t="s">
        <v>3994</v>
      </c>
      <c r="S536" t="s">
        <v>16311</v>
      </c>
      <c r="U536" s="52"/>
      <c r="W536">
        <v>-10897.150000000001</v>
      </c>
    </row>
    <row r="537" spans="1:23" x14ac:dyDescent="0.3">
      <c r="A537" t="s">
        <v>2111</v>
      </c>
      <c r="B537" t="s">
        <v>2112</v>
      </c>
      <c r="C537" t="s">
        <v>15386</v>
      </c>
      <c r="D537">
        <v>21000</v>
      </c>
      <c r="F537">
        <f t="shared" si="8"/>
        <v>3830.43</v>
      </c>
      <c r="G537">
        <v>3830.43</v>
      </c>
      <c r="H537">
        <v>0</v>
      </c>
      <c r="I537">
        <v>0</v>
      </c>
      <c r="J537">
        <v>0</v>
      </c>
      <c r="K537">
        <v>0</v>
      </c>
      <c r="L537" t="s">
        <v>3931</v>
      </c>
      <c r="M537" t="s">
        <v>14838</v>
      </c>
      <c r="N537" t="s">
        <v>3984</v>
      </c>
      <c r="O537" t="s">
        <v>16362</v>
      </c>
      <c r="P537" t="s">
        <v>3986</v>
      </c>
      <c r="Q537" t="s">
        <v>16363</v>
      </c>
      <c r="R537" t="s">
        <v>3994</v>
      </c>
      <c r="S537" t="s">
        <v>16322</v>
      </c>
      <c r="U537" s="52"/>
      <c r="W537">
        <v>-17169.57</v>
      </c>
    </row>
    <row r="538" spans="1:23" x14ac:dyDescent="0.3">
      <c r="A538" t="s">
        <v>2113</v>
      </c>
      <c r="B538" t="s">
        <v>2114</v>
      </c>
      <c r="C538" t="s">
        <v>15387</v>
      </c>
      <c r="D538">
        <v>30000</v>
      </c>
      <c r="F538">
        <f t="shared" si="8"/>
        <v>19286.77</v>
      </c>
      <c r="G538">
        <v>19286.77</v>
      </c>
      <c r="H538">
        <v>0</v>
      </c>
      <c r="I538">
        <v>0</v>
      </c>
      <c r="J538">
        <v>0</v>
      </c>
      <c r="K538">
        <v>0</v>
      </c>
      <c r="L538" t="s">
        <v>3932</v>
      </c>
      <c r="M538" t="s">
        <v>14838</v>
      </c>
      <c r="N538" t="s">
        <v>3984</v>
      </c>
      <c r="O538" t="s">
        <v>16362</v>
      </c>
      <c r="P538" t="s">
        <v>3986</v>
      </c>
      <c r="Q538" t="s">
        <v>16363</v>
      </c>
      <c r="R538" t="s">
        <v>3994</v>
      </c>
      <c r="S538" t="s">
        <v>16320</v>
      </c>
      <c r="U538" s="52">
        <v>671018500</v>
      </c>
      <c r="W538">
        <v>-10713.23</v>
      </c>
    </row>
    <row r="539" spans="1:23" x14ac:dyDescent="0.3">
      <c r="A539" t="s">
        <v>2115</v>
      </c>
      <c r="B539" t="s">
        <v>2116</v>
      </c>
      <c r="C539" t="s">
        <v>15388</v>
      </c>
      <c r="D539">
        <v>50000</v>
      </c>
      <c r="F539">
        <f t="shared" si="8"/>
        <v>22950.07</v>
      </c>
      <c r="G539">
        <v>9369.42</v>
      </c>
      <c r="H539">
        <v>0</v>
      </c>
      <c r="I539">
        <v>13580.65</v>
      </c>
      <c r="J539">
        <v>0</v>
      </c>
      <c r="K539">
        <v>0</v>
      </c>
      <c r="L539" t="s">
        <v>3949</v>
      </c>
      <c r="M539" t="s">
        <v>14838</v>
      </c>
      <c r="N539" t="s">
        <v>3989</v>
      </c>
      <c r="O539" t="s">
        <v>16363</v>
      </c>
      <c r="P539" t="s">
        <v>3986</v>
      </c>
      <c r="Q539" t="s">
        <v>16363</v>
      </c>
      <c r="R539" t="s">
        <v>3994</v>
      </c>
      <c r="S539" t="s">
        <v>16318</v>
      </c>
      <c r="U539" s="52"/>
      <c r="W539">
        <v>-27049.93</v>
      </c>
    </row>
    <row r="540" spans="1:23" x14ac:dyDescent="0.3">
      <c r="A540" t="s">
        <v>2117</v>
      </c>
      <c r="B540" t="s">
        <v>2118</v>
      </c>
      <c r="C540" t="s">
        <v>15389</v>
      </c>
      <c r="D540">
        <v>20000</v>
      </c>
      <c r="F540">
        <f t="shared" si="8"/>
        <v>6341.81</v>
      </c>
      <c r="G540">
        <v>12630.25</v>
      </c>
      <c r="H540">
        <v>-6288.44</v>
      </c>
      <c r="I540">
        <v>0</v>
      </c>
      <c r="J540">
        <v>0</v>
      </c>
      <c r="K540">
        <v>0</v>
      </c>
      <c r="L540" t="s">
        <v>3941</v>
      </c>
      <c r="M540" t="s">
        <v>14838</v>
      </c>
      <c r="N540" t="s">
        <v>3984</v>
      </c>
      <c r="O540" t="s">
        <v>16362</v>
      </c>
      <c r="P540" t="s">
        <v>3986</v>
      </c>
      <c r="Q540" t="s">
        <v>16363</v>
      </c>
      <c r="R540" t="s">
        <v>3994</v>
      </c>
      <c r="S540" t="s">
        <v>16321</v>
      </c>
      <c r="U540" s="52">
        <v>420750960</v>
      </c>
      <c r="W540">
        <v>-13658.189999999999</v>
      </c>
    </row>
    <row r="541" spans="1:23" x14ac:dyDescent="0.3">
      <c r="A541" t="s">
        <v>2119</v>
      </c>
      <c r="B541" t="s">
        <v>2120</v>
      </c>
      <c r="C541" t="s">
        <v>15390</v>
      </c>
      <c r="D541">
        <v>30000</v>
      </c>
      <c r="F541">
        <f t="shared" si="8"/>
        <v>-6372.53</v>
      </c>
      <c r="G541">
        <v>0</v>
      </c>
      <c r="H541">
        <v>0</v>
      </c>
      <c r="I541">
        <v>0</v>
      </c>
      <c r="J541">
        <v>0</v>
      </c>
      <c r="K541">
        <v>-6372.53</v>
      </c>
      <c r="L541" t="s">
        <v>3936</v>
      </c>
      <c r="M541" t="s">
        <v>14838</v>
      </c>
      <c r="N541" t="s">
        <v>3984</v>
      </c>
      <c r="O541" t="s">
        <v>16362</v>
      </c>
      <c r="P541" t="s">
        <v>3986</v>
      </c>
      <c r="Q541" t="s">
        <v>16363</v>
      </c>
      <c r="R541" t="s">
        <v>3994</v>
      </c>
      <c r="S541" t="s">
        <v>16315</v>
      </c>
      <c r="U541" s="52">
        <v>278300880</v>
      </c>
      <c r="W541">
        <v>-36372.53</v>
      </c>
    </row>
    <row r="542" spans="1:23" x14ac:dyDescent="0.3">
      <c r="A542" t="s">
        <v>2121</v>
      </c>
      <c r="B542" t="s">
        <v>2122</v>
      </c>
      <c r="C542" t="s">
        <v>15391</v>
      </c>
      <c r="D542">
        <v>30000</v>
      </c>
      <c r="F542">
        <f t="shared" si="8"/>
        <v>1976.13</v>
      </c>
      <c r="G542">
        <v>0</v>
      </c>
      <c r="H542">
        <v>0</v>
      </c>
      <c r="I542">
        <v>0</v>
      </c>
      <c r="J542">
        <v>0</v>
      </c>
      <c r="K542">
        <v>1976.13</v>
      </c>
      <c r="L542" t="s">
        <v>3949</v>
      </c>
      <c r="M542" t="s">
        <v>14838</v>
      </c>
      <c r="N542" t="s">
        <v>3989</v>
      </c>
      <c r="O542" t="s">
        <v>16363</v>
      </c>
      <c r="P542" t="s">
        <v>3988</v>
      </c>
      <c r="Q542" t="s">
        <v>16362</v>
      </c>
      <c r="R542" t="s">
        <v>3994</v>
      </c>
      <c r="S542" t="s">
        <v>16320</v>
      </c>
      <c r="U542" s="52"/>
      <c r="W542">
        <v>-28023.87</v>
      </c>
    </row>
    <row r="543" spans="1:23" x14ac:dyDescent="0.3">
      <c r="A543" t="s">
        <v>2123</v>
      </c>
      <c r="B543" t="s">
        <v>2124</v>
      </c>
      <c r="C543" t="s">
        <v>15392</v>
      </c>
      <c r="D543">
        <v>5000</v>
      </c>
      <c r="F543">
        <f t="shared" si="8"/>
        <v>1345.2</v>
      </c>
      <c r="G543">
        <v>0</v>
      </c>
      <c r="H543">
        <v>0</v>
      </c>
      <c r="I543">
        <v>0</v>
      </c>
      <c r="J543">
        <v>0</v>
      </c>
      <c r="K543">
        <v>1345.2</v>
      </c>
      <c r="L543" t="s">
        <v>3949</v>
      </c>
      <c r="M543" t="s">
        <v>14838</v>
      </c>
      <c r="N543" t="s">
        <v>3984</v>
      </c>
      <c r="O543" t="s">
        <v>16362</v>
      </c>
      <c r="P543" t="s">
        <v>3988</v>
      </c>
      <c r="Q543" t="s">
        <v>16362</v>
      </c>
      <c r="R543" t="s">
        <v>3994</v>
      </c>
      <c r="S543" t="s">
        <v>16310</v>
      </c>
      <c r="U543" s="52"/>
      <c r="W543">
        <v>-3654.8</v>
      </c>
    </row>
    <row r="544" spans="1:23" x14ac:dyDescent="0.3">
      <c r="A544" t="s">
        <v>2125</v>
      </c>
      <c r="B544" t="s">
        <v>2126</v>
      </c>
      <c r="C544" t="s">
        <v>15393</v>
      </c>
      <c r="D544">
        <v>50000</v>
      </c>
      <c r="F544">
        <f t="shared" si="8"/>
        <v>11105.92</v>
      </c>
      <c r="G544">
        <v>11105.92</v>
      </c>
      <c r="H544">
        <v>0</v>
      </c>
      <c r="I544">
        <v>0</v>
      </c>
      <c r="J544">
        <v>0</v>
      </c>
      <c r="K544">
        <v>0</v>
      </c>
      <c r="L544" t="s">
        <v>3932</v>
      </c>
      <c r="M544" t="s">
        <v>14838</v>
      </c>
      <c r="N544" t="s">
        <v>3984</v>
      </c>
      <c r="O544" t="s">
        <v>16362</v>
      </c>
      <c r="P544" t="s">
        <v>3986</v>
      </c>
      <c r="Q544" t="s">
        <v>16363</v>
      </c>
      <c r="R544" t="s">
        <v>3994</v>
      </c>
      <c r="S544" t="s">
        <v>16319</v>
      </c>
      <c r="U544" s="52"/>
      <c r="V544">
        <v>5</v>
      </c>
      <c r="W544">
        <v>-38894.080000000002</v>
      </c>
    </row>
    <row r="545" spans="1:23" x14ac:dyDescent="0.3">
      <c r="A545" t="s">
        <v>2127</v>
      </c>
      <c r="B545" t="s">
        <v>2128</v>
      </c>
      <c r="C545" t="s">
        <v>15394</v>
      </c>
      <c r="D545">
        <v>1</v>
      </c>
      <c r="F545">
        <f t="shared" si="8"/>
        <v>1149.8800000000001</v>
      </c>
      <c r="G545">
        <v>0</v>
      </c>
      <c r="H545">
        <v>0</v>
      </c>
      <c r="I545">
        <v>0</v>
      </c>
      <c r="J545">
        <v>0</v>
      </c>
      <c r="K545">
        <v>1149.8800000000001</v>
      </c>
      <c r="L545" t="s">
        <v>3940</v>
      </c>
      <c r="M545" t="s">
        <v>14838</v>
      </c>
      <c r="N545" t="s">
        <v>3984</v>
      </c>
      <c r="O545" t="s">
        <v>16362</v>
      </c>
      <c r="P545" t="s">
        <v>3988</v>
      </c>
      <c r="Q545" t="s">
        <v>16362</v>
      </c>
      <c r="R545" t="s">
        <v>3994</v>
      </c>
      <c r="S545" t="s">
        <v>16310</v>
      </c>
      <c r="U545" s="52"/>
      <c r="W545">
        <v>1148.8800000000001</v>
      </c>
    </row>
    <row r="546" spans="1:23" x14ac:dyDescent="0.3">
      <c r="A546" t="s">
        <v>2129</v>
      </c>
      <c r="B546" t="s">
        <v>2130</v>
      </c>
      <c r="C546" t="s">
        <v>15395</v>
      </c>
      <c r="D546">
        <v>10000</v>
      </c>
      <c r="F546">
        <f t="shared" si="8"/>
        <v>5463.85</v>
      </c>
      <c r="G546">
        <v>5463.85</v>
      </c>
      <c r="H546">
        <v>0</v>
      </c>
      <c r="I546">
        <v>0</v>
      </c>
      <c r="J546">
        <v>0</v>
      </c>
      <c r="K546">
        <v>0</v>
      </c>
      <c r="L546" t="s">
        <v>3931</v>
      </c>
      <c r="M546" t="s">
        <v>14838</v>
      </c>
      <c r="N546" t="s">
        <v>3984</v>
      </c>
      <c r="O546" t="s">
        <v>16362</v>
      </c>
      <c r="P546" t="s">
        <v>3986</v>
      </c>
      <c r="Q546" t="s">
        <v>16363</v>
      </c>
      <c r="R546" t="s">
        <v>3994</v>
      </c>
      <c r="S546" t="s">
        <v>16307</v>
      </c>
      <c r="U546" s="52">
        <v>117377300</v>
      </c>
      <c r="W546">
        <v>-4536.1499999999996</v>
      </c>
    </row>
    <row r="547" spans="1:23" x14ac:dyDescent="0.3">
      <c r="A547" t="s">
        <v>2131</v>
      </c>
      <c r="B547" t="s">
        <v>2132</v>
      </c>
      <c r="C547" t="s">
        <v>15396</v>
      </c>
      <c r="D547">
        <v>15000</v>
      </c>
      <c r="F547">
        <f t="shared" si="8"/>
        <v>6146.64</v>
      </c>
      <c r="G547">
        <v>6146.64</v>
      </c>
      <c r="H547">
        <v>0</v>
      </c>
      <c r="I547">
        <v>0</v>
      </c>
      <c r="J547">
        <v>0</v>
      </c>
      <c r="K547">
        <v>0</v>
      </c>
      <c r="L547" t="s">
        <v>3939</v>
      </c>
      <c r="M547" t="s">
        <v>14838</v>
      </c>
      <c r="N547" t="s">
        <v>3984</v>
      </c>
      <c r="O547" t="s">
        <v>16362</v>
      </c>
      <c r="P547" t="s">
        <v>3986</v>
      </c>
      <c r="Q547" t="s">
        <v>16363</v>
      </c>
      <c r="R547" t="s">
        <v>3994</v>
      </c>
      <c r="S547" t="s">
        <v>16316</v>
      </c>
      <c r="U547" s="52"/>
      <c r="W547">
        <v>-8853.36</v>
      </c>
    </row>
    <row r="548" spans="1:23" x14ac:dyDescent="0.3">
      <c r="A548" t="s">
        <v>2133</v>
      </c>
      <c r="B548" t="s">
        <v>2134</v>
      </c>
      <c r="C548" t="s">
        <v>15397</v>
      </c>
      <c r="D548">
        <v>5000</v>
      </c>
      <c r="F548">
        <f t="shared" si="8"/>
        <v>1045.3900000000001</v>
      </c>
      <c r="G548">
        <v>1045.3900000000001</v>
      </c>
      <c r="H548">
        <v>0</v>
      </c>
      <c r="I548">
        <v>0</v>
      </c>
      <c r="J548">
        <v>0</v>
      </c>
      <c r="K548">
        <v>0</v>
      </c>
      <c r="L548" t="s">
        <v>3936</v>
      </c>
      <c r="M548" t="s">
        <v>14838</v>
      </c>
      <c r="N548" t="s">
        <v>3984</v>
      </c>
      <c r="O548" t="s">
        <v>16362</v>
      </c>
      <c r="P548" t="s">
        <v>3986</v>
      </c>
      <c r="Q548" t="s">
        <v>16363</v>
      </c>
      <c r="R548" t="s">
        <v>3994</v>
      </c>
      <c r="S548" t="s">
        <v>16313</v>
      </c>
      <c r="U548" s="52"/>
      <c r="W548">
        <v>-3954.6099999999997</v>
      </c>
    </row>
    <row r="549" spans="1:23" x14ac:dyDescent="0.3">
      <c r="A549" t="s">
        <v>2135</v>
      </c>
      <c r="B549" t="s">
        <v>2136</v>
      </c>
      <c r="C549" t="s">
        <v>15398</v>
      </c>
      <c r="D549">
        <v>20000</v>
      </c>
      <c r="F549">
        <f t="shared" si="8"/>
        <v>1962.64</v>
      </c>
      <c r="G549">
        <v>0</v>
      </c>
      <c r="H549">
        <v>0</v>
      </c>
      <c r="I549">
        <v>1962.64</v>
      </c>
      <c r="J549">
        <v>0</v>
      </c>
      <c r="K549">
        <v>0</v>
      </c>
      <c r="L549" t="s">
        <v>3949</v>
      </c>
      <c r="M549" t="s">
        <v>14838</v>
      </c>
      <c r="N549" t="s">
        <v>3990</v>
      </c>
      <c r="O549" t="s">
        <v>16364</v>
      </c>
      <c r="P549" t="s">
        <v>3988</v>
      </c>
      <c r="Q549" t="s">
        <v>16362</v>
      </c>
      <c r="R549" t="s">
        <v>3994</v>
      </c>
      <c r="S549" t="s">
        <v>16315</v>
      </c>
      <c r="U549" s="52"/>
      <c r="V549">
        <v>1</v>
      </c>
      <c r="W549">
        <v>-18037.36</v>
      </c>
    </row>
    <row r="550" spans="1:23" x14ac:dyDescent="0.3">
      <c r="A550" t="s">
        <v>2137</v>
      </c>
      <c r="B550" t="s">
        <v>2138</v>
      </c>
      <c r="C550" t="s">
        <v>15399</v>
      </c>
      <c r="D550">
        <v>25000</v>
      </c>
      <c r="F550">
        <f t="shared" si="8"/>
        <v>4918.3099999999995</v>
      </c>
      <c r="G550">
        <v>5095.2</v>
      </c>
      <c r="H550">
        <v>0</v>
      </c>
      <c r="I550">
        <v>0</v>
      </c>
      <c r="J550">
        <v>0</v>
      </c>
      <c r="K550">
        <v>-176.89</v>
      </c>
      <c r="L550" t="s">
        <v>3932</v>
      </c>
      <c r="M550" t="s">
        <v>14838</v>
      </c>
      <c r="N550" t="s">
        <v>3984</v>
      </c>
      <c r="O550" t="s">
        <v>16362</v>
      </c>
      <c r="P550" t="s">
        <v>3986</v>
      </c>
      <c r="Q550" t="s">
        <v>16363</v>
      </c>
      <c r="R550" t="s">
        <v>3994</v>
      </c>
      <c r="S550" t="s">
        <v>16318</v>
      </c>
      <c r="U550" s="52"/>
      <c r="W550">
        <v>-20081.690000000002</v>
      </c>
    </row>
    <row r="551" spans="1:23" x14ac:dyDescent="0.3">
      <c r="A551" t="s">
        <v>2139</v>
      </c>
      <c r="B551" t="s">
        <v>2140</v>
      </c>
      <c r="C551" t="s">
        <v>15400</v>
      </c>
      <c r="D551">
        <v>80000</v>
      </c>
      <c r="F551">
        <f t="shared" si="8"/>
        <v>4721.24</v>
      </c>
      <c r="G551">
        <v>4721.24</v>
      </c>
      <c r="H551">
        <v>0</v>
      </c>
      <c r="I551">
        <v>0</v>
      </c>
      <c r="J551">
        <v>0</v>
      </c>
      <c r="K551">
        <v>0</v>
      </c>
      <c r="L551" t="s">
        <v>3931</v>
      </c>
      <c r="M551" t="s">
        <v>14838</v>
      </c>
      <c r="N551" t="s">
        <v>3984</v>
      </c>
      <c r="O551" t="s">
        <v>16362</v>
      </c>
      <c r="P551" t="s">
        <v>3985</v>
      </c>
      <c r="Q551" t="s">
        <v>16371</v>
      </c>
      <c r="R551" t="s">
        <v>3997</v>
      </c>
      <c r="S551" t="s">
        <v>16318</v>
      </c>
      <c r="U551" s="52">
        <v>568947850</v>
      </c>
      <c r="V551">
        <v>2</v>
      </c>
      <c r="W551">
        <v>-75278.759999999995</v>
      </c>
    </row>
    <row r="552" spans="1:23" x14ac:dyDescent="0.3">
      <c r="A552" t="s">
        <v>2141</v>
      </c>
      <c r="B552" t="s">
        <v>2142</v>
      </c>
      <c r="C552" t="s">
        <v>15401</v>
      </c>
      <c r="D552">
        <v>15000</v>
      </c>
      <c r="F552">
        <f t="shared" si="8"/>
        <v>169.77</v>
      </c>
      <c r="G552">
        <v>0</v>
      </c>
      <c r="H552">
        <v>0</v>
      </c>
      <c r="I552">
        <v>0</v>
      </c>
      <c r="J552">
        <v>0</v>
      </c>
      <c r="K552">
        <v>169.77</v>
      </c>
      <c r="L552" t="s">
        <v>3931</v>
      </c>
      <c r="M552" t="s">
        <v>14838</v>
      </c>
      <c r="N552" t="s">
        <v>3989</v>
      </c>
      <c r="O552" t="s">
        <v>16363</v>
      </c>
      <c r="P552" t="s">
        <v>3987</v>
      </c>
      <c r="Q552" t="s">
        <v>16365</v>
      </c>
      <c r="R552" t="s">
        <v>3994</v>
      </c>
      <c r="S552" t="s">
        <v>16318</v>
      </c>
      <c r="U552" s="52"/>
      <c r="W552">
        <v>-14830.23</v>
      </c>
    </row>
    <row r="553" spans="1:23" x14ac:dyDescent="0.3">
      <c r="A553" t="s">
        <v>2143</v>
      </c>
      <c r="B553" t="s">
        <v>2144</v>
      </c>
      <c r="C553" t="s">
        <v>15402</v>
      </c>
      <c r="D553">
        <v>50000</v>
      </c>
      <c r="F553">
        <f t="shared" si="8"/>
        <v>15044.13</v>
      </c>
      <c r="G553">
        <v>9379.06</v>
      </c>
      <c r="H553">
        <v>0</v>
      </c>
      <c r="I553">
        <v>5665.07</v>
      </c>
      <c r="J553">
        <v>0</v>
      </c>
      <c r="K553">
        <v>0</v>
      </c>
      <c r="L553" t="s">
        <v>3941</v>
      </c>
      <c r="M553" t="s">
        <v>14838</v>
      </c>
      <c r="N553" t="s">
        <v>3984</v>
      </c>
      <c r="O553" t="s">
        <v>16362</v>
      </c>
      <c r="P553" t="s">
        <v>3991</v>
      </c>
      <c r="Q553" t="s">
        <v>16364</v>
      </c>
      <c r="R553" t="s">
        <v>4001</v>
      </c>
      <c r="S553" t="s">
        <v>16309</v>
      </c>
      <c r="U553" s="52"/>
      <c r="W553">
        <v>-34955.870000000003</v>
      </c>
    </row>
    <row r="554" spans="1:23" x14ac:dyDescent="0.3">
      <c r="A554" t="s">
        <v>2145</v>
      </c>
      <c r="B554" t="s">
        <v>2146</v>
      </c>
      <c r="C554" t="s">
        <v>15403</v>
      </c>
      <c r="D554">
        <v>30000</v>
      </c>
      <c r="F554">
        <f t="shared" si="8"/>
        <v>5588.86</v>
      </c>
      <c r="G554">
        <v>7003.36</v>
      </c>
      <c r="H554">
        <v>0</v>
      </c>
      <c r="I554">
        <v>0</v>
      </c>
      <c r="J554">
        <v>0</v>
      </c>
      <c r="K554">
        <v>-1414.5</v>
      </c>
      <c r="L554" t="s">
        <v>3932</v>
      </c>
      <c r="M554" t="s">
        <v>14838</v>
      </c>
      <c r="N554" t="s">
        <v>3984</v>
      </c>
      <c r="O554" t="s">
        <v>16362</v>
      </c>
      <c r="P554" t="s">
        <v>3986</v>
      </c>
      <c r="Q554" t="s">
        <v>16363</v>
      </c>
      <c r="R554" t="s">
        <v>3994</v>
      </c>
      <c r="S554" t="s">
        <v>16309</v>
      </c>
      <c r="U554" s="52">
        <v>2291100</v>
      </c>
      <c r="W554">
        <v>-24411.14</v>
      </c>
    </row>
    <row r="555" spans="1:23" x14ac:dyDescent="0.3">
      <c r="A555" t="s">
        <v>2147</v>
      </c>
      <c r="B555" t="s">
        <v>2148</v>
      </c>
      <c r="C555" t="s">
        <v>15404</v>
      </c>
      <c r="D555">
        <v>20000</v>
      </c>
      <c r="F555">
        <f t="shared" si="8"/>
        <v>2894.25</v>
      </c>
      <c r="G555">
        <v>2894.25</v>
      </c>
      <c r="H555">
        <v>0</v>
      </c>
      <c r="I555">
        <v>0</v>
      </c>
      <c r="J555">
        <v>0</v>
      </c>
      <c r="K555">
        <v>0</v>
      </c>
      <c r="L555" t="s">
        <v>3936</v>
      </c>
      <c r="M555" t="s">
        <v>14838</v>
      </c>
      <c r="N555" t="s">
        <v>3984</v>
      </c>
      <c r="O555" t="s">
        <v>16362</v>
      </c>
      <c r="P555" t="s">
        <v>3986</v>
      </c>
      <c r="Q555" t="s">
        <v>16363</v>
      </c>
      <c r="R555" t="s">
        <v>3994</v>
      </c>
      <c r="S555" t="s">
        <v>16322</v>
      </c>
      <c r="U555" s="52"/>
      <c r="W555">
        <v>-17105.75</v>
      </c>
    </row>
    <row r="556" spans="1:23" x14ac:dyDescent="0.3">
      <c r="A556" t="s">
        <v>2149</v>
      </c>
      <c r="B556" t="s">
        <v>2150</v>
      </c>
      <c r="C556" t="s">
        <v>15405</v>
      </c>
      <c r="D556">
        <v>10000</v>
      </c>
      <c r="F556">
        <f t="shared" si="8"/>
        <v>8904</v>
      </c>
      <c r="G556">
        <v>1424.14</v>
      </c>
      <c r="H556">
        <v>0</v>
      </c>
      <c r="I556">
        <v>7479.86</v>
      </c>
      <c r="J556">
        <v>0</v>
      </c>
      <c r="K556">
        <v>0</v>
      </c>
      <c r="L556" t="s">
        <v>3949</v>
      </c>
      <c r="M556" t="s">
        <v>14838</v>
      </c>
      <c r="N556" t="s">
        <v>3989</v>
      </c>
      <c r="O556" t="s">
        <v>16363</v>
      </c>
      <c r="P556" t="s">
        <v>3991</v>
      </c>
      <c r="Q556" t="s">
        <v>16364</v>
      </c>
      <c r="R556" t="s">
        <v>3994</v>
      </c>
      <c r="S556" t="s">
        <v>16309</v>
      </c>
      <c r="U556" s="52"/>
      <c r="W556">
        <v>-1096</v>
      </c>
    </row>
    <row r="557" spans="1:23" x14ac:dyDescent="0.3">
      <c r="A557" t="s">
        <v>2151</v>
      </c>
      <c r="B557" t="s">
        <v>2152</v>
      </c>
      <c r="C557" t="s">
        <v>15406</v>
      </c>
      <c r="D557">
        <v>10000</v>
      </c>
      <c r="F557">
        <f t="shared" si="8"/>
        <v>13222.58</v>
      </c>
      <c r="G557">
        <v>13222.58</v>
      </c>
      <c r="H557">
        <v>0</v>
      </c>
      <c r="I557">
        <v>0</v>
      </c>
      <c r="J557">
        <v>0</v>
      </c>
      <c r="K557">
        <v>0</v>
      </c>
      <c r="L557" t="s">
        <v>3936</v>
      </c>
      <c r="M557" t="s">
        <v>14838</v>
      </c>
      <c r="N557" t="s">
        <v>3984</v>
      </c>
      <c r="O557" t="s">
        <v>16362</v>
      </c>
      <c r="P557" t="s">
        <v>3985</v>
      </c>
      <c r="Q557" t="s">
        <v>16371</v>
      </c>
      <c r="R557" t="s">
        <v>3997</v>
      </c>
      <c r="S557" t="s">
        <v>16321</v>
      </c>
      <c r="U557" s="52"/>
      <c r="W557">
        <v>3222.58</v>
      </c>
    </row>
    <row r="558" spans="1:23" x14ac:dyDescent="0.3">
      <c r="A558" t="s">
        <v>2153</v>
      </c>
      <c r="B558" t="s">
        <v>2154</v>
      </c>
      <c r="C558" t="s">
        <v>15407</v>
      </c>
      <c r="D558">
        <v>20000</v>
      </c>
      <c r="F558">
        <f t="shared" si="8"/>
        <v>11407.1</v>
      </c>
      <c r="G558">
        <v>11407.1</v>
      </c>
      <c r="H558">
        <v>0</v>
      </c>
      <c r="I558">
        <v>0</v>
      </c>
      <c r="J558">
        <v>0</v>
      </c>
      <c r="K558">
        <v>0</v>
      </c>
      <c r="L558" t="s">
        <v>3932</v>
      </c>
      <c r="M558" t="s">
        <v>14838</v>
      </c>
      <c r="N558" t="s">
        <v>3984</v>
      </c>
      <c r="O558" t="s">
        <v>16362</v>
      </c>
      <c r="P558" t="s">
        <v>3986</v>
      </c>
      <c r="Q558" t="s">
        <v>16363</v>
      </c>
      <c r="R558" t="s">
        <v>3994</v>
      </c>
      <c r="S558" t="s">
        <v>16309</v>
      </c>
      <c r="U558" s="52">
        <v>21142400</v>
      </c>
      <c r="W558">
        <v>-8592.9</v>
      </c>
    </row>
    <row r="559" spans="1:23" x14ac:dyDescent="0.3">
      <c r="A559" t="s">
        <v>2155</v>
      </c>
      <c r="B559" t="s">
        <v>2156</v>
      </c>
      <c r="C559" t="s">
        <v>15408</v>
      </c>
      <c r="D559">
        <v>20000</v>
      </c>
      <c r="F559">
        <f t="shared" si="8"/>
        <v>10937.890000000001</v>
      </c>
      <c r="G559">
        <v>8260.23</v>
      </c>
      <c r="H559">
        <v>0</v>
      </c>
      <c r="I559">
        <v>6258.81</v>
      </c>
      <c r="J559">
        <v>0</v>
      </c>
      <c r="K559">
        <v>-3581.15</v>
      </c>
      <c r="L559" t="s">
        <v>3931</v>
      </c>
      <c r="M559" t="s">
        <v>14838</v>
      </c>
      <c r="N559" t="s">
        <v>3989</v>
      </c>
      <c r="O559" t="s">
        <v>16363</v>
      </c>
      <c r="P559" t="s">
        <v>3988</v>
      </c>
      <c r="Q559" t="s">
        <v>16362</v>
      </c>
      <c r="R559" t="s">
        <v>3994</v>
      </c>
      <c r="S559" t="s">
        <v>16312</v>
      </c>
      <c r="U559" s="52"/>
      <c r="W559">
        <v>-9062.1099999999988</v>
      </c>
    </row>
    <row r="560" spans="1:23" x14ac:dyDescent="0.3">
      <c r="A560" t="s">
        <v>2157</v>
      </c>
      <c r="B560" t="s">
        <v>2158</v>
      </c>
      <c r="C560" t="s">
        <v>15409</v>
      </c>
      <c r="D560">
        <v>12500</v>
      </c>
      <c r="F560">
        <f t="shared" si="8"/>
        <v>1607.3500000000001</v>
      </c>
      <c r="G560">
        <v>2275.13</v>
      </c>
      <c r="H560">
        <v>0</v>
      </c>
      <c r="I560">
        <v>0</v>
      </c>
      <c r="J560">
        <v>0</v>
      </c>
      <c r="K560">
        <v>-667.78</v>
      </c>
      <c r="L560" t="s">
        <v>3931</v>
      </c>
      <c r="M560" t="s">
        <v>14838</v>
      </c>
      <c r="N560" t="s">
        <v>3989</v>
      </c>
      <c r="O560" t="s">
        <v>16363</v>
      </c>
      <c r="P560" t="s">
        <v>3986</v>
      </c>
      <c r="Q560" t="s">
        <v>16363</v>
      </c>
      <c r="R560" t="s">
        <v>3994</v>
      </c>
      <c r="S560" t="s">
        <v>16314</v>
      </c>
      <c r="U560" s="52"/>
      <c r="W560">
        <v>-10892.65</v>
      </c>
    </row>
    <row r="561" spans="1:23" x14ac:dyDescent="0.3">
      <c r="A561" t="s">
        <v>2159</v>
      </c>
      <c r="B561" t="s">
        <v>2160</v>
      </c>
      <c r="C561" t="s">
        <v>15410</v>
      </c>
      <c r="D561">
        <v>15000</v>
      </c>
      <c r="F561">
        <f t="shared" si="8"/>
        <v>9352.75</v>
      </c>
      <c r="G561">
        <v>9352.75</v>
      </c>
      <c r="H561">
        <v>0</v>
      </c>
      <c r="I561">
        <v>0</v>
      </c>
      <c r="J561">
        <v>0</v>
      </c>
      <c r="K561">
        <v>0</v>
      </c>
      <c r="L561" t="s">
        <v>3932</v>
      </c>
      <c r="M561" t="s">
        <v>14838</v>
      </c>
      <c r="N561" t="s">
        <v>3984</v>
      </c>
      <c r="O561" t="s">
        <v>16362</v>
      </c>
      <c r="P561" t="s">
        <v>3987</v>
      </c>
      <c r="Q561" t="s">
        <v>16365</v>
      </c>
      <c r="R561" t="s">
        <v>3994</v>
      </c>
      <c r="S561" t="s">
        <v>16310</v>
      </c>
      <c r="U561" s="52"/>
      <c r="V561">
        <v>8</v>
      </c>
      <c r="W561">
        <v>-5647.25</v>
      </c>
    </row>
    <row r="562" spans="1:23" x14ac:dyDescent="0.3">
      <c r="A562" t="s">
        <v>2161</v>
      </c>
      <c r="B562" t="s">
        <v>2162</v>
      </c>
      <c r="C562" t="s">
        <v>15411</v>
      </c>
      <c r="D562">
        <v>10000</v>
      </c>
      <c r="F562">
        <f t="shared" si="8"/>
        <v>1760.77</v>
      </c>
      <c r="G562">
        <v>1879.47</v>
      </c>
      <c r="H562">
        <v>0</v>
      </c>
      <c r="I562">
        <v>0</v>
      </c>
      <c r="J562">
        <v>0</v>
      </c>
      <c r="K562">
        <v>-118.7</v>
      </c>
      <c r="L562" t="s">
        <v>3931</v>
      </c>
      <c r="M562" t="s">
        <v>14838</v>
      </c>
      <c r="N562" t="s">
        <v>3984</v>
      </c>
      <c r="O562" t="s">
        <v>16362</v>
      </c>
      <c r="P562" t="s">
        <v>3986</v>
      </c>
      <c r="Q562" t="s">
        <v>16363</v>
      </c>
      <c r="R562" t="s">
        <v>4001</v>
      </c>
      <c r="S562" t="s">
        <v>16310</v>
      </c>
      <c r="U562" s="52"/>
      <c r="W562">
        <v>-8239.23</v>
      </c>
    </row>
    <row r="563" spans="1:23" x14ac:dyDescent="0.3">
      <c r="A563" t="s">
        <v>2163</v>
      </c>
      <c r="B563" t="s">
        <v>2164</v>
      </c>
      <c r="C563" t="s">
        <v>15412</v>
      </c>
      <c r="D563">
        <v>5000</v>
      </c>
      <c r="F563">
        <f t="shared" si="8"/>
        <v>2097.2900000000004</v>
      </c>
      <c r="G563">
        <v>4977.72</v>
      </c>
      <c r="H563">
        <v>0</v>
      </c>
      <c r="I563">
        <v>-2680.43</v>
      </c>
      <c r="J563">
        <v>0</v>
      </c>
      <c r="K563">
        <v>-200</v>
      </c>
      <c r="L563" t="s">
        <v>3935</v>
      </c>
      <c r="M563" t="s">
        <v>14838</v>
      </c>
      <c r="N563" t="s">
        <v>3989</v>
      </c>
      <c r="O563" t="s">
        <v>16363</v>
      </c>
      <c r="P563" t="s">
        <v>3988</v>
      </c>
      <c r="Q563" t="s">
        <v>16362</v>
      </c>
      <c r="R563" t="s">
        <v>3994</v>
      </c>
      <c r="S563" t="s">
        <v>16311</v>
      </c>
      <c r="U563" s="52"/>
      <c r="W563">
        <v>-2902.7099999999996</v>
      </c>
    </row>
    <row r="564" spans="1:23" x14ac:dyDescent="0.3">
      <c r="A564" t="s">
        <v>2165</v>
      </c>
      <c r="B564" t="s">
        <v>2166</v>
      </c>
      <c r="C564" t="s">
        <v>15413</v>
      </c>
      <c r="D564">
        <v>25000</v>
      </c>
      <c r="F564">
        <f t="shared" si="8"/>
        <v>6858.28</v>
      </c>
      <c r="G564">
        <v>6858.28</v>
      </c>
      <c r="H564">
        <v>0</v>
      </c>
      <c r="I564">
        <v>0</v>
      </c>
      <c r="J564">
        <v>0</v>
      </c>
      <c r="K564">
        <v>0</v>
      </c>
      <c r="L564" t="s">
        <v>3936</v>
      </c>
      <c r="M564" t="s">
        <v>14838</v>
      </c>
      <c r="N564" t="s">
        <v>3984</v>
      </c>
      <c r="O564" t="s">
        <v>16362</v>
      </c>
      <c r="P564" t="s">
        <v>3988</v>
      </c>
      <c r="Q564" t="s">
        <v>16362</v>
      </c>
      <c r="R564" t="s">
        <v>3994</v>
      </c>
      <c r="S564" t="s">
        <v>16320</v>
      </c>
      <c r="U564" s="52">
        <v>83760750</v>
      </c>
      <c r="W564">
        <v>-18141.72</v>
      </c>
    </row>
    <row r="565" spans="1:23" x14ac:dyDescent="0.3">
      <c r="A565" t="s">
        <v>2167</v>
      </c>
      <c r="B565" t="s">
        <v>2168</v>
      </c>
      <c r="C565" t="s">
        <v>15414</v>
      </c>
      <c r="D565">
        <v>20000</v>
      </c>
      <c r="F565">
        <f t="shared" si="8"/>
        <v>7814.0999999999985</v>
      </c>
      <c r="G565">
        <v>4847.9799999999996</v>
      </c>
      <c r="H565">
        <v>0</v>
      </c>
      <c r="I565">
        <v>3554.22</v>
      </c>
      <c r="J565">
        <v>0</v>
      </c>
      <c r="K565">
        <v>-588.1</v>
      </c>
      <c r="L565" t="s">
        <v>3949</v>
      </c>
      <c r="M565" t="s">
        <v>14838</v>
      </c>
      <c r="N565" t="s">
        <v>3989</v>
      </c>
      <c r="O565" t="s">
        <v>16363</v>
      </c>
      <c r="P565" t="s">
        <v>3986</v>
      </c>
      <c r="Q565" t="s">
        <v>16363</v>
      </c>
      <c r="R565" t="s">
        <v>3994</v>
      </c>
      <c r="S565" t="s">
        <v>16318</v>
      </c>
      <c r="U565" s="52"/>
      <c r="W565">
        <v>-12185.900000000001</v>
      </c>
    </row>
    <row r="566" spans="1:23" x14ac:dyDescent="0.3">
      <c r="A566" t="s">
        <v>2169</v>
      </c>
      <c r="B566" t="s">
        <v>2170</v>
      </c>
      <c r="C566" t="s">
        <v>15415</v>
      </c>
      <c r="D566">
        <v>5000</v>
      </c>
      <c r="F566">
        <f t="shared" si="8"/>
        <v>2377.52</v>
      </c>
      <c r="G566">
        <v>2817.88</v>
      </c>
      <c r="H566">
        <v>0</v>
      </c>
      <c r="I566">
        <v>0</v>
      </c>
      <c r="J566">
        <v>0</v>
      </c>
      <c r="K566">
        <v>-440.36</v>
      </c>
      <c r="L566" t="s">
        <v>3941</v>
      </c>
      <c r="M566" t="s">
        <v>14838</v>
      </c>
      <c r="N566" t="s">
        <v>3984</v>
      </c>
      <c r="O566" t="s">
        <v>16362</v>
      </c>
      <c r="P566" t="s">
        <v>3988</v>
      </c>
      <c r="Q566" t="s">
        <v>16362</v>
      </c>
      <c r="R566" t="s">
        <v>3994</v>
      </c>
      <c r="S566" t="s">
        <v>16320</v>
      </c>
      <c r="U566" s="52">
        <v>129500090</v>
      </c>
      <c r="W566">
        <v>-2622.48</v>
      </c>
    </row>
    <row r="567" spans="1:23" x14ac:dyDescent="0.3">
      <c r="A567" t="s">
        <v>2171</v>
      </c>
      <c r="B567" t="s">
        <v>2172</v>
      </c>
      <c r="C567" t="s">
        <v>15416</v>
      </c>
      <c r="D567">
        <v>10000</v>
      </c>
      <c r="F567">
        <f t="shared" si="8"/>
        <v>1877.89</v>
      </c>
      <c r="G567">
        <v>1877.89</v>
      </c>
      <c r="H567">
        <v>0</v>
      </c>
      <c r="I567">
        <v>0</v>
      </c>
      <c r="J567">
        <v>0</v>
      </c>
      <c r="K567">
        <v>0</v>
      </c>
      <c r="L567" t="s">
        <v>3932</v>
      </c>
      <c r="M567" t="s">
        <v>14838</v>
      </c>
      <c r="N567" t="s">
        <v>3984</v>
      </c>
      <c r="O567" t="s">
        <v>16362</v>
      </c>
      <c r="P567" t="s">
        <v>3991</v>
      </c>
      <c r="Q567" t="s">
        <v>16364</v>
      </c>
      <c r="R567" t="s">
        <v>3994</v>
      </c>
      <c r="S567" t="s">
        <v>16314</v>
      </c>
      <c r="U567" s="52"/>
      <c r="V567">
        <v>1</v>
      </c>
      <c r="W567">
        <v>-8122.11</v>
      </c>
    </row>
    <row r="568" spans="1:23" x14ac:dyDescent="0.3">
      <c r="A568" t="s">
        <v>2173</v>
      </c>
      <c r="B568" t="s">
        <v>2174</v>
      </c>
      <c r="C568" t="s">
        <v>15417</v>
      </c>
      <c r="D568">
        <v>30000</v>
      </c>
      <c r="F568">
        <f t="shared" si="8"/>
        <v>16142.51</v>
      </c>
      <c r="G568">
        <v>16142.51</v>
      </c>
      <c r="H568">
        <v>0</v>
      </c>
      <c r="I568">
        <v>0</v>
      </c>
      <c r="J568">
        <v>0</v>
      </c>
      <c r="K568">
        <v>0</v>
      </c>
      <c r="L568" t="s">
        <v>3949</v>
      </c>
      <c r="M568" t="s">
        <v>14838</v>
      </c>
      <c r="N568" t="s">
        <v>3984</v>
      </c>
      <c r="O568" t="s">
        <v>16362</v>
      </c>
      <c r="P568" t="s">
        <v>3986</v>
      </c>
      <c r="Q568" t="s">
        <v>16363</v>
      </c>
      <c r="R568" t="s">
        <v>3994</v>
      </c>
      <c r="S568" t="s">
        <v>16321</v>
      </c>
      <c r="U568" s="52"/>
      <c r="V568">
        <v>3</v>
      </c>
      <c r="W568">
        <v>-13857.49</v>
      </c>
    </row>
    <row r="569" spans="1:23" x14ac:dyDescent="0.3">
      <c r="A569" t="s">
        <v>2175</v>
      </c>
      <c r="B569" t="s">
        <v>2176</v>
      </c>
      <c r="C569" t="s">
        <v>15418</v>
      </c>
      <c r="D569">
        <v>100000</v>
      </c>
      <c r="F569">
        <f t="shared" si="8"/>
        <v>1638.75</v>
      </c>
      <c r="G569">
        <v>1638.75</v>
      </c>
      <c r="H569">
        <v>0</v>
      </c>
      <c r="I569">
        <v>0</v>
      </c>
      <c r="J569">
        <v>0</v>
      </c>
      <c r="K569">
        <v>0</v>
      </c>
      <c r="L569" t="s">
        <v>3932</v>
      </c>
      <c r="M569" t="s">
        <v>14838</v>
      </c>
      <c r="N569" t="s">
        <v>3984</v>
      </c>
      <c r="O569" t="s">
        <v>16362</v>
      </c>
      <c r="P569" t="s">
        <v>3986</v>
      </c>
      <c r="Q569" t="s">
        <v>16363</v>
      </c>
      <c r="R569" t="s">
        <v>3994</v>
      </c>
      <c r="S569" t="s">
        <v>16311</v>
      </c>
      <c r="U569" s="52">
        <v>66529600</v>
      </c>
      <c r="W569">
        <v>-98361.25</v>
      </c>
    </row>
    <row r="570" spans="1:23" x14ac:dyDescent="0.3">
      <c r="A570" t="s">
        <v>2177</v>
      </c>
      <c r="B570" t="s">
        <v>2178</v>
      </c>
      <c r="C570" t="s">
        <v>15419</v>
      </c>
      <c r="D570">
        <v>80000</v>
      </c>
      <c r="F570">
        <f t="shared" si="8"/>
        <v>-37.950000000000003</v>
      </c>
      <c r="G570">
        <v>0</v>
      </c>
      <c r="H570">
        <v>0</v>
      </c>
      <c r="I570">
        <v>-37.950000000000003</v>
      </c>
      <c r="J570">
        <v>0</v>
      </c>
      <c r="K570">
        <v>0</v>
      </c>
      <c r="L570" t="s">
        <v>3931</v>
      </c>
      <c r="M570" t="s">
        <v>14838</v>
      </c>
      <c r="N570" t="s">
        <v>3990</v>
      </c>
      <c r="O570" t="s">
        <v>16364</v>
      </c>
      <c r="P570" t="s">
        <v>3986</v>
      </c>
      <c r="Q570" t="s">
        <v>16363</v>
      </c>
      <c r="R570" t="s">
        <v>3994</v>
      </c>
      <c r="S570" t="s">
        <v>16310</v>
      </c>
      <c r="U570" s="52">
        <v>156200340</v>
      </c>
      <c r="W570">
        <v>-80037.95</v>
      </c>
    </row>
    <row r="571" spans="1:23" x14ac:dyDescent="0.3">
      <c r="A571" t="s">
        <v>2179</v>
      </c>
      <c r="B571" t="s">
        <v>2180</v>
      </c>
      <c r="C571" t="s">
        <v>15420</v>
      </c>
      <c r="D571">
        <v>20000</v>
      </c>
      <c r="F571">
        <f t="shared" si="8"/>
        <v>6249.22</v>
      </c>
      <c r="G571">
        <v>6811.29</v>
      </c>
      <c r="H571">
        <v>0</v>
      </c>
      <c r="I571">
        <v>-562.07000000000005</v>
      </c>
      <c r="J571">
        <v>0</v>
      </c>
      <c r="K571">
        <v>0</v>
      </c>
      <c r="L571" t="s">
        <v>3931</v>
      </c>
      <c r="M571" t="s">
        <v>14838</v>
      </c>
      <c r="N571" t="s">
        <v>3984</v>
      </c>
      <c r="O571" t="s">
        <v>16362</v>
      </c>
      <c r="P571" t="s">
        <v>3986</v>
      </c>
      <c r="Q571" t="s">
        <v>16363</v>
      </c>
      <c r="R571" t="s">
        <v>3994</v>
      </c>
      <c r="S571" t="s">
        <v>16307</v>
      </c>
      <c r="U571" s="52"/>
      <c r="V571">
        <v>1</v>
      </c>
      <c r="W571">
        <v>-13750.779999999999</v>
      </c>
    </row>
    <row r="572" spans="1:23" x14ac:dyDescent="0.3">
      <c r="A572" t="s">
        <v>2181</v>
      </c>
      <c r="B572" t="s">
        <v>2182</v>
      </c>
      <c r="C572" t="s">
        <v>15421</v>
      </c>
      <c r="D572">
        <v>20000</v>
      </c>
      <c r="F572">
        <f t="shared" si="8"/>
        <v>14092.02</v>
      </c>
      <c r="G572">
        <v>14092.02</v>
      </c>
      <c r="H572">
        <v>0</v>
      </c>
      <c r="I572">
        <v>0</v>
      </c>
      <c r="J572">
        <v>0</v>
      </c>
      <c r="K572">
        <v>0</v>
      </c>
      <c r="L572" t="s">
        <v>3931</v>
      </c>
      <c r="M572" t="s">
        <v>14838</v>
      </c>
      <c r="N572" t="s">
        <v>3984</v>
      </c>
      <c r="O572" t="s">
        <v>16362</v>
      </c>
      <c r="P572" t="s">
        <v>3986</v>
      </c>
      <c r="Q572" t="s">
        <v>16363</v>
      </c>
      <c r="R572" t="s">
        <v>3994</v>
      </c>
      <c r="S572" t="s">
        <v>16311</v>
      </c>
      <c r="U572" s="52"/>
      <c r="W572">
        <v>-5907.98</v>
      </c>
    </row>
    <row r="573" spans="1:23" x14ac:dyDescent="0.3">
      <c r="A573" t="s">
        <v>2183</v>
      </c>
      <c r="B573" t="s">
        <v>2184</v>
      </c>
      <c r="C573" t="s">
        <v>15422</v>
      </c>
      <c r="D573">
        <v>25000</v>
      </c>
      <c r="F573">
        <f t="shared" si="8"/>
        <v>4594.3799999999992</v>
      </c>
      <c r="G573">
        <v>5561.82</v>
      </c>
      <c r="H573">
        <v>0</v>
      </c>
      <c r="I573">
        <v>-967.44</v>
      </c>
      <c r="J573">
        <v>0</v>
      </c>
      <c r="K573">
        <v>0</v>
      </c>
      <c r="L573" t="s">
        <v>3932</v>
      </c>
      <c r="M573" t="s">
        <v>14838</v>
      </c>
      <c r="N573" t="s">
        <v>3989</v>
      </c>
      <c r="O573" t="s">
        <v>16363</v>
      </c>
      <c r="P573" t="s">
        <v>3988</v>
      </c>
      <c r="Q573" t="s">
        <v>16362</v>
      </c>
      <c r="R573" t="s">
        <v>3994</v>
      </c>
      <c r="S573" t="s">
        <v>16316</v>
      </c>
      <c r="U573" s="52"/>
      <c r="W573">
        <v>-20405.620000000003</v>
      </c>
    </row>
    <row r="574" spans="1:23" x14ac:dyDescent="0.3">
      <c r="A574" t="s">
        <v>2185</v>
      </c>
      <c r="B574" t="s">
        <v>2186</v>
      </c>
      <c r="C574" t="s">
        <v>15423</v>
      </c>
      <c r="D574">
        <v>60000</v>
      </c>
      <c r="F574">
        <f t="shared" si="8"/>
        <v>33539.620000000003</v>
      </c>
      <c r="G574">
        <v>33539.620000000003</v>
      </c>
      <c r="H574">
        <v>0</v>
      </c>
      <c r="I574">
        <v>0</v>
      </c>
      <c r="J574">
        <v>0</v>
      </c>
      <c r="K574">
        <v>0</v>
      </c>
      <c r="L574" t="s">
        <v>3949</v>
      </c>
      <c r="M574" t="s">
        <v>14838</v>
      </c>
      <c r="N574" t="s">
        <v>3984</v>
      </c>
      <c r="O574" t="s">
        <v>16362</v>
      </c>
      <c r="P574" t="s">
        <v>3988</v>
      </c>
      <c r="Q574" t="s">
        <v>16362</v>
      </c>
      <c r="R574" t="s">
        <v>3994</v>
      </c>
      <c r="S574" t="s">
        <v>16307</v>
      </c>
      <c r="U574" s="52">
        <v>331587160</v>
      </c>
      <c r="W574">
        <v>-26460.379999999997</v>
      </c>
    </row>
    <row r="575" spans="1:23" x14ac:dyDescent="0.3">
      <c r="A575" t="s">
        <v>2187</v>
      </c>
      <c r="B575" t="s">
        <v>2188</v>
      </c>
      <c r="C575" t="s">
        <v>15424</v>
      </c>
      <c r="D575">
        <v>50000</v>
      </c>
      <c r="F575">
        <f t="shared" si="8"/>
        <v>3589.36</v>
      </c>
      <c r="G575">
        <v>3589.36</v>
      </c>
      <c r="H575">
        <v>0</v>
      </c>
      <c r="I575">
        <v>0</v>
      </c>
      <c r="J575">
        <v>0</v>
      </c>
      <c r="K575">
        <v>0</v>
      </c>
      <c r="L575" t="s">
        <v>3931</v>
      </c>
      <c r="M575" t="s">
        <v>14838</v>
      </c>
      <c r="N575" t="s">
        <v>3984</v>
      </c>
      <c r="O575" t="s">
        <v>16362</v>
      </c>
      <c r="P575" t="s">
        <v>3988</v>
      </c>
      <c r="Q575" t="s">
        <v>16362</v>
      </c>
      <c r="R575" t="s">
        <v>3994</v>
      </c>
      <c r="S575" t="s">
        <v>16313</v>
      </c>
      <c r="U575" s="52"/>
      <c r="W575">
        <v>-46410.64</v>
      </c>
    </row>
    <row r="576" spans="1:23" x14ac:dyDescent="0.3">
      <c r="A576" t="s">
        <v>2189</v>
      </c>
      <c r="B576" t="s">
        <v>2190</v>
      </c>
      <c r="C576" t="s">
        <v>15425</v>
      </c>
      <c r="D576">
        <v>20000</v>
      </c>
      <c r="F576">
        <f t="shared" si="8"/>
        <v>3500.15</v>
      </c>
      <c r="G576">
        <v>3500.15</v>
      </c>
      <c r="H576">
        <v>0</v>
      </c>
      <c r="I576">
        <v>0</v>
      </c>
      <c r="J576">
        <v>0</v>
      </c>
      <c r="K576">
        <v>0</v>
      </c>
      <c r="L576" t="s">
        <v>3932</v>
      </c>
      <c r="M576" t="s">
        <v>14838</v>
      </c>
      <c r="N576" t="s">
        <v>3984</v>
      </c>
      <c r="O576" t="s">
        <v>16362</v>
      </c>
      <c r="P576" t="s">
        <v>3985</v>
      </c>
      <c r="Q576" t="s">
        <v>16371</v>
      </c>
      <c r="R576" t="s">
        <v>3997</v>
      </c>
      <c r="S576" t="s">
        <v>16308</v>
      </c>
      <c r="U576" s="52">
        <v>655519520</v>
      </c>
      <c r="W576">
        <v>-16499.849999999999</v>
      </c>
    </row>
    <row r="577" spans="1:23" x14ac:dyDescent="0.3">
      <c r="A577" t="s">
        <v>2191</v>
      </c>
      <c r="B577" t="s">
        <v>2192</v>
      </c>
      <c r="C577" t="s">
        <v>15426</v>
      </c>
      <c r="D577">
        <v>7000</v>
      </c>
      <c r="F577">
        <f t="shared" si="8"/>
        <v>1552.76</v>
      </c>
      <c r="G577">
        <v>1552.76</v>
      </c>
      <c r="H577">
        <v>0</v>
      </c>
      <c r="I577">
        <v>0</v>
      </c>
      <c r="J577">
        <v>0</v>
      </c>
      <c r="K577">
        <v>0</v>
      </c>
      <c r="L577" t="s">
        <v>3936</v>
      </c>
      <c r="M577" t="s">
        <v>14838</v>
      </c>
      <c r="N577" t="s">
        <v>3984</v>
      </c>
      <c r="O577" t="s">
        <v>16362</v>
      </c>
      <c r="P577" t="s">
        <v>3988</v>
      </c>
      <c r="Q577" t="s">
        <v>16362</v>
      </c>
      <c r="R577" t="s">
        <v>3994</v>
      </c>
      <c r="S577" t="s">
        <v>16317</v>
      </c>
      <c r="U577" s="52"/>
      <c r="V577">
        <v>7</v>
      </c>
      <c r="W577">
        <v>-5447.24</v>
      </c>
    </row>
    <row r="578" spans="1:23" x14ac:dyDescent="0.3">
      <c r="A578" t="s">
        <v>2193</v>
      </c>
      <c r="B578" t="s">
        <v>2194</v>
      </c>
      <c r="C578" t="s">
        <v>15427</v>
      </c>
      <c r="D578">
        <v>50000</v>
      </c>
      <c r="F578">
        <f t="shared" si="8"/>
        <v>17167.14</v>
      </c>
      <c r="G578">
        <v>17167.14</v>
      </c>
      <c r="H578">
        <v>0</v>
      </c>
      <c r="I578">
        <v>0</v>
      </c>
      <c r="J578">
        <v>0</v>
      </c>
      <c r="K578">
        <v>0</v>
      </c>
      <c r="L578" t="s">
        <v>3931</v>
      </c>
      <c r="M578" t="s">
        <v>14838</v>
      </c>
      <c r="N578" t="s">
        <v>3984</v>
      </c>
      <c r="O578" t="s">
        <v>16362</v>
      </c>
      <c r="P578" t="s">
        <v>3991</v>
      </c>
      <c r="Q578" t="s">
        <v>16364</v>
      </c>
      <c r="R578" t="s">
        <v>3994</v>
      </c>
      <c r="S578" t="s">
        <v>16314</v>
      </c>
      <c r="U578" s="52"/>
      <c r="W578">
        <v>-32832.86</v>
      </c>
    </row>
    <row r="579" spans="1:23" x14ac:dyDescent="0.3">
      <c r="A579" t="s">
        <v>2195</v>
      </c>
      <c r="B579" t="s">
        <v>2196</v>
      </c>
      <c r="C579" t="s">
        <v>15428</v>
      </c>
      <c r="D579">
        <v>12000</v>
      </c>
      <c r="F579">
        <f t="shared" ref="F579:F642" si="9">G579+H579+I579+J579+K579</f>
        <v>1689.2</v>
      </c>
      <c r="G579">
        <v>1689.2</v>
      </c>
      <c r="H579">
        <v>0</v>
      </c>
      <c r="I579">
        <v>0</v>
      </c>
      <c r="J579">
        <v>0</v>
      </c>
      <c r="K579">
        <v>0</v>
      </c>
      <c r="L579" t="s">
        <v>3941</v>
      </c>
      <c r="M579" t="s">
        <v>14838</v>
      </c>
      <c r="N579" t="s">
        <v>3984</v>
      </c>
      <c r="O579" t="s">
        <v>16362</v>
      </c>
      <c r="P579" t="s">
        <v>3988</v>
      </c>
      <c r="Q579" t="s">
        <v>16362</v>
      </c>
      <c r="R579" t="s">
        <v>3994</v>
      </c>
      <c r="S579" t="s">
        <v>16310</v>
      </c>
      <c r="U579" s="52">
        <v>107288440</v>
      </c>
      <c r="W579">
        <v>-10310.799999999999</v>
      </c>
    </row>
    <row r="580" spans="1:23" x14ac:dyDescent="0.3">
      <c r="A580" t="s">
        <v>2197</v>
      </c>
      <c r="B580" t="s">
        <v>2198</v>
      </c>
      <c r="C580" t="s">
        <v>15429</v>
      </c>
      <c r="D580">
        <v>50000</v>
      </c>
      <c r="F580">
        <f t="shared" si="9"/>
        <v>2951.02</v>
      </c>
      <c r="G580">
        <v>2951.02</v>
      </c>
      <c r="H580">
        <v>0</v>
      </c>
      <c r="I580">
        <v>0</v>
      </c>
      <c r="J580">
        <v>0</v>
      </c>
      <c r="K580">
        <v>0</v>
      </c>
      <c r="L580" t="s">
        <v>3941</v>
      </c>
      <c r="M580" t="s">
        <v>14838</v>
      </c>
      <c r="N580" t="s">
        <v>3984</v>
      </c>
      <c r="O580" t="s">
        <v>16362</v>
      </c>
      <c r="P580" t="s">
        <v>3986</v>
      </c>
      <c r="Q580" t="s">
        <v>16363</v>
      </c>
      <c r="R580" t="s">
        <v>3994</v>
      </c>
      <c r="S580" t="s">
        <v>16309</v>
      </c>
      <c r="U580" s="52"/>
      <c r="W580">
        <v>-47048.98</v>
      </c>
    </row>
    <row r="581" spans="1:23" x14ac:dyDescent="0.3">
      <c r="A581" t="s">
        <v>2199</v>
      </c>
      <c r="B581" t="s">
        <v>2200</v>
      </c>
      <c r="C581" t="s">
        <v>15430</v>
      </c>
      <c r="D581">
        <v>5000</v>
      </c>
      <c r="F581">
        <f t="shared" si="9"/>
        <v>2347.0500000000002</v>
      </c>
      <c r="G581">
        <v>2509.69</v>
      </c>
      <c r="H581">
        <v>0</v>
      </c>
      <c r="I581">
        <v>0</v>
      </c>
      <c r="J581">
        <v>0</v>
      </c>
      <c r="K581">
        <v>-162.63999999999999</v>
      </c>
      <c r="L581" t="s">
        <v>3932</v>
      </c>
      <c r="M581" t="s">
        <v>14838</v>
      </c>
      <c r="N581" t="s">
        <v>3989</v>
      </c>
      <c r="O581" t="s">
        <v>16363</v>
      </c>
      <c r="P581" t="s">
        <v>3986</v>
      </c>
      <c r="Q581" t="s">
        <v>16363</v>
      </c>
      <c r="R581" t="s">
        <v>3994</v>
      </c>
      <c r="S581" t="s">
        <v>16317</v>
      </c>
      <c r="U581" s="52"/>
      <c r="W581">
        <v>-2652.95</v>
      </c>
    </row>
    <row r="582" spans="1:23" x14ac:dyDescent="0.3">
      <c r="A582" t="s">
        <v>2201</v>
      </c>
      <c r="B582" t="s">
        <v>2202</v>
      </c>
      <c r="C582" t="s">
        <v>15431</v>
      </c>
      <c r="D582">
        <v>40000</v>
      </c>
      <c r="F582">
        <f t="shared" si="9"/>
        <v>7449.77</v>
      </c>
      <c r="G582">
        <v>7449.77</v>
      </c>
      <c r="H582">
        <v>0</v>
      </c>
      <c r="I582">
        <v>0</v>
      </c>
      <c r="J582">
        <v>0</v>
      </c>
      <c r="K582">
        <v>0</v>
      </c>
      <c r="L582" t="s">
        <v>3941</v>
      </c>
      <c r="M582" t="s">
        <v>14838</v>
      </c>
      <c r="N582" t="s">
        <v>3984</v>
      </c>
      <c r="O582" t="s">
        <v>16362</v>
      </c>
      <c r="P582" t="s">
        <v>3988</v>
      </c>
      <c r="Q582" t="s">
        <v>16362</v>
      </c>
      <c r="R582" t="s">
        <v>3994</v>
      </c>
      <c r="S582" t="s">
        <v>16316</v>
      </c>
      <c r="U582" s="52"/>
      <c r="W582">
        <v>-32550.23</v>
      </c>
    </row>
    <row r="583" spans="1:23" x14ac:dyDescent="0.3">
      <c r="A583" t="s">
        <v>2203</v>
      </c>
      <c r="B583" t="s">
        <v>2204</v>
      </c>
      <c r="C583" t="s">
        <v>15432</v>
      </c>
      <c r="D583">
        <v>30000</v>
      </c>
      <c r="F583">
        <f t="shared" si="9"/>
        <v>1336.96</v>
      </c>
      <c r="G583">
        <v>771.31</v>
      </c>
      <c r="H583">
        <v>0</v>
      </c>
      <c r="I583">
        <v>0</v>
      </c>
      <c r="J583">
        <v>0</v>
      </c>
      <c r="K583">
        <v>565.65</v>
      </c>
      <c r="L583" t="s">
        <v>3932</v>
      </c>
      <c r="M583" t="s">
        <v>14838</v>
      </c>
      <c r="N583" t="s">
        <v>3984</v>
      </c>
      <c r="O583" t="s">
        <v>16362</v>
      </c>
      <c r="P583" t="s">
        <v>3988</v>
      </c>
      <c r="Q583" t="s">
        <v>16362</v>
      </c>
      <c r="R583" t="s">
        <v>3994</v>
      </c>
      <c r="S583" t="s">
        <v>16313</v>
      </c>
      <c r="U583" s="52"/>
      <c r="W583">
        <v>-28663.040000000001</v>
      </c>
    </row>
    <row r="584" spans="1:23" x14ac:dyDescent="0.3">
      <c r="A584" t="s">
        <v>2205</v>
      </c>
      <c r="B584" t="s">
        <v>2206</v>
      </c>
      <c r="C584" t="s">
        <v>15433</v>
      </c>
      <c r="D584">
        <v>20000</v>
      </c>
      <c r="F584">
        <f t="shared" si="9"/>
        <v>6480.85</v>
      </c>
      <c r="G584">
        <v>6480.85</v>
      </c>
      <c r="H584">
        <v>0</v>
      </c>
      <c r="I584">
        <v>0</v>
      </c>
      <c r="J584">
        <v>0</v>
      </c>
      <c r="K584">
        <v>0</v>
      </c>
      <c r="L584" t="s">
        <v>3932</v>
      </c>
      <c r="M584" t="s">
        <v>14838</v>
      </c>
      <c r="N584" t="s">
        <v>3984</v>
      </c>
      <c r="O584" t="s">
        <v>16362</v>
      </c>
      <c r="P584" t="s">
        <v>3988</v>
      </c>
      <c r="Q584" t="s">
        <v>16362</v>
      </c>
      <c r="R584" t="s">
        <v>3994</v>
      </c>
      <c r="S584" t="s">
        <v>16321</v>
      </c>
      <c r="U584" s="52">
        <v>225786180</v>
      </c>
      <c r="W584">
        <v>-13519.15</v>
      </c>
    </row>
    <row r="585" spans="1:23" x14ac:dyDescent="0.3">
      <c r="A585" t="s">
        <v>2207</v>
      </c>
      <c r="B585" t="s">
        <v>2208</v>
      </c>
      <c r="C585" t="s">
        <v>15434</v>
      </c>
      <c r="D585">
        <v>70000</v>
      </c>
      <c r="F585">
        <f t="shared" si="9"/>
        <v>46469.26</v>
      </c>
      <c r="G585">
        <v>46469.26</v>
      </c>
      <c r="H585">
        <v>0</v>
      </c>
      <c r="I585">
        <v>0</v>
      </c>
      <c r="J585">
        <v>0</v>
      </c>
      <c r="K585">
        <v>0</v>
      </c>
      <c r="L585" t="s">
        <v>3932</v>
      </c>
      <c r="M585" t="s">
        <v>14838</v>
      </c>
      <c r="N585" t="s">
        <v>3984</v>
      </c>
      <c r="O585" t="s">
        <v>16362</v>
      </c>
      <c r="P585" t="s">
        <v>3986</v>
      </c>
      <c r="Q585" t="s">
        <v>16363</v>
      </c>
      <c r="R585" t="s">
        <v>3994</v>
      </c>
      <c r="S585" t="s">
        <v>16316</v>
      </c>
      <c r="U585" s="52"/>
      <c r="W585">
        <v>-23530.739999999998</v>
      </c>
    </row>
    <row r="586" spans="1:23" x14ac:dyDescent="0.3">
      <c r="A586" t="s">
        <v>2209</v>
      </c>
      <c r="B586" t="s">
        <v>2210</v>
      </c>
      <c r="C586" t="s">
        <v>15435</v>
      </c>
      <c r="D586">
        <v>10000</v>
      </c>
      <c r="F586">
        <f t="shared" si="9"/>
        <v>3692.04</v>
      </c>
      <c r="G586">
        <v>1713.71</v>
      </c>
      <c r="H586">
        <v>0</v>
      </c>
      <c r="I586">
        <v>0</v>
      </c>
      <c r="J586">
        <v>0</v>
      </c>
      <c r="K586">
        <v>1978.33</v>
      </c>
      <c r="L586" t="s">
        <v>3941</v>
      </c>
      <c r="M586" t="s">
        <v>14838</v>
      </c>
      <c r="N586" t="s">
        <v>3984</v>
      </c>
      <c r="O586" t="s">
        <v>16362</v>
      </c>
      <c r="P586" t="s">
        <v>3988</v>
      </c>
      <c r="Q586" t="s">
        <v>16362</v>
      </c>
      <c r="R586" t="s">
        <v>3994</v>
      </c>
      <c r="S586" t="s">
        <v>16321</v>
      </c>
      <c r="U586" s="52">
        <v>402940720</v>
      </c>
      <c r="W586">
        <v>-6307.96</v>
      </c>
    </row>
    <row r="587" spans="1:23" x14ac:dyDescent="0.3">
      <c r="A587" t="s">
        <v>2211</v>
      </c>
      <c r="B587" t="s">
        <v>2212</v>
      </c>
      <c r="C587" t="s">
        <v>15436</v>
      </c>
      <c r="D587">
        <v>10000</v>
      </c>
      <c r="F587">
        <f t="shared" si="9"/>
        <v>-5912.91</v>
      </c>
      <c r="G587">
        <v>3916.75</v>
      </c>
      <c r="H587">
        <v>-9829.66</v>
      </c>
      <c r="I587">
        <v>0</v>
      </c>
      <c r="J587">
        <v>0</v>
      </c>
      <c r="K587">
        <v>0</v>
      </c>
      <c r="L587" t="s">
        <v>3939</v>
      </c>
      <c r="M587" t="s">
        <v>14838</v>
      </c>
      <c r="N587" t="s">
        <v>3984</v>
      </c>
      <c r="O587" t="s">
        <v>16362</v>
      </c>
      <c r="P587" t="s">
        <v>3986</v>
      </c>
      <c r="Q587" t="s">
        <v>16363</v>
      </c>
      <c r="R587" t="s">
        <v>3994</v>
      </c>
      <c r="S587" t="s">
        <v>16316</v>
      </c>
      <c r="U587" s="52">
        <v>325995000</v>
      </c>
      <c r="W587">
        <v>-15912.91</v>
      </c>
    </row>
    <row r="588" spans="1:23" x14ac:dyDescent="0.3">
      <c r="A588" t="s">
        <v>2213</v>
      </c>
      <c r="B588" t="s">
        <v>2214</v>
      </c>
      <c r="C588" t="s">
        <v>15437</v>
      </c>
      <c r="D588">
        <v>30000</v>
      </c>
      <c r="F588">
        <f t="shared" si="9"/>
        <v>405.72</v>
      </c>
      <c r="G588">
        <v>405.72</v>
      </c>
      <c r="H588">
        <v>0</v>
      </c>
      <c r="I588">
        <v>0</v>
      </c>
      <c r="J588">
        <v>0</v>
      </c>
      <c r="K588">
        <v>0</v>
      </c>
      <c r="L588" t="s">
        <v>3949</v>
      </c>
      <c r="M588" t="s">
        <v>14838</v>
      </c>
      <c r="N588" t="s">
        <v>3984</v>
      </c>
      <c r="O588" t="s">
        <v>16362</v>
      </c>
      <c r="P588" t="s">
        <v>3986</v>
      </c>
      <c r="Q588" t="s">
        <v>16363</v>
      </c>
      <c r="R588" t="s">
        <v>3994</v>
      </c>
      <c r="S588" t="s">
        <v>16309</v>
      </c>
      <c r="U588" s="52">
        <v>19909120</v>
      </c>
      <c r="W588">
        <v>-29594.28</v>
      </c>
    </row>
    <row r="589" spans="1:23" x14ac:dyDescent="0.3">
      <c r="A589" t="s">
        <v>2215</v>
      </c>
      <c r="B589" t="s">
        <v>2216</v>
      </c>
      <c r="C589" t="s">
        <v>15438</v>
      </c>
      <c r="D589">
        <v>2000</v>
      </c>
      <c r="F589">
        <f t="shared" si="9"/>
        <v>917.37</v>
      </c>
      <c r="G589">
        <v>917.37</v>
      </c>
      <c r="H589">
        <v>0</v>
      </c>
      <c r="I589">
        <v>0</v>
      </c>
      <c r="J589">
        <v>0</v>
      </c>
      <c r="K589">
        <v>0</v>
      </c>
      <c r="L589" t="s">
        <v>3930</v>
      </c>
      <c r="M589" t="s">
        <v>14841</v>
      </c>
      <c r="N589" t="s">
        <v>3984</v>
      </c>
      <c r="O589" t="s">
        <v>16362</v>
      </c>
      <c r="P589" t="s">
        <v>3985</v>
      </c>
      <c r="Q589" t="s">
        <v>16371</v>
      </c>
      <c r="R589" t="s">
        <v>3997</v>
      </c>
      <c r="S589" t="s">
        <v>16315</v>
      </c>
      <c r="U589" s="52"/>
      <c r="W589">
        <v>-1082.6300000000001</v>
      </c>
    </row>
    <row r="590" spans="1:23" x14ac:dyDescent="0.3">
      <c r="A590" t="s">
        <v>2217</v>
      </c>
      <c r="B590" t="s">
        <v>2218</v>
      </c>
      <c r="C590" t="s">
        <v>15439</v>
      </c>
      <c r="D590">
        <v>20000</v>
      </c>
      <c r="F590">
        <f t="shared" si="9"/>
        <v>357.65</v>
      </c>
      <c r="G590">
        <v>0</v>
      </c>
      <c r="H590">
        <v>0</v>
      </c>
      <c r="I590">
        <v>0</v>
      </c>
      <c r="J590">
        <v>0</v>
      </c>
      <c r="K590">
        <v>357.65</v>
      </c>
      <c r="L590" t="s">
        <v>3931</v>
      </c>
      <c r="M590" t="s">
        <v>14838</v>
      </c>
      <c r="N590" t="s">
        <v>3984</v>
      </c>
      <c r="O590" t="s">
        <v>16362</v>
      </c>
      <c r="P590" t="s">
        <v>3988</v>
      </c>
      <c r="Q590" t="s">
        <v>16362</v>
      </c>
      <c r="R590" t="s">
        <v>3994</v>
      </c>
      <c r="S590" t="s">
        <v>16310</v>
      </c>
      <c r="U590" s="52"/>
      <c r="V590">
        <v>5</v>
      </c>
      <c r="W590">
        <v>-19642.349999999999</v>
      </c>
    </row>
    <row r="591" spans="1:23" x14ac:dyDescent="0.3">
      <c r="A591" t="s">
        <v>2219</v>
      </c>
      <c r="B591" t="s">
        <v>2220</v>
      </c>
      <c r="C591" t="s">
        <v>15440</v>
      </c>
      <c r="D591">
        <v>10000</v>
      </c>
      <c r="F591">
        <f t="shared" si="9"/>
        <v>3595.43</v>
      </c>
      <c r="G591">
        <v>0</v>
      </c>
      <c r="H591">
        <v>0</v>
      </c>
      <c r="I591">
        <v>3595.43</v>
      </c>
      <c r="J591">
        <v>0</v>
      </c>
      <c r="K591">
        <v>0</v>
      </c>
      <c r="L591" t="s">
        <v>3932</v>
      </c>
      <c r="M591" t="s">
        <v>14838</v>
      </c>
      <c r="N591" t="s">
        <v>3984</v>
      </c>
      <c r="O591" t="s">
        <v>16362</v>
      </c>
      <c r="P591" t="s">
        <v>3985</v>
      </c>
      <c r="Q591" t="s">
        <v>16371</v>
      </c>
      <c r="R591" t="s">
        <v>3997</v>
      </c>
      <c r="S591" t="s">
        <v>16315</v>
      </c>
      <c r="U591" s="52"/>
      <c r="W591">
        <v>-6404.57</v>
      </c>
    </row>
    <row r="592" spans="1:23" x14ac:dyDescent="0.3">
      <c r="A592" t="s">
        <v>2221</v>
      </c>
      <c r="B592" t="s">
        <v>2222</v>
      </c>
      <c r="C592" t="s">
        <v>15441</v>
      </c>
      <c r="D592">
        <v>35000</v>
      </c>
      <c r="F592">
        <f t="shared" si="9"/>
        <v>7187.53</v>
      </c>
      <c r="G592">
        <v>7187.53</v>
      </c>
      <c r="H592">
        <v>0</v>
      </c>
      <c r="I592">
        <v>0</v>
      </c>
      <c r="J592">
        <v>0</v>
      </c>
      <c r="K592">
        <v>0</v>
      </c>
      <c r="L592" t="s">
        <v>3932</v>
      </c>
      <c r="M592" t="s">
        <v>14838</v>
      </c>
      <c r="N592" t="s">
        <v>3984</v>
      </c>
      <c r="O592" t="s">
        <v>16362</v>
      </c>
      <c r="P592" t="s">
        <v>3986</v>
      </c>
      <c r="Q592" t="s">
        <v>16363</v>
      </c>
      <c r="R592" t="s">
        <v>3994</v>
      </c>
      <c r="S592" t="s">
        <v>16308</v>
      </c>
      <c r="U592" s="52"/>
      <c r="W592">
        <v>-27812.47</v>
      </c>
    </row>
    <row r="593" spans="1:23" x14ac:dyDescent="0.3">
      <c r="A593" t="s">
        <v>2223</v>
      </c>
      <c r="B593" t="s">
        <v>2224</v>
      </c>
      <c r="C593" t="s">
        <v>15442</v>
      </c>
      <c r="D593">
        <v>50000</v>
      </c>
      <c r="F593">
        <f t="shared" si="9"/>
        <v>22151.95</v>
      </c>
      <c r="G593">
        <v>21165.68</v>
      </c>
      <c r="H593">
        <v>885.95</v>
      </c>
      <c r="I593">
        <v>0</v>
      </c>
      <c r="J593">
        <v>100.32</v>
      </c>
      <c r="K593">
        <v>0</v>
      </c>
      <c r="L593" t="s">
        <v>3936</v>
      </c>
      <c r="M593" t="s">
        <v>14838</v>
      </c>
      <c r="N593" t="s">
        <v>3984</v>
      </c>
      <c r="O593" t="s">
        <v>16362</v>
      </c>
      <c r="P593" t="s">
        <v>3986</v>
      </c>
      <c r="Q593" t="s">
        <v>16363</v>
      </c>
      <c r="R593" t="s">
        <v>3994</v>
      </c>
      <c r="S593" t="s">
        <v>16312</v>
      </c>
      <c r="U593" s="52"/>
      <c r="W593">
        <v>-27848.05</v>
      </c>
    </row>
    <row r="594" spans="1:23" x14ac:dyDescent="0.3">
      <c r="A594" t="s">
        <v>2225</v>
      </c>
      <c r="B594" t="s">
        <v>2226</v>
      </c>
      <c r="C594" t="s">
        <v>15443</v>
      </c>
      <c r="D594">
        <v>20000</v>
      </c>
      <c r="F594">
        <f t="shared" si="9"/>
        <v>8784.14</v>
      </c>
      <c r="G594">
        <v>8784.14</v>
      </c>
      <c r="H594">
        <v>0</v>
      </c>
      <c r="I594">
        <v>0</v>
      </c>
      <c r="J594">
        <v>0</v>
      </c>
      <c r="K594">
        <v>0</v>
      </c>
      <c r="L594" t="s">
        <v>3932</v>
      </c>
      <c r="M594" t="s">
        <v>14838</v>
      </c>
      <c r="N594" t="s">
        <v>3984</v>
      </c>
      <c r="O594" t="s">
        <v>16362</v>
      </c>
      <c r="P594" t="s">
        <v>3988</v>
      </c>
      <c r="Q594" t="s">
        <v>16362</v>
      </c>
      <c r="R594" t="s">
        <v>3995</v>
      </c>
      <c r="S594" t="s">
        <v>16320</v>
      </c>
      <c r="U594" s="52"/>
      <c r="W594">
        <v>-11215.86</v>
      </c>
    </row>
    <row r="595" spans="1:23" x14ac:dyDescent="0.3">
      <c r="A595" t="s">
        <v>2227</v>
      </c>
      <c r="B595" t="s">
        <v>2228</v>
      </c>
      <c r="C595" t="s">
        <v>15444</v>
      </c>
      <c r="D595">
        <v>20000</v>
      </c>
      <c r="F595">
        <f t="shared" si="9"/>
        <v>12296.68</v>
      </c>
      <c r="G595">
        <v>12680.68</v>
      </c>
      <c r="H595">
        <v>-773.1</v>
      </c>
      <c r="I595">
        <v>0</v>
      </c>
      <c r="J595">
        <v>0</v>
      </c>
      <c r="K595">
        <v>389.1</v>
      </c>
      <c r="L595" t="s">
        <v>3941</v>
      </c>
      <c r="M595" t="s">
        <v>14838</v>
      </c>
      <c r="N595" t="s">
        <v>3984</v>
      </c>
      <c r="O595" t="s">
        <v>16362</v>
      </c>
      <c r="P595" t="s">
        <v>3991</v>
      </c>
      <c r="Q595" t="s">
        <v>16364</v>
      </c>
      <c r="R595" t="s">
        <v>3994</v>
      </c>
      <c r="S595" t="s">
        <v>16319</v>
      </c>
      <c r="U595" s="52"/>
      <c r="W595">
        <v>-7703.32</v>
      </c>
    </row>
    <row r="596" spans="1:23" x14ac:dyDescent="0.3">
      <c r="A596" t="s">
        <v>2229</v>
      </c>
      <c r="B596" t="s">
        <v>2230</v>
      </c>
      <c r="C596" t="s">
        <v>15445</v>
      </c>
      <c r="D596">
        <v>10000</v>
      </c>
      <c r="F596">
        <f t="shared" si="9"/>
        <v>5887.1399999999994</v>
      </c>
      <c r="G596">
        <v>2049.52</v>
      </c>
      <c r="H596">
        <v>0</v>
      </c>
      <c r="I596">
        <v>3837.62</v>
      </c>
      <c r="J596">
        <v>0</v>
      </c>
      <c r="K596">
        <v>0</v>
      </c>
      <c r="L596" t="s">
        <v>3936</v>
      </c>
      <c r="M596" t="s">
        <v>14838</v>
      </c>
      <c r="N596" t="s">
        <v>3984</v>
      </c>
      <c r="O596" t="s">
        <v>16362</v>
      </c>
      <c r="P596" t="s">
        <v>3986</v>
      </c>
      <c r="Q596" t="s">
        <v>16363</v>
      </c>
      <c r="R596" t="s">
        <v>3994</v>
      </c>
      <c r="S596" t="s">
        <v>16308</v>
      </c>
      <c r="U596" s="52">
        <v>68418560</v>
      </c>
      <c r="W596">
        <v>-4112.8600000000006</v>
      </c>
    </row>
    <row r="597" spans="1:23" x14ac:dyDescent="0.3">
      <c r="A597" t="s">
        <v>2231</v>
      </c>
      <c r="B597" t="s">
        <v>2232</v>
      </c>
      <c r="C597" t="s">
        <v>15446</v>
      </c>
      <c r="D597">
        <v>50000</v>
      </c>
      <c r="F597">
        <f t="shared" si="9"/>
        <v>26914</v>
      </c>
      <c r="G597">
        <v>25529.68</v>
      </c>
      <c r="H597">
        <v>0</v>
      </c>
      <c r="I597">
        <v>3675.07</v>
      </c>
      <c r="J597">
        <v>0</v>
      </c>
      <c r="K597">
        <v>-2290.75</v>
      </c>
      <c r="L597" t="s">
        <v>3932</v>
      </c>
      <c r="M597" t="s">
        <v>14838</v>
      </c>
      <c r="N597" t="s">
        <v>3989</v>
      </c>
      <c r="O597" t="s">
        <v>16363</v>
      </c>
      <c r="P597" t="s">
        <v>3991</v>
      </c>
      <c r="Q597" t="s">
        <v>16364</v>
      </c>
      <c r="R597" t="s">
        <v>3994</v>
      </c>
      <c r="S597" t="s">
        <v>16312</v>
      </c>
      <c r="U597" s="52"/>
      <c r="W597">
        <v>-23086</v>
      </c>
    </row>
    <row r="598" spans="1:23" x14ac:dyDescent="0.3">
      <c r="A598" t="s">
        <v>2233</v>
      </c>
      <c r="B598" t="s">
        <v>2234</v>
      </c>
      <c r="C598" t="s">
        <v>15447</v>
      </c>
      <c r="D598">
        <v>40000</v>
      </c>
      <c r="F598">
        <f t="shared" si="9"/>
        <v>25381.99</v>
      </c>
      <c r="G598">
        <v>25381.99</v>
      </c>
      <c r="H598">
        <v>0</v>
      </c>
      <c r="I598">
        <v>0</v>
      </c>
      <c r="J598">
        <v>0</v>
      </c>
      <c r="K598">
        <v>0</v>
      </c>
      <c r="L598" t="s">
        <v>3936</v>
      </c>
      <c r="M598" t="s">
        <v>14838</v>
      </c>
      <c r="N598" t="s">
        <v>3984</v>
      </c>
      <c r="O598" t="s">
        <v>16362</v>
      </c>
      <c r="P598" t="s">
        <v>3988</v>
      </c>
      <c r="Q598" t="s">
        <v>16362</v>
      </c>
      <c r="R598" t="s">
        <v>3994</v>
      </c>
      <c r="S598" t="s">
        <v>16307</v>
      </c>
      <c r="U598" s="52"/>
      <c r="W598">
        <v>-14618.009999999998</v>
      </c>
    </row>
    <row r="599" spans="1:23" x14ac:dyDescent="0.3">
      <c r="A599" t="s">
        <v>2235</v>
      </c>
      <c r="B599" t="s">
        <v>2236</v>
      </c>
      <c r="C599" t="s">
        <v>15448</v>
      </c>
      <c r="D599">
        <v>60000</v>
      </c>
      <c r="F599">
        <f t="shared" si="9"/>
        <v>9387.83</v>
      </c>
      <c r="G599">
        <v>9387.83</v>
      </c>
      <c r="H599">
        <v>0</v>
      </c>
      <c r="I599">
        <v>0</v>
      </c>
      <c r="J599">
        <v>0</v>
      </c>
      <c r="K599">
        <v>0</v>
      </c>
      <c r="L599" t="s">
        <v>3932</v>
      </c>
      <c r="M599" t="s">
        <v>14838</v>
      </c>
      <c r="N599" t="s">
        <v>3984</v>
      </c>
      <c r="O599" t="s">
        <v>16362</v>
      </c>
      <c r="P599" t="s">
        <v>3991</v>
      </c>
      <c r="Q599" t="s">
        <v>16364</v>
      </c>
      <c r="R599" t="s">
        <v>3994</v>
      </c>
      <c r="S599" t="s">
        <v>16307</v>
      </c>
      <c r="U599" s="52"/>
      <c r="W599">
        <v>-50612.17</v>
      </c>
    </row>
    <row r="600" spans="1:23" x14ac:dyDescent="0.3">
      <c r="A600" t="s">
        <v>2237</v>
      </c>
      <c r="B600" t="s">
        <v>2238</v>
      </c>
      <c r="C600" t="s">
        <v>15449</v>
      </c>
      <c r="D600">
        <v>45000</v>
      </c>
      <c r="F600">
        <f t="shared" si="9"/>
        <v>12427.189999999999</v>
      </c>
      <c r="G600">
        <v>16011.4</v>
      </c>
      <c r="H600">
        <v>0</v>
      </c>
      <c r="I600">
        <v>-3522.86</v>
      </c>
      <c r="J600">
        <v>0</v>
      </c>
      <c r="K600">
        <v>-61.35</v>
      </c>
      <c r="L600" t="s">
        <v>3932</v>
      </c>
      <c r="M600" t="s">
        <v>14838</v>
      </c>
      <c r="N600" t="s">
        <v>3989</v>
      </c>
      <c r="O600" t="s">
        <v>16363</v>
      </c>
      <c r="P600" t="s">
        <v>3988</v>
      </c>
      <c r="Q600" t="s">
        <v>16362</v>
      </c>
      <c r="R600" t="s">
        <v>3994</v>
      </c>
      <c r="S600" t="s">
        <v>16318</v>
      </c>
      <c r="U600" s="52"/>
      <c r="W600">
        <v>-32572.81</v>
      </c>
    </row>
    <row r="601" spans="1:23" x14ac:dyDescent="0.3">
      <c r="A601" t="s">
        <v>2239</v>
      </c>
      <c r="B601" t="s">
        <v>2240</v>
      </c>
      <c r="C601" t="s">
        <v>15450</v>
      </c>
      <c r="D601">
        <v>20000</v>
      </c>
      <c r="F601">
        <f t="shared" si="9"/>
        <v>7779.21</v>
      </c>
      <c r="G601">
        <v>7779.21</v>
      </c>
      <c r="H601">
        <v>0</v>
      </c>
      <c r="I601">
        <v>0</v>
      </c>
      <c r="J601">
        <v>0</v>
      </c>
      <c r="K601">
        <v>0</v>
      </c>
      <c r="L601" t="s">
        <v>3939</v>
      </c>
      <c r="M601" t="s">
        <v>14838</v>
      </c>
      <c r="N601" t="s">
        <v>3984</v>
      </c>
      <c r="O601" t="s">
        <v>16362</v>
      </c>
      <c r="P601" t="s">
        <v>3988</v>
      </c>
      <c r="Q601" t="s">
        <v>16362</v>
      </c>
      <c r="R601" t="s">
        <v>3994</v>
      </c>
      <c r="S601" t="s">
        <v>16310</v>
      </c>
      <c r="U601" s="52"/>
      <c r="V601">
        <v>2</v>
      </c>
      <c r="W601">
        <v>-12220.79</v>
      </c>
    </row>
    <row r="602" spans="1:23" x14ac:dyDescent="0.3">
      <c r="A602" t="s">
        <v>2241</v>
      </c>
      <c r="B602" t="s">
        <v>2242</v>
      </c>
      <c r="C602" t="s">
        <v>15451</v>
      </c>
      <c r="D602">
        <v>10000</v>
      </c>
      <c r="F602">
        <f t="shared" si="9"/>
        <v>6074.76</v>
      </c>
      <c r="G602">
        <v>5483.56</v>
      </c>
      <c r="H602">
        <v>0</v>
      </c>
      <c r="I602">
        <v>591.20000000000005</v>
      </c>
      <c r="J602">
        <v>0</v>
      </c>
      <c r="K602">
        <v>0</v>
      </c>
      <c r="L602" t="s">
        <v>3935</v>
      </c>
      <c r="M602" t="s">
        <v>14838</v>
      </c>
      <c r="N602" t="s">
        <v>3990</v>
      </c>
      <c r="O602" t="s">
        <v>16364</v>
      </c>
      <c r="P602" t="s">
        <v>3985</v>
      </c>
      <c r="Q602" t="s">
        <v>16371</v>
      </c>
      <c r="R602" t="s">
        <v>3997</v>
      </c>
      <c r="S602" t="s">
        <v>16310</v>
      </c>
      <c r="U602" s="52">
        <v>10060990</v>
      </c>
      <c r="W602">
        <v>-3925.24</v>
      </c>
    </row>
    <row r="603" spans="1:23" x14ac:dyDescent="0.3">
      <c r="A603" t="s">
        <v>2243</v>
      </c>
      <c r="B603" t="s">
        <v>2244</v>
      </c>
      <c r="C603" t="s">
        <v>15452</v>
      </c>
      <c r="D603">
        <v>10000</v>
      </c>
      <c r="F603">
        <f t="shared" si="9"/>
        <v>15501.93</v>
      </c>
      <c r="G603">
        <v>15501.93</v>
      </c>
      <c r="H603">
        <v>0</v>
      </c>
      <c r="I603">
        <v>0</v>
      </c>
      <c r="J603">
        <v>0</v>
      </c>
      <c r="K603">
        <v>0</v>
      </c>
      <c r="L603" t="s">
        <v>3936</v>
      </c>
      <c r="M603" t="s">
        <v>14838</v>
      </c>
      <c r="N603" t="s">
        <v>3984</v>
      </c>
      <c r="O603" t="s">
        <v>16362</v>
      </c>
      <c r="P603" t="s">
        <v>3985</v>
      </c>
      <c r="Q603" t="s">
        <v>16371</v>
      </c>
      <c r="R603" t="s">
        <v>3997</v>
      </c>
      <c r="S603" t="s">
        <v>16312</v>
      </c>
      <c r="U603" s="52"/>
      <c r="W603">
        <v>5501.93</v>
      </c>
    </row>
    <row r="604" spans="1:23" x14ac:dyDescent="0.3">
      <c r="A604" t="s">
        <v>2245</v>
      </c>
      <c r="B604" t="s">
        <v>2246</v>
      </c>
      <c r="C604" t="s">
        <v>15453</v>
      </c>
      <c r="D604">
        <v>60000</v>
      </c>
      <c r="F604">
        <f t="shared" si="9"/>
        <v>13540.39</v>
      </c>
      <c r="G604">
        <v>13540.39</v>
      </c>
      <c r="H604">
        <v>0</v>
      </c>
      <c r="I604">
        <v>0</v>
      </c>
      <c r="J604">
        <v>0</v>
      </c>
      <c r="K604">
        <v>0</v>
      </c>
      <c r="L604" t="s">
        <v>3936</v>
      </c>
      <c r="M604" t="s">
        <v>14838</v>
      </c>
      <c r="N604" t="s">
        <v>3984</v>
      </c>
      <c r="O604" t="s">
        <v>16362</v>
      </c>
      <c r="P604" t="s">
        <v>3991</v>
      </c>
      <c r="Q604" t="s">
        <v>16364</v>
      </c>
      <c r="R604" t="s">
        <v>3994</v>
      </c>
      <c r="S604" t="s">
        <v>16321</v>
      </c>
      <c r="U604" s="52">
        <v>210558280</v>
      </c>
      <c r="W604">
        <v>-46459.61</v>
      </c>
    </row>
    <row r="605" spans="1:23" x14ac:dyDescent="0.3">
      <c r="A605" t="s">
        <v>2247</v>
      </c>
      <c r="B605" t="s">
        <v>2248</v>
      </c>
      <c r="C605" t="s">
        <v>15454</v>
      </c>
      <c r="D605">
        <v>20000</v>
      </c>
      <c r="F605">
        <f t="shared" si="9"/>
        <v>-350.68</v>
      </c>
      <c r="G605">
        <v>-350.68</v>
      </c>
      <c r="H605">
        <v>0</v>
      </c>
      <c r="I605">
        <v>0</v>
      </c>
      <c r="J605">
        <v>0</v>
      </c>
      <c r="K605">
        <v>0</v>
      </c>
      <c r="L605" t="s">
        <v>3932</v>
      </c>
      <c r="M605" t="s">
        <v>14838</v>
      </c>
      <c r="N605" t="s">
        <v>3984</v>
      </c>
      <c r="O605" t="s">
        <v>16362</v>
      </c>
      <c r="P605" t="s">
        <v>3988</v>
      </c>
      <c r="Q605" t="s">
        <v>16362</v>
      </c>
      <c r="R605" t="s">
        <v>3994</v>
      </c>
      <c r="S605" t="s">
        <v>16307</v>
      </c>
      <c r="U605" s="52"/>
      <c r="V605">
        <v>1</v>
      </c>
      <c r="W605">
        <v>-20350.68</v>
      </c>
    </row>
    <row r="606" spans="1:23" x14ac:dyDescent="0.3">
      <c r="A606" t="s">
        <v>2249</v>
      </c>
      <c r="B606" t="s">
        <v>2250</v>
      </c>
      <c r="C606" t="s">
        <v>15455</v>
      </c>
      <c r="D606">
        <v>50000</v>
      </c>
      <c r="F606">
        <f t="shared" si="9"/>
        <v>34204.340000000004</v>
      </c>
      <c r="G606">
        <v>34359.69</v>
      </c>
      <c r="H606">
        <v>0</v>
      </c>
      <c r="I606">
        <v>-155.35</v>
      </c>
      <c r="J606">
        <v>0</v>
      </c>
      <c r="K606">
        <v>0</v>
      </c>
      <c r="L606" t="s">
        <v>3936</v>
      </c>
      <c r="M606" t="s">
        <v>14838</v>
      </c>
      <c r="N606" t="s">
        <v>3984</v>
      </c>
      <c r="O606" t="s">
        <v>16362</v>
      </c>
      <c r="P606" t="s">
        <v>3986</v>
      </c>
      <c r="Q606" t="s">
        <v>16363</v>
      </c>
      <c r="R606" t="s">
        <v>3994</v>
      </c>
      <c r="S606" t="s">
        <v>16314</v>
      </c>
      <c r="U606" s="52">
        <v>433243400</v>
      </c>
      <c r="W606">
        <v>-15795.659999999996</v>
      </c>
    </row>
    <row r="607" spans="1:23" x14ac:dyDescent="0.3">
      <c r="A607" t="s">
        <v>2251</v>
      </c>
      <c r="B607" t="s">
        <v>2252</v>
      </c>
      <c r="C607" t="s">
        <v>15456</v>
      </c>
      <c r="D607">
        <v>20000</v>
      </c>
      <c r="F607">
        <f t="shared" si="9"/>
        <v>10261.219999999999</v>
      </c>
      <c r="G607">
        <v>10578.14</v>
      </c>
      <c r="H607">
        <v>0</v>
      </c>
      <c r="I607">
        <v>0</v>
      </c>
      <c r="J607">
        <v>0</v>
      </c>
      <c r="K607">
        <v>-316.92</v>
      </c>
      <c r="L607" t="s">
        <v>3936</v>
      </c>
      <c r="M607" t="s">
        <v>14838</v>
      </c>
      <c r="N607" t="s">
        <v>3984</v>
      </c>
      <c r="O607" t="s">
        <v>16362</v>
      </c>
      <c r="P607" t="s">
        <v>3986</v>
      </c>
      <c r="Q607" t="s">
        <v>16363</v>
      </c>
      <c r="R607" t="s">
        <v>3994</v>
      </c>
      <c r="S607" t="s">
        <v>16312</v>
      </c>
      <c r="U607" s="52">
        <v>163963560</v>
      </c>
      <c r="W607">
        <v>-9738.7800000000007</v>
      </c>
    </row>
    <row r="608" spans="1:23" x14ac:dyDescent="0.3">
      <c r="A608" t="s">
        <v>2253</v>
      </c>
      <c r="B608" t="s">
        <v>2254</v>
      </c>
      <c r="C608" t="s">
        <v>15457</v>
      </c>
      <c r="D608">
        <v>80000</v>
      </c>
      <c r="F608">
        <f t="shared" si="9"/>
        <v>23821.119999999999</v>
      </c>
      <c r="G608">
        <v>23821.119999999999</v>
      </c>
      <c r="H608">
        <v>0</v>
      </c>
      <c r="I608">
        <v>0</v>
      </c>
      <c r="J608">
        <v>0</v>
      </c>
      <c r="K608">
        <v>0</v>
      </c>
      <c r="L608" t="s">
        <v>3936</v>
      </c>
      <c r="M608" t="s">
        <v>14838</v>
      </c>
      <c r="N608" t="s">
        <v>3984</v>
      </c>
      <c r="O608" t="s">
        <v>16362</v>
      </c>
      <c r="P608" t="s">
        <v>3988</v>
      </c>
      <c r="Q608" t="s">
        <v>16362</v>
      </c>
      <c r="R608" t="s">
        <v>3994</v>
      </c>
      <c r="S608" t="s">
        <v>16308</v>
      </c>
      <c r="U608" s="52">
        <v>172584310</v>
      </c>
      <c r="W608">
        <v>-56178.880000000005</v>
      </c>
    </row>
    <row r="609" spans="1:23" x14ac:dyDescent="0.3">
      <c r="A609" t="s">
        <v>2255</v>
      </c>
      <c r="B609" t="s">
        <v>2256</v>
      </c>
      <c r="C609" t="s">
        <v>15458</v>
      </c>
      <c r="D609">
        <v>50000</v>
      </c>
      <c r="F609">
        <f t="shared" si="9"/>
        <v>-612.26</v>
      </c>
      <c r="G609">
        <v>0</v>
      </c>
      <c r="H609">
        <v>0</v>
      </c>
      <c r="I609">
        <v>0</v>
      </c>
      <c r="J609">
        <v>0</v>
      </c>
      <c r="K609">
        <v>-612.26</v>
      </c>
      <c r="L609" t="s">
        <v>3936</v>
      </c>
      <c r="M609" t="s">
        <v>14838</v>
      </c>
      <c r="N609" t="s">
        <v>3984</v>
      </c>
      <c r="O609" t="s">
        <v>16362</v>
      </c>
      <c r="P609" t="s">
        <v>3988</v>
      </c>
      <c r="Q609" t="s">
        <v>16362</v>
      </c>
      <c r="R609" t="s">
        <v>3994</v>
      </c>
      <c r="S609" t="s">
        <v>16310</v>
      </c>
      <c r="U609" s="52"/>
      <c r="W609">
        <v>-50612.26</v>
      </c>
    </row>
    <row r="610" spans="1:23" x14ac:dyDescent="0.3">
      <c r="A610" t="s">
        <v>2257</v>
      </c>
      <c r="B610" t="s">
        <v>2258</v>
      </c>
      <c r="C610" t="s">
        <v>15459</v>
      </c>
      <c r="D610">
        <v>10000</v>
      </c>
      <c r="F610">
        <f t="shared" si="9"/>
        <v>4529.8</v>
      </c>
      <c r="G610">
        <v>4529.8</v>
      </c>
      <c r="H610">
        <v>0</v>
      </c>
      <c r="I610">
        <v>0</v>
      </c>
      <c r="J610">
        <v>0</v>
      </c>
      <c r="K610">
        <v>0</v>
      </c>
      <c r="L610" t="s">
        <v>3936</v>
      </c>
      <c r="M610" t="s">
        <v>14838</v>
      </c>
      <c r="N610" t="s">
        <v>3984</v>
      </c>
      <c r="O610" t="s">
        <v>16362</v>
      </c>
      <c r="P610" t="s">
        <v>3986</v>
      </c>
      <c r="Q610" t="s">
        <v>16363</v>
      </c>
      <c r="R610" t="s">
        <v>3994</v>
      </c>
      <c r="S610" t="s">
        <v>16313</v>
      </c>
      <c r="U610" s="52">
        <v>32800000</v>
      </c>
      <c r="W610">
        <v>-5470.2</v>
      </c>
    </row>
    <row r="611" spans="1:23" x14ac:dyDescent="0.3">
      <c r="A611" t="s">
        <v>2259</v>
      </c>
      <c r="B611" t="s">
        <v>2260</v>
      </c>
      <c r="C611" t="s">
        <v>15460</v>
      </c>
      <c r="D611">
        <v>40000</v>
      </c>
      <c r="F611">
        <f t="shared" si="9"/>
        <v>7579.08</v>
      </c>
      <c r="G611">
        <v>7579.08</v>
      </c>
      <c r="H611">
        <v>0</v>
      </c>
      <c r="I611">
        <v>0</v>
      </c>
      <c r="J611">
        <v>0</v>
      </c>
      <c r="K611">
        <v>0</v>
      </c>
      <c r="L611" t="s">
        <v>3932</v>
      </c>
      <c r="M611" t="s">
        <v>14838</v>
      </c>
      <c r="N611" t="s">
        <v>3984</v>
      </c>
      <c r="O611" t="s">
        <v>16362</v>
      </c>
      <c r="P611" t="s">
        <v>3986</v>
      </c>
      <c r="Q611" t="s">
        <v>16363</v>
      </c>
      <c r="R611" t="s">
        <v>3994</v>
      </c>
      <c r="S611" t="s">
        <v>16322</v>
      </c>
      <c r="U611" s="52">
        <v>204965960</v>
      </c>
      <c r="W611">
        <v>-32420.92</v>
      </c>
    </row>
    <row r="612" spans="1:23" x14ac:dyDescent="0.3">
      <c r="A612" t="s">
        <v>2261</v>
      </c>
      <c r="B612" t="s">
        <v>2262</v>
      </c>
      <c r="C612" t="s">
        <v>15461</v>
      </c>
      <c r="D612">
        <v>10000</v>
      </c>
      <c r="F612">
        <f t="shared" si="9"/>
        <v>4580.8999999999996</v>
      </c>
      <c r="G612">
        <v>4580.8999999999996</v>
      </c>
      <c r="H612">
        <v>0</v>
      </c>
      <c r="I612">
        <v>0</v>
      </c>
      <c r="J612">
        <v>0</v>
      </c>
      <c r="K612">
        <v>0</v>
      </c>
      <c r="L612" t="s">
        <v>3936</v>
      </c>
      <c r="M612" t="s">
        <v>14838</v>
      </c>
      <c r="N612" t="s">
        <v>3984</v>
      </c>
      <c r="O612" t="s">
        <v>16362</v>
      </c>
      <c r="P612" t="s">
        <v>3986</v>
      </c>
      <c r="Q612" t="s">
        <v>16363</v>
      </c>
      <c r="R612" t="s">
        <v>3994</v>
      </c>
      <c r="S612" t="s">
        <v>16310</v>
      </c>
      <c r="U612" s="52">
        <v>28209600</v>
      </c>
      <c r="W612">
        <v>-5419.1</v>
      </c>
    </row>
    <row r="613" spans="1:23" x14ac:dyDescent="0.3">
      <c r="A613" t="s">
        <v>2263</v>
      </c>
      <c r="B613" t="s">
        <v>2264</v>
      </c>
      <c r="C613" t="s">
        <v>15462</v>
      </c>
      <c r="D613">
        <v>30000</v>
      </c>
      <c r="F613">
        <f t="shared" si="9"/>
        <v>-1576.31</v>
      </c>
      <c r="G613">
        <v>0</v>
      </c>
      <c r="H613">
        <v>-851</v>
      </c>
      <c r="I613">
        <v>-725.31</v>
      </c>
      <c r="J613">
        <v>0</v>
      </c>
      <c r="K613">
        <v>0</v>
      </c>
      <c r="L613" t="s">
        <v>3936</v>
      </c>
      <c r="M613" t="s">
        <v>14838</v>
      </c>
      <c r="N613" t="s">
        <v>3989</v>
      </c>
      <c r="O613" t="s">
        <v>16363</v>
      </c>
      <c r="P613" t="s">
        <v>3986</v>
      </c>
      <c r="Q613" t="s">
        <v>16363</v>
      </c>
      <c r="R613" t="s">
        <v>3994</v>
      </c>
      <c r="S613" t="s">
        <v>16314</v>
      </c>
      <c r="U613" s="52"/>
      <c r="W613">
        <v>-31576.31</v>
      </c>
    </row>
    <row r="614" spans="1:23" x14ac:dyDescent="0.3">
      <c r="A614" t="s">
        <v>2265</v>
      </c>
      <c r="B614" t="s">
        <v>2266</v>
      </c>
      <c r="C614" t="s">
        <v>15463</v>
      </c>
      <c r="D614">
        <v>50000</v>
      </c>
      <c r="F614">
        <f t="shared" si="9"/>
        <v>850.25000000000034</v>
      </c>
      <c r="G614">
        <v>-1808.67</v>
      </c>
      <c r="H614">
        <v>-9741.42</v>
      </c>
      <c r="I614">
        <v>0</v>
      </c>
      <c r="J614">
        <v>12461.69</v>
      </c>
      <c r="K614">
        <v>-61.35</v>
      </c>
      <c r="L614" t="s">
        <v>3941</v>
      </c>
      <c r="M614" t="s">
        <v>14838</v>
      </c>
      <c r="N614" t="s">
        <v>3984</v>
      </c>
      <c r="O614" t="s">
        <v>16362</v>
      </c>
      <c r="P614" t="s">
        <v>3988</v>
      </c>
      <c r="Q614" t="s">
        <v>16362</v>
      </c>
      <c r="R614" t="s">
        <v>3994</v>
      </c>
      <c r="S614" t="s">
        <v>16318</v>
      </c>
      <c r="U614" s="52">
        <v>219125740</v>
      </c>
      <c r="W614">
        <v>-49149.75</v>
      </c>
    </row>
    <row r="615" spans="1:23" x14ac:dyDescent="0.3">
      <c r="A615" t="s">
        <v>2267</v>
      </c>
      <c r="B615" t="s">
        <v>2268</v>
      </c>
      <c r="C615" t="s">
        <v>15464</v>
      </c>
      <c r="D615">
        <v>40000</v>
      </c>
      <c r="F615">
        <f t="shared" si="9"/>
        <v>37180.050000000003</v>
      </c>
      <c r="G615">
        <v>17216.009999999998</v>
      </c>
      <c r="H615">
        <v>0</v>
      </c>
      <c r="I615">
        <v>2651.65</v>
      </c>
      <c r="J615">
        <v>0</v>
      </c>
      <c r="K615">
        <v>17312.39</v>
      </c>
      <c r="L615" t="s">
        <v>3949</v>
      </c>
      <c r="M615" t="s">
        <v>14838</v>
      </c>
      <c r="N615" t="s">
        <v>3989</v>
      </c>
      <c r="O615" t="s">
        <v>16363</v>
      </c>
      <c r="P615" t="s">
        <v>3988</v>
      </c>
      <c r="Q615" t="s">
        <v>16362</v>
      </c>
      <c r="R615" t="s">
        <v>3994</v>
      </c>
      <c r="S615" t="s">
        <v>16312</v>
      </c>
      <c r="U615" s="52"/>
      <c r="W615">
        <v>-2819.9499999999971</v>
      </c>
    </row>
    <row r="616" spans="1:23" x14ac:dyDescent="0.3">
      <c r="A616" t="s">
        <v>2269</v>
      </c>
      <c r="B616" t="s">
        <v>2270</v>
      </c>
      <c r="C616" t="s">
        <v>15465</v>
      </c>
      <c r="D616">
        <v>60000</v>
      </c>
      <c r="F616">
        <f t="shared" si="9"/>
        <v>3474.17</v>
      </c>
      <c r="G616">
        <v>3474.17</v>
      </c>
      <c r="H616">
        <v>0</v>
      </c>
      <c r="I616">
        <v>0</v>
      </c>
      <c r="J616">
        <v>0</v>
      </c>
      <c r="K616">
        <v>0</v>
      </c>
      <c r="L616" t="s">
        <v>3932</v>
      </c>
      <c r="M616" t="s">
        <v>14838</v>
      </c>
      <c r="N616" t="s">
        <v>3984</v>
      </c>
      <c r="O616" t="s">
        <v>16362</v>
      </c>
      <c r="P616" t="s">
        <v>3988</v>
      </c>
      <c r="Q616" t="s">
        <v>16362</v>
      </c>
      <c r="R616" t="s">
        <v>3994</v>
      </c>
      <c r="S616" t="s">
        <v>16321</v>
      </c>
      <c r="U616" s="52"/>
      <c r="W616">
        <v>-56525.83</v>
      </c>
    </row>
    <row r="617" spans="1:23" x14ac:dyDescent="0.3">
      <c r="A617" t="s">
        <v>2271</v>
      </c>
      <c r="B617" t="s">
        <v>2272</v>
      </c>
      <c r="C617" t="s">
        <v>15466</v>
      </c>
      <c r="D617">
        <v>10000</v>
      </c>
      <c r="F617">
        <f t="shared" si="9"/>
        <v>487.65</v>
      </c>
      <c r="G617">
        <v>0</v>
      </c>
      <c r="H617">
        <v>0</v>
      </c>
      <c r="I617">
        <v>0</v>
      </c>
      <c r="J617">
        <v>0</v>
      </c>
      <c r="K617">
        <v>487.65</v>
      </c>
      <c r="L617" t="s">
        <v>3949</v>
      </c>
      <c r="M617" t="s">
        <v>14838</v>
      </c>
      <c r="N617" t="s">
        <v>3984</v>
      </c>
      <c r="O617" t="s">
        <v>16362</v>
      </c>
      <c r="P617" t="s">
        <v>3987</v>
      </c>
      <c r="Q617" t="s">
        <v>16365</v>
      </c>
      <c r="R617" t="s">
        <v>3995</v>
      </c>
      <c r="S617" t="s">
        <v>16311</v>
      </c>
      <c r="U617" s="52"/>
      <c r="W617">
        <v>-9512.35</v>
      </c>
    </row>
    <row r="618" spans="1:23" x14ac:dyDescent="0.3">
      <c r="A618" t="s">
        <v>2273</v>
      </c>
      <c r="B618" t="s">
        <v>2274</v>
      </c>
      <c r="C618" t="s">
        <v>15467</v>
      </c>
      <c r="D618">
        <v>40000</v>
      </c>
      <c r="F618">
        <f t="shared" si="9"/>
        <v>20852.16</v>
      </c>
      <c r="G618">
        <v>20852.16</v>
      </c>
      <c r="H618">
        <v>0</v>
      </c>
      <c r="I618">
        <v>0</v>
      </c>
      <c r="J618">
        <v>0</v>
      </c>
      <c r="K618">
        <v>0</v>
      </c>
      <c r="L618" t="s">
        <v>3941</v>
      </c>
      <c r="M618" t="s">
        <v>14838</v>
      </c>
      <c r="N618" t="s">
        <v>3984</v>
      </c>
      <c r="O618" t="s">
        <v>16362</v>
      </c>
      <c r="P618" t="s">
        <v>3986</v>
      </c>
      <c r="Q618" t="s">
        <v>16363</v>
      </c>
      <c r="R618" t="s">
        <v>3994</v>
      </c>
      <c r="S618" t="s">
        <v>16319</v>
      </c>
      <c r="U618" s="52"/>
      <c r="W618">
        <v>-19147.84</v>
      </c>
    </row>
    <row r="619" spans="1:23" x14ac:dyDescent="0.3">
      <c r="A619" t="s">
        <v>2275</v>
      </c>
      <c r="B619" t="s">
        <v>2276</v>
      </c>
      <c r="C619" t="s">
        <v>15468</v>
      </c>
      <c r="D619">
        <v>40000</v>
      </c>
      <c r="F619">
        <f t="shared" si="9"/>
        <v>1107.74</v>
      </c>
      <c r="G619">
        <v>1107.74</v>
      </c>
      <c r="H619">
        <v>0</v>
      </c>
      <c r="I619">
        <v>0</v>
      </c>
      <c r="J619">
        <v>0</v>
      </c>
      <c r="K619">
        <v>0</v>
      </c>
      <c r="L619" t="s">
        <v>3935</v>
      </c>
      <c r="M619" t="s">
        <v>14838</v>
      </c>
      <c r="N619" t="s">
        <v>3984</v>
      </c>
      <c r="O619" t="s">
        <v>16362</v>
      </c>
      <c r="P619" t="s">
        <v>3988</v>
      </c>
      <c r="Q619" t="s">
        <v>16362</v>
      </c>
      <c r="R619" t="s">
        <v>3994</v>
      </c>
      <c r="S619" t="s">
        <v>16320</v>
      </c>
      <c r="U619" s="52"/>
      <c r="W619">
        <v>-38892.26</v>
      </c>
    </row>
    <row r="620" spans="1:23" x14ac:dyDescent="0.3">
      <c r="A620" t="s">
        <v>2277</v>
      </c>
      <c r="B620" t="s">
        <v>2278</v>
      </c>
      <c r="C620" t="s">
        <v>15469</v>
      </c>
      <c r="D620">
        <v>5000</v>
      </c>
      <c r="F620">
        <f t="shared" si="9"/>
        <v>3845.09</v>
      </c>
      <c r="G620">
        <v>0</v>
      </c>
      <c r="H620">
        <v>2275.34</v>
      </c>
      <c r="I620">
        <v>0</v>
      </c>
      <c r="J620">
        <v>1569.75</v>
      </c>
      <c r="K620">
        <v>0</v>
      </c>
      <c r="L620" t="s">
        <v>3941</v>
      </c>
      <c r="M620" t="s">
        <v>14838</v>
      </c>
      <c r="N620" t="s">
        <v>3989</v>
      </c>
      <c r="O620" t="s">
        <v>16363</v>
      </c>
      <c r="P620" t="s">
        <v>3985</v>
      </c>
      <c r="Q620" t="s">
        <v>16371</v>
      </c>
      <c r="R620" t="s">
        <v>3997</v>
      </c>
      <c r="S620" t="s">
        <v>16317</v>
      </c>
      <c r="U620" s="52"/>
      <c r="W620">
        <v>-1154.9099999999999</v>
      </c>
    </row>
    <row r="621" spans="1:23" x14ac:dyDescent="0.3">
      <c r="A621" t="s">
        <v>2279</v>
      </c>
      <c r="B621" t="s">
        <v>2280</v>
      </c>
      <c r="C621" t="s">
        <v>15470</v>
      </c>
      <c r="D621">
        <v>30000</v>
      </c>
      <c r="F621">
        <f t="shared" si="9"/>
        <v>25296.080000000002</v>
      </c>
      <c r="G621">
        <v>20059.98</v>
      </c>
      <c r="H621">
        <v>0</v>
      </c>
      <c r="I621">
        <v>5236.1000000000004</v>
      </c>
      <c r="J621">
        <v>0</v>
      </c>
      <c r="K621">
        <v>0</v>
      </c>
      <c r="L621" t="s">
        <v>3931</v>
      </c>
      <c r="M621" t="s">
        <v>14838</v>
      </c>
      <c r="N621" t="s">
        <v>3984</v>
      </c>
      <c r="O621" t="s">
        <v>16362</v>
      </c>
      <c r="P621" t="s">
        <v>3988</v>
      </c>
      <c r="Q621" t="s">
        <v>16362</v>
      </c>
      <c r="R621" t="s">
        <v>3994</v>
      </c>
      <c r="S621" t="s">
        <v>16310</v>
      </c>
      <c r="U621" s="52"/>
      <c r="W621">
        <v>-4703.9199999999983</v>
      </c>
    </row>
    <row r="622" spans="1:23" x14ac:dyDescent="0.3">
      <c r="A622" t="s">
        <v>2281</v>
      </c>
      <c r="B622" t="s">
        <v>2282</v>
      </c>
      <c r="C622" t="s">
        <v>15471</v>
      </c>
      <c r="D622">
        <v>40000</v>
      </c>
      <c r="F622">
        <f t="shared" si="9"/>
        <v>10828.880000000001</v>
      </c>
      <c r="G622">
        <v>10388.34</v>
      </c>
      <c r="H622">
        <v>0</v>
      </c>
      <c r="I622">
        <v>0</v>
      </c>
      <c r="J622">
        <v>0</v>
      </c>
      <c r="K622">
        <v>440.54</v>
      </c>
      <c r="L622" t="s">
        <v>3931</v>
      </c>
      <c r="M622" t="s">
        <v>14838</v>
      </c>
      <c r="N622" t="s">
        <v>3984</v>
      </c>
      <c r="O622" t="s">
        <v>16362</v>
      </c>
      <c r="P622" t="s">
        <v>3988</v>
      </c>
      <c r="Q622" t="s">
        <v>16362</v>
      </c>
      <c r="R622" t="s">
        <v>3994</v>
      </c>
      <c r="S622" t="s">
        <v>16311</v>
      </c>
      <c r="U622" s="52"/>
      <c r="W622">
        <v>-29171.119999999999</v>
      </c>
    </row>
    <row r="623" spans="1:23" x14ac:dyDescent="0.3">
      <c r="A623" t="s">
        <v>2283</v>
      </c>
      <c r="B623" t="s">
        <v>2284</v>
      </c>
      <c r="C623" t="s">
        <v>15472</v>
      </c>
      <c r="D623">
        <v>80000</v>
      </c>
      <c r="F623">
        <f t="shared" si="9"/>
        <v>12456.03</v>
      </c>
      <c r="G623">
        <v>12456.03</v>
      </c>
      <c r="H623">
        <v>0</v>
      </c>
      <c r="I623">
        <v>0</v>
      </c>
      <c r="J623">
        <v>0</v>
      </c>
      <c r="K623">
        <v>0</v>
      </c>
      <c r="L623" t="s">
        <v>3941</v>
      </c>
      <c r="M623" t="s">
        <v>14838</v>
      </c>
      <c r="N623" t="s">
        <v>3984</v>
      </c>
      <c r="O623" t="s">
        <v>16362</v>
      </c>
      <c r="P623" t="s">
        <v>3988</v>
      </c>
      <c r="Q623" t="s">
        <v>16362</v>
      </c>
      <c r="R623" t="s">
        <v>3994</v>
      </c>
      <c r="S623" t="s">
        <v>16315</v>
      </c>
      <c r="U623" s="52"/>
      <c r="W623">
        <v>-67543.97</v>
      </c>
    </row>
    <row r="624" spans="1:23" x14ac:dyDescent="0.3">
      <c r="A624" t="s">
        <v>2285</v>
      </c>
      <c r="B624" t="s">
        <v>2286</v>
      </c>
      <c r="C624" t="s">
        <v>15473</v>
      </c>
      <c r="D624">
        <v>60000</v>
      </c>
      <c r="F624">
        <f t="shared" si="9"/>
        <v>26342.170000000002</v>
      </c>
      <c r="G624">
        <v>26955.7</v>
      </c>
      <c r="H624">
        <v>0</v>
      </c>
      <c r="I624">
        <v>0</v>
      </c>
      <c r="J624">
        <v>0</v>
      </c>
      <c r="K624">
        <v>-613.53</v>
      </c>
      <c r="L624" t="s">
        <v>3941</v>
      </c>
      <c r="M624" t="s">
        <v>14838</v>
      </c>
      <c r="N624" t="s">
        <v>3984</v>
      </c>
      <c r="O624" t="s">
        <v>16362</v>
      </c>
      <c r="P624" t="s">
        <v>3988</v>
      </c>
      <c r="Q624" t="s">
        <v>16362</v>
      </c>
      <c r="R624" t="s">
        <v>3994</v>
      </c>
      <c r="S624" t="s">
        <v>16310</v>
      </c>
      <c r="U624" s="52"/>
      <c r="W624">
        <v>-33657.83</v>
      </c>
    </row>
    <row r="625" spans="1:23" x14ac:dyDescent="0.3">
      <c r="A625" t="s">
        <v>2287</v>
      </c>
      <c r="B625" t="s">
        <v>2288</v>
      </c>
      <c r="C625" t="s">
        <v>15474</v>
      </c>
      <c r="D625">
        <v>30000</v>
      </c>
      <c r="F625">
        <f t="shared" si="9"/>
        <v>816.43</v>
      </c>
      <c r="G625">
        <v>816.43</v>
      </c>
      <c r="H625">
        <v>0</v>
      </c>
      <c r="I625">
        <v>0</v>
      </c>
      <c r="J625">
        <v>0</v>
      </c>
      <c r="K625">
        <v>0</v>
      </c>
      <c r="L625" t="s">
        <v>3931</v>
      </c>
      <c r="M625" t="s">
        <v>14838</v>
      </c>
      <c r="N625" t="s">
        <v>3984</v>
      </c>
      <c r="O625" t="s">
        <v>16362</v>
      </c>
      <c r="P625" t="s">
        <v>3986</v>
      </c>
      <c r="Q625" t="s">
        <v>16363</v>
      </c>
      <c r="R625" t="s">
        <v>3994</v>
      </c>
      <c r="S625" t="s">
        <v>16317</v>
      </c>
      <c r="U625" s="52"/>
      <c r="W625">
        <v>-29183.57</v>
      </c>
    </row>
    <row r="626" spans="1:23" x14ac:dyDescent="0.3">
      <c r="A626" t="s">
        <v>2289</v>
      </c>
      <c r="B626" t="s">
        <v>2290</v>
      </c>
      <c r="C626" t="s">
        <v>15475</v>
      </c>
      <c r="D626">
        <v>30000</v>
      </c>
      <c r="F626">
        <f t="shared" si="9"/>
        <v>3871.6</v>
      </c>
      <c r="G626">
        <v>3871.6</v>
      </c>
      <c r="H626">
        <v>0</v>
      </c>
      <c r="I626">
        <v>0</v>
      </c>
      <c r="J626">
        <v>0</v>
      </c>
      <c r="K626">
        <v>0</v>
      </c>
      <c r="L626" t="s">
        <v>3936</v>
      </c>
      <c r="M626" t="s">
        <v>14838</v>
      </c>
      <c r="N626" t="s">
        <v>3984</v>
      </c>
      <c r="O626" t="s">
        <v>16362</v>
      </c>
      <c r="P626" t="s">
        <v>3986</v>
      </c>
      <c r="Q626" t="s">
        <v>16363</v>
      </c>
      <c r="R626" t="s">
        <v>4001</v>
      </c>
      <c r="S626" t="s">
        <v>16311</v>
      </c>
      <c r="U626" s="52">
        <v>157778010</v>
      </c>
      <c r="W626">
        <v>-26128.400000000001</v>
      </c>
    </row>
    <row r="627" spans="1:23" x14ac:dyDescent="0.3">
      <c r="A627" t="s">
        <v>2291</v>
      </c>
      <c r="B627" t="s">
        <v>2292</v>
      </c>
      <c r="C627" t="s">
        <v>15476</v>
      </c>
      <c r="D627">
        <v>15000</v>
      </c>
      <c r="F627">
        <f t="shared" si="9"/>
        <v>10922.439999999999</v>
      </c>
      <c r="G627">
        <v>13952.24</v>
      </c>
      <c r="H627">
        <v>-4011.96</v>
      </c>
      <c r="I627">
        <v>982.16</v>
      </c>
      <c r="J627">
        <v>0</v>
      </c>
      <c r="K627">
        <v>0</v>
      </c>
      <c r="L627" t="s">
        <v>3936</v>
      </c>
      <c r="M627" t="s">
        <v>14838</v>
      </c>
      <c r="N627" t="s">
        <v>3989</v>
      </c>
      <c r="O627" t="s">
        <v>16363</v>
      </c>
      <c r="P627" t="s">
        <v>3991</v>
      </c>
      <c r="Q627" t="s">
        <v>16364</v>
      </c>
      <c r="R627" t="s">
        <v>3994</v>
      </c>
      <c r="S627" t="s">
        <v>16316</v>
      </c>
      <c r="U627" s="52"/>
      <c r="W627">
        <v>-4077.5600000000013</v>
      </c>
    </row>
    <row r="628" spans="1:23" x14ac:dyDescent="0.3">
      <c r="A628" t="s">
        <v>2293</v>
      </c>
      <c r="B628" t="s">
        <v>2294</v>
      </c>
      <c r="C628" t="s">
        <v>15477</v>
      </c>
      <c r="D628">
        <v>50000</v>
      </c>
      <c r="F628">
        <f t="shared" si="9"/>
        <v>7226.52</v>
      </c>
      <c r="G628">
        <v>7226.52</v>
      </c>
      <c r="H628">
        <v>0</v>
      </c>
      <c r="I628">
        <v>0</v>
      </c>
      <c r="J628">
        <v>0</v>
      </c>
      <c r="K628">
        <v>0</v>
      </c>
      <c r="L628" t="s">
        <v>3932</v>
      </c>
      <c r="M628" t="s">
        <v>14838</v>
      </c>
      <c r="N628" t="s">
        <v>3984</v>
      </c>
      <c r="O628" t="s">
        <v>16362</v>
      </c>
      <c r="P628" t="s">
        <v>3988</v>
      </c>
      <c r="Q628" t="s">
        <v>16362</v>
      </c>
      <c r="R628" t="s">
        <v>3994</v>
      </c>
      <c r="S628" t="s">
        <v>16320</v>
      </c>
      <c r="U628" s="52"/>
      <c r="W628">
        <v>-42773.479999999996</v>
      </c>
    </row>
    <row r="629" spans="1:23" x14ac:dyDescent="0.3">
      <c r="A629" t="s">
        <v>2295</v>
      </c>
      <c r="B629" t="s">
        <v>2296</v>
      </c>
      <c r="C629" t="s">
        <v>15478</v>
      </c>
      <c r="D629">
        <v>40000</v>
      </c>
      <c r="F629">
        <f t="shared" si="9"/>
        <v>5656.84</v>
      </c>
      <c r="G629">
        <v>5656.84</v>
      </c>
      <c r="H629">
        <v>0</v>
      </c>
      <c r="I629">
        <v>0</v>
      </c>
      <c r="J629">
        <v>0</v>
      </c>
      <c r="K629">
        <v>0</v>
      </c>
      <c r="L629" t="s">
        <v>3949</v>
      </c>
      <c r="M629" t="s">
        <v>14838</v>
      </c>
      <c r="N629" t="s">
        <v>3984</v>
      </c>
      <c r="O629" t="s">
        <v>16362</v>
      </c>
      <c r="P629" t="s">
        <v>3988</v>
      </c>
      <c r="Q629" t="s">
        <v>16362</v>
      </c>
      <c r="R629" t="s">
        <v>3994</v>
      </c>
      <c r="S629" t="s">
        <v>16314</v>
      </c>
      <c r="U629" s="52">
        <v>147986750</v>
      </c>
      <c r="W629">
        <v>-34343.160000000003</v>
      </c>
    </row>
    <row r="630" spans="1:23" x14ac:dyDescent="0.3">
      <c r="A630" t="s">
        <v>2297</v>
      </c>
      <c r="B630" t="s">
        <v>2298</v>
      </c>
      <c r="C630" t="s">
        <v>15479</v>
      </c>
      <c r="D630">
        <v>100000</v>
      </c>
      <c r="F630">
        <f t="shared" si="9"/>
        <v>-1648.84</v>
      </c>
      <c r="G630">
        <v>-1648.84</v>
      </c>
      <c r="H630">
        <v>0</v>
      </c>
      <c r="I630">
        <v>0</v>
      </c>
      <c r="J630">
        <v>0</v>
      </c>
      <c r="K630">
        <v>0</v>
      </c>
      <c r="L630" t="s">
        <v>3932</v>
      </c>
      <c r="M630" t="s">
        <v>14838</v>
      </c>
      <c r="N630" t="s">
        <v>3984</v>
      </c>
      <c r="O630" t="s">
        <v>16362</v>
      </c>
      <c r="P630" t="s">
        <v>3988</v>
      </c>
      <c r="Q630" t="s">
        <v>16362</v>
      </c>
      <c r="R630" t="s">
        <v>3994</v>
      </c>
      <c r="S630" t="s">
        <v>16322</v>
      </c>
      <c r="U630" s="52"/>
      <c r="V630">
        <v>3</v>
      </c>
      <c r="W630">
        <v>-101648.84</v>
      </c>
    </row>
    <row r="631" spans="1:23" x14ac:dyDescent="0.3">
      <c r="A631" t="s">
        <v>2299</v>
      </c>
      <c r="B631" t="s">
        <v>2300</v>
      </c>
      <c r="C631" t="s">
        <v>15480</v>
      </c>
      <c r="D631">
        <v>30000</v>
      </c>
      <c r="F631">
        <f t="shared" si="9"/>
        <v>10146.77</v>
      </c>
      <c r="G631">
        <v>10146.77</v>
      </c>
      <c r="H631">
        <v>0</v>
      </c>
      <c r="I631">
        <v>0</v>
      </c>
      <c r="J631">
        <v>0</v>
      </c>
      <c r="K631">
        <v>0</v>
      </c>
      <c r="L631" t="s">
        <v>3936</v>
      </c>
      <c r="M631" t="s">
        <v>14838</v>
      </c>
      <c r="N631" t="s">
        <v>3984</v>
      </c>
      <c r="O631" t="s">
        <v>16362</v>
      </c>
      <c r="P631" t="s">
        <v>3985</v>
      </c>
      <c r="Q631" t="s">
        <v>16371</v>
      </c>
      <c r="R631" t="s">
        <v>3997</v>
      </c>
      <c r="S631" t="s">
        <v>16307</v>
      </c>
      <c r="U631" s="52"/>
      <c r="W631">
        <v>-19853.23</v>
      </c>
    </row>
    <row r="632" spans="1:23" x14ac:dyDescent="0.3">
      <c r="A632" t="s">
        <v>2301</v>
      </c>
      <c r="B632" t="s">
        <v>2300</v>
      </c>
      <c r="C632" t="s">
        <v>15481</v>
      </c>
      <c r="D632">
        <v>40000</v>
      </c>
      <c r="F632">
        <f t="shared" si="9"/>
        <v>-166.36</v>
      </c>
      <c r="G632">
        <v>0</v>
      </c>
      <c r="H632">
        <v>0</v>
      </c>
      <c r="I632">
        <v>0</v>
      </c>
      <c r="J632">
        <v>0</v>
      </c>
      <c r="K632">
        <v>-166.36</v>
      </c>
      <c r="L632" t="s">
        <v>3936</v>
      </c>
      <c r="M632" t="s">
        <v>14838</v>
      </c>
      <c r="N632" t="s">
        <v>3984</v>
      </c>
      <c r="O632" t="s">
        <v>16362</v>
      </c>
      <c r="P632" t="s">
        <v>3986</v>
      </c>
      <c r="Q632" t="s">
        <v>16363</v>
      </c>
      <c r="R632" t="s">
        <v>3994</v>
      </c>
      <c r="S632" t="s">
        <v>16320</v>
      </c>
      <c r="U632" s="52">
        <v>603841600</v>
      </c>
      <c r="V632">
        <v>3</v>
      </c>
      <c r="W632">
        <v>-40166.36</v>
      </c>
    </row>
    <row r="633" spans="1:23" x14ac:dyDescent="0.3">
      <c r="A633" t="s">
        <v>2302</v>
      </c>
      <c r="B633" t="s">
        <v>2303</v>
      </c>
      <c r="C633" t="s">
        <v>15482</v>
      </c>
      <c r="D633">
        <v>15000</v>
      </c>
      <c r="F633">
        <f t="shared" si="9"/>
        <v>2957.1</v>
      </c>
      <c r="G633">
        <v>2957.1</v>
      </c>
      <c r="H633">
        <v>0</v>
      </c>
      <c r="I633">
        <v>0</v>
      </c>
      <c r="J633">
        <v>0</v>
      </c>
      <c r="K633">
        <v>0</v>
      </c>
      <c r="L633" t="s">
        <v>3932</v>
      </c>
      <c r="M633" t="s">
        <v>14838</v>
      </c>
      <c r="N633" t="s">
        <v>3984</v>
      </c>
      <c r="O633" t="s">
        <v>16362</v>
      </c>
      <c r="P633" t="s">
        <v>3986</v>
      </c>
      <c r="Q633" t="s">
        <v>16363</v>
      </c>
      <c r="R633" t="s">
        <v>3994</v>
      </c>
      <c r="S633" t="s">
        <v>16308</v>
      </c>
      <c r="U633" s="52">
        <v>293483600</v>
      </c>
      <c r="W633">
        <v>-12042.9</v>
      </c>
    </row>
    <row r="634" spans="1:23" x14ac:dyDescent="0.3">
      <c r="A634" t="s">
        <v>2304</v>
      </c>
      <c r="B634" t="s">
        <v>2305</v>
      </c>
      <c r="C634" t="s">
        <v>15483</v>
      </c>
      <c r="D634">
        <v>30000</v>
      </c>
      <c r="F634">
        <f t="shared" si="9"/>
        <v>-150.6</v>
      </c>
      <c r="G634">
        <v>0</v>
      </c>
      <c r="H634">
        <v>0</v>
      </c>
      <c r="I634">
        <v>0</v>
      </c>
      <c r="J634">
        <v>0</v>
      </c>
      <c r="K634">
        <v>-150.6</v>
      </c>
      <c r="L634" t="s">
        <v>3932</v>
      </c>
      <c r="M634" t="s">
        <v>14838</v>
      </c>
      <c r="N634" t="s">
        <v>3984</v>
      </c>
      <c r="O634" t="s">
        <v>16362</v>
      </c>
      <c r="P634" t="s">
        <v>3988</v>
      </c>
      <c r="Q634" t="s">
        <v>16362</v>
      </c>
      <c r="R634" t="s">
        <v>3994</v>
      </c>
      <c r="S634" t="s">
        <v>16320</v>
      </c>
      <c r="U634" s="52"/>
      <c r="W634">
        <v>-30150.6</v>
      </c>
    </row>
    <row r="635" spans="1:23" x14ac:dyDescent="0.3">
      <c r="A635" t="s">
        <v>2306</v>
      </c>
      <c r="B635" t="s">
        <v>2307</v>
      </c>
      <c r="C635" t="s">
        <v>15484</v>
      </c>
      <c r="D635">
        <v>100000</v>
      </c>
      <c r="F635">
        <f t="shared" si="9"/>
        <v>55470.98</v>
      </c>
      <c r="G635">
        <v>55470.98</v>
      </c>
      <c r="H635">
        <v>0</v>
      </c>
      <c r="I635">
        <v>0</v>
      </c>
      <c r="J635">
        <v>0</v>
      </c>
      <c r="K635">
        <v>0</v>
      </c>
      <c r="L635" t="s">
        <v>3949</v>
      </c>
      <c r="M635" t="s">
        <v>14838</v>
      </c>
      <c r="N635" t="s">
        <v>3984</v>
      </c>
      <c r="O635" t="s">
        <v>16362</v>
      </c>
      <c r="P635" t="s">
        <v>3991</v>
      </c>
      <c r="Q635" t="s">
        <v>16364</v>
      </c>
      <c r="R635" t="s">
        <v>3994</v>
      </c>
      <c r="S635" t="s">
        <v>16321</v>
      </c>
      <c r="U635" s="52">
        <v>427727800</v>
      </c>
      <c r="W635">
        <v>-44529.02</v>
      </c>
    </row>
    <row r="636" spans="1:23" x14ac:dyDescent="0.3">
      <c r="A636" t="s">
        <v>2308</v>
      </c>
      <c r="B636" t="s">
        <v>2309</v>
      </c>
      <c r="C636" t="s">
        <v>15485</v>
      </c>
      <c r="D636">
        <v>5000000</v>
      </c>
      <c r="F636">
        <f t="shared" si="9"/>
        <v>528110.5</v>
      </c>
      <c r="G636">
        <v>51743.65</v>
      </c>
      <c r="H636">
        <v>0</v>
      </c>
      <c r="I636">
        <v>22939.08</v>
      </c>
      <c r="J636">
        <v>12328</v>
      </c>
      <c r="K636">
        <v>441099.77</v>
      </c>
      <c r="L636" t="s">
        <v>3949</v>
      </c>
      <c r="M636" t="s">
        <v>14838</v>
      </c>
      <c r="N636" t="s">
        <v>3992</v>
      </c>
      <c r="O636" t="s">
        <v>16365</v>
      </c>
      <c r="P636" t="s">
        <v>3986</v>
      </c>
      <c r="Q636" t="s">
        <v>16363</v>
      </c>
      <c r="R636" t="s">
        <v>3994</v>
      </c>
      <c r="S636" t="s">
        <v>16311</v>
      </c>
      <c r="U636" s="52"/>
      <c r="W636">
        <v>-4471889.5</v>
      </c>
    </row>
    <row r="637" spans="1:23" x14ac:dyDescent="0.3">
      <c r="A637" t="s">
        <v>2310</v>
      </c>
      <c r="B637" t="s">
        <v>2311</v>
      </c>
      <c r="C637" t="s">
        <v>15486</v>
      </c>
      <c r="D637">
        <v>8000</v>
      </c>
      <c r="F637">
        <f t="shared" si="9"/>
        <v>9543.75</v>
      </c>
      <c r="G637">
        <v>9543.75</v>
      </c>
      <c r="H637">
        <v>0</v>
      </c>
      <c r="I637">
        <v>0</v>
      </c>
      <c r="J637">
        <v>0</v>
      </c>
      <c r="K637">
        <v>0</v>
      </c>
      <c r="L637" t="s">
        <v>3931</v>
      </c>
      <c r="M637" t="s">
        <v>14838</v>
      </c>
      <c r="N637" t="s">
        <v>3984</v>
      </c>
      <c r="O637" t="s">
        <v>16362</v>
      </c>
      <c r="P637" t="s">
        <v>3986</v>
      </c>
      <c r="Q637" t="s">
        <v>16363</v>
      </c>
      <c r="R637" t="s">
        <v>3994</v>
      </c>
      <c r="S637" t="s">
        <v>16309</v>
      </c>
      <c r="U637" s="52"/>
      <c r="W637">
        <v>1543.75</v>
      </c>
    </row>
    <row r="638" spans="1:23" x14ac:dyDescent="0.3">
      <c r="A638" t="s">
        <v>2312</v>
      </c>
      <c r="B638" t="s">
        <v>2313</v>
      </c>
      <c r="C638" t="s">
        <v>15487</v>
      </c>
      <c r="D638">
        <v>30000</v>
      </c>
      <c r="F638">
        <f t="shared" si="9"/>
        <v>-184.81</v>
      </c>
      <c r="G638">
        <v>0</v>
      </c>
      <c r="H638">
        <v>0</v>
      </c>
      <c r="I638">
        <v>0</v>
      </c>
      <c r="J638">
        <v>0</v>
      </c>
      <c r="K638">
        <v>-184.81</v>
      </c>
      <c r="L638" t="s">
        <v>3932</v>
      </c>
      <c r="M638" t="s">
        <v>14838</v>
      </c>
      <c r="N638" t="s">
        <v>3989</v>
      </c>
      <c r="O638" t="s">
        <v>16363</v>
      </c>
      <c r="P638" t="s">
        <v>3991</v>
      </c>
      <c r="Q638" t="s">
        <v>16364</v>
      </c>
      <c r="R638" t="s">
        <v>3994</v>
      </c>
      <c r="S638" t="s">
        <v>16320</v>
      </c>
      <c r="U638" s="52"/>
      <c r="W638">
        <v>-30184.81</v>
      </c>
    </row>
    <row r="639" spans="1:23" x14ac:dyDescent="0.3">
      <c r="A639" t="s">
        <v>2314</v>
      </c>
      <c r="B639" t="s">
        <v>2315</v>
      </c>
      <c r="C639" t="s">
        <v>15488</v>
      </c>
      <c r="D639">
        <v>20000</v>
      </c>
      <c r="F639">
        <f t="shared" si="9"/>
        <v>5342.83</v>
      </c>
      <c r="G639">
        <v>5342.83</v>
      </c>
      <c r="H639">
        <v>0</v>
      </c>
      <c r="I639">
        <v>0</v>
      </c>
      <c r="J639">
        <v>0</v>
      </c>
      <c r="K639">
        <v>0</v>
      </c>
      <c r="L639" t="s">
        <v>3939</v>
      </c>
      <c r="M639" t="s">
        <v>14838</v>
      </c>
      <c r="N639" t="s">
        <v>3984</v>
      </c>
      <c r="O639" t="s">
        <v>16362</v>
      </c>
      <c r="P639" t="s">
        <v>3986</v>
      </c>
      <c r="Q639" t="s">
        <v>16363</v>
      </c>
      <c r="R639" t="s">
        <v>3994</v>
      </c>
      <c r="S639" t="s">
        <v>16320</v>
      </c>
      <c r="U639" s="52"/>
      <c r="W639">
        <v>-14657.17</v>
      </c>
    </row>
    <row r="640" spans="1:23" x14ac:dyDescent="0.3">
      <c r="A640" t="s">
        <v>2316</v>
      </c>
      <c r="B640" t="s">
        <v>2317</v>
      </c>
      <c r="C640" t="s">
        <v>15489</v>
      </c>
      <c r="D640">
        <v>30000</v>
      </c>
      <c r="F640">
        <f t="shared" si="9"/>
        <v>1211.1600000000001</v>
      </c>
      <c r="G640">
        <v>1211.1600000000001</v>
      </c>
      <c r="H640">
        <v>0</v>
      </c>
      <c r="I640">
        <v>0</v>
      </c>
      <c r="J640">
        <v>0</v>
      </c>
      <c r="K640">
        <v>0</v>
      </c>
      <c r="L640" t="s">
        <v>3949</v>
      </c>
      <c r="M640" t="s">
        <v>14838</v>
      </c>
      <c r="N640" t="s">
        <v>3984</v>
      </c>
      <c r="O640" t="s">
        <v>16362</v>
      </c>
      <c r="P640" t="s">
        <v>3991</v>
      </c>
      <c r="Q640" t="s">
        <v>16364</v>
      </c>
      <c r="R640" t="s">
        <v>3994</v>
      </c>
      <c r="S640" t="s">
        <v>16307</v>
      </c>
      <c r="U640" s="52">
        <v>813059680</v>
      </c>
      <c r="W640">
        <v>-28788.84</v>
      </c>
    </row>
    <row r="641" spans="1:23" x14ac:dyDescent="0.3">
      <c r="A641" t="s">
        <v>2318</v>
      </c>
      <c r="B641" t="s">
        <v>2319</v>
      </c>
      <c r="C641" t="s">
        <v>15490</v>
      </c>
      <c r="D641">
        <v>10000</v>
      </c>
      <c r="F641">
        <f t="shared" si="9"/>
        <v>779.13</v>
      </c>
      <c r="G641">
        <v>779.13</v>
      </c>
      <c r="H641">
        <v>0</v>
      </c>
      <c r="I641">
        <v>0</v>
      </c>
      <c r="J641">
        <v>0</v>
      </c>
      <c r="K641">
        <v>0</v>
      </c>
      <c r="L641" t="s">
        <v>3949</v>
      </c>
      <c r="M641" t="s">
        <v>14838</v>
      </c>
      <c r="N641" t="s">
        <v>3984</v>
      </c>
      <c r="O641" t="s">
        <v>16362</v>
      </c>
      <c r="P641" t="s">
        <v>3986</v>
      </c>
      <c r="Q641" t="s">
        <v>16363</v>
      </c>
      <c r="R641" t="s">
        <v>3994</v>
      </c>
      <c r="S641" t="s">
        <v>16321</v>
      </c>
      <c r="U641" s="52"/>
      <c r="W641">
        <v>-9220.8700000000008</v>
      </c>
    </row>
    <row r="642" spans="1:23" x14ac:dyDescent="0.3">
      <c r="A642" t="s">
        <v>2320</v>
      </c>
      <c r="B642" t="s">
        <v>2321</v>
      </c>
      <c r="C642" t="s">
        <v>15491</v>
      </c>
      <c r="D642">
        <v>20000</v>
      </c>
      <c r="F642">
        <f t="shared" si="9"/>
        <v>7926.8899999999994</v>
      </c>
      <c r="G642">
        <v>3499.68</v>
      </c>
      <c r="H642">
        <v>0</v>
      </c>
      <c r="I642">
        <v>4427.21</v>
      </c>
      <c r="J642">
        <v>0</v>
      </c>
      <c r="K642">
        <v>0</v>
      </c>
      <c r="L642" t="s">
        <v>3932</v>
      </c>
      <c r="M642" t="s">
        <v>14838</v>
      </c>
      <c r="N642" t="s">
        <v>3984</v>
      </c>
      <c r="O642" t="s">
        <v>16362</v>
      </c>
      <c r="P642" t="s">
        <v>3985</v>
      </c>
      <c r="Q642" t="s">
        <v>16371</v>
      </c>
      <c r="R642" t="s">
        <v>3997</v>
      </c>
      <c r="S642" t="s">
        <v>16317</v>
      </c>
      <c r="U642" s="52"/>
      <c r="W642">
        <v>-12073.11</v>
      </c>
    </row>
    <row r="643" spans="1:23" x14ac:dyDescent="0.3">
      <c r="A643" t="s">
        <v>2322</v>
      </c>
      <c r="B643" t="s">
        <v>2323</v>
      </c>
      <c r="C643" t="s">
        <v>15492</v>
      </c>
      <c r="D643">
        <v>20000</v>
      </c>
      <c r="F643">
        <f t="shared" ref="F643:F706" si="10">G643+H643+I643+J643+K643</f>
        <v>-2724.62</v>
      </c>
      <c r="G643">
        <v>0</v>
      </c>
      <c r="H643">
        <v>0</v>
      </c>
      <c r="I643">
        <v>6069.25</v>
      </c>
      <c r="J643">
        <v>-2802.34</v>
      </c>
      <c r="K643">
        <v>-5991.53</v>
      </c>
      <c r="L643" t="s">
        <v>3931</v>
      </c>
      <c r="M643" t="s">
        <v>14838</v>
      </c>
      <c r="N643" t="s">
        <v>3989</v>
      </c>
      <c r="O643" t="s">
        <v>16363</v>
      </c>
      <c r="P643" t="s">
        <v>3986</v>
      </c>
      <c r="Q643" t="s">
        <v>16363</v>
      </c>
      <c r="R643" t="s">
        <v>3994</v>
      </c>
      <c r="S643" t="s">
        <v>16316</v>
      </c>
      <c r="U643" s="52"/>
      <c r="V643">
        <v>1</v>
      </c>
      <c r="W643">
        <v>-22724.62</v>
      </c>
    </row>
    <row r="644" spans="1:23" x14ac:dyDescent="0.3">
      <c r="A644" t="s">
        <v>2324</v>
      </c>
      <c r="B644" t="s">
        <v>2325</v>
      </c>
      <c r="C644" t="s">
        <v>15493</v>
      </c>
      <c r="D644">
        <v>10000</v>
      </c>
      <c r="F644">
        <f t="shared" si="10"/>
        <v>5740.22</v>
      </c>
      <c r="G644">
        <v>5740.22</v>
      </c>
      <c r="H644">
        <v>0</v>
      </c>
      <c r="I644">
        <v>0</v>
      </c>
      <c r="J644">
        <v>0</v>
      </c>
      <c r="K644">
        <v>0</v>
      </c>
      <c r="L644" t="s">
        <v>3932</v>
      </c>
      <c r="M644" t="s">
        <v>14838</v>
      </c>
      <c r="N644" t="s">
        <v>3984</v>
      </c>
      <c r="O644" t="s">
        <v>16362</v>
      </c>
      <c r="P644" t="s">
        <v>3988</v>
      </c>
      <c r="Q644" t="s">
        <v>16362</v>
      </c>
      <c r="R644" t="s">
        <v>3994</v>
      </c>
      <c r="S644" t="s">
        <v>16309</v>
      </c>
      <c r="U644" s="52">
        <v>96418080</v>
      </c>
      <c r="W644">
        <v>-4259.78</v>
      </c>
    </row>
    <row r="645" spans="1:23" x14ac:dyDescent="0.3">
      <c r="A645" t="s">
        <v>2326</v>
      </c>
      <c r="B645" t="s">
        <v>2327</v>
      </c>
      <c r="C645" t="s">
        <v>15494</v>
      </c>
      <c r="D645">
        <v>50000</v>
      </c>
      <c r="F645">
        <f t="shared" si="10"/>
        <v>8964.75</v>
      </c>
      <c r="G645">
        <v>8964.75</v>
      </c>
      <c r="H645">
        <v>0</v>
      </c>
      <c r="I645">
        <v>0</v>
      </c>
      <c r="J645">
        <v>0</v>
      </c>
      <c r="K645">
        <v>0</v>
      </c>
      <c r="L645" t="s">
        <v>3936</v>
      </c>
      <c r="M645" t="s">
        <v>14838</v>
      </c>
      <c r="N645" t="s">
        <v>3984</v>
      </c>
      <c r="O645" t="s">
        <v>16362</v>
      </c>
      <c r="P645" t="s">
        <v>3986</v>
      </c>
      <c r="Q645" t="s">
        <v>16363</v>
      </c>
      <c r="R645" t="s">
        <v>3994</v>
      </c>
      <c r="S645" t="s">
        <v>16307</v>
      </c>
      <c r="U645" s="52">
        <v>491348300</v>
      </c>
      <c r="W645">
        <v>-41035.25</v>
      </c>
    </row>
    <row r="646" spans="1:23" x14ac:dyDescent="0.3">
      <c r="A646" t="s">
        <v>2328</v>
      </c>
      <c r="B646" t="s">
        <v>2329</v>
      </c>
      <c r="C646" t="s">
        <v>15495</v>
      </c>
      <c r="D646">
        <v>50000</v>
      </c>
      <c r="F646">
        <f t="shared" si="10"/>
        <v>1893.33</v>
      </c>
      <c r="G646">
        <v>1893.33</v>
      </c>
      <c r="H646">
        <v>0</v>
      </c>
      <c r="I646">
        <v>0</v>
      </c>
      <c r="J646">
        <v>0</v>
      </c>
      <c r="K646">
        <v>0</v>
      </c>
      <c r="L646" t="s">
        <v>3932</v>
      </c>
      <c r="M646" t="s">
        <v>14838</v>
      </c>
      <c r="N646" t="s">
        <v>3984</v>
      </c>
      <c r="O646" t="s">
        <v>16362</v>
      </c>
      <c r="P646" t="s">
        <v>3985</v>
      </c>
      <c r="Q646" t="s">
        <v>16371</v>
      </c>
      <c r="R646" t="s">
        <v>3997</v>
      </c>
      <c r="S646" t="s">
        <v>16322</v>
      </c>
      <c r="U646" s="52"/>
      <c r="W646">
        <v>-48106.67</v>
      </c>
    </row>
    <row r="647" spans="1:23" x14ac:dyDescent="0.3">
      <c r="A647" t="s">
        <v>2330</v>
      </c>
      <c r="B647" t="s">
        <v>2331</v>
      </c>
      <c r="C647" t="s">
        <v>15496</v>
      </c>
      <c r="D647">
        <v>100000</v>
      </c>
      <c r="F647">
        <f t="shared" si="10"/>
        <v>5848.64</v>
      </c>
      <c r="G647">
        <v>0</v>
      </c>
      <c r="H647">
        <v>0</v>
      </c>
      <c r="I647">
        <v>0</v>
      </c>
      <c r="J647">
        <v>0</v>
      </c>
      <c r="K647">
        <v>5848.64</v>
      </c>
      <c r="L647" t="s">
        <v>3949</v>
      </c>
      <c r="M647" t="s">
        <v>14838</v>
      </c>
      <c r="N647" t="s">
        <v>3984</v>
      </c>
      <c r="O647" t="s">
        <v>16362</v>
      </c>
      <c r="P647" t="s">
        <v>3986</v>
      </c>
      <c r="Q647" t="s">
        <v>16363</v>
      </c>
      <c r="R647" t="s">
        <v>3994</v>
      </c>
      <c r="S647" t="s">
        <v>16307</v>
      </c>
      <c r="U647" s="52"/>
      <c r="W647">
        <v>-94151.360000000001</v>
      </c>
    </row>
    <row r="648" spans="1:23" x14ac:dyDescent="0.3">
      <c r="A648" t="s">
        <v>2332</v>
      </c>
      <c r="B648" t="s">
        <v>2333</v>
      </c>
      <c r="C648" t="s">
        <v>15497</v>
      </c>
      <c r="D648">
        <v>40000</v>
      </c>
      <c r="F648">
        <f t="shared" si="10"/>
        <v>9070.67</v>
      </c>
      <c r="G648">
        <v>9070.67</v>
      </c>
      <c r="H648">
        <v>0</v>
      </c>
      <c r="I648">
        <v>0</v>
      </c>
      <c r="J648">
        <v>0</v>
      </c>
      <c r="K648">
        <v>0</v>
      </c>
      <c r="L648" t="s">
        <v>3932</v>
      </c>
      <c r="M648" t="s">
        <v>14838</v>
      </c>
      <c r="N648" t="s">
        <v>3984</v>
      </c>
      <c r="O648" t="s">
        <v>16362</v>
      </c>
      <c r="P648" t="s">
        <v>3986</v>
      </c>
      <c r="Q648" t="s">
        <v>16363</v>
      </c>
      <c r="R648" t="s">
        <v>3994</v>
      </c>
      <c r="S648" t="s">
        <v>16308</v>
      </c>
      <c r="U648" s="52">
        <v>159045120</v>
      </c>
      <c r="W648">
        <v>-30929.33</v>
      </c>
    </row>
    <row r="649" spans="1:23" x14ac:dyDescent="0.3">
      <c r="A649" t="s">
        <v>2334</v>
      </c>
      <c r="B649" t="s">
        <v>2335</v>
      </c>
      <c r="C649" t="s">
        <v>15498</v>
      </c>
      <c r="D649">
        <v>70000</v>
      </c>
      <c r="F649">
        <f t="shared" si="10"/>
        <v>7893.4000000000005</v>
      </c>
      <c r="G649">
        <v>9197.83</v>
      </c>
      <c r="H649">
        <v>0</v>
      </c>
      <c r="I649">
        <v>-880.72</v>
      </c>
      <c r="J649">
        <v>0</v>
      </c>
      <c r="K649">
        <v>-423.71</v>
      </c>
      <c r="L649" t="s">
        <v>3932</v>
      </c>
      <c r="M649" t="s">
        <v>14838</v>
      </c>
      <c r="N649" t="s">
        <v>3984</v>
      </c>
      <c r="O649" t="s">
        <v>16362</v>
      </c>
      <c r="P649" t="s">
        <v>3991</v>
      </c>
      <c r="Q649" t="s">
        <v>16364</v>
      </c>
      <c r="R649" t="s">
        <v>3994</v>
      </c>
      <c r="S649" t="s">
        <v>16312</v>
      </c>
      <c r="U649" s="52">
        <v>13872430</v>
      </c>
      <c r="W649">
        <v>-62106.6</v>
      </c>
    </row>
    <row r="650" spans="1:23" x14ac:dyDescent="0.3">
      <c r="A650" t="s">
        <v>2336</v>
      </c>
      <c r="B650" t="s">
        <v>2337</v>
      </c>
      <c r="C650" t="s">
        <v>15499</v>
      </c>
      <c r="D650">
        <v>10000</v>
      </c>
      <c r="F650">
        <f t="shared" si="10"/>
        <v>-4899.5800000000008</v>
      </c>
      <c r="G650">
        <v>4887.79</v>
      </c>
      <c r="H650">
        <v>-9787.3700000000008</v>
      </c>
      <c r="I650">
        <v>0</v>
      </c>
      <c r="J650">
        <v>0</v>
      </c>
      <c r="K650">
        <v>0</v>
      </c>
      <c r="L650" t="s">
        <v>3949</v>
      </c>
      <c r="M650" t="s">
        <v>14838</v>
      </c>
      <c r="N650" t="s">
        <v>3984</v>
      </c>
      <c r="O650" t="s">
        <v>16362</v>
      </c>
      <c r="P650" t="s">
        <v>3991</v>
      </c>
      <c r="Q650" t="s">
        <v>16364</v>
      </c>
      <c r="R650" t="s">
        <v>4001</v>
      </c>
      <c r="S650" t="s">
        <v>16322</v>
      </c>
      <c r="U650" s="52">
        <v>720074880</v>
      </c>
      <c r="W650">
        <v>-14899.580000000002</v>
      </c>
    </row>
    <row r="651" spans="1:23" x14ac:dyDescent="0.3">
      <c r="A651" t="s">
        <v>2338</v>
      </c>
      <c r="B651" t="s">
        <v>2339</v>
      </c>
      <c r="C651" t="s">
        <v>15500</v>
      </c>
      <c r="D651">
        <v>70000</v>
      </c>
      <c r="F651">
        <f t="shared" si="10"/>
        <v>32492.49</v>
      </c>
      <c r="G651">
        <v>32492.49</v>
      </c>
      <c r="H651">
        <v>0</v>
      </c>
      <c r="I651">
        <v>0</v>
      </c>
      <c r="J651">
        <v>0</v>
      </c>
      <c r="K651">
        <v>0</v>
      </c>
      <c r="L651" t="s">
        <v>3936</v>
      </c>
      <c r="M651" t="s">
        <v>14838</v>
      </c>
      <c r="N651" t="s">
        <v>3984</v>
      </c>
      <c r="O651" t="s">
        <v>16362</v>
      </c>
      <c r="P651" t="s">
        <v>3988</v>
      </c>
      <c r="Q651" t="s">
        <v>16362</v>
      </c>
      <c r="R651" t="s">
        <v>3994</v>
      </c>
      <c r="S651" t="s">
        <v>16310</v>
      </c>
      <c r="U651" s="52">
        <v>182952000</v>
      </c>
      <c r="W651">
        <v>-37507.509999999995</v>
      </c>
    </row>
    <row r="652" spans="1:23" x14ac:dyDescent="0.3">
      <c r="A652" t="s">
        <v>2340</v>
      </c>
      <c r="B652" t="s">
        <v>2341</v>
      </c>
      <c r="C652" t="s">
        <v>15501</v>
      </c>
      <c r="D652">
        <v>50000</v>
      </c>
      <c r="F652">
        <f t="shared" si="10"/>
        <v>23894.32</v>
      </c>
      <c r="G652">
        <v>21174.05</v>
      </c>
      <c r="H652">
        <v>0</v>
      </c>
      <c r="I652">
        <v>0</v>
      </c>
      <c r="J652">
        <v>2720.27</v>
      </c>
      <c r="K652">
        <v>0</v>
      </c>
      <c r="L652" t="s">
        <v>3941</v>
      </c>
      <c r="M652" t="s">
        <v>14838</v>
      </c>
      <c r="N652" t="s">
        <v>3990</v>
      </c>
      <c r="O652" t="s">
        <v>16364</v>
      </c>
      <c r="P652" t="s">
        <v>3988</v>
      </c>
      <c r="Q652" t="s">
        <v>16362</v>
      </c>
      <c r="R652" t="s">
        <v>3994</v>
      </c>
      <c r="S652" t="s">
        <v>16316</v>
      </c>
      <c r="U652" s="52">
        <v>42162540</v>
      </c>
      <c r="W652">
        <v>-26105.68</v>
      </c>
    </row>
    <row r="653" spans="1:23" x14ac:dyDescent="0.3">
      <c r="A653" t="s">
        <v>2342</v>
      </c>
      <c r="B653" t="s">
        <v>2343</v>
      </c>
      <c r="C653" t="s">
        <v>15502</v>
      </c>
      <c r="D653">
        <v>10000</v>
      </c>
      <c r="F653">
        <f t="shared" si="10"/>
        <v>-365.51</v>
      </c>
      <c r="G653">
        <v>887.06</v>
      </c>
      <c r="H653">
        <v>0</v>
      </c>
      <c r="I653">
        <v>0</v>
      </c>
      <c r="J653">
        <v>0</v>
      </c>
      <c r="K653">
        <v>-1252.57</v>
      </c>
      <c r="L653" t="s">
        <v>3941</v>
      </c>
      <c r="M653" t="s">
        <v>14838</v>
      </c>
      <c r="N653" t="s">
        <v>3989</v>
      </c>
      <c r="O653" t="s">
        <v>16363</v>
      </c>
      <c r="P653" t="s">
        <v>3985</v>
      </c>
      <c r="Q653" t="s">
        <v>16371</v>
      </c>
      <c r="R653" t="s">
        <v>3997</v>
      </c>
      <c r="S653" t="s">
        <v>16307</v>
      </c>
      <c r="U653" s="52"/>
      <c r="W653">
        <v>-10365.51</v>
      </c>
    </row>
    <row r="654" spans="1:23" x14ac:dyDescent="0.3">
      <c r="A654" t="s">
        <v>2344</v>
      </c>
      <c r="B654" t="s">
        <v>2345</v>
      </c>
      <c r="C654" t="s">
        <v>15503</v>
      </c>
      <c r="D654">
        <v>10000</v>
      </c>
      <c r="F654">
        <f t="shared" si="10"/>
        <v>2391.17</v>
      </c>
      <c r="G654">
        <v>2391.17</v>
      </c>
      <c r="H654">
        <v>0</v>
      </c>
      <c r="I654">
        <v>0</v>
      </c>
      <c r="J654">
        <v>0</v>
      </c>
      <c r="K654">
        <v>0</v>
      </c>
      <c r="L654" t="s">
        <v>3949</v>
      </c>
      <c r="M654" t="s">
        <v>14838</v>
      </c>
      <c r="N654" t="s">
        <v>3984</v>
      </c>
      <c r="O654" t="s">
        <v>16362</v>
      </c>
      <c r="P654" t="s">
        <v>3986</v>
      </c>
      <c r="Q654" t="s">
        <v>16363</v>
      </c>
      <c r="R654" t="s">
        <v>3994</v>
      </c>
      <c r="S654" t="s">
        <v>16311</v>
      </c>
      <c r="U654" s="52"/>
      <c r="W654">
        <v>-7608.83</v>
      </c>
    </row>
    <row r="655" spans="1:23" x14ac:dyDescent="0.3">
      <c r="A655" t="s">
        <v>2346</v>
      </c>
      <c r="B655" t="s">
        <v>2347</v>
      </c>
      <c r="C655" t="s">
        <v>15504</v>
      </c>
      <c r="D655">
        <v>50000</v>
      </c>
      <c r="F655">
        <f t="shared" si="10"/>
        <v>6504.4199999999992</v>
      </c>
      <c r="G655">
        <v>8621.4699999999993</v>
      </c>
      <c r="H655">
        <v>-2117.0500000000002</v>
      </c>
      <c r="I655">
        <v>0</v>
      </c>
      <c r="J655">
        <v>0</v>
      </c>
      <c r="K655">
        <v>0</v>
      </c>
      <c r="L655" t="s">
        <v>3941</v>
      </c>
      <c r="M655" t="s">
        <v>14838</v>
      </c>
      <c r="N655" t="s">
        <v>3984</v>
      </c>
      <c r="O655" t="s">
        <v>16362</v>
      </c>
      <c r="P655" t="s">
        <v>3986</v>
      </c>
      <c r="Q655" t="s">
        <v>16363</v>
      </c>
      <c r="R655" t="s">
        <v>3994</v>
      </c>
      <c r="S655" t="s">
        <v>16315</v>
      </c>
      <c r="U655" s="52">
        <v>507627520</v>
      </c>
      <c r="W655">
        <v>-43495.58</v>
      </c>
    </row>
    <row r="656" spans="1:23" x14ac:dyDescent="0.3">
      <c r="A656" t="s">
        <v>2348</v>
      </c>
      <c r="B656" t="s">
        <v>2349</v>
      </c>
      <c r="C656" t="s">
        <v>15505</v>
      </c>
      <c r="D656">
        <v>30000</v>
      </c>
      <c r="F656">
        <f t="shared" si="10"/>
        <v>-1407.68</v>
      </c>
      <c r="G656">
        <v>0</v>
      </c>
      <c r="H656">
        <v>0</v>
      </c>
      <c r="I656">
        <v>0</v>
      </c>
      <c r="J656">
        <v>0</v>
      </c>
      <c r="K656">
        <v>-1407.68</v>
      </c>
      <c r="L656" t="s">
        <v>3932</v>
      </c>
      <c r="M656" t="s">
        <v>14838</v>
      </c>
      <c r="N656" t="s">
        <v>3984</v>
      </c>
      <c r="O656" t="s">
        <v>16362</v>
      </c>
      <c r="P656" t="s">
        <v>3988</v>
      </c>
      <c r="Q656" t="s">
        <v>16362</v>
      </c>
      <c r="R656" t="s">
        <v>3994</v>
      </c>
      <c r="S656" t="s">
        <v>16312</v>
      </c>
      <c r="U656" s="52"/>
      <c r="W656">
        <v>-31407.68</v>
      </c>
    </row>
    <row r="657" spans="1:23" x14ac:dyDescent="0.3">
      <c r="A657" t="s">
        <v>2350</v>
      </c>
      <c r="B657" t="s">
        <v>2351</v>
      </c>
      <c r="C657" t="s">
        <v>15506</v>
      </c>
      <c r="D657">
        <v>10000</v>
      </c>
      <c r="F657">
        <f t="shared" si="10"/>
        <v>-448.5</v>
      </c>
      <c r="G657">
        <v>-448.5</v>
      </c>
      <c r="H657">
        <v>0</v>
      </c>
      <c r="I657">
        <v>0</v>
      </c>
      <c r="J657">
        <v>0</v>
      </c>
      <c r="K657">
        <v>0</v>
      </c>
      <c r="L657" t="s">
        <v>3931</v>
      </c>
      <c r="M657" t="s">
        <v>14838</v>
      </c>
      <c r="N657" t="s">
        <v>3984</v>
      </c>
      <c r="O657" t="s">
        <v>16362</v>
      </c>
      <c r="P657" t="s">
        <v>3986</v>
      </c>
      <c r="Q657" t="s">
        <v>16363</v>
      </c>
      <c r="R657" t="s">
        <v>3994</v>
      </c>
      <c r="S657" t="s">
        <v>16309</v>
      </c>
      <c r="U657" s="52"/>
      <c r="W657">
        <v>-10448.5</v>
      </c>
    </row>
    <row r="658" spans="1:23" x14ac:dyDescent="0.3">
      <c r="A658" t="s">
        <v>2352</v>
      </c>
      <c r="B658" t="s">
        <v>2353</v>
      </c>
      <c r="C658" t="s">
        <v>15507</v>
      </c>
      <c r="D658">
        <v>40000</v>
      </c>
      <c r="F658">
        <f t="shared" si="10"/>
        <v>6981.82</v>
      </c>
      <c r="G658">
        <v>6981.82</v>
      </c>
      <c r="H658">
        <v>0</v>
      </c>
      <c r="I658">
        <v>0</v>
      </c>
      <c r="J658">
        <v>0</v>
      </c>
      <c r="K658">
        <v>0</v>
      </c>
      <c r="L658" t="s">
        <v>3939</v>
      </c>
      <c r="M658" t="s">
        <v>14838</v>
      </c>
      <c r="N658" t="s">
        <v>3984</v>
      </c>
      <c r="O658" t="s">
        <v>16362</v>
      </c>
      <c r="P658" t="s">
        <v>3988</v>
      </c>
      <c r="Q658" t="s">
        <v>16362</v>
      </c>
      <c r="R658" t="s">
        <v>3994</v>
      </c>
      <c r="S658" t="s">
        <v>16308</v>
      </c>
      <c r="U658" s="52"/>
      <c r="W658">
        <v>-33018.18</v>
      </c>
    </row>
    <row r="659" spans="1:23" x14ac:dyDescent="0.3">
      <c r="A659" t="s">
        <v>2354</v>
      </c>
      <c r="B659" t="s">
        <v>2355</v>
      </c>
      <c r="C659" t="s">
        <v>15508</v>
      </c>
      <c r="D659">
        <v>15000</v>
      </c>
      <c r="F659">
        <f t="shared" si="10"/>
        <v>8009.42</v>
      </c>
      <c r="G659">
        <v>12858.24</v>
      </c>
      <c r="H659">
        <v>-4848.82</v>
      </c>
      <c r="I659">
        <v>0</v>
      </c>
      <c r="J659">
        <v>0</v>
      </c>
      <c r="K659">
        <v>0</v>
      </c>
      <c r="L659" t="s">
        <v>3941</v>
      </c>
      <c r="M659" t="s">
        <v>14838</v>
      </c>
      <c r="N659" t="s">
        <v>3984</v>
      </c>
      <c r="O659" t="s">
        <v>16362</v>
      </c>
      <c r="P659" t="s">
        <v>3986</v>
      </c>
      <c r="Q659" t="s">
        <v>16363</v>
      </c>
      <c r="R659" t="s">
        <v>3994</v>
      </c>
      <c r="S659" t="s">
        <v>16317</v>
      </c>
      <c r="U659" s="52"/>
      <c r="W659">
        <v>-6990.58</v>
      </c>
    </row>
    <row r="660" spans="1:23" x14ac:dyDescent="0.3">
      <c r="A660" t="s">
        <v>2356</v>
      </c>
      <c r="B660" t="s">
        <v>2357</v>
      </c>
      <c r="C660" t="s">
        <v>15509</v>
      </c>
      <c r="D660">
        <v>40000</v>
      </c>
      <c r="F660">
        <f t="shared" si="10"/>
        <v>15598.19</v>
      </c>
      <c r="G660">
        <v>15598.19</v>
      </c>
      <c r="H660">
        <v>0</v>
      </c>
      <c r="I660">
        <v>0</v>
      </c>
      <c r="J660">
        <v>0</v>
      </c>
      <c r="K660">
        <v>0</v>
      </c>
      <c r="L660" t="s">
        <v>3949</v>
      </c>
      <c r="M660" t="s">
        <v>14838</v>
      </c>
      <c r="N660" t="s">
        <v>3984</v>
      </c>
      <c r="O660" t="s">
        <v>16362</v>
      </c>
      <c r="P660" t="s">
        <v>3988</v>
      </c>
      <c r="Q660" t="s">
        <v>16362</v>
      </c>
      <c r="R660" t="s">
        <v>3995</v>
      </c>
      <c r="S660" t="s">
        <v>16321</v>
      </c>
      <c r="U660" s="52"/>
      <c r="V660">
        <v>4</v>
      </c>
      <c r="W660">
        <v>-24401.809999999998</v>
      </c>
    </row>
    <row r="661" spans="1:23" x14ac:dyDescent="0.3">
      <c r="A661" t="s">
        <v>2358</v>
      </c>
      <c r="B661" t="s">
        <v>2359</v>
      </c>
      <c r="C661" t="s">
        <v>15510</v>
      </c>
      <c r="D661">
        <v>15000</v>
      </c>
      <c r="F661">
        <f t="shared" si="10"/>
        <v>6730.81</v>
      </c>
      <c r="G661">
        <v>6730.81</v>
      </c>
      <c r="H661">
        <v>0</v>
      </c>
      <c r="I661">
        <v>0</v>
      </c>
      <c r="J661">
        <v>0</v>
      </c>
      <c r="K661">
        <v>0</v>
      </c>
      <c r="L661" t="s">
        <v>3949</v>
      </c>
      <c r="M661" t="s">
        <v>14838</v>
      </c>
      <c r="N661" t="s">
        <v>3984</v>
      </c>
      <c r="O661" t="s">
        <v>16362</v>
      </c>
      <c r="P661" t="s">
        <v>3991</v>
      </c>
      <c r="Q661" t="s">
        <v>16364</v>
      </c>
      <c r="R661" t="s">
        <v>3994</v>
      </c>
      <c r="S661" t="s">
        <v>16320</v>
      </c>
      <c r="U661" s="52"/>
      <c r="W661">
        <v>-8269.1899999999987</v>
      </c>
    </row>
    <row r="662" spans="1:23" x14ac:dyDescent="0.3">
      <c r="A662" t="s">
        <v>2360</v>
      </c>
      <c r="B662" t="s">
        <v>2361</v>
      </c>
      <c r="C662" t="s">
        <v>15511</v>
      </c>
      <c r="D662">
        <v>30000</v>
      </c>
      <c r="F662">
        <f t="shared" si="10"/>
        <v>2615.81</v>
      </c>
      <c r="G662">
        <v>2496.08</v>
      </c>
      <c r="H662">
        <v>0</v>
      </c>
      <c r="I662">
        <v>0</v>
      </c>
      <c r="J662">
        <v>0</v>
      </c>
      <c r="K662">
        <v>119.73</v>
      </c>
      <c r="L662" t="s">
        <v>3941</v>
      </c>
      <c r="M662" t="s">
        <v>14838</v>
      </c>
      <c r="N662" t="s">
        <v>3984</v>
      </c>
      <c r="O662" t="s">
        <v>16362</v>
      </c>
      <c r="P662" t="s">
        <v>3986</v>
      </c>
      <c r="Q662" t="s">
        <v>16363</v>
      </c>
      <c r="R662" t="s">
        <v>3994</v>
      </c>
      <c r="S662" t="s">
        <v>16319</v>
      </c>
      <c r="U662" s="52">
        <v>474724800</v>
      </c>
      <c r="W662">
        <v>-27384.19</v>
      </c>
    </row>
    <row r="663" spans="1:23" x14ac:dyDescent="0.3">
      <c r="A663" t="s">
        <v>2362</v>
      </c>
      <c r="B663" t="s">
        <v>2363</v>
      </c>
      <c r="C663" t="s">
        <v>15512</v>
      </c>
      <c r="D663">
        <v>40000</v>
      </c>
      <c r="F663">
        <f t="shared" si="10"/>
        <v>30943.96</v>
      </c>
      <c r="G663">
        <v>30943.96</v>
      </c>
      <c r="H663">
        <v>0</v>
      </c>
      <c r="I663">
        <v>0</v>
      </c>
      <c r="J663">
        <v>0</v>
      </c>
      <c r="K663">
        <v>0</v>
      </c>
      <c r="L663" t="s">
        <v>3936</v>
      </c>
      <c r="M663" t="s">
        <v>14838</v>
      </c>
      <c r="N663" t="s">
        <v>3984</v>
      </c>
      <c r="O663" t="s">
        <v>16362</v>
      </c>
      <c r="P663" t="s">
        <v>3988</v>
      </c>
      <c r="Q663" t="s">
        <v>16362</v>
      </c>
      <c r="R663" t="s">
        <v>3994</v>
      </c>
      <c r="S663" t="s">
        <v>16307</v>
      </c>
      <c r="U663" s="52"/>
      <c r="V663">
        <v>4</v>
      </c>
      <c r="W663">
        <v>-9056.0400000000009</v>
      </c>
    </row>
    <row r="664" spans="1:23" x14ac:dyDescent="0.3">
      <c r="A664" t="s">
        <v>2364</v>
      </c>
      <c r="B664" t="s">
        <v>2365</v>
      </c>
      <c r="C664" t="s">
        <v>15513</v>
      </c>
      <c r="D664">
        <v>30000</v>
      </c>
      <c r="F664">
        <f t="shared" si="10"/>
        <v>16865.919999999998</v>
      </c>
      <c r="G664">
        <v>16865.919999999998</v>
      </c>
      <c r="H664">
        <v>0</v>
      </c>
      <c r="I664">
        <v>0</v>
      </c>
      <c r="J664">
        <v>0</v>
      </c>
      <c r="K664">
        <v>0</v>
      </c>
      <c r="L664" t="s">
        <v>3941</v>
      </c>
      <c r="M664" t="s">
        <v>14838</v>
      </c>
      <c r="N664" t="s">
        <v>3984</v>
      </c>
      <c r="O664" t="s">
        <v>16362</v>
      </c>
      <c r="P664" t="s">
        <v>3988</v>
      </c>
      <c r="Q664" t="s">
        <v>16362</v>
      </c>
      <c r="R664" t="s">
        <v>3994</v>
      </c>
      <c r="S664" t="s">
        <v>16307</v>
      </c>
      <c r="U664" s="52">
        <v>289413520</v>
      </c>
      <c r="W664">
        <v>-13134.080000000002</v>
      </c>
    </row>
    <row r="665" spans="1:23" x14ac:dyDescent="0.3">
      <c r="A665" t="s">
        <v>2366</v>
      </c>
      <c r="B665" t="s">
        <v>2367</v>
      </c>
      <c r="C665" t="s">
        <v>15514</v>
      </c>
      <c r="D665">
        <v>25000</v>
      </c>
      <c r="F665">
        <f t="shared" si="10"/>
        <v>7476.16</v>
      </c>
      <c r="G665">
        <v>7476.16</v>
      </c>
      <c r="H665">
        <v>0</v>
      </c>
      <c r="I665">
        <v>0</v>
      </c>
      <c r="J665">
        <v>0</v>
      </c>
      <c r="K665">
        <v>0</v>
      </c>
      <c r="L665" t="s">
        <v>3931</v>
      </c>
      <c r="M665" t="s">
        <v>14838</v>
      </c>
      <c r="N665" t="s">
        <v>3984</v>
      </c>
      <c r="O665" t="s">
        <v>16362</v>
      </c>
      <c r="P665" t="s">
        <v>3986</v>
      </c>
      <c r="Q665" t="s">
        <v>16363</v>
      </c>
      <c r="R665" t="s">
        <v>3994</v>
      </c>
      <c r="S665" t="s">
        <v>16315</v>
      </c>
      <c r="U665" s="52">
        <v>846792060</v>
      </c>
      <c r="W665">
        <v>-17523.84</v>
      </c>
    </row>
    <row r="666" spans="1:23" x14ac:dyDescent="0.3">
      <c r="A666" t="s">
        <v>2368</v>
      </c>
      <c r="B666" t="s">
        <v>2369</v>
      </c>
      <c r="C666" t="s">
        <v>15515</v>
      </c>
      <c r="D666">
        <v>30000</v>
      </c>
      <c r="F666">
        <f t="shared" si="10"/>
        <v>7254.86</v>
      </c>
      <c r="G666">
        <v>7364.5</v>
      </c>
      <c r="H666">
        <v>0</v>
      </c>
      <c r="I666">
        <v>-109.64</v>
      </c>
      <c r="J666">
        <v>0</v>
      </c>
      <c r="K666">
        <v>0</v>
      </c>
      <c r="L666" t="s">
        <v>3936</v>
      </c>
      <c r="M666" t="s">
        <v>14838</v>
      </c>
      <c r="N666" t="s">
        <v>3989</v>
      </c>
      <c r="O666" t="s">
        <v>16363</v>
      </c>
      <c r="P666" t="s">
        <v>3988</v>
      </c>
      <c r="Q666" t="s">
        <v>16362</v>
      </c>
      <c r="R666" t="s">
        <v>3994</v>
      </c>
      <c r="S666" t="s">
        <v>16308</v>
      </c>
      <c r="U666" s="52"/>
      <c r="V666">
        <v>4</v>
      </c>
      <c r="W666">
        <v>-22745.14</v>
      </c>
    </row>
    <row r="667" spans="1:23" x14ac:dyDescent="0.3">
      <c r="A667" t="s">
        <v>2370</v>
      </c>
      <c r="B667" t="s">
        <v>2371</v>
      </c>
      <c r="C667" t="s">
        <v>15516</v>
      </c>
      <c r="D667">
        <v>30000</v>
      </c>
      <c r="F667">
        <f t="shared" si="10"/>
        <v>3306.79</v>
      </c>
      <c r="G667">
        <v>3306.79</v>
      </c>
      <c r="H667">
        <v>0</v>
      </c>
      <c r="I667">
        <v>0</v>
      </c>
      <c r="J667">
        <v>0</v>
      </c>
      <c r="K667">
        <v>0</v>
      </c>
      <c r="L667" t="s">
        <v>3949</v>
      </c>
      <c r="M667" t="s">
        <v>14838</v>
      </c>
      <c r="N667" t="s">
        <v>3984</v>
      </c>
      <c r="O667" t="s">
        <v>16362</v>
      </c>
      <c r="P667" t="s">
        <v>3991</v>
      </c>
      <c r="Q667" t="s">
        <v>16364</v>
      </c>
      <c r="R667" t="s">
        <v>3994</v>
      </c>
      <c r="S667" t="s">
        <v>16311</v>
      </c>
      <c r="U667" s="52"/>
      <c r="W667">
        <v>-26693.21</v>
      </c>
    </row>
    <row r="668" spans="1:23" x14ac:dyDescent="0.3">
      <c r="A668" t="s">
        <v>2372</v>
      </c>
      <c r="B668" t="s">
        <v>2373</v>
      </c>
      <c r="C668" t="s">
        <v>15517</v>
      </c>
      <c r="D668">
        <v>30000</v>
      </c>
      <c r="F668">
        <f t="shared" si="10"/>
        <v>-7955.5</v>
      </c>
      <c r="G668">
        <v>0</v>
      </c>
      <c r="H668">
        <v>0</v>
      </c>
      <c r="I668">
        <v>0</v>
      </c>
      <c r="J668">
        <v>0</v>
      </c>
      <c r="K668">
        <v>-7955.5</v>
      </c>
      <c r="L668" t="s">
        <v>3949</v>
      </c>
      <c r="M668" t="s">
        <v>14838</v>
      </c>
      <c r="N668" t="s">
        <v>3984</v>
      </c>
      <c r="O668" t="s">
        <v>16362</v>
      </c>
      <c r="P668" t="s">
        <v>3986</v>
      </c>
      <c r="Q668" t="s">
        <v>16363</v>
      </c>
      <c r="R668" t="s">
        <v>3994</v>
      </c>
      <c r="S668" t="s">
        <v>16322</v>
      </c>
      <c r="U668" s="52"/>
      <c r="W668">
        <v>-37955.5</v>
      </c>
    </row>
    <row r="669" spans="1:23" x14ac:dyDescent="0.3">
      <c r="A669" t="s">
        <v>2374</v>
      </c>
      <c r="B669" t="s">
        <v>2375</v>
      </c>
      <c r="C669" t="s">
        <v>15518</v>
      </c>
      <c r="D669">
        <v>8000</v>
      </c>
      <c r="F669">
        <f t="shared" si="10"/>
        <v>7915.93</v>
      </c>
      <c r="G669">
        <v>0</v>
      </c>
      <c r="H669">
        <v>0</v>
      </c>
      <c r="I669">
        <v>0</v>
      </c>
      <c r="J669">
        <v>0</v>
      </c>
      <c r="K669">
        <v>7915.93</v>
      </c>
      <c r="L669" t="s">
        <v>3939</v>
      </c>
      <c r="M669" t="s">
        <v>14838</v>
      </c>
      <c r="N669" t="s">
        <v>3984</v>
      </c>
      <c r="O669" t="s">
        <v>16362</v>
      </c>
      <c r="P669" t="s">
        <v>3986</v>
      </c>
      <c r="Q669" t="s">
        <v>16363</v>
      </c>
      <c r="R669" t="s">
        <v>3994</v>
      </c>
      <c r="S669" t="s">
        <v>16313</v>
      </c>
      <c r="U669" s="52"/>
      <c r="W669">
        <v>-84.069999999999709</v>
      </c>
    </row>
    <row r="670" spans="1:23" x14ac:dyDescent="0.3">
      <c r="A670" t="s">
        <v>2376</v>
      </c>
      <c r="B670" t="s">
        <v>2377</v>
      </c>
      <c r="C670" t="s">
        <v>15519</v>
      </c>
      <c r="D670">
        <v>1</v>
      </c>
      <c r="F670">
        <f t="shared" si="10"/>
        <v>-15580</v>
      </c>
      <c r="G670">
        <v>0</v>
      </c>
      <c r="H670">
        <v>-15580</v>
      </c>
      <c r="I670">
        <v>0</v>
      </c>
      <c r="J670">
        <v>0</v>
      </c>
      <c r="K670">
        <v>0</v>
      </c>
      <c r="L670" t="s">
        <v>3948</v>
      </c>
      <c r="M670" t="s">
        <v>14844</v>
      </c>
      <c r="N670" t="s">
        <v>3984</v>
      </c>
      <c r="O670" t="s">
        <v>16362</v>
      </c>
      <c r="P670" t="s">
        <v>3985</v>
      </c>
      <c r="Q670" t="s">
        <v>16371</v>
      </c>
      <c r="R670" t="s">
        <v>3997</v>
      </c>
      <c r="S670" t="s">
        <v>16311</v>
      </c>
      <c r="U670" s="52"/>
      <c r="W670">
        <v>-15581</v>
      </c>
    </row>
    <row r="671" spans="1:23" x14ac:dyDescent="0.3">
      <c r="A671" t="s">
        <v>2378</v>
      </c>
      <c r="B671" t="s">
        <v>2379</v>
      </c>
      <c r="C671" t="s">
        <v>15520</v>
      </c>
      <c r="D671">
        <v>5000000</v>
      </c>
      <c r="F671">
        <f t="shared" si="10"/>
        <v>2719291.5700000003</v>
      </c>
      <c r="G671">
        <v>2894316.08</v>
      </c>
      <c r="H671">
        <v>-175024.51</v>
      </c>
      <c r="I671">
        <v>0</v>
      </c>
      <c r="J671">
        <v>0</v>
      </c>
      <c r="K671">
        <v>0</v>
      </c>
      <c r="L671" t="s">
        <v>3950</v>
      </c>
      <c r="M671" t="s">
        <v>14835</v>
      </c>
      <c r="N671" t="s">
        <v>3984</v>
      </c>
      <c r="O671" t="s">
        <v>16362</v>
      </c>
      <c r="P671" t="s">
        <v>3991</v>
      </c>
      <c r="Q671" t="s">
        <v>16364</v>
      </c>
      <c r="R671" t="s">
        <v>3994</v>
      </c>
      <c r="S671" t="s">
        <v>16309</v>
      </c>
      <c r="U671" s="52">
        <v>156221400</v>
      </c>
      <c r="W671">
        <v>-2280708.4299999997</v>
      </c>
    </row>
    <row r="672" spans="1:23" x14ac:dyDescent="0.3">
      <c r="A672" t="s">
        <v>2380</v>
      </c>
      <c r="B672" t="s">
        <v>2381</v>
      </c>
      <c r="C672" t="s">
        <v>15521</v>
      </c>
      <c r="D672">
        <v>17305980</v>
      </c>
      <c r="F672">
        <f t="shared" si="10"/>
        <v>11719363.960000001</v>
      </c>
      <c r="G672">
        <v>11719363.960000001</v>
      </c>
      <c r="H672">
        <v>0</v>
      </c>
      <c r="I672">
        <v>0</v>
      </c>
      <c r="J672">
        <v>0</v>
      </c>
      <c r="K672">
        <v>0</v>
      </c>
      <c r="L672" t="s">
        <v>3929</v>
      </c>
      <c r="M672" t="s">
        <v>14840</v>
      </c>
      <c r="N672" t="s">
        <v>3984</v>
      </c>
      <c r="O672" t="s">
        <v>16362</v>
      </c>
      <c r="P672" t="s">
        <v>3985</v>
      </c>
      <c r="Q672" t="s">
        <v>16371</v>
      </c>
      <c r="R672" t="s">
        <v>3997</v>
      </c>
      <c r="S672" t="s">
        <v>16313</v>
      </c>
      <c r="U672" s="52"/>
      <c r="W672">
        <v>-5586616.0399999991</v>
      </c>
    </row>
    <row r="673" spans="1:23" x14ac:dyDescent="0.3">
      <c r="A673" t="s">
        <v>2382</v>
      </c>
      <c r="B673" t="s">
        <v>2383</v>
      </c>
      <c r="C673" t="s">
        <v>15522</v>
      </c>
      <c r="D673">
        <v>50000</v>
      </c>
      <c r="F673">
        <f t="shared" si="10"/>
        <v>3271.2</v>
      </c>
      <c r="G673">
        <v>3316.2</v>
      </c>
      <c r="H673">
        <v>0</v>
      </c>
      <c r="I673">
        <v>0</v>
      </c>
      <c r="J673">
        <v>0</v>
      </c>
      <c r="K673">
        <v>-45</v>
      </c>
      <c r="L673" t="s">
        <v>3949</v>
      </c>
      <c r="M673" t="s">
        <v>14838</v>
      </c>
      <c r="N673" t="s">
        <v>3989</v>
      </c>
      <c r="O673" t="s">
        <v>16363</v>
      </c>
      <c r="P673" t="s">
        <v>3986</v>
      </c>
      <c r="Q673" t="s">
        <v>16363</v>
      </c>
      <c r="R673" t="s">
        <v>3994</v>
      </c>
      <c r="S673" t="s">
        <v>16320</v>
      </c>
      <c r="U673" s="52"/>
      <c r="W673">
        <v>-46728.800000000003</v>
      </c>
    </row>
    <row r="674" spans="1:23" x14ac:dyDescent="0.3">
      <c r="A674" t="s">
        <v>2384</v>
      </c>
      <c r="B674" t="s">
        <v>2385</v>
      </c>
      <c r="C674" t="s">
        <v>15523</v>
      </c>
      <c r="D674">
        <v>10000</v>
      </c>
      <c r="F674">
        <f t="shared" si="10"/>
        <v>4905.1400000000003</v>
      </c>
      <c r="G674">
        <v>4905.1400000000003</v>
      </c>
      <c r="H674">
        <v>0</v>
      </c>
      <c r="I674">
        <v>0</v>
      </c>
      <c r="J674">
        <v>0</v>
      </c>
      <c r="K674">
        <v>0</v>
      </c>
      <c r="L674" t="s">
        <v>3941</v>
      </c>
      <c r="M674" t="s">
        <v>14838</v>
      </c>
      <c r="N674" t="s">
        <v>3984</v>
      </c>
      <c r="O674" t="s">
        <v>16362</v>
      </c>
      <c r="P674" t="s">
        <v>3986</v>
      </c>
      <c r="Q674" t="s">
        <v>16363</v>
      </c>
      <c r="R674" t="s">
        <v>3994</v>
      </c>
      <c r="S674" t="s">
        <v>16321</v>
      </c>
      <c r="U674" s="52">
        <v>56307880</v>
      </c>
      <c r="V674">
        <v>4</v>
      </c>
      <c r="W674">
        <v>-5094.8599999999997</v>
      </c>
    </row>
    <row r="675" spans="1:23" x14ac:dyDescent="0.3">
      <c r="A675" t="s">
        <v>2386</v>
      </c>
      <c r="B675" t="s">
        <v>2387</v>
      </c>
      <c r="C675" t="s">
        <v>15524</v>
      </c>
      <c r="D675">
        <v>10000</v>
      </c>
      <c r="F675">
        <f t="shared" si="10"/>
        <v>-396.55</v>
      </c>
      <c r="G675">
        <v>0</v>
      </c>
      <c r="H675">
        <v>-396.55</v>
      </c>
      <c r="I675">
        <v>0</v>
      </c>
      <c r="J675">
        <v>0</v>
      </c>
      <c r="K675">
        <v>0</v>
      </c>
      <c r="L675" t="s">
        <v>3936</v>
      </c>
      <c r="M675" t="s">
        <v>14838</v>
      </c>
      <c r="N675" t="s">
        <v>3984</v>
      </c>
      <c r="O675" t="s">
        <v>16362</v>
      </c>
      <c r="P675" t="s">
        <v>3988</v>
      </c>
      <c r="Q675" t="s">
        <v>16362</v>
      </c>
      <c r="R675" t="s">
        <v>3994</v>
      </c>
      <c r="S675" t="s">
        <v>16322</v>
      </c>
      <c r="U675" s="52"/>
      <c r="W675">
        <v>-10396.549999999999</v>
      </c>
    </row>
    <row r="676" spans="1:23" x14ac:dyDescent="0.3">
      <c r="A676" t="s">
        <v>2388</v>
      </c>
      <c r="B676" t="s">
        <v>2389</v>
      </c>
      <c r="C676" t="s">
        <v>15525</v>
      </c>
      <c r="D676">
        <v>10000</v>
      </c>
      <c r="F676">
        <f t="shared" si="10"/>
        <v>161</v>
      </c>
      <c r="G676">
        <v>161</v>
      </c>
      <c r="H676">
        <v>0</v>
      </c>
      <c r="I676">
        <v>0</v>
      </c>
      <c r="J676">
        <v>0</v>
      </c>
      <c r="K676">
        <v>0</v>
      </c>
      <c r="L676" t="s">
        <v>3932</v>
      </c>
      <c r="M676" t="s">
        <v>14838</v>
      </c>
      <c r="N676" t="s">
        <v>3984</v>
      </c>
      <c r="O676" t="s">
        <v>16362</v>
      </c>
      <c r="P676" t="s">
        <v>3988</v>
      </c>
      <c r="Q676" t="s">
        <v>16362</v>
      </c>
      <c r="R676" t="s">
        <v>3994</v>
      </c>
      <c r="S676" t="s">
        <v>16314</v>
      </c>
      <c r="U676" s="52">
        <v>84144960</v>
      </c>
      <c r="W676">
        <v>-9839</v>
      </c>
    </row>
    <row r="677" spans="1:23" x14ac:dyDescent="0.3">
      <c r="A677" t="s">
        <v>2390</v>
      </c>
      <c r="B677" t="s">
        <v>2391</v>
      </c>
      <c r="C677" t="s">
        <v>15526</v>
      </c>
      <c r="D677">
        <v>50000</v>
      </c>
      <c r="F677">
        <f t="shared" si="10"/>
        <v>10275.370000000001</v>
      </c>
      <c r="G677">
        <v>10275.370000000001</v>
      </c>
      <c r="H677">
        <v>0</v>
      </c>
      <c r="I677">
        <v>0</v>
      </c>
      <c r="J677">
        <v>0</v>
      </c>
      <c r="K677">
        <v>0</v>
      </c>
      <c r="L677" t="s">
        <v>3954</v>
      </c>
      <c r="M677" t="s">
        <v>14836</v>
      </c>
      <c r="N677" t="s">
        <v>3984</v>
      </c>
      <c r="O677" t="s">
        <v>16362</v>
      </c>
      <c r="P677" t="s">
        <v>3986</v>
      </c>
      <c r="Q677" t="s">
        <v>16363</v>
      </c>
      <c r="R677" t="s">
        <v>3997</v>
      </c>
      <c r="S677" t="s">
        <v>16312</v>
      </c>
      <c r="U677" s="52"/>
      <c r="W677">
        <v>-39724.629999999997</v>
      </c>
    </row>
    <row r="678" spans="1:23" x14ac:dyDescent="0.3">
      <c r="A678" t="s">
        <v>2392</v>
      </c>
      <c r="B678" t="s">
        <v>2393</v>
      </c>
      <c r="C678" t="s">
        <v>15527</v>
      </c>
      <c r="D678">
        <v>12000</v>
      </c>
      <c r="F678">
        <f t="shared" si="10"/>
        <v>3464.41</v>
      </c>
      <c r="G678">
        <v>3643.58</v>
      </c>
      <c r="H678">
        <v>0</v>
      </c>
      <c r="I678">
        <v>-179.17</v>
      </c>
      <c r="J678">
        <v>0</v>
      </c>
      <c r="K678">
        <v>0</v>
      </c>
      <c r="L678" t="s">
        <v>3939</v>
      </c>
      <c r="M678" t="s">
        <v>14838</v>
      </c>
      <c r="N678" t="s">
        <v>3989</v>
      </c>
      <c r="O678" t="s">
        <v>16363</v>
      </c>
      <c r="P678" t="s">
        <v>3991</v>
      </c>
      <c r="Q678" t="s">
        <v>16364</v>
      </c>
      <c r="R678" t="s">
        <v>3994</v>
      </c>
      <c r="S678" t="s">
        <v>16315</v>
      </c>
      <c r="U678" s="52">
        <v>42670980</v>
      </c>
      <c r="W678">
        <v>-8535.59</v>
      </c>
    </row>
    <row r="679" spans="1:23" x14ac:dyDescent="0.3">
      <c r="A679" t="s">
        <v>2394</v>
      </c>
      <c r="B679" t="s">
        <v>2395</v>
      </c>
      <c r="C679" t="s">
        <v>15528</v>
      </c>
      <c r="D679">
        <v>1200000</v>
      </c>
      <c r="F679">
        <f t="shared" si="10"/>
        <v>280085.03000000003</v>
      </c>
      <c r="G679">
        <v>280085.03000000003</v>
      </c>
      <c r="H679">
        <v>0</v>
      </c>
      <c r="I679">
        <v>0</v>
      </c>
      <c r="J679">
        <v>0</v>
      </c>
      <c r="K679">
        <v>0</v>
      </c>
      <c r="L679" t="s">
        <v>3928</v>
      </c>
      <c r="M679" t="s">
        <v>14840</v>
      </c>
      <c r="N679" t="s">
        <v>3984</v>
      </c>
      <c r="O679" t="s">
        <v>16362</v>
      </c>
      <c r="P679" t="s">
        <v>3986</v>
      </c>
      <c r="Q679" t="s">
        <v>16363</v>
      </c>
      <c r="R679" t="s">
        <v>3994</v>
      </c>
      <c r="S679" t="s">
        <v>16317</v>
      </c>
      <c r="U679" s="52"/>
      <c r="V679">
        <v>8</v>
      </c>
      <c r="W679">
        <v>-919914.97</v>
      </c>
    </row>
    <row r="680" spans="1:23" x14ac:dyDescent="0.3">
      <c r="A680" t="s">
        <v>2396</v>
      </c>
      <c r="B680" t="s">
        <v>2397</v>
      </c>
      <c r="C680" t="s">
        <v>15529</v>
      </c>
      <c r="D680">
        <v>0</v>
      </c>
      <c r="F680">
        <f t="shared" si="10"/>
        <v>-128.80000000000001</v>
      </c>
      <c r="G680">
        <v>0</v>
      </c>
      <c r="H680">
        <v>0</v>
      </c>
      <c r="I680">
        <v>0</v>
      </c>
      <c r="J680">
        <v>0</v>
      </c>
      <c r="K680">
        <v>-128.80000000000001</v>
      </c>
      <c r="L680" t="s">
        <v>3954</v>
      </c>
      <c r="M680" t="s">
        <v>14836</v>
      </c>
      <c r="N680" t="s">
        <v>3984</v>
      </c>
      <c r="O680" t="s">
        <v>16362</v>
      </c>
      <c r="P680" t="s">
        <v>3988</v>
      </c>
      <c r="Q680" t="s">
        <v>16362</v>
      </c>
      <c r="R680" t="s">
        <v>3994</v>
      </c>
      <c r="S680" t="s">
        <v>16320</v>
      </c>
      <c r="U680" s="52"/>
      <c r="W680">
        <v>-128.80000000000001</v>
      </c>
    </row>
    <row r="681" spans="1:23" x14ac:dyDescent="0.3">
      <c r="A681" t="s">
        <v>2398</v>
      </c>
      <c r="B681" t="s">
        <v>2399</v>
      </c>
      <c r="C681" t="s">
        <v>15530</v>
      </c>
      <c r="D681">
        <v>1</v>
      </c>
      <c r="F681">
        <f t="shared" si="10"/>
        <v>10972.5</v>
      </c>
      <c r="G681">
        <v>0</v>
      </c>
      <c r="H681">
        <v>0</v>
      </c>
      <c r="I681">
        <v>0</v>
      </c>
      <c r="J681">
        <v>0</v>
      </c>
      <c r="K681">
        <v>10972.5</v>
      </c>
      <c r="L681" t="s">
        <v>3940</v>
      </c>
      <c r="M681" t="s">
        <v>14838</v>
      </c>
      <c r="N681" t="s">
        <v>3984</v>
      </c>
      <c r="O681" t="s">
        <v>16362</v>
      </c>
      <c r="P681" t="s">
        <v>3985</v>
      </c>
      <c r="Q681" t="s">
        <v>16371</v>
      </c>
      <c r="R681" t="s">
        <v>3997</v>
      </c>
      <c r="S681" t="s">
        <v>16316</v>
      </c>
      <c r="U681" s="52"/>
      <c r="W681">
        <v>10971.5</v>
      </c>
    </row>
    <row r="682" spans="1:23" x14ac:dyDescent="0.3">
      <c r="A682" t="s">
        <v>2400</v>
      </c>
      <c r="B682" t="s">
        <v>2401</v>
      </c>
      <c r="C682" t="s">
        <v>15531</v>
      </c>
      <c r="D682">
        <v>50000</v>
      </c>
      <c r="F682">
        <f t="shared" si="10"/>
        <v>8043.1</v>
      </c>
      <c r="G682">
        <v>0</v>
      </c>
      <c r="H682">
        <v>0</v>
      </c>
      <c r="I682">
        <v>0</v>
      </c>
      <c r="J682">
        <v>0</v>
      </c>
      <c r="K682">
        <v>8043.1</v>
      </c>
      <c r="L682" t="s">
        <v>3931</v>
      </c>
      <c r="M682" t="s">
        <v>14838</v>
      </c>
      <c r="N682" t="s">
        <v>3984</v>
      </c>
      <c r="O682" t="s">
        <v>16362</v>
      </c>
      <c r="P682" t="s">
        <v>3986</v>
      </c>
      <c r="Q682" t="s">
        <v>16363</v>
      </c>
      <c r="R682" t="s">
        <v>3994</v>
      </c>
      <c r="S682" t="s">
        <v>16321</v>
      </c>
      <c r="U682" s="52"/>
      <c r="W682">
        <v>-41956.9</v>
      </c>
    </row>
    <row r="683" spans="1:23" x14ac:dyDescent="0.3">
      <c r="A683" t="s">
        <v>2402</v>
      </c>
      <c r="B683" t="s">
        <v>2403</v>
      </c>
      <c r="C683" t="s">
        <v>15532</v>
      </c>
      <c r="D683">
        <v>30000</v>
      </c>
      <c r="F683">
        <f t="shared" si="10"/>
        <v>5324.49</v>
      </c>
      <c r="G683">
        <v>0</v>
      </c>
      <c r="H683">
        <v>0</v>
      </c>
      <c r="I683">
        <v>0</v>
      </c>
      <c r="J683">
        <v>0</v>
      </c>
      <c r="K683">
        <v>5324.49</v>
      </c>
      <c r="L683" t="s">
        <v>3949</v>
      </c>
      <c r="M683" t="s">
        <v>14838</v>
      </c>
      <c r="N683" t="s">
        <v>3984</v>
      </c>
      <c r="O683" t="s">
        <v>16362</v>
      </c>
      <c r="P683" t="s">
        <v>3988</v>
      </c>
      <c r="Q683" t="s">
        <v>16362</v>
      </c>
      <c r="R683" t="s">
        <v>3994</v>
      </c>
      <c r="S683" t="s">
        <v>16311</v>
      </c>
      <c r="U683" s="52"/>
      <c r="W683">
        <v>-24675.510000000002</v>
      </c>
    </row>
    <row r="684" spans="1:23" x14ac:dyDescent="0.3">
      <c r="A684" t="s">
        <v>2404</v>
      </c>
      <c r="B684" t="s">
        <v>2405</v>
      </c>
      <c r="C684" t="s">
        <v>15533</v>
      </c>
      <c r="D684">
        <v>80000</v>
      </c>
      <c r="F684">
        <f t="shared" si="10"/>
        <v>32086.309999999998</v>
      </c>
      <c r="G684">
        <v>27299.62</v>
      </c>
      <c r="H684">
        <v>4786.6899999999996</v>
      </c>
      <c r="I684">
        <v>0</v>
      </c>
      <c r="J684">
        <v>0</v>
      </c>
      <c r="K684">
        <v>0</v>
      </c>
      <c r="L684" t="s">
        <v>3936</v>
      </c>
      <c r="M684" t="s">
        <v>14838</v>
      </c>
      <c r="N684" t="s">
        <v>3984</v>
      </c>
      <c r="O684" t="s">
        <v>16362</v>
      </c>
      <c r="P684" t="s">
        <v>3986</v>
      </c>
      <c r="Q684" t="s">
        <v>16363</v>
      </c>
      <c r="R684" t="s">
        <v>3994</v>
      </c>
      <c r="S684" t="s">
        <v>16313</v>
      </c>
      <c r="U684" s="52"/>
      <c r="W684">
        <v>-47913.69</v>
      </c>
    </row>
    <row r="685" spans="1:23" x14ac:dyDescent="0.3">
      <c r="A685" t="s">
        <v>2406</v>
      </c>
      <c r="B685" t="s">
        <v>2407</v>
      </c>
      <c r="C685" t="s">
        <v>15534</v>
      </c>
      <c r="D685">
        <v>8000</v>
      </c>
      <c r="F685">
        <f t="shared" si="10"/>
        <v>1332</v>
      </c>
      <c r="G685">
        <v>1332</v>
      </c>
      <c r="H685">
        <v>0</v>
      </c>
      <c r="I685">
        <v>0</v>
      </c>
      <c r="J685">
        <v>0</v>
      </c>
      <c r="K685">
        <v>0</v>
      </c>
      <c r="L685" t="s">
        <v>3949</v>
      </c>
      <c r="M685" t="s">
        <v>14838</v>
      </c>
      <c r="N685" t="s">
        <v>3984</v>
      </c>
      <c r="O685" t="s">
        <v>16362</v>
      </c>
      <c r="P685" t="s">
        <v>3986</v>
      </c>
      <c r="Q685" t="s">
        <v>16363</v>
      </c>
      <c r="R685" t="s">
        <v>3997</v>
      </c>
      <c r="S685" t="s">
        <v>16321</v>
      </c>
      <c r="U685" s="52">
        <v>153160</v>
      </c>
      <c r="W685">
        <v>-6668</v>
      </c>
    </row>
    <row r="686" spans="1:23" x14ac:dyDescent="0.3">
      <c r="A686" t="s">
        <v>2408</v>
      </c>
      <c r="B686" t="s">
        <v>2409</v>
      </c>
      <c r="C686" t="s">
        <v>15535</v>
      </c>
      <c r="D686">
        <v>10000</v>
      </c>
      <c r="F686">
        <f t="shared" si="10"/>
        <v>2478.9299999999998</v>
      </c>
      <c r="G686">
        <v>0</v>
      </c>
      <c r="H686">
        <v>0</v>
      </c>
      <c r="I686">
        <v>0</v>
      </c>
      <c r="J686">
        <v>0</v>
      </c>
      <c r="K686">
        <v>2478.9299999999998</v>
      </c>
      <c r="L686" t="s">
        <v>3939</v>
      </c>
      <c r="M686" t="s">
        <v>14838</v>
      </c>
      <c r="N686" t="s">
        <v>3984</v>
      </c>
      <c r="O686" t="s">
        <v>16362</v>
      </c>
      <c r="P686" t="s">
        <v>3988</v>
      </c>
      <c r="Q686" t="s">
        <v>16362</v>
      </c>
      <c r="R686" t="s">
        <v>3994</v>
      </c>
      <c r="S686" t="s">
        <v>16312</v>
      </c>
      <c r="U686" s="52"/>
      <c r="W686">
        <v>-7521.07</v>
      </c>
    </row>
    <row r="687" spans="1:23" x14ac:dyDescent="0.3">
      <c r="A687" t="s">
        <v>2410</v>
      </c>
      <c r="B687" t="s">
        <v>2411</v>
      </c>
      <c r="C687" t="s">
        <v>15536</v>
      </c>
      <c r="D687">
        <v>400000</v>
      </c>
      <c r="F687">
        <f t="shared" si="10"/>
        <v>12153.2</v>
      </c>
      <c r="G687">
        <v>9853.2000000000007</v>
      </c>
      <c r="H687">
        <v>2300</v>
      </c>
      <c r="I687">
        <v>0</v>
      </c>
      <c r="J687">
        <v>0</v>
      </c>
      <c r="K687">
        <v>0</v>
      </c>
      <c r="L687" t="s">
        <v>3954</v>
      </c>
      <c r="M687" t="s">
        <v>14836</v>
      </c>
      <c r="N687" t="s">
        <v>3984</v>
      </c>
      <c r="O687" t="s">
        <v>16362</v>
      </c>
      <c r="P687" t="s">
        <v>3988</v>
      </c>
      <c r="Q687" t="s">
        <v>16362</v>
      </c>
      <c r="R687" t="s">
        <v>3994</v>
      </c>
      <c r="S687" t="s">
        <v>16315</v>
      </c>
      <c r="U687" s="52">
        <v>11517940</v>
      </c>
      <c r="W687">
        <v>-387846.8</v>
      </c>
    </row>
    <row r="688" spans="1:23" x14ac:dyDescent="0.3">
      <c r="A688" t="s">
        <v>2412</v>
      </c>
      <c r="B688" t="s">
        <v>2413</v>
      </c>
      <c r="C688" t="s">
        <v>15537</v>
      </c>
      <c r="D688">
        <v>150000</v>
      </c>
      <c r="F688">
        <f t="shared" si="10"/>
        <v>14033.7</v>
      </c>
      <c r="G688">
        <v>0</v>
      </c>
      <c r="H688">
        <v>0</v>
      </c>
      <c r="I688">
        <v>0</v>
      </c>
      <c r="J688">
        <v>0</v>
      </c>
      <c r="K688">
        <v>14033.7</v>
      </c>
      <c r="L688" t="s">
        <v>3957</v>
      </c>
      <c r="M688" t="s">
        <v>14838</v>
      </c>
      <c r="N688" t="s">
        <v>3984</v>
      </c>
      <c r="O688" t="s">
        <v>16362</v>
      </c>
      <c r="P688" t="s">
        <v>3986</v>
      </c>
      <c r="Q688" t="s">
        <v>16363</v>
      </c>
      <c r="R688" t="s">
        <v>3994</v>
      </c>
      <c r="S688" t="s">
        <v>16307</v>
      </c>
      <c r="U688" s="52"/>
      <c r="V688">
        <v>3</v>
      </c>
      <c r="W688">
        <v>-135966.29999999999</v>
      </c>
    </row>
    <row r="689" spans="1:23" x14ac:dyDescent="0.3">
      <c r="A689" t="s">
        <v>2414</v>
      </c>
      <c r="B689" t="s">
        <v>2415</v>
      </c>
      <c r="C689" t="s">
        <v>15538</v>
      </c>
      <c r="D689">
        <v>50000</v>
      </c>
      <c r="F689">
        <f t="shared" si="10"/>
        <v>4819.95</v>
      </c>
      <c r="G689">
        <v>4819.95</v>
      </c>
      <c r="H689">
        <v>0</v>
      </c>
      <c r="I689">
        <v>0</v>
      </c>
      <c r="J689">
        <v>0</v>
      </c>
      <c r="K689">
        <v>0</v>
      </c>
      <c r="L689" t="s">
        <v>3945</v>
      </c>
      <c r="M689" t="s">
        <v>14844</v>
      </c>
      <c r="N689" t="s">
        <v>3984</v>
      </c>
      <c r="O689" t="s">
        <v>16362</v>
      </c>
      <c r="P689" t="s">
        <v>3986</v>
      </c>
      <c r="Q689" t="s">
        <v>16363</v>
      </c>
      <c r="R689" t="s">
        <v>3994</v>
      </c>
      <c r="S689" t="s">
        <v>16314</v>
      </c>
      <c r="U689" s="52"/>
      <c r="W689">
        <v>-45180.05</v>
      </c>
    </row>
    <row r="690" spans="1:23" x14ac:dyDescent="0.3">
      <c r="A690" t="s">
        <v>2416</v>
      </c>
      <c r="B690" t="s">
        <v>2417</v>
      </c>
      <c r="C690" t="s">
        <v>15539</v>
      </c>
      <c r="D690">
        <v>30000</v>
      </c>
      <c r="F690">
        <f t="shared" si="10"/>
        <v>1758.4</v>
      </c>
      <c r="G690">
        <v>1758.4</v>
      </c>
      <c r="H690">
        <v>0</v>
      </c>
      <c r="I690">
        <v>0</v>
      </c>
      <c r="J690">
        <v>0</v>
      </c>
      <c r="K690">
        <v>0</v>
      </c>
      <c r="L690" t="s">
        <v>3941</v>
      </c>
      <c r="M690" t="s">
        <v>14838</v>
      </c>
      <c r="N690" t="s">
        <v>3984</v>
      </c>
      <c r="O690" t="s">
        <v>16362</v>
      </c>
      <c r="P690" t="s">
        <v>3988</v>
      </c>
      <c r="Q690" t="s">
        <v>16362</v>
      </c>
      <c r="R690" t="s">
        <v>3994</v>
      </c>
      <c r="S690" t="s">
        <v>16317</v>
      </c>
      <c r="U690" s="52"/>
      <c r="W690">
        <v>-28241.599999999999</v>
      </c>
    </row>
    <row r="691" spans="1:23" x14ac:dyDescent="0.3">
      <c r="A691" t="s">
        <v>2418</v>
      </c>
      <c r="B691" t="s">
        <v>2419</v>
      </c>
      <c r="C691" t="s">
        <v>15540</v>
      </c>
      <c r="D691">
        <v>250000</v>
      </c>
      <c r="F691">
        <f t="shared" si="10"/>
        <v>38156.759999999995</v>
      </c>
      <c r="G691">
        <v>29178.78</v>
      </c>
      <c r="H691">
        <v>0</v>
      </c>
      <c r="I691">
        <v>0</v>
      </c>
      <c r="J691">
        <v>0</v>
      </c>
      <c r="K691">
        <v>8977.98</v>
      </c>
      <c r="L691" t="s">
        <v>3970</v>
      </c>
      <c r="M691" t="s">
        <v>14842</v>
      </c>
      <c r="N691" t="s">
        <v>3989</v>
      </c>
      <c r="O691" t="s">
        <v>16363</v>
      </c>
      <c r="P691" t="s">
        <v>3985</v>
      </c>
      <c r="Q691" t="s">
        <v>16371</v>
      </c>
      <c r="R691" t="s">
        <v>3997</v>
      </c>
      <c r="S691" t="s">
        <v>16307</v>
      </c>
      <c r="U691" s="52">
        <v>263161600</v>
      </c>
      <c r="W691">
        <v>-211843.24</v>
      </c>
    </row>
    <row r="692" spans="1:23" x14ac:dyDescent="0.3">
      <c r="A692" t="s">
        <v>2420</v>
      </c>
      <c r="B692" t="s">
        <v>2421</v>
      </c>
      <c r="C692" t="s">
        <v>15541</v>
      </c>
      <c r="D692">
        <v>2000000</v>
      </c>
      <c r="F692">
        <f t="shared" si="10"/>
        <v>1276850.1299999999</v>
      </c>
      <c r="G692">
        <v>973626.95</v>
      </c>
      <c r="H692">
        <v>299423.18</v>
      </c>
      <c r="I692">
        <v>0</v>
      </c>
      <c r="J692">
        <v>0</v>
      </c>
      <c r="K692">
        <v>3800</v>
      </c>
      <c r="L692" t="s">
        <v>3970</v>
      </c>
      <c r="M692" t="s">
        <v>14842</v>
      </c>
      <c r="N692" t="s">
        <v>3984</v>
      </c>
      <c r="O692" t="s">
        <v>16362</v>
      </c>
      <c r="P692" t="s">
        <v>3985</v>
      </c>
      <c r="Q692" t="s">
        <v>16371</v>
      </c>
      <c r="R692" t="s">
        <v>3997</v>
      </c>
      <c r="S692" t="s">
        <v>16315</v>
      </c>
      <c r="U692" s="52"/>
      <c r="W692">
        <v>-723149.87000000011</v>
      </c>
    </row>
    <row r="693" spans="1:23" x14ac:dyDescent="0.3">
      <c r="A693" t="s">
        <v>2422</v>
      </c>
      <c r="B693" t="s">
        <v>2423</v>
      </c>
      <c r="C693" t="s">
        <v>15542</v>
      </c>
      <c r="D693">
        <v>25000</v>
      </c>
      <c r="F693">
        <f t="shared" si="10"/>
        <v>-114.41</v>
      </c>
      <c r="G693">
        <v>0</v>
      </c>
      <c r="H693">
        <v>-2.83</v>
      </c>
      <c r="I693">
        <v>0</v>
      </c>
      <c r="J693">
        <v>0</v>
      </c>
      <c r="K693">
        <v>-111.58</v>
      </c>
      <c r="L693" t="s">
        <v>3954</v>
      </c>
      <c r="M693" t="s">
        <v>14836</v>
      </c>
      <c r="N693" t="s">
        <v>3984</v>
      </c>
      <c r="O693" t="s">
        <v>16362</v>
      </c>
      <c r="P693" t="s">
        <v>3985</v>
      </c>
      <c r="Q693" t="s">
        <v>16371</v>
      </c>
      <c r="R693" t="s">
        <v>3997</v>
      </c>
      <c r="S693" t="s">
        <v>16319</v>
      </c>
      <c r="U693" s="52">
        <v>65165400</v>
      </c>
      <c r="W693">
        <v>-25114.41</v>
      </c>
    </row>
    <row r="694" spans="1:23" x14ac:dyDescent="0.3">
      <c r="A694" t="s">
        <v>2424</v>
      </c>
      <c r="B694" t="s">
        <v>2425</v>
      </c>
      <c r="C694" t="s">
        <v>15543</v>
      </c>
      <c r="D694">
        <v>80000</v>
      </c>
      <c r="F694">
        <f t="shared" si="10"/>
        <v>36578.109999999993</v>
      </c>
      <c r="G694">
        <v>19344</v>
      </c>
      <c r="H694">
        <v>16631.759999999998</v>
      </c>
      <c r="I694">
        <v>320.64</v>
      </c>
      <c r="J694">
        <v>0</v>
      </c>
      <c r="K694">
        <v>281.70999999999998</v>
      </c>
      <c r="L694" t="s">
        <v>3954</v>
      </c>
      <c r="M694" t="s">
        <v>14836</v>
      </c>
      <c r="N694" t="s">
        <v>3989</v>
      </c>
      <c r="O694" t="s">
        <v>16363</v>
      </c>
      <c r="P694" t="s">
        <v>3985</v>
      </c>
      <c r="Q694" t="s">
        <v>16371</v>
      </c>
      <c r="R694" t="s">
        <v>3997</v>
      </c>
      <c r="S694" t="s">
        <v>16309</v>
      </c>
      <c r="U694" s="52"/>
      <c r="W694">
        <v>-43421.890000000007</v>
      </c>
    </row>
    <row r="695" spans="1:23" x14ac:dyDescent="0.3">
      <c r="A695" t="s">
        <v>2426</v>
      </c>
      <c r="B695" t="s">
        <v>2427</v>
      </c>
      <c r="C695" t="s">
        <v>15544</v>
      </c>
      <c r="D695">
        <v>50000</v>
      </c>
      <c r="F695">
        <f t="shared" si="10"/>
        <v>26213.68</v>
      </c>
      <c r="G695">
        <v>26213.68</v>
      </c>
      <c r="H695">
        <v>0</v>
      </c>
      <c r="I695">
        <v>0</v>
      </c>
      <c r="J695">
        <v>0</v>
      </c>
      <c r="K695">
        <v>0</v>
      </c>
      <c r="L695" t="s">
        <v>3939</v>
      </c>
      <c r="M695" t="s">
        <v>14838</v>
      </c>
      <c r="N695" t="s">
        <v>3984</v>
      </c>
      <c r="O695" t="s">
        <v>16362</v>
      </c>
      <c r="P695" t="s">
        <v>3988</v>
      </c>
      <c r="Q695" t="s">
        <v>16362</v>
      </c>
      <c r="R695" t="s">
        <v>3994</v>
      </c>
      <c r="S695" t="s">
        <v>16308</v>
      </c>
      <c r="U695" s="52"/>
      <c r="W695">
        <v>-23786.32</v>
      </c>
    </row>
    <row r="696" spans="1:23" x14ac:dyDescent="0.3">
      <c r="A696" t="s">
        <v>2428</v>
      </c>
      <c r="B696" t="s">
        <v>2429</v>
      </c>
      <c r="C696" t="s">
        <v>15545</v>
      </c>
      <c r="D696">
        <v>45000</v>
      </c>
      <c r="F696">
        <f t="shared" si="10"/>
        <v>558.15</v>
      </c>
      <c r="G696">
        <v>558.15</v>
      </c>
      <c r="H696">
        <v>0</v>
      </c>
      <c r="I696">
        <v>0</v>
      </c>
      <c r="J696">
        <v>0</v>
      </c>
      <c r="K696">
        <v>0</v>
      </c>
      <c r="L696" t="s">
        <v>3945</v>
      </c>
      <c r="M696" t="s">
        <v>14844</v>
      </c>
      <c r="N696" t="s">
        <v>3984</v>
      </c>
      <c r="O696" t="s">
        <v>16362</v>
      </c>
      <c r="P696" t="s">
        <v>3988</v>
      </c>
      <c r="Q696" t="s">
        <v>16362</v>
      </c>
      <c r="R696" t="s">
        <v>3994</v>
      </c>
      <c r="S696" t="s">
        <v>16308</v>
      </c>
      <c r="U696" s="52"/>
      <c r="W696">
        <v>-44441.85</v>
      </c>
    </row>
    <row r="697" spans="1:23" x14ac:dyDescent="0.3">
      <c r="A697" t="s">
        <v>2430</v>
      </c>
      <c r="B697" t="s">
        <v>2431</v>
      </c>
      <c r="C697" t="s">
        <v>15546</v>
      </c>
      <c r="D697">
        <v>3000</v>
      </c>
      <c r="F697">
        <f t="shared" si="10"/>
        <v>810.75</v>
      </c>
      <c r="G697">
        <v>540.5</v>
      </c>
      <c r="H697">
        <v>0</v>
      </c>
      <c r="I697">
        <v>270.25</v>
      </c>
      <c r="J697">
        <v>0</v>
      </c>
      <c r="K697">
        <v>0</v>
      </c>
      <c r="L697" t="s">
        <v>3957</v>
      </c>
      <c r="M697" t="s">
        <v>14838</v>
      </c>
      <c r="N697" t="s">
        <v>3984</v>
      </c>
      <c r="O697" t="s">
        <v>16362</v>
      </c>
      <c r="P697" t="s">
        <v>3986</v>
      </c>
      <c r="Q697" t="s">
        <v>16363</v>
      </c>
      <c r="R697" t="s">
        <v>3994</v>
      </c>
      <c r="S697" t="s">
        <v>16310</v>
      </c>
      <c r="U697" s="52">
        <v>279474300</v>
      </c>
      <c r="V697">
        <v>4</v>
      </c>
      <c r="W697">
        <v>-2189.25</v>
      </c>
    </row>
    <row r="698" spans="1:23" x14ac:dyDescent="0.3">
      <c r="A698" t="s">
        <v>2432</v>
      </c>
      <c r="B698" t="s">
        <v>2433</v>
      </c>
      <c r="C698" t="s">
        <v>15547</v>
      </c>
      <c r="D698">
        <v>5000</v>
      </c>
      <c r="F698">
        <f t="shared" si="10"/>
        <v>2643.65</v>
      </c>
      <c r="G698">
        <v>2643.65</v>
      </c>
      <c r="H698">
        <v>0</v>
      </c>
      <c r="I698">
        <v>0</v>
      </c>
      <c r="J698">
        <v>0</v>
      </c>
      <c r="K698">
        <v>0</v>
      </c>
      <c r="L698" t="s">
        <v>3941</v>
      </c>
      <c r="M698" t="s">
        <v>14838</v>
      </c>
      <c r="N698" t="s">
        <v>3984</v>
      </c>
      <c r="O698" t="s">
        <v>16362</v>
      </c>
      <c r="P698" t="s">
        <v>3985</v>
      </c>
      <c r="Q698" t="s">
        <v>16371</v>
      </c>
      <c r="R698" t="s">
        <v>3997</v>
      </c>
      <c r="S698" t="s">
        <v>16316</v>
      </c>
      <c r="U698" s="52">
        <v>74822840</v>
      </c>
      <c r="W698">
        <v>-2356.35</v>
      </c>
    </row>
    <row r="699" spans="1:23" x14ac:dyDescent="0.3">
      <c r="A699" t="s">
        <v>2434</v>
      </c>
      <c r="B699" t="s">
        <v>2435</v>
      </c>
      <c r="C699" t="s">
        <v>15548</v>
      </c>
      <c r="D699">
        <v>20000</v>
      </c>
      <c r="F699">
        <f t="shared" si="10"/>
        <v>655.5</v>
      </c>
      <c r="G699">
        <v>437</v>
      </c>
      <c r="H699">
        <v>0</v>
      </c>
      <c r="I699">
        <v>0</v>
      </c>
      <c r="J699">
        <v>0</v>
      </c>
      <c r="K699">
        <v>218.5</v>
      </c>
      <c r="L699" t="s">
        <v>3949</v>
      </c>
      <c r="M699" t="s">
        <v>14838</v>
      </c>
      <c r="N699" t="s">
        <v>3984</v>
      </c>
      <c r="O699" t="s">
        <v>16362</v>
      </c>
      <c r="P699" t="s">
        <v>3986</v>
      </c>
      <c r="Q699" t="s">
        <v>16363</v>
      </c>
      <c r="R699" t="s">
        <v>3994</v>
      </c>
      <c r="S699" t="s">
        <v>16318</v>
      </c>
      <c r="U699" s="52"/>
      <c r="W699">
        <v>-19344.5</v>
      </c>
    </row>
    <row r="700" spans="1:23" x14ac:dyDescent="0.3">
      <c r="A700" t="s">
        <v>2436</v>
      </c>
      <c r="B700" t="s">
        <v>2437</v>
      </c>
      <c r="C700" t="s">
        <v>15549</v>
      </c>
      <c r="D700">
        <v>250000</v>
      </c>
      <c r="F700">
        <f t="shared" si="10"/>
        <v>23534.06</v>
      </c>
      <c r="G700">
        <v>23534.06</v>
      </c>
      <c r="H700">
        <v>0</v>
      </c>
      <c r="I700">
        <v>0</v>
      </c>
      <c r="J700">
        <v>0</v>
      </c>
      <c r="K700">
        <v>0</v>
      </c>
      <c r="L700" t="s">
        <v>3943</v>
      </c>
      <c r="M700" t="s">
        <v>14842</v>
      </c>
      <c r="N700" t="s">
        <v>3984</v>
      </c>
      <c r="O700" t="s">
        <v>16362</v>
      </c>
      <c r="P700" t="s">
        <v>3986</v>
      </c>
      <c r="Q700" t="s">
        <v>16363</v>
      </c>
      <c r="R700" t="s">
        <v>3994</v>
      </c>
      <c r="S700" t="s">
        <v>16308</v>
      </c>
      <c r="U700" s="52">
        <v>451108320</v>
      </c>
      <c r="W700">
        <v>-226465.94</v>
      </c>
    </row>
    <row r="701" spans="1:23" x14ac:dyDescent="0.3">
      <c r="A701" t="s">
        <v>2438</v>
      </c>
      <c r="B701" t="s">
        <v>2439</v>
      </c>
      <c r="C701" t="s">
        <v>15550</v>
      </c>
      <c r="D701">
        <v>120000</v>
      </c>
      <c r="F701">
        <f t="shared" si="10"/>
        <v>1518</v>
      </c>
      <c r="G701">
        <v>1518</v>
      </c>
      <c r="H701">
        <v>-759</v>
      </c>
      <c r="I701">
        <v>759</v>
      </c>
      <c r="J701">
        <v>0</v>
      </c>
      <c r="K701">
        <v>0</v>
      </c>
      <c r="L701" t="s">
        <v>3941</v>
      </c>
      <c r="M701" t="s">
        <v>14838</v>
      </c>
      <c r="N701" t="s">
        <v>3990</v>
      </c>
      <c r="O701" t="s">
        <v>16364</v>
      </c>
      <c r="P701" t="s">
        <v>3988</v>
      </c>
      <c r="Q701" t="s">
        <v>16362</v>
      </c>
      <c r="R701" t="s">
        <v>3994</v>
      </c>
      <c r="S701" t="s">
        <v>16315</v>
      </c>
      <c r="U701" s="52"/>
      <c r="W701">
        <v>-118482</v>
      </c>
    </row>
    <row r="702" spans="1:23" x14ac:dyDescent="0.3">
      <c r="A702" t="s">
        <v>2440</v>
      </c>
      <c r="B702" t="s">
        <v>2441</v>
      </c>
      <c r="C702" t="s">
        <v>15551</v>
      </c>
      <c r="D702">
        <v>15000</v>
      </c>
      <c r="F702">
        <f t="shared" si="10"/>
        <v>1336.79</v>
      </c>
      <c r="G702">
        <v>514.54</v>
      </c>
      <c r="H702">
        <v>0</v>
      </c>
      <c r="I702">
        <v>0</v>
      </c>
      <c r="J702">
        <v>0</v>
      </c>
      <c r="K702">
        <v>822.25</v>
      </c>
      <c r="L702" t="s">
        <v>3931</v>
      </c>
      <c r="M702" t="s">
        <v>14838</v>
      </c>
      <c r="N702" t="s">
        <v>3984</v>
      </c>
      <c r="O702" t="s">
        <v>16362</v>
      </c>
      <c r="P702" t="s">
        <v>3988</v>
      </c>
      <c r="Q702" t="s">
        <v>16362</v>
      </c>
      <c r="R702" t="s">
        <v>3994</v>
      </c>
      <c r="S702" t="s">
        <v>16312</v>
      </c>
      <c r="U702" s="52">
        <v>26561530</v>
      </c>
      <c r="W702">
        <v>-13663.21</v>
      </c>
    </row>
    <row r="703" spans="1:23" x14ac:dyDescent="0.3">
      <c r="A703" t="s">
        <v>2442</v>
      </c>
      <c r="B703" t="s">
        <v>2443</v>
      </c>
      <c r="C703" t="s">
        <v>15552</v>
      </c>
      <c r="D703">
        <v>10000</v>
      </c>
      <c r="F703">
        <f t="shared" si="10"/>
        <v>21158.559999999998</v>
      </c>
      <c r="G703">
        <v>3185.5</v>
      </c>
      <c r="H703">
        <v>0</v>
      </c>
      <c r="I703">
        <v>3185.5</v>
      </c>
      <c r="J703">
        <v>1592.75</v>
      </c>
      <c r="K703">
        <v>13194.81</v>
      </c>
      <c r="L703" t="s">
        <v>3935</v>
      </c>
      <c r="M703" t="s">
        <v>14838</v>
      </c>
      <c r="N703" t="s">
        <v>3989</v>
      </c>
      <c r="O703" t="s">
        <v>16363</v>
      </c>
      <c r="P703" t="s">
        <v>3986</v>
      </c>
      <c r="Q703" t="s">
        <v>16363</v>
      </c>
      <c r="R703" t="s">
        <v>3994</v>
      </c>
      <c r="S703" t="s">
        <v>16320</v>
      </c>
      <c r="U703" s="52"/>
      <c r="W703">
        <v>11158.559999999998</v>
      </c>
    </row>
    <row r="704" spans="1:23" x14ac:dyDescent="0.3">
      <c r="A704" t="s">
        <v>2444</v>
      </c>
      <c r="B704" t="s">
        <v>2445</v>
      </c>
      <c r="C704" t="s">
        <v>15553</v>
      </c>
      <c r="D704">
        <v>10000</v>
      </c>
      <c r="F704">
        <f t="shared" si="10"/>
        <v>2829</v>
      </c>
      <c r="G704">
        <v>2139</v>
      </c>
      <c r="H704">
        <v>0</v>
      </c>
      <c r="I704">
        <v>0</v>
      </c>
      <c r="J704">
        <v>690</v>
      </c>
      <c r="K704">
        <v>0</v>
      </c>
      <c r="L704" t="s">
        <v>3931</v>
      </c>
      <c r="M704" t="s">
        <v>14838</v>
      </c>
      <c r="N704" t="s">
        <v>3990</v>
      </c>
      <c r="O704" t="s">
        <v>16364</v>
      </c>
      <c r="P704" t="s">
        <v>3985</v>
      </c>
      <c r="Q704" t="s">
        <v>16371</v>
      </c>
      <c r="R704" t="s">
        <v>3997</v>
      </c>
      <c r="S704" t="s">
        <v>16309</v>
      </c>
      <c r="U704" s="52"/>
      <c r="W704">
        <v>-7171</v>
      </c>
    </row>
    <row r="705" spans="1:23" x14ac:dyDescent="0.3">
      <c r="A705" t="s">
        <v>2446</v>
      </c>
      <c r="B705" t="s">
        <v>2447</v>
      </c>
      <c r="C705" t="s">
        <v>15554</v>
      </c>
      <c r="D705">
        <v>10000</v>
      </c>
      <c r="F705">
        <f t="shared" si="10"/>
        <v>2070</v>
      </c>
      <c r="G705">
        <v>0</v>
      </c>
      <c r="H705">
        <v>0</v>
      </c>
      <c r="I705">
        <v>2070</v>
      </c>
      <c r="J705">
        <v>0</v>
      </c>
      <c r="K705">
        <v>0</v>
      </c>
      <c r="L705" t="s">
        <v>3931</v>
      </c>
      <c r="M705" t="s">
        <v>14838</v>
      </c>
      <c r="N705" t="s">
        <v>3984</v>
      </c>
      <c r="O705" t="s">
        <v>16362</v>
      </c>
      <c r="P705" t="s">
        <v>3985</v>
      </c>
      <c r="Q705" t="s">
        <v>16371</v>
      </c>
      <c r="R705" t="s">
        <v>3997</v>
      </c>
      <c r="S705" t="s">
        <v>16313</v>
      </c>
      <c r="U705" s="52"/>
      <c r="W705">
        <v>-7930</v>
      </c>
    </row>
    <row r="706" spans="1:23" x14ac:dyDescent="0.3">
      <c r="A706" t="s">
        <v>2448</v>
      </c>
      <c r="B706" t="s">
        <v>2449</v>
      </c>
      <c r="C706" t="s">
        <v>15555</v>
      </c>
      <c r="D706">
        <v>0</v>
      </c>
      <c r="F706">
        <f t="shared" si="10"/>
        <v>-465.75</v>
      </c>
      <c r="G706">
        <v>0</v>
      </c>
      <c r="H706">
        <v>0</v>
      </c>
      <c r="I706">
        <v>0</v>
      </c>
      <c r="J706">
        <v>0</v>
      </c>
      <c r="K706">
        <v>-465.75</v>
      </c>
      <c r="L706" t="s">
        <v>3945</v>
      </c>
      <c r="M706" t="s">
        <v>14844</v>
      </c>
      <c r="N706" t="s">
        <v>3984</v>
      </c>
      <c r="O706" t="s">
        <v>16362</v>
      </c>
      <c r="P706" t="s">
        <v>3985</v>
      </c>
      <c r="Q706" t="s">
        <v>16371</v>
      </c>
      <c r="R706" t="s">
        <v>3997</v>
      </c>
      <c r="S706" t="s">
        <v>16320</v>
      </c>
      <c r="U706" s="52">
        <v>897994500</v>
      </c>
      <c r="W706">
        <v>-465.75</v>
      </c>
    </row>
    <row r="707" spans="1:23" x14ac:dyDescent="0.3">
      <c r="A707" t="s">
        <v>2450</v>
      </c>
      <c r="B707" t="s">
        <v>2451</v>
      </c>
      <c r="C707" t="s">
        <v>15556</v>
      </c>
      <c r="D707">
        <v>5000</v>
      </c>
      <c r="F707">
        <f t="shared" ref="F707:F770" si="11">G707+H707+I707+J707+K707</f>
        <v>3059.31</v>
      </c>
      <c r="G707">
        <v>3059.31</v>
      </c>
      <c r="H707">
        <v>0</v>
      </c>
      <c r="I707">
        <v>0</v>
      </c>
      <c r="J707">
        <v>0</v>
      </c>
      <c r="K707">
        <v>0</v>
      </c>
      <c r="L707" t="s">
        <v>3935</v>
      </c>
      <c r="M707" t="s">
        <v>14838</v>
      </c>
      <c r="N707" t="s">
        <v>3984</v>
      </c>
      <c r="O707" t="s">
        <v>16362</v>
      </c>
      <c r="P707" t="s">
        <v>3988</v>
      </c>
      <c r="Q707" t="s">
        <v>16362</v>
      </c>
      <c r="R707" t="s">
        <v>3994</v>
      </c>
      <c r="S707" t="s">
        <v>16318</v>
      </c>
      <c r="U707" s="52"/>
      <c r="V707">
        <v>8</v>
      </c>
      <c r="W707">
        <v>-1940.69</v>
      </c>
    </row>
    <row r="708" spans="1:23" x14ac:dyDescent="0.3">
      <c r="A708" t="s">
        <v>2452</v>
      </c>
      <c r="B708" t="s">
        <v>2453</v>
      </c>
      <c r="C708" t="s">
        <v>15557</v>
      </c>
      <c r="D708">
        <v>30000</v>
      </c>
      <c r="F708">
        <f t="shared" si="11"/>
        <v>25214.16</v>
      </c>
      <c r="G708">
        <v>25214.16</v>
      </c>
      <c r="H708">
        <v>0</v>
      </c>
      <c r="I708">
        <v>0</v>
      </c>
      <c r="J708">
        <v>0</v>
      </c>
      <c r="K708">
        <v>0</v>
      </c>
      <c r="L708" t="s">
        <v>3931</v>
      </c>
      <c r="M708" t="s">
        <v>14838</v>
      </c>
      <c r="N708" t="s">
        <v>3984</v>
      </c>
      <c r="O708" t="s">
        <v>16362</v>
      </c>
      <c r="P708" t="s">
        <v>3988</v>
      </c>
      <c r="Q708" t="s">
        <v>16362</v>
      </c>
      <c r="R708" t="s">
        <v>3994</v>
      </c>
      <c r="S708" t="s">
        <v>16313</v>
      </c>
      <c r="U708" s="52"/>
      <c r="W708">
        <v>-4785.84</v>
      </c>
    </row>
    <row r="709" spans="1:23" x14ac:dyDescent="0.3">
      <c r="A709" t="s">
        <v>2454</v>
      </c>
      <c r="B709" t="s">
        <v>2455</v>
      </c>
      <c r="C709" t="s">
        <v>15558</v>
      </c>
      <c r="D709">
        <v>20000</v>
      </c>
      <c r="F709">
        <f t="shared" si="11"/>
        <v>6766.67</v>
      </c>
      <c r="G709">
        <v>6766.67</v>
      </c>
      <c r="H709">
        <v>0</v>
      </c>
      <c r="I709">
        <v>0</v>
      </c>
      <c r="J709">
        <v>0</v>
      </c>
      <c r="K709">
        <v>0</v>
      </c>
      <c r="L709" t="s">
        <v>3939</v>
      </c>
      <c r="M709" t="s">
        <v>14838</v>
      </c>
      <c r="N709" t="s">
        <v>3984</v>
      </c>
      <c r="O709" t="s">
        <v>16362</v>
      </c>
      <c r="P709" t="s">
        <v>3988</v>
      </c>
      <c r="Q709" t="s">
        <v>16362</v>
      </c>
      <c r="R709" t="s">
        <v>3994</v>
      </c>
      <c r="S709" t="s">
        <v>16313</v>
      </c>
      <c r="U709" s="52"/>
      <c r="W709">
        <v>-13233.33</v>
      </c>
    </row>
    <row r="710" spans="1:23" x14ac:dyDescent="0.3">
      <c r="A710" t="s">
        <v>2456</v>
      </c>
      <c r="B710" t="s">
        <v>2457</v>
      </c>
      <c r="C710" t="s">
        <v>15559</v>
      </c>
      <c r="D710">
        <v>50000</v>
      </c>
      <c r="F710">
        <f t="shared" si="11"/>
        <v>1449</v>
      </c>
      <c r="G710">
        <v>759</v>
      </c>
      <c r="H710">
        <v>0</v>
      </c>
      <c r="I710">
        <v>690</v>
      </c>
      <c r="J710">
        <v>0</v>
      </c>
      <c r="K710">
        <v>0</v>
      </c>
      <c r="L710" t="s">
        <v>3941</v>
      </c>
      <c r="M710" t="s">
        <v>14838</v>
      </c>
      <c r="N710" t="s">
        <v>3989</v>
      </c>
      <c r="O710" t="s">
        <v>16363</v>
      </c>
      <c r="P710" t="s">
        <v>3986</v>
      </c>
      <c r="Q710" t="s">
        <v>16363</v>
      </c>
      <c r="R710" t="s">
        <v>3994</v>
      </c>
      <c r="S710" t="s">
        <v>16321</v>
      </c>
      <c r="U710" s="52"/>
      <c r="W710">
        <v>-48551</v>
      </c>
    </row>
    <row r="711" spans="1:23" x14ac:dyDescent="0.3">
      <c r="A711" t="s">
        <v>2458</v>
      </c>
      <c r="B711" t="s">
        <v>2459</v>
      </c>
      <c r="C711" t="s">
        <v>15560</v>
      </c>
      <c r="D711">
        <v>5000</v>
      </c>
      <c r="F711">
        <f t="shared" si="11"/>
        <v>1420.25</v>
      </c>
      <c r="G711">
        <v>1420.25</v>
      </c>
      <c r="H711">
        <v>0</v>
      </c>
      <c r="I711">
        <v>0</v>
      </c>
      <c r="J711">
        <v>0</v>
      </c>
      <c r="K711">
        <v>0</v>
      </c>
      <c r="L711" t="s">
        <v>3939</v>
      </c>
      <c r="M711" t="s">
        <v>14838</v>
      </c>
      <c r="N711" t="s">
        <v>3984</v>
      </c>
      <c r="O711" t="s">
        <v>16362</v>
      </c>
      <c r="P711" t="s">
        <v>3985</v>
      </c>
      <c r="Q711" t="s">
        <v>16371</v>
      </c>
      <c r="R711" t="s">
        <v>3997</v>
      </c>
      <c r="S711" t="s">
        <v>16313</v>
      </c>
      <c r="U711" s="52">
        <v>81852400</v>
      </c>
      <c r="W711">
        <v>-3579.75</v>
      </c>
    </row>
    <row r="712" spans="1:23" x14ac:dyDescent="0.3">
      <c r="A712" t="s">
        <v>2460</v>
      </c>
      <c r="B712" t="s">
        <v>2461</v>
      </c>
      <c r="C712" t="s">
        <v>15561</v>
      </c>
      <c r="D712">
        <v>230000</v>
      </c>
      <c r="F712">
        <f t="shared" si="11"/>
        <v>144153.35</v>
      </c>
      <c r="G712">
        <v>144153.35</v>
      </c>
      <c r="H712">
        <v>0</v>
      </c>
      <c r="I712">
        <v>0</v>
      </c>
      <c r="J712">
        <v>0</v>
      </c>
      <c r="K712">
        <v>0</v>
      </c>
      <c r="L712" t="s">
        <v>3971</v>
      </c>
      <c r="M712" t="s">
        <v>14839</v>
      </c>
      <c r="N712" t="s">
        <v>3984</v>
      </c>
      <c r="O712" t="s">
        <v>16362</v>
      </c>
      <c r="P712" t="s">
        <v>3986</v>
      </c>
      <c r="Q712" t="s">
        <v>16363</v>
      </c>
      <c r="R712" t="s">
        <v>3997</v>
      </c>
      <c r="S712" t="s">
        <v>16321</v>
      </c>
      <c r="U712" s="52"/>
      <c r="V712">
        <v>2</v>
      </c>
      <c r="W712">
        <v>-85846.65</v>
      </c>
    </row>
    <row r="713" spans="1:23" x14ac:dyDescent="0.3">
      <c r="A713" t="s">
        <v>2462</v>
      </c>
      <c r="B713" t="s">
        <v>2463</v>
      </c>
      <c r="C713" t="s">
        <v>15562</v>
      </c>
      <c r="D713">
        <v>15000</v>
      </c>
      <c r="F713">
        <f t="shared" si="11"/>
        <v>9693.83</v>
      </c>
      <c r="G713">
        <v>9693.83</v>
      </c>
      <c r="H713">
        <v>0</v>
      </c>
      <c r="I713">
        <v>0</v>
      </c>
      <c r="J713">
        <v>0</v>
      </c>
      <c r="K713">
        <v>0</v>
      </c>
      <c r="L713" t="s">
        <v>3939</v>
      </c>
      <c r="M713" t="s">
        <v>14838</v>
      </c>
      <c r="N713" t="s">
        <v>3984</v>
      </c>
      <c r="O713" t="s">
        <v>16362</v>
      </c>
      <c r="P713" t="s">
        <v>3986</v>
      </c>
      <c r="Q713" t="s">
        <v>16363</v>
      </c>
      <c r="R713" t="s">
        <v>3994</v>
      </c>
      <c r="S713" t="s">
        <v>16319</v>
      </c>
      <c r="U713" s="52">
        <v>904214410</v>
      </c>
      <c r="W713">
        <v>-5306.17</v>
      </c>
    </row>
    <row r="714" spans="1:23" x14ac:dyDescent="0.3">
      <c r="A714" t="s">
        <v>2464</v>
      </c>
      <c r="B714" t="s">
        <v>2465</v>
      </c>
      <c r="C714" t="s">
        <v>15563</v>
      </c>
      <c r="D714">
        <v>10000</v>
      </c>
      <c r="F714">
        <f t="shared" si="11"/>
        <v>172.5</v>
      </c>
      <c r="G714">
        <v>172.5</v>
      </c>
      <c r="H714">
        <v>0</v>
      </c>
      <c r="I714">
        <v>0</v>
      </c>
      <c r="J714">
        <v>0</v>
      </c>
      <c r="K714">
        <v>0</v>
      </c>
      <c r="L714" t="s">
        <v>3945</v>
      </c>
      <c r="M714" t="s">
        <v>14844</v>
      </c>
      <c r="N714" t="s">
        <v>3984</v>
      </c>
      <c r="O714" t="s">
        <v>16362</v>
      </c>
      <c r="P714" t="s">
        <v>3986</v>
      </c>
      <c r="Q714" t="s">
        <v>16363</v>
      </c>
      <c r="R714" t="s">
        <v>3997</v>
      </c>
      <c r="S714" t="s">
        <v>16321</v>
      </c>
      <c r="U714" s="52"/>
      <c r="W714">
        <v>-9827.5</v>
      </c>
    </row>
    <row r="715" spans="1:23" x14ac:dyDescent="0.3">
      <c r="A715" t="s">
        <v>2466</v>
      </c>
      <c r="B715" t="s">
        <v>2467</v>
      </c>
      <c r="C715" t="s">
        <v>15564</v>
      </c>
      <c r="D715">
        <v>50000</v>
      </c>
      <c r="F715">
        <f t="shared" si="11"/>
        <v>3271.67</v>
      </c>
      <c r="G715">
        <v>3718.27</v>
      </c>
      <c r="H715">
        <v>-446.6</v>
      </c>
      <c r="I715">
        <v>0</v>
      </c>
      <c r="J715">
        <v>0</v>
      </c>
      <c r="K715">
        <v>0</v>
      </c>
      <c r="L715" t="s">
        <v>3935</v>
      </c>
      <c r="M715" t="s">
        <v>14838</v>
      </c>
      <c r="N715" t="s">
        <v>3984</v>
      </c>
      <c r="O715" t="s">
        <v>16362</v>
      </c>
      <c r="P715" t="s">
        <v>3988</v>
      </c>
      <c r="Q715" t="s">
        <v>16362</v>
      </c>
      <c r="R715" t="s">
        <v>3994</v>
      </c>
      <c r="S715" t="s">
        <v>16312</v>
      </c>
      <c r="U715" s="52"/>
      <c r="W715">
        <v>-46728.33</v>
      </c>
    </row>
    <row r="716" spans="1:23" x14ac:dyDescent="0.3">
      <c r="A716" t="s">
        <v>2468</v>
      </c>
      <c r="B716" t="s">
        <v>2469</v>
      </c>
      <c r="C716" t="s">
        <v>15565</v>
      </c>
      <c r="D716">
        <v>50000</v>
      </c>
      <c r="F716">
        <f t="shared" si="11"/>
        <v>10413.49</v>
      </c>
      <c r="G716">
        <v>10413.49</v>
      </c>
      <c r="H716">
        <v>0</v>
      </c>
      <c r="I716">
        <v>0</v>
      </c>
      <c r="J716">
        <v>0</v>
      </c>
      <c r="K716">
        <v>0</v>
      </c>
      <c r="L716" t="s">
        <v>3939</v>
      </c>
      <c r="M716" t="s">
        <v>14838</v>
      </c>
      <c r="N716" t="s">
        <v>3984</v>
      </c>
      <c r="O716" t="s">
        <v>16362</v>
      </c>
      <c r="P716" t="s">
        <v>3988</v>
      </c>
      <c r="Q716" t="s">
        <v>16362</v>
      </c>
      <c r="R716" t="s">
        <v>3994</v>
      </c>
      <c r="S716" t="s">
        <v>16319</v>
      </c>
      <c r="U716" s="52"/>
      <c r="W716">
        <v>-39586.51</v>
      </c>
    </row>
    <row r="717" spans="1:23" x14ac:dyDescent="0.3">
      <c r="A717" t="s">
        <v>2470</v>
      </c>
      <c r="B717" t="s">
        <v>2471</v>
      </c>
      <c r="C717" t="s">
        <v>15566</v>
      </c>
      <c r="D717">
        <v>10000</v>
      </c>
      <c r="F717">
        <f t="shared" si="11"/>
        <v>-540.75</v>
      </c>
      <c r="G717">
        <v>-540.75</v>
      </c>
      <c r="H717">
        <v>0</v>
      </c>
      <c r="I717">
        <v>0</v>
      </c>
      <c r="J717">
        <v>0</v>
      </c>
      <c r="K717">
        <v>0</v>
      </c>
      <c r="L717" t="s">
        <v>3936</v>
      </c>
      <c r="M717" t="s">
        <v>14838</v>
      </c>
      <c r="N717" t="s">
        <v>3984</v>
      </c>
      <c r="O717" t="s">
        <v>16362</v>
      </c>
      <c r="P717" t="s">
        <v>3988</v>
      </c>
      <c r="Q717" t="s">
        <v>16362</v>
      </c>
      <c r="R717" t="s">
        <v>3994</v>
      </c>
      <c r="S717" t="s">
        <v>16319</v>
      </c>
      <c r="U717" s="52"/>
      <c r="W717">
        <v>-10540.75</v>
      </c>
    </row>
    <row r="718" spans="1:23" x14ac:dyDescent="0.3">
      <c r="A718" t="s">
        <v>2472</v>
      </c>
      <c r="B718" t="s">
        <v>2473</v>
      </c>
      <c r="C718" t="s">
        <v>15567</v>
      </c>
      <c r="D718">
        <v>50000</v>
      </c>
      <c r="F718">
        <f t="shared" si="11"/>
        <v>59.8</v>
      </c>
      <c r="G718">
        <v>59.8</v>
      </c>
      <c r="H718">
        <v>0</v>
      </c>
      <c r="I718">
        <v>0</v>
      </c>
      <c r="J718">
        <v>0</v>
      </c>
      <c r="K718">
        <v>0</v>
      </c>
      <c r="L718" t="s">
        <v>3942</v>
      </c>
      <c r="M718" t="s">
        <v>14844</v>
      </c>
      <c r="N718" t="s">
        <v>3984</v>
      </c>
      <c r="O718" t="s">
        <v>16362</v>
      </c>
      <c r="P718" t="s">
        <v>3988</v>
      </c>
      <c r="Q718" t="s">
        <v>16362</v>
      </c>
      <c r="R718" t="s">
        <v>3994</v>
      </c>
      <c r="S718" t="s">
        <v>16312</v>
      </c>
      <c r="U718" s="52"/>
      <c r="W718">
        <v>-49940.2</v>
      </c>
    </row>
    <row r="719" spans="1:23" x14ac:dyDescent="0.3">
      <c r="A719" t="s">
        <v>2474</v>
      </c>
      <c r="B719" t="s">
        <v>2475</v>
      </c>
      <c r="C719" t="s">
        <v>15568</v>
      </c>
      <c r="D719">
        <v>120000</v>
      </c>
      <c r="F719">
        <f t="shared" si="11"/>
        <v>7104.33</v>
      </c>
      <c r="G719">
        <v>7104.33</v>
      </c>
      <c r="H719">
        <v>0</v>
      </c>
      <c r="I719">
        <v>0</v>
      </c>
      <c r="J719">
        <v>0</v>
      </c>
      <c r="K719">
        <v>0</v>
      </c>
      <c r="L719" t="s">
        <v>3949</v>
      </c>
      <c r="M719" t="s">
        <v>14838</v>
      </c>
      <c r="N719" t="s">
        <v>3984</v>
      </c>
      <c r="O719" t="s">
        <v>16362</v>
      </c>
      <c r="P719" t="s">
        <v>3986</v>
      </c>
      <c r="Q719" t="s">
        <v>16363</v>
      </c>
      <c r="R719" t="s">
        <v>3994</v>
      </c>
      <c r="S719" t="s">
        <v>16320</v>
      </c>
      <c r="U719" s="52"/>
      <c r="V719">
        <v>6</v>
      </c>
      <c r="W719">
        <v>-112895.67</v>
      </c>
    </row>
    <row r="720" spans="1:23" x14ac:dyDescent="0.3">
      <c r="A720" t="s">
        <v>2476</v>
      </c>
      <c r="B720" t="s">
        <v>2477</v>
      </c>
      <c r="C720" t="s">
        <v>15569</v>
      </c>
      <c r="D720">
        <v>0</v>
      </c>
      <c r="F720">
        <f t="shared" si="11"/>
        <v>-340.77</v>
      </c>
      <c r="G720">
        <v>0</v>
      </c>
      <c r="H720">
        <v>0</v>
      </c>
      <c r="I720">
        <v>0</v>
      </c>
      <c r="J720">
        <v>0</v>
      </c>
      <c r="K720">
        <v>-340.77</v>
      </c>
      <c r="L720" t="s">
        <v>3954</v>
      </c>
      <c r="M720" t="s">
        <v>14836</v>
      </c>
      <c r="N720" t="s">
        <v>3984</v>
      </c>
      <c r="O720" t="s">
        <v>16362</v>
      </c>
      <c r="P720" t="s">
        <v>3988</v>
      </c>
      <c r="Q720" t="s">
        <v>16362</v>
      </c>
      <c r="R720" t="s">
        <v>4001</v>
      </c>
      <c r="S720" t="s">
        <v>16315</v>
      </c>
      <c r="U720" s="52"/>
      <c r="W720">
        <v>-340.77</v>
      </c>
    </row>
    <row r="721" spans="1:23" x14ac:dyDescent="0.3">
      <c r="A721" t="s">
        <v>2478</v>
      </c>
      <c r="B721" t="s">
        <v>2479</v>
      </c>
      <c r="C721" t="s">
        <v>15570</v>
      </c>
      <c r="D721">
        <v>50000</v>
      </c>
      <c r="F721">
        <f t="shared" si="11"/>
        <v>-494.5</v>
      </c>
      <c r="G721">
        <v>0</v>
      </c>
      <c r="H721">
        <v>0</v>
      </c>
      <c r="I721">
        <v>0</v>
      </c>
      <c r="J721">
        <v>0</v>
      </c>
      <c r="K721">
        <v>-494.5</v>
      </c>
      <c r="L721" t="s">
        <v>3945</v>
      </c>
      <c r="M721" t="s">
        <v>14844</v>
      </c>
      <c r="N721" t="s">
        <v>3984</v>
      </c>
      <c r="O721" t="s">
        <v>16362</v>
      </c>
      <c r="P721" t="s">
        <v>3985</v>
      </c>
      <c r="Q721" t="s">
        <v>16371</v>
      </c>
      <c r="R721" t="s">
        <v>3997</v>
      </c>
      <c r="S721" t="s">
        <v>16320</v>
      </c>
      <c r="U721" s="52"/>
      <c r="W721">
        <v>-50494.5</v>
      </c>
    </row>
    <row r="722" spans="1:23" x14ac:dyDescent="0.3">
      <c r="A722" t="s">
        <v>2480</v>
      </c>
      <c r="B722" t="s">
        <v>2481</v>
      </c>
      <c r="C722" t="s">
        <v>15571</v>
      </c>
      <c r="D722">
        <v>10000</v>
      </c>
      <c r="F722">
        <f t="shared" si="11"/>
        <v>709.37999999999738</v>
      </c>
      <c r="G722">
        <v>31674.71</v>
      </c>
      <c r="H722">
        <v>-30965.33</v>
      </c>
      <c r="I722">
        <v>0</v>
      </c>
      <c r="J722">
        <v>0</v>
      </c>
      <c r="K722">
        <v>0</v>
      </c>
      <c r="L722" t="s">
        <v>3941</v>
      </c>
      <c r="M722" t="s">
        <v>14838</v>
      </c>
      <c r="N722" t="s">
        <v>3984</v>
      </c>
      <c r="O722" t="s">
        <v>16362</v>
      </c>
      <c r="P722" t="s">
        <v>3985</v>
      </c>
      <c r="Q722" t="s">
        <v>16371</v>
      </c>
      <c r="R722" t="s">
        <v>3997</v>
      </c>
      <c r="S722" t="s">
        <v>16311</v>
      </c>
      <c r="U722" s="52"/>
      <c r="W722">
        <v>-9290.6200000000026</v>
      </c>
    </row>
    <row r="723" spans="1:23" x14ac:dyDescent="0.3">
      <c r="A723" t="s">
        <v>2482</v>
      </c>
      <c r="B723" t="s">
        <v>2483</v>
      </c>
      <c r="C723" t="s">
        <v>15572</v>
      </c>
      <c r="D723">
        <v>10000</v>
      </c>
      <c r="F723">
        <f t="shared" si="11"/>
        <v>9022.5400000000009</v>
      </c>
      <c r="G723">
        <v>9022.5400000000009</v>
      </c>
      <c r="H723">
        <v>0</v>
      </c>
      <c r="I723">
        <v>0</v>
      </c>
      <c r="J723">
        <v>0</v>
      </c>
      <c r="K723">
        <v>0</v>
      </c>
      <c r="L723" t="s">
        <v>3941</v>
      </c>
      <c r="M723" t="s">
        <v>14838</v>
      </c>
      <c r="N723" t="s">
        <v>3984</v>
      </c>
      <c r="O723" t="s">
        <v>16362</v>
      </c>
      <c r="P723" t="s">
        <v>3987</v>
      </c>
      <c r="Q723" t="s">
        <v>16365</v>
      </c>
      <c r="R723" t="s">
        <v>3994</v>
      </c>
      <c r="S723" t="s">
        <v>16312</v>
      </c>
      <c r="U723" s="52"/>
      <c r="V723">
        <v>6</v>
      </c>
      <c r="W723">
        <v>-977.45999999999913</v>
      </c>
    </row>
    <row r="724" spans="1:23" x14ac:dyDescent="0.3">
      <c r="A724" t="s">
        <v>2484</v>
      </c>
      <c r="B724" t="s">
        <v>2485</v>
      </c>
      <c r="C724" t="s">
        <v>15573</v>
      </c>
      <c r="D724">
        <v>5000</v>
      </c>
      <c r="F724">
        <f t="shared" si="11"/>
        <v>23320.25</v>
      </c>
      <c r="G724">
        <v>23320.25</v>
      </c>
      <c r="H724">
        <v>0</v>
      </c>
      <c r="I724">
        <v>0</v>
      </c>
      <c r="J724">
        <v>0</v>
      </c>
      <c r="K724">
        <v>0</v>
      </c>
      <c r="L724" t="s">
        <v>3941</v>
      </c>
      <c r="M724" t="s">
        <v>14838</v>
      </c>
      <c r="N724" t="s">
        <v>3984</v>
      </c>
      <c r="O724" t="s">
        <v>16362</v>
      </c>
      <c r="P724" t="s">
        <v>3985</v>
      </c>
      <c r="Q724" t="s">
        <v>16371</v>
      </c>
      <c r="R724" t="s">
        <v>3997</v>
      </c>
      <c r="S724" t="s">
        <v>16309</v>
      </c>
      <c r="U724" s="52"/>
      <c r="W724">
        <v>18320.25</v>
      </c>
    </row>
    <row r="725" spans="1:23" x14ac:dyDescent="0.3">
      <c r="A725" t="s">
        <v>2486</v>
      </c>
      <c r="B725" t="s">
        <v>2487</v>
      </c>
      <c r="C725" t="s">
        <v>15574</v>
      </c>
      <c r="D725">
        <v>12000</v>
      </c>
      <c r="F725">
        <f t="shared" si="11"/>
        <v>3291.08</v>
      </c>
      <c r="G725">
        <v>3291.08</v>
      </c>
      <c r="H725">
        <v>0</v>
      </c>
      <c r="I725">
        <v>0</v>
      </c>
      <c r="J725">
        <v>0</v>
      </c>
      <c r="K725">
        <v>0</v>
      </c>
      <c r="L725" t="s">
        <v>3935</v>
      </c>
      <c r="M725" t="s">
        <v>14838</v>
      </c>
      <c r="N725" t="s">
        <v>3984</v>
      </c>
      <c r="O725" t="s">
        <v>16362</v>
      </c>
      <c r="P725" t="s">
        <v>3986</v>
      </c>
      <c r="Q725" t="s">
        <v>16363</v>
      </c>
      <c r="R725" t="s">
        <v>3994</v>
      </c>
      <c r="S725" t="s">
        <v>16309</v>
      </c>
      <c r="U725" s="52">
        <v>588211360</v>
      </c>
      <c r="W725">
        <v>-8708.92</v>
      </c>
    </row>
    <row r="726" spans="1:23" x14ac:dyDescent="0.3">
      <c r="A726" t="s">
        <v>2488</v>
      </c>
      <c r="B726" t="s">
        <v>2489</v>
      </c>
      <c r="C726" t="s">
        <v>15575</v>
      </c>
      <c r="D726">
        <v>8000</v>
      </c>
      <c r="F726">
        <f t="shared" si="11"/>
        <v>-136.78</v>
      </c>
      <c r="G726">
        <v>0</v>
      </c>
      <c r="H726">
        <v>0</v>
      </c>
      <c r="I726">
        <v>0</v>
      </c>
      <c r="J726">
        <v>0</v>
      </c>
      <c r="K726">
        <v>-136.78</v>
      </c>
      <c r="L726" t="s">
        <v>3941</v>
      </c>
      <c r="M726" t="s">
        <v>14838</v>
      </c>
      <c r="N726" t="s">
        <v>3984</v>
      </c>
      <c r="O726" t="s">
        <v>16362</v>
      </c>
      <c r="P726" t="s">
        <v>3986</v>
      </c>
      <c r="Q726" t="s">
        <v>16363</v>
      </c>
      <c r="R726" t="s">
        <v>3994</v>
      </c>
      <c r="S726" t="s">
        <v>16321</v>
      </c>
      <c r="U726" s="52"/>
      <c r="W726">
        <v>-8136.78</v>
      </c>
    </row>
    <row r="727" spans="1:23" x14ac:dyDescent="0.3">
      <c r="A727" t="s">
        <v>2490</v>
      </c>
      <c r="B727" t="s">
        <v>2491</v>
      </c>
      <c r="C727" t="s">
        <v>15576</v>
      </c>
      <c r="D727">
        <v>50000</v>
      </c>
      <c r="F727">
        <f t="shared" si="11"/>
        <v>-2639.25</v>
      </c>
      <c r="G727">
        <v>0</v>
      </c>
      <c r="H727">
        <v>0</v>
      </c>
      <c r="I727">
        <v>0</v>
      </c>
      <c r="J727">
        <v>0</v>
      </c>
      <c r="K727">
        <v>-2639.25</v>
      </c>
      <c r="L727" t="s">
        <v>3936</v>
      </c>
      <c r="M727" t="s">
        <v>14838</v>
      </c>
      <c r="N727" t="s">
        <v>3984</v>
      </c>
      <c r="O727" t="s">
        <v>16362</v>
      </c>
      <c r="P727" t="s">
        <v>3986</v>
      </c>
      <c r="Q727" t="s">
        <v>16363</v>
      </c>
      <c r="R727" t="s">
        <v>3995</v>
      </c>
      <c r="S727" t="s">
        <v>16320</v>
      </c>
      <c r="U727" s="52"/>
      <c r="W727">
        <v>-52639.25</v>
      </c>
    </row>
    <row r="728" spans="1:23" x14ac:dyDescent="0.3">
      <c r="A728" t="s">
        <v>2492</v>
      </c>
      <c r="B728" t="s">
        <v>2493</v>
      </c>
      <c r="C728" t="s">
        <v>15577</v>
      </c>
      <c r="D728">
        <v>50000</v>
      </c>
      <c r="F728">
        <f t="shared" si="11"/>
        <v>-123.14</v>
      </c>
      <c r="G728">
        <v>0</v>
      </c>
      <c r="H728">
        <v>0</v>
      </c>
      <c r="I728">
        <v>0</v>
      </c>
      <c r="J728">
        <v>0</v>
      </c>
      <c r="K728">
        <v>-123.14</v>
      </c>
      <c r="L728" t="s">
        <v>3932</v>
      </c>
      <c r="M728" t="s">
        <v>14838</v>
      </c>
      <c r="N728" t="s">
        <v>3984</v>
      </c>
      <c r="O728" t="s">
        <v>16362</v>
      </c>
      <c r="P728" t="s">
        <v>3986</v>
      </c>
      <c r="Q728" t="s">
        <v>16363</v>
      </c>
      <c r="R728" t="s">
        <v>3995</v>
      </c>
      <c r="S728" t="s">
        <v>16312</v>
      </c>
      <c r="U728" s="52">
        <v>213845640</v>
      </c>
      <c r="W728">
        <v>-50123.14</v>
      </c>
    </row>
    <row r="729" spans="1:23" x14ac:dyDescent="0.3">
      <c r="A729" t="s">
        <v>2494</v>
      </c>
      <c r="B729" t="s">
        <v>2495</v>
      </c>
      <c r="C729" t="s">
        <v>15578</v>
      </c>
      <c r="D729">
        <v>50000</v>
      </c>
      <c r="F729">
        <f t="shared" si="11"/>
        <v>-460.39</v>
      </c>
      <c r="G729">
        <v>0</v>
      </c>
      <c r="H729">
        <v>0</v>
      </c>
      <c r="I729">
        <v>0</v>
      </c>
      <c r="J729">
        <v>0</v>
      </c>
      <c r="K729">
        <v>-460.39</v>
      </c>
      <c r="L729" t="s">
        <v>3941</v>
      </c>
      <c r="M729" t="s">
        <v>14838</v>
      </c>
      <c r="N729" t="s">
        <v>3984</v>
      </c>
      <c r="O729" t="s">
        <v>16362</v>
      </c>
      <c r="P729" t="s">
        <v>3986</v>
      </c>
      <c r="Q729" t="s">
        <v>16363</v>
      </c>
      <c r="R729" t="s">
        <v>3995</v>
      </c>
      <c r="S729" t="s">
        <v>16315</v>
      </c>
      <c r="U729" s="52"/>
      <c r="W729">
        <v>-50460.39</v>
      </c>
    </row>
    <row r="730" spans="1:23" x14ac:dyDescent="0.3">
      <c r="A730" t="s">
        <v>2496</v>
      </c>
      <c r="B730" t="s">
        <v>2497</v>
      </c>
      <c r="C730" t="s">
        <v>15579</v>
      </c>
      <c r="D730">
        <v>10000</v>
      </c>
      <c r="F730">
        <f t="shared" si="11"/>
        <v>4680.3</v>
      </c>
      <c r="G730">
        <v>1525.39</v>
      </c>
      <c r="H730">
        <v>0</v>
      </c>
      <c r="I730">
        <v>678.5</v>
      </c>
      <c r="J730">
        <v>2137.16</v>
      </c>
      <c r="K730">
        <v>339.25</v>
      </c>
      <c r="L730" t="s">
        <v>3941</v>
      </c>
      <c r="M730" t="s">
        <v>14838</v>
      </c>
      <c r="N730" t="s">
        <v>3989</v>
      </c>
      <c r="O730" t="s">
        <v>16363</v>
      </c>
      <c r="P730" t="s">
        <v>3986</v>
      </c>
      <c r="Q730" t="s">
        <v>16363</v>
      </c>
      <c r="R730" t="s">
        <v>3994</v>
      </c>
      <c r="S730" t="s">
        <v>16318</v>
      </c>
      <c r="U730" s="52"/>
      <c r="W730">
        <v>-5319.7</v>
      </c>
    </row>
    <row r="731" spans="1:23" x14ac:dyDescent="0.3">
      <c r="A731" t="s">
        <v>2498</v>
      </c>
      <c r="B731" t="s">
        <v>2499</v>
      </c>
      <c r="C731" t="s">
        <v>15580</v>
      </c>
      <c r="D731">
        <v>20000</v>
      </c>
      <c r="F731">
        <f t="shared" si="11"/>
        <v>27990.35</v>
      </c>
      <c r="G731">
        <v>5301.5</v>
      </c>
      <c r="H731">
        <v>0</v>
      </c>
      <c r="I731">
        <v>5301.5</v>
      </c>
      <c r="J731">
        <v>2650.75</v>
      </c>
      <c r="K731">
        <v>14736.6</v>
      </c>
      <c r="L731" t="s">
        <v>3941</v>
      </c>
      <c r="M731" t="s">
        <v>14838</v>
      </c>
      <c r="N731" t="s">
        <v>3990</v>
      </c>
      <c r="O731" t="s">
        <v>16364</v>
      </c>
      <c r="P731" t="s">
        <v>3986</v>
      </c>
      <c r="Q731" t="s">
        <v>16363</v>
      </c>
      <c r="R731" t="s">
        <v>3995</v>
      </c>
      <c r="S731" t="s">
        <v>16321</v>
      </c>
      <c r="U731" s="52">
        <v>2732580000</v>
      </c>
      <c r="W731">
        <v>7990.3499999999985</v>
      </c>
    </row>
    <row r="732" spans="1:23" x14ac:dyDescent="0.3">
      <c r="A732" t="s">
        <v>2500</v>
      </c>
      <c r="B732" t="s">
        <v>2501</v>
      </c>
      <c r="C732" t="s">
        <v>15581</v>
      </c>
      <c r="D732">
        <v>8000</v>
      </c>
      <c r="F732">
        <f t="shared" si="11"/>
        <v>4201.58</v>
      </c>
      <c r="G732">
        <v>0</v>
      </c>
      <c r="H732">
        <v>0</v>
      </c>
      <c r="I732">
        <v>0</v>
      </c>
      <c r="J732">
        <v>0</v>
      </c>
      <c r="K732">
        <v>4201.58</v>
      </c>
      <c r="L732" t="s">
        <v>3941</v>
      </c>
      <c r="M732" t="s">
        <v>14838</v>
      </c>
      <c r="N732" t="s">
        <v>3984</v>
      </c>
      <c r="O732" t="s">
        <v>16362</v>
      </c>
      <c r="P732" t="s">
        <v>3985</v>
      </c>
      <c r="Q732" t="s">
        <v>16371</v>
      </c>
      <c r="R732" t="s">
        <v>3997</v>
      </c>
      <c r="S732" t="s">
        <v>16313</v>
      </c>
      <c r="U732" s="52"/>
      <c r="W732">
        <v>-3798.42</v>
      </c>
    </row>
    <row r="733" spans="1:23" x14ac:dyDescent="0.3">
      <c r="A733" t="s">
        <v>2502</v>
      </c>
      <c r="B733" t="s">
        <v>2503</v>
      </c>
      <c r="C733" t="s">
        <v>15582</v>
      </c>
      <c r="D733">
        <v>300000</v>
      </c>
      <c r="F733">
        <f t="shared" si="11"/>
        <v>174007.2</v>
      </c>
      <c r="G733">
        <v>115855.27</v>
      </c>
      <c r="H733">
        <v>0</v>
      </c>
      <c r="I733">
        <v>3282.63</v>
      </c>
      <c r="J733">
        <v>3430.53</v>
      </c>
      <c r="K733">
        <v>51438.77</v>
      </c>
      <c r="L733" t="s">
        <v>3949</v>
      </c>
      <c r="M733" t="s">
        <v>14838</v>
      </c>
      <c r="N733" t="s">
        <v>3990</v>
      </c>
      <c r="O733" t="s">
        <v>16364</v>
      </c>
      <c r="P733" t="s">
        <v>3988</v>
      </c>
      <c r="Q733" t="s">
        <v>16362</v>
      </c>
      <c r="R733" t="s">
        <v>3994</v>
      </c>
      <c r="S733" t="s">
        <v>16314</v>
      </c>
      <c r="U733" s="52"/>
      <c r="W733">
        <v>-125992.79999999999</v>
      </c>
    </row>
    <row r="734" spans="1:23" x14ac:dyDescent="0.3">
      <c r="A734" t="s">
        <v>2504</v>
      </c>
      <c r="B734" t="s">
        <v>2505</v>
      </c>
      <c r="C734" t="s">
        <v>15583</v>
      </c>
      <c r="D734">
        <v>15000</v>
      </c>
      <c r="F734">
        <f t="shared" si="11"/>
        <v>4252.16</v>
      </c>
      <c r="G734">
        <v>4252.16</v>
      </c>
      <c r="H734">
        <v>0</v>
      </c>
      <c r="I734">
        <v>0</v>
      </c>
      <c r="J734">
        <v>0</v>
      </c>
      <c r="K734">
        <v>0</v>
      </c>
      <c r="L734" t="s">
        <v>3934</v>
      </c>
      <c r="M734" t="s">
        <v>14842</v>
      </c>
      <c r="N734" t="s">
        <v>3984</v>
      </c>
      <c r="O734" t="s">
        <v>16362</v>
      </c>
      <c r="P734" t="s">
        <v>3986</v>
      </c>
      <c r="Q734" t="s">
        <v>16363</v>
      </c>
      <c r="R734" t="s">
        <v>3994</v>
      </c>
      <c r="S734" t="s">
        <v>16309</v>
      </c>
      <c r="U734" s="52"/>
      <c r="W734">
        <v>-10747.84</v>
      </c>
    </row>
    <row r="735" spans="1:23" x14ac:dyDescent="0.3">
      <c r="A735" t="s">
        <v>2506</v>
      </c>
      <c r="B735" t="s">
        <v>2507</v>
      </c>
      <c r="C735" t="s">
        <v>15584</v>
      </c>
      <c r="D735">
        <v>6000</v>
      </c>
      <c r="F735">
        <f t="shared" si="11"/>
        <v>1750.4</v>
      </c>
      <c r="G735">
        <v>1750.4</v>
      </c>
      <c r="H735">
        <v>0</v>
      </c>
      <c r="I735">
        <v>0</v>
      </c>
      <c r="J735">
        <v>0</v>
      </c>
      <c r="K735">
        <v>0</v>
      </c>
      <c r="L735" t="s">
        <v>3945</v>
      </c>
      <c r="M735" t="s">
        <v>14844</v>
      </c>
      <c r="N735" t="s">
        <v>3984</v>
      </c>
      <c r="O735" t="s">
        <v>16362</v>
      </c>
      <c r="P735" t="s">
        <v>3986</v>
      </c>
      <c r="Q735" t="s">
        <v>16363</v>
      </c>
      <c r="R735" t="s">
        <v>3994</v>
      </c>
      <c r="S735" t="s">
        <v>16309</v>
      </c>
      <c r="U735" s="52"/>
      <c r="W735">
        <v>-4249.6000000000004</v>
      </c>
    </row>
    <row r="736" spans="1:23" x14ac:dyDescent="0.3">
      <c r="A736" t="s">
        <v>2508</v>
      </c>
      <c r="B736" t="s">
        <v>2509</v>
      </c>
      <c r="C736" t="s">
        <v>15585</v>
      </c>
      <c r="D736">
        <v>1</v>
      </c>
      <c r="F736">
        <f t="shared" si="11"/>
        <v>-13092.34</v>
      </c>
      <c r="G736">
        <v>0</v>
      </c>
      <c r="H736">
        <v>0</v>
      </c>
      <c r="I736">
        <v>0</v>
      </c>
      <c r="J736">
        <v>0</v>
      </c>
      <c r="K736">
        <v>-13092.34</v>
      </c>
      <c r="L736" t="s">
        <v>3972</v>
      </c>
      <c r="M736" t="s">
        <v>14842</v>
      </c>
      <c r="N736" t="s">
        <v>3984</v>
      </c>
      <c r="O736" t="s">
        <v>16362</v>
      </c>
      <c r="P736" t="s">
        <v>3988</v>
      </c>
      <c r="Q736" t="s">
        <v>16362</v>
      </c>
      <c r="R736" t="s">
        <v>3994</v>
      </c>
      <c r="S736" t="s">
        <v>16310</v>
      </c>
      <c r="U736" s="52"/>
      <c r="W736">
        <v>-13093.34</v>
      </c>
    </row>
    <row r="737" spans="1:23" x14ac:dyDescent="0.3">
      <c r="A737" t="s">
        <v>2510</v>
      </c>
      <c r="B737" t="s">
        <v>2511</v>
      </c>
      <c r="C737" t="s">
        <v>15586</v>
      </c>
      <c r="D737">
        <v>100000</v>
      </c>
      <c r="F737">
        <f t="shared" si="11"/>
        <v>61100.000000000007</v>
      </c>
      <c r="G737">
        <v>43602.22</v>
      </c>
      <c r="H737">
        <v>0</v>
      </c>
      <c r="I737">
        <v>617.37</v>
      </c>
      <c r="J737">
        <v>251.16</v>
      </c>
      <c r="K737">
        <v>16629.25</v>
      </c>
      <c r="L737" t="s">
        <v>3931</v>
      </c>
      <c r="M737" t="s">
        <v>14838</v>
      </c>
      <c r="N737" t="s">
        <v>3992</v>
      </c>
      <c r="O737" t="s">
        <v>16365</v>
      </c>
      <c r="P737" t="s">
        <v>3986</v>
      </c>
      <c r="Q737" t="s">
        <v>16363</v>
      </c>
      <c r="R737" t="s">
        <v>4001</v>
      </c>
      <c r="S737" t="s">
        <v>16308</v>
      </c>
      <c r="U737" s="52">
        <v>35428280</v>
      </c>
      <c r="W737">
        <v>-38899.999999999993</v>
      </c>
    </row>
    <row r="738" spans="1:23" x14ac:dyDescent="0.3">
      <c r="A738" t="s">
        <v>2512</v>
      </c>
      <c r="B738" t="s">
        <v>2513</v>
      </c>
      <c r="C738" t="s">
        <v>15587</v>
      </c>
      <c r="D738">
        <v>10000</v>
      </c>
      <c r="F738">
        <f t="shared" si="11"/>
        <v>4485</v>
      </c>
      <c r="G738">
        <v>4485</v>
      </c>
      <c r="H738">
        <v>0</v>
      </c>
      <c r="I738">
        <v>0</v>
      </c>
      <c r="J738">
        <v>0</v>
      </c>
      <c r="K738">
        <v>0</v>
      </c>
      <c r="L738" t="s">
        <v>3958</v>
      </c>
      <c r="M738" t="s">
        <v>14838</v>
      </c>
      <c r="N738" t="s">
        <v>3984</v>
      </c>
      <c r="O738" t="s">
        <v>16362</v>
      </c>
      <c r="P738" t="s">
        <v>3991</v>
      </c>
      <c r="Q738" t="s">
        <v>16364</v>
      </c>
      <c r="R738" t="s">
        <v>3994</v>
      </c>
      <c r="S738" t="s">
        <v>16321</v>
      </c>
      <c r="U738" s="52">
        <v>196340890</v>
      </c>
      <c r="W738">
        <v>-5515</v>
      </c>
    </row>
    <row r="739" spans="1:23" x14ac:dyDescent="0.3">
      <c r="A739" t="s">
        <v>2514</v>
      </c>
      <c r="B739" t="s">
        <v>2515</v>
      </c>
      <c r="C739" t="s">
        <v>15588</v>
      </c>
      <c r="D739">
        <v>144000</v>
      </c>
      <c r="F739">
        <f t="shared" si="11"/>
        <v>18663.95</v>
      </c>
      <c r="G739">
        <v>18663.95</v>
      </c>
      <c r="H739">
        <v>0</v>
      </c>
      <c r="I739">
        <v>0</v>
      </c>
      <c r="J739">
        <v>0</v>
      </c>
      <c r="K739">
        <v>0</v>
      </c>
      <c r="L739" t="s">
        <v>3943</v>
      </c>
      <c r="M739" t="s">
        <v>14842</v>
      </c>
      <c r="N739" t="s">
        <v>3984</v>
      </c>
      <c r="O739" t="s">
        <v>16362</v>
      </c>
      <c r="P739" t="s">
        <v>3988</v>
      </c>
      <c r="Q739" t="s">
        <v>16362</v>
      </c>
      <c r="R739" t="s">
        <v>3994</v>
      </c>
      <c r="S739" t="s">
        <v>16311</v>
      </c>
      <c r="U739" s="52"/>
      <c r="V739">
        <v>6</v>
      </c>
      <c r="W739">
        <v>-125336.05</v>
      </c>
    </row>
    <row r="740" spans="1:23" x14ac:dyDescent="0.3">
      <c r="A740" t="s">
        <v>2516</v>
      </c>
      <c r="B740" t="s">
        <v>2517</v>
      </c>
      <c r="C740" t="s">
        <v>15589</v>
      </c>
      <c r="D740">
        <v>30000</v>
      </c>
      <c r="F740">
        <f t="shared" si="11"/>
        <v>-60.85</v>
      </c>
      <c r="G740">
        <v>0</v>
      </c>
      <c r="H740">
        <v>0</v>
      </c>
      <c r="I740">
        <v>-60.85</v>
      </c>
      <c r="J740">
        <v>0</v>
      </c>
      <c r="K740">
        <v>0</v>
      </c>
      <c r="L740" t="s">
        <v>3945</v>
      </c>
      <c r="M740" t="s">
        <v>14844</v>
      </c>
      <c r="N740" t="s">
        <v>3989</v>
      </c>
      <c r="O740" t="s">
        <v>16363</v>
      </c>
      <c r="P740" t="s">
        <v>3988</v>
      </c>
      <c r="Q740" t="s">
        <v>16362</v>
      </c>
      <c r="R740" t="s">
        <v>3994</v>
      </c>
      <c r="S740" t="s">
        <v>16311</v>
      </c>
      <c r="U740" s="52">
        <v>764295840</v>
      </c>
      <c r="W740">
        <v>-30060.85</v>
      </c>
    </row>
    <row r="741" spans="1:23" x14ac:dyDescent="0.3">
      <c r="A741" t="s">
        <v>2518</v>
      </c>
      <c r="B741" t="s">
        <v>2519</v>
      </c>
      <c r="C741" t="s">
        <v>15590</v>
      </c>
      <c r="D741">
        <v>103835880</v>
      </c>
      <c r="F741">
        <f t="shared" si="11"/>
        <v>5696433.8700000001</v>
      </c>
      <c r="G741">
        <v>5650292.1900000004</v>
      </c>
      <c r="H741">
        <v>0</v>
      </c>
      <c r="I741">
        <v>0</v>
      </c>
      <c r="J741">
        <v>0</v>
      </c>
      <c r="K741">
        <v>46141.68</v>
      </c>
      <c r="L741" t="s">
        <v>3929</v>
      </c>
      <c r="M741" t="s">
        <v>14840</v>
      </c>
      <c r="N741" t="s">
        <v>3990</v>
      </c>
      <c r="O741" t="s">
        <v>16364</v>
      </c>
      <c r="P741" t="s">
        <v>3985</v>
      </c>
      <c r="Q741" t="s">
        <v>16371</v>
      </c>
      <c r="R741" t="s">
        <v>3997</v>
      </c>
      <c r="S741" t="s">
        <v>16316</v>
      </c>
      <c r="U741" s="52"/>
      <c r="W741">
        <v>-98139446.129999995</v>
      </c>
    </row>
    <row r="742" spans="1:23" x14ac:dyDescent="0.3">
      <c r="A742" t="s">
        <v>2520</v>
      </c>
      <c r="B742" t="s">
        <v>2521</v>
      </c>
      <c r="C742" t="s">
        <v>15591</v>
      </c>
      <c r="D742">
        <v>100000</v>
      </c>
      <c r="F742">
        <f t="shared" si="11"/>
        <v>13750.46</v>
      </c>
      <c r="G742">
        <v>13750.46</v>
      </c>
      <c r="H742">
        <v>0</v>
      </c>
      <c r="I742">
        <v>0</v>
      </c>
      <c r="J742">
        <v>0</v>
      </c>
      <c r="K742">
        <v>0</v>
      </c>
      <c r="L742" t="s">
        <v>3936</v>
      </c>
      <c r="M742" t="s">
        <v>14838</v>
      </c>
      <c r="N742" t="s">
        <v>3984</v>
      </c>
      <c r="O742" t="s">
        <v>16362</v>
      </c>
      <c r="P742" t="s">
        <v>3986</v>
      </c>
      <c r="Q742" t="s">
        <v>16363</v>
      </c>
      <c r="R742" t="s">
        <v>3994</v>
      </c>
      <c r="S742" t="s">
        <v>16321</v>
      </c>
      <c r="U742" s="52"/>
      <c r="W742">
        <v>-86249.540000000008</v>
      </c>
    </row>
    <row r="743" spans="1:23" x14ac:dyDescent="0.3">
      <c r="A743" t="s">
        <v>2522</v>
      </c>
      <c r="B743" t="s">
        <v>2523</v>
      </c>
      <c r="C743" t="s">
        <v>15592</v>
      </c>
      <c r="D743">
        <v>1</v>
      </c>
      <c r="F743">
        <f t="shared" si="11"/>
        <v>1678.94</v>
      </c>
      <c r="G743">
        <v>0</v>
      </c>
      <c r="H743">
        <v>1678.94</v>
      </c>
      <c r="I743">
        <v>0</v>
      </c>
      <c r="J743">
        <v>0</v>
      </c>
      <c r="K743">
        <v>0</v>
      </c>
      <c r="L743" t="s">
        <v>3936</v>
      </c>
      <c r="M743" t="s">
        <v>14838</v>
      </c>
      <c r="N743" t="s">
        <v>3984</v>
      </c>
      <c r="O743" t="s">
        <v>16362</v>
      </c>
      <c r="P743" t="s">
        <v>3986</v>
      </c>
      <c r="Q743" t="s">
        <v>16363</v>
      </c>
      <c r="R743" t="s">
        <v>3994</v>
      </c>
      <c r="S743" t="s">
        <v>16311</v>
      </c>
      <c r="U743" s="52"/>
      <c r="W743">
        <v>1677.94</v>
      </c>
    </row>
    <row r="744" spans="1:23" x14ac:dyDescent="0.3">
      <c r="A744" t="s">
        <v>2524</v>
      </c>
      <c r="B744" t="s">
        <v>2525</v>
      </c>
      <c r="C744" t="s">
        <v>15593</v>
      </c>
      <c r="D744">
        <v>10000</v>
      </c>
      <c r="F744">
        <f t="shared" si="11"/>
        <v>3162.5</v>
      </c>
      <c r="G744">
        <v>0</v>
      </c>
      <c r="H744">
        <v>0</v>
      </c>
      <c r="I744">
        <v>2288.5</v>
      </c>
      <c r="J744">
        <v>874</v>
      </c>
      <c r="K744">
        <v>0</v>
      </c>
      <c r="L744" t="s">
        <v>3935</v>
      </c>
      <c r="M744" t="s">
        <v>14838</v>
      </c>
      <c r="N744" t="s">
        <v>3989</v>
      </c>
      <c r="O744" t="s">
        <v>16363</v>
      </c>
      <c r="P744" t="s">
        <v>3988</v>
      </c>
      <c r="Q744" t="s">
        <v>16362</v>
      </c>
      <c r="R744" t="s">
        <v>3994</v>
      </c>
      <c r="S744" t="s">
        <v>16311</v>
      </c>
      <c r="U744" s="52"/>
      <c r="W744">
        <v>-6837.5</v>
      </c>
    </row>
    <row r="745" spans="1:23" x14ac:dyDescent="0.3">
      <c r="A745" t="s">
        <v>2526</v>
      </c>
      <c r="B745" t="s">
        <v>2527</v>
      </c>
      <c r="C745" t="s">
        <v>15594</v>
      </c>
      <c r="D745">
        <v>100000</v>
      </c>
      <c r="F745">
        <f t="shared" si="11"/>
        <v>74950.91</v>
      </c>
      <c r="G745">
        <v>34113.339999999997</v>
      </c>
      <c r="H745">
        <v>-1184.5</v>
      </c>
      <c r="I745">
        <v>1184.5</v>
      </c>
      <c r="J745">
        <v>14223.12</v>
      </c>
      <c r="K745">
        <v>26614.45</v>
      </c>
      <c r="L745" t="s">
        <v>3949</v>
      </c>
      <c r="M745" t="s">
        <v>14838</v>
      </c>
      <c r="N745" t="s">
        <v>3990</v>
      </c>
      <c r="O745" t="s">
        <v>16364</v>
      </c>
      <c r="P745" t="s">
        <v>3986</v>
      </c>
      <c r="Q745" t="s">
        <v>16363</v>
      </c>
      <c r="R745" t="s">
        <v>4001</v>
      </c>
      <c r="S745" t="s">
        <v>16317</v>
      </c>
      <c r="U745" s="52"/>
      <c r="W745">
        <v>-25049.089999999997</v>
      </c>
    </row>
    <row r="746" spans="1:23" x14ac:dyDescent="0.3">
      <c r="A746" t="s">
        <v>2528</v>
      </c>
      <c r="B746" t="s">
        <v>2529</v>
      </c>
      <c r="C746" t="s">
        <v>15595</v>
      </c>
      <c r="D746">
        <v>20000</v>
      </c>
      <c r="F746">
        <f t="shared" si="11"/>
        <v>6440</v>
      </c>
      <c r="G746">
        <v>0</v>
      </c>
      <c r="H746">
        <v>0</v>
      </c>
      <c r="I746">
        <v>1368.5</v>
      </c>
      <c r="J746">
        <v>0</v>
      </c>
      <c r="K746">
        <v>5071.5</v>
      </c>
      <c r="L746" t="s">
        <v>3949</v>
      </c>
      <c r="M746" t="s">
        <v>14838</v>
      </c>
      <c r="N746" t="s">
        <v>3984</v>
      </c>
      <c r="O746" t="s">
        <v>16362</v>
      </c>
      <c r="P746" t="s">
        <v>3986</v>
      </c>
      <c r="Q746" t="s">
        <v>16363</v>
      </c>
      <c r="R746" t="s">
        <v>3994</v>
      </c>
      <c r="S746" t="s">
        <v>16321</v>
      </c>
      <c r="U746" s="52"/>
      <c r="W746">
        <v>-13560</v>
      </c>
    </row>
    <row r="747" spans="1:23" x14ac:dyDescent="0.3">
      <c r="A747" t="s">
        <v>2530</v>
      </c>
      <c r="B747" t="s">
        <v>2531</v>
      </c>
      <c r="C747" t="s">
        <v>15596</v>
      </c>
      <c r="D747">
        <v>5000</v>
      </c>
      <c r="F747">
        <f t="shared" si="11"/>
        <v>4856.75</v>
      </c>
      <c r="G747">
        <v>4856.75</v>
      </c>
      <c r="H747">
        <v>0</v>
      </c>
      <c r="I747">
        <v>0</v>
      </c>
      <c r="J747">
        <v>0</v>
      </c>
      <c r="K747">
        <v>0</v>
      </c>
      <c r="L747" t="s">
        <v>3932</v>
      </c>
      <c r="M747" t="s">
        <v>14838</v>
      </c>
      <c r="N747" t="s">
        <v>3984</v>
      </c>
      <c r="O747" t="s">
        <v>16362</v>
      </c>
      <c r="P747" t="s">
        <v>3987</v>
      </c>
      <c r="Q747" t="s">
        <v>16365</v>
      </c>
      <c r="R747" t="s">
        <v>3998</v>
      </c>
      <c r="S747" t="s">
        <v>16307</v>
      </c>
      <c r="U747" s="52"/>
      <c r="W747">
        <v>-143.25</v>
      </c>
    </row>
    <row r="748" spans="1:23" x14ac:dyDescent="0.3">
      <c r="A748" t="s">
        <v>2532</v>
      </c>
      <c r="B748" t="s">
        <v>2533</v>
      </c>
      <c r="C748" t="s">
        <v>15597</v>
      </c>
      <c r="D748">
        <v>1</v>
      </c>
      <c r="F748">
        <f t="shared" si="11"/>
        <v>23321.43</v>
      </c>
      <c r="G748">
        <v>0</v>
      </c>
      <c r="H748">
        <v>0</v>
      </c>
      <c r="I748">
        <v>0</v>
      </c>
      <c r="J748">
        <v>0</v>
      </c>
      <c r="K748">
        <v>23321.43</v>
      </c>
      <c r="L748" t="s">
        <v>3940</v>
      </c>
      <c r="M748" t="s">
        <v>14838</v>
      </c>
      <c r="N748" t="s">
        <v>3984</v>
      </c>
      <c r="O748" t="s">
        <v>16362</v>
      </c>
      <c r="P748" t="s">
        <v>3985</v>
      </c>
      <c r="Q748" t="s">
        <v>16371</v>
      </c>
      <c r="R748" t="s">
        <v>3997</v>
      </c>
      <c r="S748" t="s">
        <v>16319</v>
      </c>
      <c r="U748" s="52"/>
      <c r="W748">
        <v>23320.43</v>
      </c>
    </row>
    <row r="749" spans="1:23" x14ac:dyDescent="0.3">
      <c r="A749" t="s">
        <v>2534</v>
      </c>
      <c r="B749" t="s">
        <v>2535</v>
      </c>
      <c r="C749" t="s">
        <v>15598</v>
      </c>
      <c r="D749">
        <v>10000</v>
      </c>
      <c r="F749">
        <f t="shared" si="11"/>
        <v>-86.970000000000027</v>
      </c>
      <c r="G749">
        <v>1659.31</v>
      </c>
      <c r="H749">
        <v>0</v>
      </c>
      <c r="I749">
        <v>0</v>
      </c>
      <c r="J749">
        <v>0</v>
      </c>
      <c r="K749">
        <v>-1746.28</v>
      </c>
      <c r="L749" t="s">
        <v>3949</v>
      </c>
      <c r="M749" t="s">
        <v>14838</v>
      </c>
      <c r="N749" t="s">
        <v>3984</v>
      </c>
      <c r="O749" t="s">
        <v>16362</v>
      </c>
      <c r="P749" t="s">
        <v>3988</v>
      </c>
      <c r="Q749" t="s">
        <v>16362</v>
      </c>
      <c r="R749" t="s">
        <v>3994</v>
      </c>
      <c r="S749" t="s">
        <v>16311</v>
      </c>
      <c r="U749" s="52"/>
      <c r="W749">
        <v>-10086.969999999999</v>
      </c>
    </row>
    <row r="750" spans="1:23" x14ac:dyDescent="0.3">
      <c r="A750" t="s">
        <v>2536</v>
      </c>
      <c r="B750" t="s">
        <v>2537</v>
      </c>
      <c r="C750" t="s">
        <v>15599</v>
      </c>
      <c r="D750">
        <v>8000</v>
      </c>
      <c r="F750">
        <f t="shared" si="11"/>
        <v>790.02</v>
      </c>
      <c r="G750">
        <v>0</v>
      </c>
      <c r="H750">
        <v>-300</v>
      </c>
      <c r="I750">
        <v>0</v>
      </c>
      <c r="J750">
        <v>1090.02</v>
      </c>
      <c r="K750">
        <v>0</v>
      </c>
      <c r="L750" t="s">
        <v>3941</v>
      </c>
      <c r="M750" t="s">
        <v>14838</v>
      </c>
      <c r="N750" t="s">
        <v>3990</v>
      </c>
      <c r="O750" t="s">
        <v>16364</v>
      </c>
      <c r="P750" t="s">
        <v>3986</v>
      </c>
      <c r="Q750" t="s">
        <v>16363</v>
      </c>
      <c r="R750" t="s">
        <v>3994</v>
      </c>
      <c r="S750" t="s">
        <v>16310</v>
      </c>
      <c r="U750" s="52">
        <v>262230640</v>
      </c>
      <c r="W750">
        <v>-7209.98</v>
      </c>
    </row>
    <row r="751" spans="1:23" x14ac:dyDescent="0.3">
      <c r="A751" t="s">
        <v>2538</v>
      </c>
      <c r="B751" t="s">
        <v>2539</v>
      </c>
      <c r="C751" t="s">
        <v>15600</v>
      </c>
      <c r="D751">
        <v>15000</v>
      </c>
      <c r="F751">
        <f t="shared" si="11"/>
        <v>8523.8700000000008</v>
      </c>
      <c r="G751">
        <v>8523.8700000000008</v>
      </c>
      <c r="H751">
        <v>0</v>
      </c>
      <c r="I751">
        <v>0</v>
      </c>
      <c r="J751">
        <v>0</v>
      </c>
      <c r="K751">
        <v>0</v>
      </c>
      <c r="L751" t="s">
        <v>3931</v>
      </c>
      <c r="M751" t="s">
        <v>14838</v>
      </c>
      <c r="N751" t="s">
        <v>3984</v>
      </c>
      <c r="O751" t="s">
        <v>16362</v>
      </c>
      <c r="P751" t="s">
        <v>3988</v>
      </c>
      <c r="Q751" t="s">
        <v>16362</v>
      </c>
      <c r="R751" t="s">
        <v>3994</v>
      </c>
      <c r="S751" t="s">
        <v>16317</v>
      </c>
      <c r="U751" s="52"/>
      <c r="W751">
        <v>-6476.1299999999992</v>
      </c>
    </row>
    <row r="752" spans="1:23" x14ac:dyDescent="0.3">
      <c r="A752" t="s">
        <v>2540</v>
      </c>
      <c r="B752" t="s">
        <v>2541</v>
      </c>
      <c r="C752" t="s">
        <v>15601</v>
      </c>
      <c r="D752">
        <v>10000</v>
      </c>
      <c r="F752">
        <f t="shared" si="11"/>
        <v>3900.27</v>
      </c>
      <c r="G752">
        <v>3900.27</v>
      </c>
      <c r="H752">
        <v>0</v>
      </c>
      <c r="I752">
        <v>0</v>
      </c>
      <c r="J752">
        <v>0</v>
      </c>
      <c r="K752">
        <v>0</v>
      </c>
      <c r="L752" t="s">
        <v>3949</v>
      </c>
      <c r="M752" t="s">
        <v>14838</v>
      </c>
      <c r="N752" t="s">
        <v>3984</v>
      </c>
      <c r="O752" t="s">
        <v>16362</v>
      </c>
      <c r="P752" t="s">
        <v>3986</v>
      </c>
      <c r="Q752" t="s">
        <v>16363</v>
      </c>
      <c r="R752" t="s">
        <v>3994</v>
      </c>
      <c r="S752" t="s">
        <v>16313</v>
      </c>
      <c r="U752" s="52">
        <v>1001280</v>
      </c>
      <c r="W752">
        <v>-6099.73</v>
      </c>
    </row>
    <row r="753" spans="1:23" x14ac:dyDescent="0.3">
      <c r="A753" t="s">
        <v>2542</v>
      </c>
      <c r="B753" t="s">
        <v>2543</v>
      </c>
      <c r="C753" t="s">
        <v>15602</v>
      </c>
      <c r="D753">
        <v>10000</v>
      </c>
      <c r="F753">
        <f t="shared" si="11"/>
        <v>650.91</v>
      </c>
      <c r="G753">
        <v>650.91</v>
      </c>
      <c r="H753">
        <v>0</v>
      </c>
      <c r="I753">
        <v>0</v>
      </c>
      <c r="J753">
        <v>0</v>
      </c>
      <c r="K753">
        <v>0</v>
      </c>
      <c r="L753" t="s">
        <v>3949</v>
      </c>
      <c r="M753" t="s">
        <v>14838</v>
      </c>
      <c r="N753" t="s">
        <v>3984</v>
      </c>
      <c r="O753" t="s">
        <v>16362</v>
      </c>
      <c r="P753" t="s">
        <v>3985</v>
      </c>
      <c r="Q753" t="s">
        <v>16371</v>
      </c>
      <c r="R753" t="s">
        <v>3997</v>
      </c>
      <c r="S753" t="s">
        <v>16320</v>
      </c>
      <c r="U753" s="52"/>
      <c r="W753">
        <v>-9349.09</v>
      </c>
    </row>
    <row r="754" spans="1:23" x14ac:dyDescent="0.3">
      <c r="A754" t="s">
        <v>2544</v>
      </c>
      <c r="B754" t="s">
        <v>2545</v>
      </c>
      <c r="C754" t="s">
        <v>15603</v>
      </c>
      <c r="D754">
        <v>5000</v>
      </c>
      <c r="F754">
        <f t="shared" si="11"/>
        <v>8326.0300000000007</v>
      </c>
      <c r="G754">
        <v>8326.0300000000007</v>
      </c>
      <c r="H754">
        <v>0</v>
      </c>
      <c r="I754">
        <v>0</v>
      </c>
      <c r="J754">
        <v>0</v>
      </c>
      <c r="K754">
        <v>0</v>
      </c>
      <c r="L754" t="s">
        <v>3932</v>
      </c>
      <c r="M754" t="s">
        <v>14838</v>
      </c>
      <c r="N754" t="s">
        <v>3984</v>
      </c>
      <c r="O754" t="s">
        <v>16362</v>
      </c>
      <c r="P754" t="s">
        <v>3991</v>
      </c>
      <c r="Q754" t="s">
        <v>16364</v>
      </c>
      <c r="R754" t="s">
        <v>4001</v>
      </c>
      <c r="S754" t="s">
        <v>16319</v>
      </c>
      <c r="U754" s="52">
        <v>90109980</v>
      </c>
      <c r="W754">
        <v>3326.0300000000007</v>
      </c>
    </row>
    <row r="755" spans="1:23" x14ac:dyDescent="0.3">
      <c r="A755" t="s">
        <v>2546</v>
      </c>
      <c r="B755" t="s">
        <v>2547</v>
      </c>
      <c r="C755" t="s">
        <v>15604</v>
      </c>
      <c r="D755">
        <v>10000</v>
      </c>
      <c r="F755">
        <f t="shared" si="11"/>
        <v>1952.95</v>
      </c>
      <c r="G755">
        <v>1952.95</v>
      </c>
      <c r="H755">
        <v>0</v>
      </c>
      <c r="I755">
        <v>0</v>
      </c>
      <c r="J755">
        <v>0</v>
      </c>
      <c r="K755">
        <v>0</v>
      </c>
      <c r="L755" t="s">
        <v>3941</v>
      </c>
      <c r="M755" t="s">
        <v>14838</v>
      </c>
      <c r="N755" t="s">
        <v>3984</v>
      </c>
      <c r="O755" t="s">
        <v>16362</v>
      </c>
      <c r="P755" t="s">
        <v>3991</v>
      </c>
      <c r="Q755" t="s">
        <v>16364</v>
      </c>
      <c r="R755" t="s">
        <v>4001</v>
      </c>
      <c r="S755" t="s">
        <v>16313</v>
      </c>
      <c r="U755" s="52"/>
      <c r="W755">
        <v>-8047.05</v>
      </c>
    </row>
    <row r="756" spans="1:23" x14ac:dyDescent="0.3">
      <c r="A756" t="s">
        <v>2548</v>
      </c>
      <c r="B756" t="s">
        <v>2549</v>
      </c>
      <c r="C756" t="s">
        <v>15605</v>
      </c>
      <c r="D756">
        <v>10000</v>
      </c>
      <c r="F756">
        <f t="shared" si="11"/>
        <v>7799.68</v>
      </c>
      <c r="G756">
        <v>7799.68</v>
      </c>
      <c r="H756">
        <v>0</v>
      </c>
      <c r="I756">
        <v>0</v>
      </c>
      <c r="J756">
        <v>0</v>
      </c>
      <c r="K756">
        <v>0</v>
      </c>
      <c r="L756" t="s">
        <v>3941</v>
      </c>
      <c r="M756" t="s">
        <v>14838</v>
      </c>
      <c r="N756" t="s">
        <v>3984</v>
      </c>
      <c r="O756" t="s">
        <v>16362</v>
      </c>
      <c r="P756" t="s">
        <v>3991</v>
      </c>
      <c r="Q756" t="s">
        <v>16364</v>
      </c>
      <c r="R756" t="s">
        <v>4001</v>
      </c>
      <c r="S756" t="s">
        <v>16316</v>
      </c>
      <c r="U756" s="52"/>
      <c r="W756">
        <v>-2200.3199999999997</v>
      </c>
    </row>
    <row r="757" spans="1:23" x14ac:dyDescent="0.3">
      <c r="A757" t="s">
        <v>2550</v>
      </c>
      <c r="B757" t="s">
        <v>2551</v>
      </c>
      <c r="C757" t="s">
        <v>15606</v>
      </c>
      <c r="D757">
        <v>10000</v>
      </c>
      <c r="F757">
        <f t="shared" si="11"/>
        <v>1582.72</v>
      </c>
      <c r="G757">
        <v>1582.72</v>
      </c>
      <c r="H757">
        <v>0</v>
      </c>
      <c r="I757">
        <v>0</v>
      </c>
      <c r="J757">
        <v>0</v>
      </c>
      <c r="K757">
        <v>0</v>
      </c>
      <c r="L757" t="s">
        <v>3941</v>
      </c>
      <c r="M757" t="s">
        <v>14838</v>
      </c>
      <c r="N757" t="s">
        <v>3984</v>
      </c>
      <c r="O757" t="s">
        <v>16362</v>
      </c>
      <c r="P757" t="s">
        <v>3991</v>
      </c>
      <c r="Q757" t="s">
        <v>16364</v>
      </c>
      <c r="R757" t="s">
        <v>4001</v>
      </c>
      <c r="S757" t="s">
        <v>16318</v>
      </c>
      <c r="U757" s="52">
        <v>405211200</v>
      </c>
      <c r="W757">
        <v>-8417.2800000000007</v>
      </c>
    </row>
    <row r="758" spans="1:23" x14ac:dyDescent="0.3">
      <c r="A758" t="s">
        <v>2552</v>
      </c>
      <c r="B758" t="s">
        <v>2553</v>
      </c>
      <c r="C758" t="s">
        <v>15607</v>
      </c>
      <c r="D758">
        <v>7000</v>
      </c>
      <c r="F758">
        <f t="shared" si="11"/>
        <v>1610.67</v>
      </c>
      <c r="G758">
        <v>1610.67</v>
      </c>
      <c r="H758">
        <v>0</v>
      </c>
      <c r="I758">
        <v>0</v>
      </c>
      <c r="J758">
        <v>0</v>
      </c>
      <c r="K758">
        <v>0</v>
      </c>
      <c r="L758" t="s">
        <v>3932</v>
      </c>
      <c r="M758" t="s">
        <v>14838</v>
      </c>
      <c r="N758" t="s">
        <v>3984</v>
      </c>
      <c r="O758" t="s">
        <v>16362</v>
      </c>
      <c r="P758" t="s">
        <v>3991</v>
      </c>
      <c r="Q758" t="s">
        <v>16364</v>
      </c>
      <c r="R758" t="s">
        <v>4001</v>
      </c>
      <c r="S758" t="s">
        <v>16308</v>
      </c>
      <c r="U758" s="52"/>
      <c r="W758">
        <v>-5389.33</v>
      </c>
    </row>
    <row r="759" spans="1:23" x14ac:dyDescent="0.3">
      <c r="A759" t="s">
        <v>2554</v>
      </c>
      <c r="B759" t="s">
        <v>2555</v>
      </c>
      <c r="C759" t="s">
        <v>15608</v>
      </c>
      <c r="D759">
        <v>30000</v>
      </c>
      <c r="F759">
        <f t="shared" si="11"/>
        <v>6803.39</v>
      </c>
      <c r="G759">
        <v>6803.39</v>
      </c>
      <c r="H759">
        <v>0</v>
      </c>
      <c r="I759">
        <v>0</v>
      </c>
      <c r="J759">
        <v>0</v>
      </c>
      <c r="K759">
        <v>0</v>
      </c>
      <c r="L759" t="s">
        <v>3941</v>
      </c>
      <c r="M759" t="s">
        <v>14838</v>
      </c>
      <c r="N759" t="s">
        <v>3984</v>
      </c>
      <c r="O759" t="s">
        <v>16362</v>
      </c>
      <c r="P759" t="s">
        <v>3991</v>
      </c>
      <c r="Q759" t="s">
        <v>16364</v>
      </c>
      <c r="R759" t="s">
        <v>4001</v>
      </c>
      <c r="S759" t="s">
        <v>16321</v>
      </c>
      <c r="U759" s="52"/>
      <c r="W759">
        <v>-23196.61</v>
      </c>
    </row>
    <row r="760" spans="1:23" x14ac:dyDescent="0.3">
      <c r="A760" t="s">
        <v>2556</v>
      </c>
      <c r="B760" t="s">
        <v>2557</v>
      </c>
      <c r="C760" t="s">
        <v>15609</v>
      </c>
      <c r="D760">
        <v>40000</v>
      </c>
      <c r="F760">
        <f t="shared" si="11"/>
        <v>22396.73</v>
      </c>
      <c r="G760">
        <v>22396.73</v>
      </c>
      <c r="H760">
        <v>0</v>
      </c>
      <c r="I760">
        <v>0</v>
      </c>
      <c r="J760">
        <v>0</v>
      </c>
      <c r="K760">
        <v>0</v>
      </c>
      <c r="L760" t="s">
        <v>3939</v>
      </c>
      <c r="M760" t="s">
        <v>14838</v>
      </c>
      <c r="N760" t="s">
        <v>3984</v>
      </c>
      <c r="O760" t="s">
        <v>16362</v>
      </c>
      <c r="P760" t="s">
        <v>3986</v>
      </c>
      <c r="Q760" t="s">
        <v>16363</v>
      </c>
      <c r="R760" t="s">
        <v>3994</v>
      </c>
      <c r="S760" t="s">
        <v>16317</v>
      </c>
      <c r="U760" s="52">
        <v>509773830</v>
      </c>
      <c r="W760">
        <v>-17603.27</v>
      </c>
    </row>
    <row r="761" spans="1:23" x14ac:dyDescent="0.3">
      <c r="A761" t="s">
        <v>2558</v>
      </c>
      <c r="B761" t="s">
        <v>2559</v>
      </c>
      <c r="C761" t="s">
        <v>15610</v>
      </c>
      <c r="D761">
        <v>79000</v>
      </c>
      <c r="F761">
        <f t="shared" si="11"/>
        <v>6466.51</v>
      </c>
      <c r="G761">
        <v>6466.51</v>
      </c>
      <c r="H761">
        <v>0</v>
      </c>
      <c r="I761">
        <v>0</v>
      </c>
      <c r="J761">
        <v>0</v>
      </c>
      <c r="K761">
        <v>0</v>
      </c>
      <c r="L761" t="s">
        <v>3943</v>
      </c>
      <c r="M761" t="s">
        <v>14842</v>
      </c>
      <c r="N761" t="s">
        <v>3984</v>
      </c>
      <c r="O761" t="s">
        <v>16362</v>
      </c>
      <c r="P761" t="s">
        <v>3986</v>
      </c>
      <c r="Q761" t="s">
        <v>16363</v>
      </c>
      <c r="R761" t="s">
        <v>4001</v>
      </c>
      <c r="S761" t="s">
        <v>16321</v>
      </c>
      <c r="U761" s="52"/>
      <c r="W761">
        <v>-72533.490000000005</v>
      </c>
    </row>
    <row r="762" spans="1:23" x14ac:dyDescent="0.3">
      <c r="A762" t="s">
        <v>2560</v>
      </c>
      <c r="B762" t="s">
        <v>2561</v>
      </c>
      <c r="C762" t="s">
        <v>15611</v>
      </c>
      <c r="D762">
        <v>1</v>
      </c>
      <c r="F762">
        <f t="shared" si="11"/>
        <v>5244</v>
      </c>
      <c r="G762">
        <v>0</v>
      </c>
      <c r="H762">
        <v>0</v>
      </c>
      <c r="I762">
        <v>0</v>
      </c>
      <c r="J762">
        <v>0</v>
      </c>
      <c r="K762">
        <v>5244</v>
      </c>
      <c r="L762" t="s">
        <v>3940</v>
      </c>
      <c r="M762" t="s">
        <v>14838</v>
      </c>
      <c r="N762" t="s">
        <v>3984</v>
      </c>
      <c r="O762" t="s">
        <v>16362</v>
      </c>
      <c r="P762" t="s">
        <v>3988</v>
      </c>
      <c r="Q762" t="s">
        <v>16362</v>
      </c>
      <c r="R762" t="s">
        <v>3994</v>
      </c>
      <c r="S762" t="s">
        <v>16315</v>
      </c>
      <c r="U762" s="52"/>
      <c r="W762">
        <v>5243</v>
      </c>
    </row>
    <row r="763" spans="1:23" x14ac:dyDescent="0.3">
      <c r="A763" t="s">
        <v>2562</v>
      </c>
      <c r="B763" t="s">
        <v>2563</v>
      </c>
      <c r="C763" t="s">
        <v>15612</v>
      </c>
      <c r="D763">
        <v>7000</v>
      </c>
      <c r="F763">
        <f t="shared" si="11"/>
        <v>1837.1399999999999</v>
      </c>
      <c r="G763">
        <v>1224.76</v>
      </c>
      <c r="H763">
        <v>0</v>
      </c>
      <c r="I763">
        <v>612.38</v>
      </c>
      <c r="J763">
        <v>0</v>
      </c>
      <c r="K763">
        <v>0</v>
      </c>
      <c r="L763" t="s">
        <v>3932</v>
      </c>
      <c r="M763" t="s">
        <v>14838</v>
      </c>
      <c r="N763" t="s">
        <v>3984</v>
      </c>
      <c r="O763" t="s">
        <v>16362</v>
      </c>
      <c r="P763" t="s">
        <v>3988</v>
      </c>
      <c r="Q763" t="s">
        <v>16362</v>
      </c>
      <c r="R763" t="s">
        <v>3994</v>
      </c>
      <c r="S763" t="s">
        <v>16308</v>
      </c>
      <c r="U763" s="52">
        <v>65431320</v>
      </c>
      <c r="V763">
        <v>8</v>
      </c>
      <c r="W763">
        <v>-5162.8600000000006</v>
      </c>
    </row>
    <row r="764" spans="1:23" x14ac:dyDescent="0.3">
      <c r="A764" t="s">
        <v>2564</v>
      </c>
      <c r="B764" t="s">
        <v>2565</v>
      </c>
      <c r="C764" t="s">
        <v>15613</v>
      </c>
      <c r="D764">
        <v>10000</v>
      </c>
      <c r="F764">
        <f t="shared" si="11"/>
        <v>280.95</v>
      </c>
      <c r="G764">
        <v>280.95</v>
      </c>
      <c r="H764">
        <v>0</v>
      </c>
      <c r="I764">
        <v>0</v>
      </c>
      <c r="J764">
        <v>0</v>
      </c>
      <c r="K764">
        <v>0</v>
      </c>
      <c r="L764" t="s">
        <v>3939</v>
      </c>
      <c r="M764" t="s">
        <v>14838</v>
      </c>
      <c r="N764" t="s">
        <v>3984</v>
      </c>
      <c r="O764" t="s">
        <v>16362</v>
      </c>
      <c r="P764" t="s">
        <v>3985</v>
      </c>
      <c r="Q764" t="s">
        <v>16371</v>
      </c>
      <c r="R764" t="s">
        <v>3997</v>
      </c>
      <c r="S764" t="s">
        <v>16312</v>
      </c>
      <c r="U764" s="52"/>
      <c r="W764">
        <v>-9719.0499999999993</v>
      </c>
    </row>
    <row r="765" spans="1:23" x14ac:dyDescent="0.3">
      <c r="A765" t="s">
        <v>2566</v>
      </c>
      <c r="B765" t="s">
        <v>2567</v>
      </c>
      <c r="C765" t="s">
        <v>15614</v>
      </c>
      <c r="D765">
        <v>10000</v>
      </c>
      <c r="F765">
        <f t="shared" si="11"/>
        <v>1021.87</v>
      </c>
      <c r="G765">
        <v>1081.98</v>
      </c>
      <c r="H765">
        <v>0</v>
      </c>
      <c r="I765">
        <v>0</v>
      </c>
      <c r="J765">
        <v>0</v>
      </c>
      <c r="K765">
        <v>-60.11</v>
      </c>
      <c r="L765" t="s">
        <v>3931</v>
      </c>
      <c r="M765" t="s">
        <v>14838</v>
      </c>
      <c r="N765" t="s">
        <v>3989</v>
      </c>
      <c r="O765" t="s">
        <v>16363</v>
      </c>
      <c r="P765" t="s">
        <v>3988</v>
      </c>
      <c r="Q765" t="s">
        <v>16362</v>
      </c>
      <c r="R765" t="s">
        <v>3994</v>
      </c>
      <c r="S765" t="s">
        <v>16314</v>
      </c>
      <c r="U765" s="52"/>
      <c r="W765">
        <v>-8978.1299999999992</v>
      </c>
    </row>
    <row r="766" spans="1:23" x14ac:dyDescent="0.3">
      <c r="A766" t="s">
        <v>2568</v>
      </c>
      <c r="B766" t="s">
        <v>2569</v>
      </c>
      <c r="C766" t="s">
        <v>15615</v>
      </c>
      <c r="D766">
        <v>15000</v>
      </c>
      <c r="F766">
        <f t="shared" si="11"/>
        <v>3158.41</v>
      </c>
      <c r="G766">
        <v>3158.41</v>
      </c>
      <c r="H766">
        <v>0</v>
      </c>
      <c r="I766">
        <v>0</v>
      </c>
      <c r="J766">
        <v>0</v>
      </c>
      <c r="K766">
        <v>0</v>
      </c>
      <c r="L766" t="s">
        <v>3936</v>
      </c>
      <c r="M766" t="s">
        <v>14838</v>
      </c>
      <c r="N766" t="s">
        <v>3984</v>
      </c>
      <c r="O766" t="s">
        <v>16362</v>
      </c>
      <c r="P766" t="s">
        <v>3985</v>
      </c>
      <c r="Q766" t="s">
        <v>16371</v>
      </c>
      <c r="R766" t="s">
        <v>3997</v>
      </c>
      <c r="S766" t="s">
        <v>16322</v>
      </c>
      <c r="U766" s="52">
        <v>368606700</v>
      </c>
      <c r="W766">
        <v>-11841.59</v>
      </c>
    </row>
    <row r="767" spans="1:23" x14ac:dyDescent="0.3">
      <c r="A767" t="s">
        <v>2570</v>
      </c>
      <c r="B767" t="s">
        <v>2571</v>
      </c>
      <c r="C767" t="s">
        <v>15616</v>
      </c>
      <c r="D767">
        <v>3000</v>
      </c>
      <c r="F767">
        <f t="shared" si="11"/>
        <v>1989.5</v>
      </c>
      <c r="G767">
        <v>0</v>
      </c>
      <c r="H767">
        <v>0</v>
      </c>
      <c r="I767">
        <v>0</v>
      </c>
      <c r="J767">
        <v>0</v>
      </c>
      <c r="K767">
        <v>1989.5</v>
      </c>
      <c r="L767" t="s">
        <v>3931</v>
      </c>
      <c r="M767" t="s">
        <v>14838</v>
      </c>
      <c r="N767" t="s">
        <v>3984</v>
      </c>
      <c r="O767" t="s">
        <v>16362</v>
      </c>
      <c r="P767" t="s">
        <v>3985</v>
      </c>
      <c r="Q767" t="s">
        <v>16371</v>
      </c>
      <c r="R767" t="s">
        <v>3997</v>
      </c>
      <c r="S767" t="s">
        <v>16316</v>
      </c>
      <c r="U767" s="52">
        <v>525677040</v>
      </c>
      <c r="W767">
        <v>-1010.5</v>
      </c>
    </row>
    <row r="768" spans="1:23" x14ac:dyDescent="0.3">
      <c r="A768" t="s">
        <v>2572</v>
      </c>
      <c r="B768" t="s">
        <v>2573</v>
      </c>
      <c r="C768" t="s">
        <v>15617</v>
      </c>
      <c r="D768">
        <v>1</v>
      </c>
      <c r="F768">
        <f t="shared" si="11"/>
        <v>12133.92</v>
      </c>
      <c r="G768">
        <v>0</v>
      </c>
      <c r="H768">
        <v>0</v>
      </c>
      <c r="I768">
        <v>0</v>
      </c>
      <c r="J768">
        <v>0</v>
      </c>
      <c r="K768">
        <v>12133.92</v>
      </c>
      <c r="L768" t="s">
        <v>3940</v>
      </c>
      <c r="M768" t="s">
        <v>14838</v>
      </c>
      <c r="N768" t="s">
        <v>3984</v>
      </c>
      <c r="O768" t="s">
        <v>16362</v>
      </c>
      <c r="P768" t="s">
        <v>3985</v>
      </c>
      <c r="Q768" t="s">
        <v>16371</v>
      </c>
      <c r="R768" t="s">
        <v>3997</v>
      </c>
      <c r="S768" t="s">
        <v>16308</v>
      </c>
      <c r="U768" s="52">
        <v>35248500</v>
      </c>
      <c r="W768">
        <v>12132.92</v>
      </c>
    </row>
    <row r="769" spans="1:23" x14ac:dyDescent="0.3">
      <c r="A769" t="s">
        <v>2574</v>
      </c>
      <c r="B769" t="s">
        <v>2573</v>
      </c>
      <c r="C769" t="s">
        <v>15618</v>
      </c>
      <c r="D769">
        <v>1</v>
      </c>
      <c r="F769">
        <f t="shared" si="11"/>
        <v>13891.720000000001</v>
      </c>
      <c r="G769">
        <v>0</v>
      </c>
      <c r="H769">
        <v>0</v>
      </c>
      <c r="I769">
        <v>4243.5</v>
      </c>
      <c r="J769">
        <v>2559.6</v>
      </c>
      <c r="K769">
        <v>7088.62</v>
      </c>
      <c r="L769" t="s">
        <v>3940</v>
      </c>
      <c r="M769" t="s">
        <v>14838</v>
      </c>
      <c r="N769" t="s">
        <v>3992</v>
      </c>
      <c r="O769" t="s">
        <v>16365</v>
      </c>
      <c r="P769" t="s">
        <v>3985</v>
      </c>
      <c r="Q769" t="s">
        <v>16371</v>
      </c>
      <c r="R769" t="s">
        <v>3997</v>
      </c>
      <c r="S769" t="s">
        <v>16321</v>
      </c>
      <c r="U769" s="52"/>
      <c r="W769">
        <v>13890.720000000001</v>
      </c>
    </row>
    <row r="770" spans="1:23" x14ac:dyDescent="0.3">
      <c r="A770" t="s">
        <v>2575</v>
      </c>
      <c r="B770" t="s">
        <v>2576</v>
      </c>
      <c r="C770" t="s">
        <v>15619</v>
      </c>
      <c r="D770">
        <v>50000</v>
      </c>
      <c r="F770">
        <f t="shared" si="11"/>
        <v>109616.74</v>
      </c>
      <c r="G770">
        <v>13851.75</v>
      </c>
      <c r="H770">
        <v>0</v>
      </c>
      <c r="I770">
        <v>14846.5</v>
      </c>
      <c r="J770">
        <v>6146.75</v>
      </c>
      <c r="K770">
        <v>74771.740000000005</v>
      </c>
      <c r="L770" t="s">
        <v>3938</v>
      </c>
      <c r="M770" t="s">
        <v>14838</v>
      </c>
      <c r="N770" t="s">
        <v>3992</v>
      </c>
      <c r="O770" t="s">
        <v>16365</v>
      </c>
      <c r="P770" t="s">
        <v>3987</v>
      </c>
      <c r="Q770" t="s">
        <v>16365</v>
      </c>
      <c r="R770" t="s">
        <v>4003</v>
      </c>
      <c r="S770" t="s">
        <v>16316</v>
      </c>
      <c r="U770" s="52"/>
      <c r="W770">
        <v>59616.740000000005</v>
      </c>
    </row>
    <row r="771" spans="1:23" x14ac:dyDescent="0.3">
      <c r="A771" t="s">
        <v>2577</v>
      </c>
      <c r="B771" t="s">
        <v>2578</v>
      </c>
      <c r="C771" t="s">
        <v>15620</v>
      </c>
      <c r="D771">
        <v>1</v>
      </c>
      <c r="F771">
        <f t="shared" ref="F771:F834" si="12">G771+H771+I771+J771+K771</f>
        <v>65287.72</v>
      </c>
      <c r="G771">
        <v>0</v>
      </c>
      <c r="H771">
        <v>0</v>
      </c>
      <c r="I771">
        <v>0</v>
      </c>
      <c r="J771">
        <v>0</v>
      </c>
      <c r="K771">
        <v>65287.72</v>
      </c>
      <c r="L771" t="s">
        <v>3940</v>
      </c>
      <c r="M771" t="s">
        <v>14838</v>
      </c>
      <c r="N771" t="s">
        <v>3984</v>
      </c>
      <c r="O771" t="s">
        <v>16362</v>
      </c>
      <c r="P771" t="s">
        <v>3985</v>
      </c>
      <c r="Q771" t="s">
        <v>16371</v>
      </c>
      <c r="R771" t="s">
        <v>3997</v>
      </c>
      <c r="S771" t="s">
        <v>16321</v>
      </c>
      <c r="U771" s="52"/>
      <c r="W771">
        <v>65286.720000000001</v>
      </c>
    </row>
    <row r="772" spans="1:23" x14ac:dyDescent="0.3">
      <c r="A772" t="s">
        <v>2579</v>
      </c>
      <c r="B772" t="s">
        <v>2578</v>
      </c>
      <c r="C772" t="s">
        <v>15621</v>
      </c>
      <c r="D772">
        <v>1</v>
      </c>
      <c r="F772">
        <f t="shared" si="12"/>
        <v>12360.53</v>
      </c>
      <c r="G772">
        <v>0</v>
      </c>
      <c r="H772">
        <v>0</v>
      </c>
      <c r="I772">
        <v>971.75</v>
      </c>
      <c r="J772">
        <v>971.75</v>
      </c>
      <c r="K772">
        <v>10417.030000000001</v>
      </c>
      <c r="L772" t="s">
        <v>3938</v>
      </c>
      <c r="M772" t="s">
        <v>14838</v>
      </c>
      <c r="N772" t="s">
        <v>3992</v>
      </c>
      <c r="O772" t="s">
        <v>16365</v>
      </c>
      <c r="P772" t="s">
        <v>3988</v>
      </c>
      <c r="Q772" t="s">
        <v>16362</v>
      </c>
      <c r="R772" t="s">
        <v>3994</v>
      </c>
      <c r="S772" t="s">
        <v>16322</v>
      </c>
      <c r="U772" s="52"/>
      <c r="W772">
        <v>12359.53</v>
      </c>
    </row>
    <row r="773" spans="1:23" x14ac:dyDescent="0.3">
      <c r="A773" t="s">
        <v>2580</v>
      </c>
      <c r="B773" t="s">
        <v>2581</v>
      </c>
      <c r="C773" t="s">
        <v>15622</v>
      </c>
      <c r="D773">
        <v>20000</v>
      </c>
      <c r="F773">
        <f t="shared" si="12"/>
        <v>3355.2</v>
      </c>
      <c r="G773">
        <v>925.39</v>
      </c>
      <c r="H773">
        <v>0</v>
      </c>
      <c r="I773">
        <v>2429.81</v>
      </c>
      <c r="J773">
        <v>0</v>
      </c>
      <c r="K773">
        <v>0</v>
      </c>
      <c r="L773" t="s">
        <v>3936</v>
      </c>
      <c r="M773" t="s">
        <v>14838</v>
      </c>
      <c r="N773" t="s">
        <v>3990</v>
      </c>
      <c r="O773" t="s">
        <v>16364</v>
      </c>
      <c r="P773" t="s">
        <v>3988</v>
      </c>
      <c r="Q773" t="s">
        <v>16362</v>
      </c>
      <c r="R773" t="s">
        <v>3994</v>
      </c>
      <c r="S773" t="s">
        <v>16317</v>
      </c>
      <c r="U773" s="52"/>
      <c r="W773">
        <v>-16644.8</v>
      </c>
    </row>
    <row r="774" spans="1:23" x14ac:dyDescent="0.3">
      <c r="A774" t="s">
        <v>2582</v>
      </c>
      <c r="B774" t="s">
        <v>2583</v>
      </c>
      <c r="C774" t="s">
        <v>15623</v>
      </c>
      <c r="D774">
        <v>5000</v>
      </c>
      <c r="F774">
        <f t="shared" si="12"/>
        <v>4807</v>
      </c>
      <c r="G774">
        <v>0</v>
      </c>
      <c r="H774">
        <v>0</v>
      </c>
      <c r="I774">
        <v>0</v>
      </c>
      <c r="J774">
        <v>0</v>
      </c>
      <c r="K774">
        <v>4807</v>
      </c>
      <c r="L774" t="s">
        <v>3932</v>
      </c>
      <c r="M774" t="s">
        <v>14838</v>
      </c>
      <c r="N774" t="s">
        <v>3984</v>
      </c>
      <c r="O774" t="s">
        <v>16362</v>
      </c>
      <c r="P774" t="s">
        <v>3988</v>
      </c>
      <c r="Q774" t="s">
        <v>16362</v>
      </c>
      <c r="R774" t="s">
        <v>3994</v>
      </c>
      <c r="S774" t="s">
        <v>16315</v>
      </c>
      <c r="U774" s="52"/>
      <c r="V774">
        <v>4</v>
      </c>
      <c r="W774">
        <v>-193</v>
      </c>
    </row>
    <row r="775" spans="1:23" x14ac:dyDescent="0.3">
      <c r="A775" t="s">
        <v>2584</v>
      </c>
      <c r="B775" t="s">
        <v>2585</v>
      </c>
      <c r="C775" t="s">
        <v>15624</v>
      </c>
      <c r="D775">
        <v>10000</v>
      </c>
      <c r="F775">
        <f t="shared" si="12"/>
        <v>1656.6</v>
      </c>
      <c r="G775">
        <v>1656.6</v>
      </c>
      <c r="H775">
        <v>0</v>
      </c>
      <c r="I775">
        <v>0</v>
      </c>
      <c r="J775">
        <v>0</v>
      </c>
      <c r="K775">
        <v>0</v>
      </c>
      <c r="L775" t="s">
        <v>3941</v>
      </c>
      <c r="M775" t="s">
        <v>14838</v>
      </c>
      <c r="N775" t="s">
        <v>3984</v>
      </c>
      <c r="O775" t="s">
        <v>16362</v>
      </c>
      <c r="P775" t="s">
        <v>3985</v>
      </c>
      <c r="Q775" t="s">
        <v>16371</v>
      </c>
      <c r="R775" t="s">
        <v>3997</v>
      </c>
      <c r="S775" t="s">
        <v>16316</v>
      </c>
      <c r="U775" s="52"/>
      <c r="W775">
        <v>-8343.4</v>
      </c>
    </row>
    <row r="776" spans="1:23" x14ac:dyDescent="0.3">
      <c r="A776" t="s">
        <v>2586</v>
      </c>
      <c r="B776" t="s">
        <v>2587</v>
      </c>
      <c r="C776" t="s">
        <v>15625</v>
      </c>
      <c r="D776">
        <v>20000</v>
      </c>
      <c r="F776">
        <f t="shared" si="12"/>
        <v>4807</v>
      </c>
      <c r="G776">
        <v>0</v>
      </c>
      <c r="H776">
        <v>0</v>
      </c>
      <c r="I776">
        <v>0</v>
      </c>
      <c r="J776">
        <v>0</v>
      </c>
      <c r="K776">
        <v>4807</v>
      </c>
      <c r="L776" t="s">
        <v>3949</v>
      </c>
      <c r="M776" t="s">
        <v>14838</v>
      </c>
      <c r="N776" t="s">
        <v>3984</v>
      </c>
      <c r="O776" t="s">
        <v>16362</v>
      </c>
      <c r="P776" t="s">
        <v>3985</v>
      </c>
      <c r="Q776" t="s">
        <v>16371</v>
      </c>
      <c r="R776" t="s">
        <v>3997</v>
      </c>
      <c r="S776" t="s">
        <v>16321</v>
      </c>
      <c r="U776" s="52"/>
      <c r="W776">
        <v>-15193</v>
      </c>
    </row>
    <row r="777" spans="1:23" x14ac:dyDescent="0.3">
      <c r="A777" t="s">
        <v>2588</v>
      </c>
      <c r="B777" t="s">
        <v>2589</v>
      </c>
      <c r="C777" t="s">
        <v>15626</v>
      </c>
      <c r="D777">
        <v>5000</v>
      </c>
      <c r="F777">
        <f t="shared" si="12"/>
        <v>983.25</v>
      </c>
      <c r="G777">
        <v>983.25</v>
      </c>
      <c r="H777">
        <v>0</v>
      </c>
      <c r="I777">
        <v>0</v>
      </c>
      <c r="J777">
        <v>0</v>
      </c>
      <c r="K777">
        <v>0</v>
      </c>
      <c r="L777" t="s">
        <v>3949</v>
      </c>
      <c r="M777" t="s">
        <v>14838</v>
      </c>
      <c r="N777" t="s">
        <v>3984</v>
      </c>
      <c r="O777" t="s">
        <v>16362</v>
      </c>
      <c r="P777" t="s">
        <v>3986</v>
      </c>
      <c r="Q777" t="s">
        <v>16363</v>
      </c>
      <c r="R777" t="s">
        <v>3994</v>
      </c>
      <c r="S777" t="s">
        <v>16307</v>
      </c>
      <c r="U777" s="52">
        <v>10121290000</v>
      </c>
      <c r="W777">
        <v>-4016.75</v>
      </c>
    </row>
    <row r="778" spans="1:23" x14ac:dyDescent="0.3">
      <c r="A778" t="s">
        <v>2590</v>
      </c>
      <c r="B778" t="s">
        <v>2591</v>
      </c>
      <c r="C778" t="s">
        <v>15627</v>
      </c>
      <c r="D778">
        <v>3000</v>
      </c>
      <c r="F778">
        <f t="shared" si="12"/>
        <v>-144.30000000000001</v>
      </c>
      <c r="G778">
        <v>0</v>
      </c>
      <c r="H778">
        <v>0</v>
      </c>
      <c r="I778">
        <v>0</v>
      </c>
      <c r="J778">
        <v>0</v>
      </c>
      <c r="K778">
        <v>-144.30000000000001</v>
      </c>
      <c r="L778" t="s">
        <v>3949</v>
      </c>
      <c r="M778" t="s">
        <v>14838</v>
      </c>
      <c r="N778" t="s">
        <v>3984</v>
      </c>
      <c r="O778" t="s">
        <v>16362</v>
      </c>
      <c r="P778" t="s">
        <v>3986</v>
      </c>
      <c r="Q778" t="s">
        <v>16363</v>
      </c>
      <c r="R778" t="s">
        <v>3994</v>
      </c>
      <c r="S778" t="s">
        <v>16310</v>
      </c>
      <c r="U778" s="52"/>
      <c r="W778">
        <v>-3144.3</v>
      </c>
    </row>
    <row r="779" spans="1:23" x14ac:dyDescent="0.3">
      <c r="A779" t="s">
        <v>2592</v>
      </c>
      <c r="B779" t="s">
        <v>2593</v>
      </c>
      <c r="C779" t="s">
        <v>15628</v>
      </c>
      <c r="D779">
        <v>10000</v>
      </c>
      <c r="F779">
        <f t="shared" si="12"/>
        <v>1712.2</v>
      </c>
      <c r="G779">
        <v>0</v>
      </c>
      <c r="H779">
        <v>0</v>
      </c>
      <c r="I779">
        <v>0</v>
      </c>
      <c r="J779">
        <v>0</v>
      </c>
      <c r="K779">
        <v>1712.2</v>
      </c>
      <c r="L779" t="s">
        <v>3932</v>
      </c>
      <c r="M779" t="s">
        <v>14838</v>
      </c>
      <c r="N779" t="s">
        <v>3984</v>
      </c>
      <c r="O779" t="s">
        <v>16362</v>
      </c>
      <c r="P779" t="s">
        <v>3986</v>
      </c>
      <c r="Q779" t="s">
        <v>16363</v>
      </c>
      <c r="R779" t="s">
        <v>3994</v>
      </c>
      <c r="S779" t="s">
        <v>16313</v>
      </c>
      <c r="U779" s="52">
        <v>16463480</v>
      </c>
      <c r="W779">
        <v>-8287.7999999999993</v>
      </c>
    </row>
    <row r="780" spans="1:23" x14ac:dyDescent="0.3">
      <c r="A780" t="s">
        <v>2594</v>
      </c>
      <c r="B780" t="s">
        <v>2595</v>
      </c>
      <c r="C780" t="s">
        <v>15629</v>
      </c>
      <c r="D780">
        <v>1000</v>
      </c>
      <c r="F780">
        <f t="shared" si="12"/>
        <v>-2074.14</v>
      </c>
      <c r="G780">
        <v>-2074.14</v>
      </c>
      <c r="H780">
        <v>0</v>
      </c>
      <c r="I780">
        <v>0</v>
      </c>
      <c r="J780">
        <v>0</v>
      </c>
      <c r="K780">
        <v>0</v>
      </c>
      <c r="L780" t="s">
        <v>3935</v>
      </c>
      <c r="M780" t="s">
        <v>14838</v>
      </c>
      <c r="N780" t="s">
        <v>3984</v>
      </c>
      <c r="O780" t="s">
        <v>16362</v>
      </c>
      <c r="P780" t="s">
        <v>3986</v>
      </c>
      <c r="Q780" t="s">
        <v>16363</v>
      </c>
      <c r="R780" t="s">
        <v>3994</v>
      </c>
      <c r="S780" t="s">
        <v>16315</v>
      </c>
      <c r="U780" s="52"/>
      <c r="W780">
        <v>-3074.14</v>
      </c>
    </row>
    <row r="781" spans="1:23" x14ac:dyDescent="0.3">
      <c r="A781" t="s">
        <v>2596</v>
      </c>
      <c r="B781" t="s">
        <v>2597</v>
      </c>
      <c r="C781" t="s">
        <v>15630</v>
      </c>
      <c r="D781">
        <v>10000</v>
      </c>
      <c r="F781">
        <f t="shared" si="12"/>
        <v>4865.51</v>
      </c>
      <c r="G781">
        <v>4865.51</v>
      </c>
      <c r="H781">
        <v>0</v>
      </c>
      <c r="I781">
        <v>0</v>
      </c>
      <c r="J781">
        <v>0</v>
      </c>
      <c r="K781">
        <v>0</v>
      </c>
      <c r="L781" t="s">
        <v>3939</v>
      </c>
      <c r="M781" t="s">
        <v>14838</v>
      </c>
      <c r="N781" t="s">
        <v>3984</v>
      </c>
      <c r="O781" t="s">
        <v>16362</v>
      </c>
      <c r="P781" t="s">
        <v>3985</v>
      </c>
      <c r="Q781" t="s">
        <v>16371</v>
      </c>
      <c r="R781" t="s">
        <v>3997</v>
      </c>
      <c r="S781" t="s">
        <v>16312</v>
      </c>
      <c r="U781" s="52"/>
      <c r="W781">
        <v>-5134.49</v>
      </c>
    </row>
    <row r="782" spans="1:23" x14ac:dyDescent="0.3">
      <c r="A782" t="s">
        <v>2598</v>
      </c>
      <c r="B782" t="s">
        <v>2599</v>
      </c>
      <c r="C782" t="s">
        <v>15631</v>
      </c>
      <c r="D782">
        <v>7500</v>
      </c>
      <c r="F782">
        <f t="shared" si="12"/>
        <v>2990.32</v>
      </c>
      <c r="G782">
        <v>2990.32</v>
      </c>
      <c r="H782">
        <v>0</v>
      </c>
      <c r="I782">
        <v>0</v>
      </c>
      <c r="J782">
        <v>0</v>
      </c>
      <c r="K782">
        <v>0</v>
      </c>
      <c r="L782" t="s">
        <v>3939</v>
      </c>
      <c r="M782" t="s">
        <v>14838</v>
      </c>
      <c r="N782" t="s">
        <v>3984</v>
      </c>
      <c r="O782" t="s">
        <v>16362</v>
      </c>
      <c r="P782" t="s">
        <v>3986</v>
      </c>
      <c r="Q782" t="s">
        <v>16363</v>
      </c>
      <c r="R782" t="s">
        <v>3994</v>
      </c>
      <c r="S782" t="s">
        <v>16316</v>
      </c>
      <c r="U782" s="52">
        <v>49828920</v>
      </c>
      <c r="W782">
        <v>-4509.68</v>
      </c>
    </row>
    <row r="783" spans="1:23" x14ac:dyDescent="0.3">
      <c r="A783" t="s">
        <v>2600</v>
      </c>
      <c r="B783" t="s">
        <v>2601</v>
      </c>
      <c r="C783" t="s">
        <v>15632</v>
      </c>
      <c r="D783">
        <v>50000</v>
      </c>
      <c r="F783">
        <f t="shared" si="12"/>
        <v>6424</v>
      </c>
      <c r="G783">
        <v>6424</v>
      </c>
      <c r="H783">
        <v>0</v>
      </c>
      <c r="I783">
        <v>0</v>
      </c>
      <c r="J783">
        <v>0</v>
      </c>
      <c r="K783">
        <v>0</v>
      </c>
      <c r="L783" t="s">
        <v>3941</v>
      </c>
      <c r="M783" t="s">
        <v>14838</v>
      </c>
      <c r="N783" t="s">
        <v>3984</v>
      </c>
      <c r="O783" t="s">
        <v>16362</v>
      </c>
      <c r="P783" t="s">
        <v>3985</v>
      </c>
      <c r="Q783" t="s">
        <v>16371</v>
      </c>
      <c r="R783" t="s">
        <v>3997</v>
      </c>
      <c r="S783" t="s">
        <v>16316</v>
      </c>
      <c r="U783" s="52"/>
      <c r="W783">
        <v>-43576</v>
      </c>
    </row>
    <row r="784" spans="1:23" x14ac:dyDescent="0.3">
      <c r="A784" t="s">
        <v>2602</v>
      </c>
      <c r="B784" t="s">
        <v>2603</v>
      </c>
      <c r="C784" t="s">
        <v>15633</v>
      </c>
      <c r="D784">
        <v>10000</v>
      </c>
      <c r="F784">
        <f t="shared" si="12"/>
        <v>1696.25</v>
      </c>
      <c r="G784">
        <v>1696.25</v>
      </c>
      <c r="H784">
        <v>0</v>
      </c>
      <c r="I784">
        <v>0</v>
      </c>
      <c r="J784">
        <v>0</v>
      </c>
      <c r="K784">
        <v>0</v>
      </c>
      <c r="L784" t="s">
        <v>3932</v>
      </c>
      <c r="M784" t="s">
        <v>14838</v>
      </c>
      <c r="N784" t="s">
        <v>3984</v>
      </c>
      <c r="O784" t="s">
        <v>16362</v>
      </c>
      <c r="P784" t="s">
        <v>3985</v>
      </c>
      <c r="Q784" t="s">
        <v>16371</v>
      </c>
      <c r="R784" t="s">
        <v>3997</v>
      </c>
      <c r="S784" t="s">
        <v>16310</v>
      </c>
      <c r="U784" s="52"/>
      <c r="W784">
        <v>-8303.75</v>
      </c>
    </row>
    <row r="785" spans="1:23" x14ac:dyDescent="0.3">
      <c r="A785" t="s">
        <v>2604</v>
      </c>
      <c r="B785" t="s">
        <v>2605</v>
      </c>
      <c r="C785" t="s">
        <v>15634</v>
      </c>
      <c r="D785">
        <v>7500</v>
      </c>
      <c r="F785">
        <f t="shared" si="12"/>
        <v>1489.25</v>
      </c>
      <c r="G785">
        <v>0</v>
      </c>
      <c r="H785">
        <v>0</v>
      </c>
      <c r="I785">
        <v>0</v>
      </c>
      <c r="J785">
        <v>0</v>
      </c>
      <c r="K785">
        <v>1489.25</v>
      </c>
      <c r="L785" t="s">
        <v>3941</v>
      </c>
      <c r="M785" t="s">
        <v>14838</v>
      </c>
      <c r="N785" t="s">
        <v>3984</v>
      </c>
      <c r="O785" t="s">
        <v>16362</v>
      </c>
      <c r="P785" t="s">
        <v>3988</v>
      </c>
      <c r="Q785" t="s">
        <v>16362</v>
      </c>
      <c r="R785" t="s">
        <v>3994</v>
      </c>
      <c r="S785" t="s">
        <v>16314</v>
      </c>
      <c r="U785" s="52"/>
      <c r="W785">
        <v>-6010.75</v>
      </c>
    </row>
    <row r="786" spans="1:23" x14ac:dyDescent="0.3">
      <c r="A786" t="s">
        <v>2606</v>
      </c>
      <c r="B786" t="s">
        <v>2607</v>
      </c>
      <c r="C786" t="s">
        <v>15635</v>
      </c>
      <c r="D786">
        <v>10000</v>
      </c>
      <c r="F786">
        <f t="shared" si="12"/>
        <v>3704.27</v>
      </c>
      <c r="G786">
        <v>0</v>
      </c>
      <c r="H786">
        <v>0</v>
      </c>
      <c r="I786">
        <v>0</v>
      </c>
      <c r="J786">
        <v>0</v>
      </c>
      <c r="K786">
        <v>3704.27</v>
      </c>
      <c r="L786" t="s">
        <v>3936</v>
      </c>
      <c r="M786" t="s">
        <v>14838</v>
      </c>
      <c r="N786" t="s">
        <v>3984</v>
      </c>
      <c r="O786" t="s">
        <v>16362</v>
      </c>
      <c r="P786" t="s">
        <v>3988</v>
      </c>
      <c r="Q786" t="s">
        <v>16362</v>
      </c>
      <c r="R786" t="s">
        <v>3994</v>
      </c>
      <c r="S786" t="s">
        <v>16316</v>
      </c>
      <c r="U786" s="52"/>
      <c r="W786">
        <v>-6295.73</v>
      </c>
    </row>
    <row r="787" spans="1:23" x14ac:dyDescent="0.3">
      <c r="A787" t="s">
        <v>2608</v>
      </c>
      <c r="B787" t="s">
        <v>2609</v>
      </c>
      <c r="C787" t="s">
        <v>15636</v>
      </c>
      <c r="D787">
        <v>5000</v>
      </c>
      <c r="F787">
        <f t="shared" si="12"/>
        <v>1449</v>
      </c>
      <c r="G787">
        <v>759</v>
      </c>
      <c r="H787">
        <v>0</v>
      </c>
      <c r="I787">
        <v>0</v>
      </c>
      <c r="J787">
        <v>0</v>
      </c>
      <c r="K787">
        <v>690</v>
      </c>
      <c r="L787" t="s">
        <v>3932</v>
      </c>
      <c r="M787" t="s">
        <v>14838</v>
      </c>
      <c r="N787" t="s">
        <v>3984</v>
      </c>
      <c r="O787" t="s">
        <v>16362</v>
      </c>
      <c r="P787" t="s">
        <v>3985</v>
      </c>
      <c r="Q787" t="s">
        <v>16371</v>
      </c>
      <c r="R787" t="s">
        <v>3997</v>
      </c>
      <c r="S787" t="s">
        <v>16309</v>
      </c>
      <c r="U787" s="52">
        <v>174177520</v>
      </c>
      <c r="W787">
        <v>-3551</v>
      </c>
    </row>
    <row r="788" spans="1:23" x14ac:dyDescent="0.3">
      <c r="A788" t="s">
        <v>2610</v>
      </c>
      <c r="B788" t="s">
        <v>2611</v>
      </c>
      <c r="C788" t="s">
        <v>15637</v>
      </c>
      <c r="D788">
        <v>7000</v>
      </c>
      <c r="F788">
        <f t="shared" si="12"/>
        <v>6395.15</v>
      </c>
      <c r="G788">
        <v>5301</v>
      </c>
      <c r="H788">
        <v>-4253.3500000000004</v>
      </c>
      <c r="I788">
        <v>0</v>
      </c>
      <c r="J788">
        <v>0</v>
      </c>
      <c r="K788">
        <v>5347.5</v>
      </c>
      <c r="L788" t="s">
        <v>3941</v>
      </c>
      <c r="M788" t="s">
        <v>14838</v>
      </c>
      <c r="N788" t="s">
        <v>3984</v>
      </c>
      <c r="O788" t="s">
        <v>16362</v>
      </c>
      <c r="P788" t="s">
        <v>3988</v>
      </c>
      <c r="Q788" t="s">
        <v>16362</v>
      </c>
      <c r="R788" t="s">
        <v>3994</v>
      </c>
      <c r="S788" t="s">
        <v>16314</v>
      </c>
      <c r="U788" s="52"/>
      <c r="V788">
        <v>5</v>
      </c>
      <c r="W788">
        <v>-604.85000000000036</v>
      </c>
    </row>
    <row r="789" spans="1:23" x14ac:dyDescent="0.3">
      <c r="A789" t="s">
        <v>2612</v>
      </c>
      <c r="B789" t="s">
        <v>2613</v>
      </c>
      <c r="C789" t="s">
        <v>15638</v>
      </c>
      <c r="D789">
        <v>10000</v>
      </c>
      <c r="F789">
        <f t="shared" si="12"/>
        <v>759</v>
      </c>
      <c r="G789">
        <v>759</v>
      </c>
      <c r="H789">
        <v>0</v>
      </c>
      <c r="I789">
        <v>0</v>
      </c>
      <c r="J789">
        <v>0</v>
      </c>
      <c r="K789">
        <v>0</v>
      </c>
      <c r="L789" t="s">
        <v>3932</v>
      </c>
      <c r="M789" t="s">
        <v>14838</v>
      </c>
      <c r="N789" t="s">
        <v>3984</v>
      </c>
      <c r="O789" t="s">
        <v>16362</v>
      </c>
      <c r="P789" t="s">
        <v>3985</v>
      </c>
      <c r="Q789" t="s">
        <v>16371</v>
      </c>
      <c r="R789" t="s">
        <v>3997</v>
      </c>
      <c r="S789" t="s">
        <v>16318</v>
      </c>
      <c r="U789" s="52"/>
      <c r="W789">
        <v>-9241</v>
      </c>
    </row>
    <row r="790" spans="1:23" x14ac:dyDescent="0.3">
      <c r="A790" t="s">
        <v>2614</v>
      </c>
      <c r="B790" t="s">
        <v>2615</v>
      </c>
      <c r="C790" t="s">
        <v>15639</v>
      </c>
      <c r="D790">
        <v>5000</v>
      </c>
      <c r="F790">
        <f t="shared" si="12"/>
        <v>3955.49</v>
      </c>
      <c r="G790">
        <v>3955.49</v>
      </c>
      <c r="H790">
        <v>0</v>
      </c>
      <c r="I790">
        <v>0</v>
      </c>
      <c r="J790">
        <v>0</v>
      </c>
      <c r="K790">
        <v>0</v>
      </c>
      <c r="L790" t="s">
        <v>3949</v>
      </c>
      <c r="M790" t="s">
        <v>14838</v>
      </c>
      <c r="N790" t="s">
        <v>3984</v>
      </c>
      <c r="O790" t="s">
        <v>16362</v>
      </c>
      <c r="P790" t="s">
        <v>3991</v>
      </c>
      <c r="Q790" t="s">
        <v>16364</v>
      </c>
      <c r="R790" t="s">
        <v>3994</v>
      </c>
      <c r="S790" t="s">
        <v>16316</v>
      </c>
      <c r="U790" s="52">
        <v>371153700</v>
      </c>
      <c r="V790">
        <v>4</v>
      </c>
      <c r="W790">
        <v>-1044.5100000000002</v>
      </c>
    </row>
    <row r="791" spans="1:23" x14ac:dyDescent="0.3">
      <c r="A791" t="s">
        <v>2616</v>
      </c>
      <c r="B791" t="s">
        <v>2617</v>
      </c>
      <c r="C791" t="s">
        <v>15640</v>
      </c>
      <c r="D791">
        <v>10000</v>
      </c>
      <c r="F791">
        <f t="shared" si="12"/>
        <v>759</v>
      </c>
      <c r="G791">
        <v>0</v>
      </c>
      <c r="H791">
        <v>0</v>
      </c>
      <c r="I791">
        <v>759</v>
      </c>
      <c r="J791">
        <v>0</v>
      </c>
      <c r="K791">
        <v>0</v>
      </c>
      <c r="L791" t="s">
        <v>3936</v>
      </c>
      <c r="M791" t="s">
        <v>14838</v>
      </c>
      <c r="N791" t="s">
        <v>3984</v>
      </c>
      <c r="O791" t="s">
        <v>16362</v>
      </c>
      <c r="P791" t="s">
        <v>3988</v>
      </c>
      <c r="Q791" t="s">
        <v>16362</v>
      </c>
      <c r="R791" t="s">
        <v>3994</v>
      </c>
      <c r="S791" t="s">
        <v>16309</v>
      </c>
      <c r="U791" s="52">
        <v>545600600</v>
      </c>
      <c r="W791">
        <v>-9241</v>
      </c>
    </row>
    <row r="792" spans="1:23" x14ac:dyDescent="0.3">
      <c r="A792" t="s">
        <v>2618</v>
      </c>
      <c r="B792" t="s">
        <v>2619</v>
      </c>
      <c r="C792" t="s">
        <v>15641</v>
      </c>
      <c r="D792">
        <v>1</v>
      </c>
      <c r="F792">
        <f t="shared" si="12"/>
        <v>6059.4</v>
      </c>
      <c r="G792">
        <v>0</v>
      </c>
      <c r="H792">
        <v>0</v>
      </c>
      <c r="I792">
        <v>0</v>
      </c>
      <c r="J792">
        <v>0</v>
      </c>
      <c r="K792">
        <v>6059.4</v>
      </c>
      <c r="L792" t="s">
        <v>3940</v>
      </c>
      <c r="M792" t="s">
        <v>14838</v>
      </c>
      <c r="N792" t="s">
        <v>3984</v>
      </c>
      <c r="O792" t="s">
        <v>16362</v>
      </c>
      <c r="P792" t="s">
        <v>3988</v>
      </c>
      <c r="Q792" t="s">
        <v>16362</v>
      </c>
      <c r="R792" t="s">
        <v>3994</v>
      </c>
      <c r="S792" t="s">
        <v>16312</v>
      </c>
      <c r="U792" s="52"/>
      <c r="W792">
        <v>6058.4</v>
      </c>
    </row>
    <row r="793" spans="1:23" x14ac:dyDescent="0.3">
      <c r="A793" t="s">
        <v>2620</v>
      </c>
      <c r="B793" t="s">
        <v>2621</v>
      </c>
      <c r="C793" t="s">
        <v>15642</v>
      </c>
      <c r="D793">
        <v>10000</v>
      </c>
      <c r="F793">
        <f t="shared" si="12"/>
        <v>-690</v>
      </c>
      <c r="G793">
        <v>0</v>
      </c>
      <c r="H793">
        <v>0</v>
      </c>
      <c r="I793">
        <v>0</v>
      </c>
      <c r="J793">
        <v>0</v>
      </c>
      <c r="K793">
        <v>-690</v>
      </c>
      <c r="L793" t="s">
        <v>3941</v>
      </c>
      <c r="M793" t="s">
        <v>14838</v>
      </c>
      <c r="N793" t="s">
        <v>3984</v>
      </c>
      <c r="O793" t="s">
        <v>16362</v>
      </c>
      <c r="P793" t="s">
        <v>3986</v>
      </c>
      <c r="Q793" t="s">
        <v>16363</v>
      </c>
      <c r="R793" t="s">
        <v>3994</v>
      </c>
      <c r="S793" t="s">
        <v>16310</v>
      </c>
      <c r="U793" s="52">
        <v>4326120000</v>
      </c>
      <c r="W793">
        <v>-10690</v>
      </c>
    </row>
    <row r="794" spans="1:23" x14ac:dyDescent="0.3">
      <c r="A794" t="s">
        <v>2622</v>
      </c>
      <c r="B794" t="s">
        <v>2623</v>
      </c>
      <c r="C794" t="s">
        <v>15643</v>
      </c>
      <c r="D794">
        <v>2000</v>
      </c>
      <c r="F794">
        <f t="shared" si="12"/>
        <v>1529.44</v>
      </c>
      <c r="G794">
        <v>1529.44</v>
      </c>
      <c r="H794">
        <v>0</v>
      </c>
      <c r="I794">
        <v>0</v>
      </c>
      <c r="J794">
        <v>0</v>
      </c>
      <c r="K794">
        <v>0</v>
      </c>
      <c r="L794" t="s">
        <v>3932</v>
      </c>
      <c r="M794" t="s">
        <v>14838</v>
      </c>
      <c r="N794" t="s">
        <v>3984</v>
      </c>
      <c r="O794" t="s">
        <v>16362</v>
      </c>
      <c r="P794" t="s">
        <v>3985</v>
      </c>
      <c r="Q794" t="s">
        <v>16371</v>
      </c>
      <c r="R794" t="s">
        <v>3997</v>
      </c>
      <c r="S794" t="s">
        <v>16311</v>
      </c>
      <c r="U794" s="52"/>
      <c r="W794">
        <v>-470.55999999999995</v>
      </c>
    </row>
    <row r="795" spans="1:23" x14ac:dyDescent="0.3">
      <c r="A795" t="s">
        <v>2624</v>
      </c>
      <c r="B795" t="s">
        <v>2625</v>
      </c>
      <c r="C795" t="s">
        <v>15644</v>
      </c>
      <c r="D795">
        <v>100000</v>
      </c>
      <c r="F795">
        <f t="shared" si="12"/>
        <v>22714.99</v>
      </c>
      <c r="G795">
        <v>22714.99</v>
      </c>
      <c r="H795">
        <v>0</v>
      </c>
      <c r="I795">
        <v>0</v>
      </c>
      <c r="J795">
        <v>0</v>
      </c>
      <c r="K795">
        <v>0</v>
      </c>
      <c r="L795" t="s">
        <v>3936</v>
      </c>
      <c r="M795" t="s">
        <v>14838</v>
      </c>
      <c r="N795" t="s">
        <v>3984</v>
      </c>
      <c r="O795" t="s">
        <v>16362</v>
      </c>
      <c r="P795" t="s">
        <v>3986</v>
      </c>
      <c r="Q795" t="s">
        <v>16363</v>
      </c>
      <c r="R795" t="s">
        <v>3994</v>
      </c>
      <c r="S795" t="s">
        <v>16307</v>
      </c>
      <c r="U795" s="52">
        <v>28334040000</v>
      </c>
      <c r="W795">
        <v>-77285.009999999995</v>
      </c>
    </row>
    <row r="796" spans="1:23" x14ac:dyDescent="0.3">
      <c r="A796" t="s">
        <v>2626</v>
      </c>
      <c r="B796" t="s">
        <v>2627</v>
      </c>
      <c r="C796" t="s">
        <v>15645</v>
      </c>
      <c r="D796">
        <v>5000</v>
      </c>
      <c r="F796">
        <f t="shared" si="12"/>
        <v>3165.85</v>
      </c>
      <c r="G796">
        <v>3165.85</v>
      </c>
      <c r="H796">
        <v>0</v>
      </c>
      <c r="I796">
        <v>0</v>
      </c>
      <c r="J796">
        <v>0</v>
      </c>
      <c r="K796">
        <v>0</v>
      </c>
      <c r="L796" t="s">
        <v>3941</v>
      </c>
      <c r="M796" t="s">
        <v>14838</v>
      </c>
      <c r="N796" t="s">
        <v>3984</v>
      </c>
      <c r="O796" t="s">
        <v>16362</v>
      </c>
      <c r="P796" t="s">
        <v>3985</v>
      </c>
      <c r="Q796" t="s">
        <v>16371</v>
      </c>
      <c r="R796" t="s">
        <v>3997</v>
      </c>
      <c r="S796" t="s">
        <v>16313</v>
      </c>
      <c r="U796" s="52">
        <v>546301000</v>
      </c>
      <c r="W796">
        <v>-1834.15</v>
      </c>
    </row>
    <row r="797" spans="1:23" x14ac:dyDescent="0.3">
      <c r="A797" t="s">
        <v>2628</v>
      </c>
      <c r="B797" t="s">
        <v>2629</v>
      </c>
      <c r="C797" t="s">
        <v>15646</v>
      </c>
      <c r="D797">
        <v>10000</v>
      </c>
      <c r="F797">
        <f t="shared" si="12"/>
        <v>-3543.91</v>
      </c>
      <c r="G797">
        <v>6318.26</v>
      </c>
      <c r="H797">
        <v>-9862.17</v>
      </c>
      <c r="I797">
        <v>0</v>
      </c>
      <c r="J797">
        <v>0</v>
      </c>
      <c r="K797">
        <v>0</v>
      </c>
      <c r="L797" t="s">
        <v>3941</v>
      </c>
      <c r="M797" t="s">
        <v>14838</v>
      </c>
      <c r="N797" t="s">
        <v>3984</v>
      </c>
      <c r="O797" t="s">
        <v>16362</v>
      </c>
      <c r="P797" t="s">
        <v>3985</v>
      </c>
      <c r="Q797" t="s">
        <v>16371</v>
      </c>
      <c r="R797" t="s">
        <v>3997</v>
      </c>
      <c r="S797" t="s">
        <v>16308</v>
      </c>
      <c r="U797" s="52"/>
      <c r="W797">
        <v>-13543.91</v>
      </c>
    </row>
    <row r="798" spans="1:23" x14ac:dyDescent="0.3">
      <c r="A798" t="s">
        <v>2630</v>
      </c>
      <c r="B798" t="s">
        <v>2631</v>
      </c>
      <c r="C798" t="s">
        <v>15647</v>
      </c>
      <c r="D798">
        <v>10000</v>
      </c>
      <c r="F798">
        <f t="shared" si="12"/>
        <v>5149.24</v>
      </c>
      <c r="G798">
        <v>5271.63</v>
      </c>
      <c r="H798">
        <v>-1997.49</v>
      </c>
      <c r="I798">
        <v>0</v>
      </c>
      <c r="J798">
        <v>0</v>
      </c>
      <c r="K798">
        <v>1875.1</v>
      </c>
      <c r="L798" t="s">
        <v>3941</v>
      </c>
      <c r="M798" t="s">
        <v>14838</v>
      </c>
      <c r="N798" t="s">
        <v>3989</v>
      </c>
      <c r="O798" t="s">
        <v>16363</v>
      </c>
      <c r="P798" t="s">
        <v>3988</v>
      </c>
      <c r="Q798" t="s">
        <v>16362</v>
      </c>
      <c r="R798" t="s">
        <v>3994</v>
      </c>
      <c r="S798" t="s">
        <v>16311</v>
      </c>
      <c r="U798" s="52">
        <v>45084560</v>
      </c>
      <c r="W798">
        <v>-4850.76</v>
      </c>
    </row>
    <row r="799" spans="1:23" x14ac:dyDescent="0.3">
      <c r="A799" t="s">
        <v>2632</v>
      </c>
      <c r="B799" t="s">
        <v>2633</v>
      </c>
      <c r="C799" t="s">
        <v>15648</v>
      </c>
      <c r="D799">
        <v>10000</v>
      </c>
      <c r="F799">
        <f t="shared" si="12"/>
        <v>3369.83</v>
      </c>
      <c r="G799">
        <v>3369.83</v>
      </c>
      <c r="H799">
        <v>0</v>
      </c>
      <c r="I799">
        <v>0</v>
      </c>
      <c r="J799">
        <v>0</v>
      </c>
      <c r="K799">
        <v>0</v>
      </c>
      <c r="L799" t="s">
        <v>3941</v>
      </c>
      <c r="M799" t="s">
        <v>14838</v>
      </c>
      <c r="N799" t="s">
        <v>3984</v>
      </c>
      <c r="O799" t="s">
        <v>16362</v>
      </c>
      <c r="P799" t="s">
        <v>3986</v>
      </c>
      <c r="Q799" t="s">
        <v>16363</v>
      </c>
      <c r="R799" t="s">
        <v>3994</v>
      </c>
      <c r="S799" t="s">
        <v>16312</v>
      </c>
      <c r="U799" s="52"/>
      <c r="W799">
        <v>-6630.17</v>
      </c>
    </row>
    <row r="800" spans="1:23" x14ac:dyDescent="0.3">
      <c r="A800" t="s">
        <v>2634</v>
      </c>
      <c r="B800" t="s">
        <v>2635</v>
      </c>
      <c r="C800" t="s">
        <v>15649</v>
      </c>
      <c r="D800">
        <v>17250</v>
      </c>
      <c r="F800">
        <f t="shared" si="12"/>
        <v>942.08</v>
      </c>
      <c r="G800">
        <v>0</v>
      </c>
      <c r="H800">
        <v>0</v>
      </c>
      <c r="I800">
        <v>0</v>
      </c>
      <c r="J800">
        <v>0</v>
      </c>
      <c r="K800">
        <v>942.08</v>
      </c>
      <c r="L800" t="s">
        <v>3941</v>
      </c>
      <c r="M800" t="s">
        <v>14838</v>
      </c>
      <c r="N800" t="s">
        <v>3984</v>
      </c>
      <c r="O800" t="s">
        <v>16362</v>
      </c>
      <c r="P800" t="s">
        <v>3986</v>
      </c>
      <c r="Q800" t="s">
        <v>16363</v>
      </c>
      <c r="R800" t="s">
        <v>3994</v>
      </c>
      <c r="S800" t="s">
        <v>16313</v>
      </c>
      <c r="U800" s="52"/>
      <c r="W800">
        <v>-16307.92</v>
      </c>
    </row>
    <row r="801" spans="1:23" x14ac:dyDescent="0.3">
      <c r="A801" t="s">
        <v>2636</v>
      </c>
      <c r="B801" t="s">
        <v>2637</v>
      </c>
      <c r="C801" t="s">
        <v>15650</v>
      </c>
      <c r="D801">
        <v>20000</v>
      </c>
      <c r="F801">
        <f t="shared" si="12"/>
        <v>5398.54</v>
      </c>
      <c r="G801">
        <v>5398.54</v>
      </c>
      <c r="H801">
        <v>0</v>
      </c>
      <c r="I801">
        <v>0</v>
      </c>
      <c r="J801">
        <v>0</v>
      </c>
      <c r="K801">
        <v>0</v>
      </c>
      <c r="L801" t="s">
        <v>3941</v>
      </c>
      <c r="M801" t="s">
        <v>14838</v>
      </c>
      <c r="N801" t="s">
        <v>3984</v>
      </c>
      <c r="O801" t="s">
        <v>16362</v>
      </c>
      <c r="P801" t="s">
        <v>3987</v>
      </c>
      <c r="Q801" t="s">
        <v>16365</v>
      </c>
      <c r="R801" t="s">
        <v>3994</v>
      </c>
      <c r="S801" t="s">
        <v>16313</v>
      </c>
      <c r="U801" s="52"/>
      <c r="V801">
        <v>4</v>
      </c>
      <c r="W801">
        <v>-14601.46</v>
      </c>
    </row>
    <row r="802" spans="1:23" x14ac:dyDescent="0.3">
      <c r="A802" t="s">
        <v>2638</v>
      </c>
      <c r="B802" t="s">
        <v>2639</v>
      </c>
      <c r="C802" t="s">
        <v>15651</v>
      </c>
      <c r="D802">
        <v>15000</v>
      </c>
      <c r="F802">
        <f t="shared" si="12"/>
        <v>3467.25</v>
      </c>
      <c r="G802">
        <v>0</v>
      </c>
      <c r="H802">
        <v>0</v>
      </c>
      <c r="I802">
        <v>0</v>
      </c>
      <c r="J802">
        <v>0</v>
      </c>
      <c r="K802">
        <v>3467.25</v>
      </c>
      <c r="L802" t="s">
        <v>3949</v>
      </c>
      <c r="M802" t="s">
        <v>14838</v>
      </c>
      <c r="N802" t="s">
        <v>3984</v>
      </c>
      <c r="O802" t="s">
        <v>16362</v>
      </c>
      <c r="P802" t="s">
        <v>3986</v>
      </c>
      <c r="Q802" t="s">
        <v>16363</v>
      </c>
      <c r="R802" t="s">
        <v>3995</v>
      </c>
      <c r="S802" t="s">
        <v>16315</v>
      </c>
      <c r="U802" s="52"/>
      <c r="W802">
        <v>-11532.75</v>
      </c>
    </row>
    <row r="803" spans="1:23" x14ac:dyDescent="0.3">
      <c r="A803" t="s">
        <v>2640</v>
      </c>
      <c r="B803" t="s">
        <v>2641</v>
      </c>
      <c r="C803" t="s">
        <v>15652</v>
      </c>
      <c r="D803">
        <v>21000</v>
      </c>
      <c r="F803">
        <f t="shared" si="12"/>
        <v>21230.75</v>
      </c>
      <c r="G803">
        <v>0</v>
      </c>
      <c r="H803">
        <v>0</v>
      </c>
      <c r="I803">
        <v>0</v>
      </c>
      <c r="J803">
        <v>0</v>
      </c>
      <c r="K803">
        <v>21230.75</v>
      </c>
      <c r="L803" t="s">
        <v>3931</v>
      </c>
      <c r="M803" t="s">
        <v>14838</v>
      </c>
      <c r="N803" t="s">
        <v>3984</v>
      </c>
      <c r="O803" t="s">
        <v>16362</v>
      </c>
      <c r="P803" t="s">
        <v>3988</v>
      </c>
      <c r="Q803" t="s">
        <v>16362</v>
      </c>
      <c r="R803" t="s">
        <v>3994</v>
      </c>
      <c r="S803" t="s">
        <v>16317</v>
      </c>
      <c r="U803" s="52">
        <v>30916440000</v>
      </c>
      <c r="W803">
        <v>230.75</v>
      </c>
    </row>
    <row r="804" spans="1:23" x14ac:dyDescent="0.3">
      <c r="A804" t="s">
        <v>2642</v>
      </c>
      <c r="B804" t="s">
        <v>2643</v>
      </c>
      <c r="C804" t="s">
        <v>15653</v>
      </c>
      <c r="D804">
        <v>15000</v>
      </c>
      <c r="F804">
        <f t="shared" si="12"/>
        <v>5123.72</v>
      </c>
      <c r="G804">
        <v>5123.72</v>
      </c>
      <c r="H804">
        <v>0</v>
      </c>
      <c r="I804">
        <v>0</v>
      </c>
      <c r="J804">
        <v>0</v>
      </c>
      <c r="K804">
        <v>0</v>
      </c>
      <c r="L804" t="s">
        <v>3939</v>
      </c>
      <c r="M804" t="s">
        <v>14838</v>
      </c>
      <c r="N804" t="s">
        <v>3984</v>
      </c>
      <c r="O804" t="s">
        <v>16362</v>
      </c>
      <c r="P804" t="s">
        <v>3988</v>
      </c>
      <c r="Q804" t="s">
        <v>16362</v>
      </c>
      <c r="R804" t="s">
        <v>3994</v>
      </c>
      <c r="S804" t="s">
        <v>16314</v>
      </c>
      <c r="U804" s="52">
        <v>5763660</v>
      </c>
      <c r="W804">
        <v>-9876.2799999999988</v>
      </c>
    </row>
    <row r="805" spans="1:23" x14ac:dyDescent="0.3">
      <c r="A805" t="s">
        <v>2644</v>
      </c>
      <c r="B805" t="s">
        <v>2645</v>
      </c>
      <c r="C805" t="s">
        <v>15654</v>
      </c>
      <c r="D805">
        <v>1</v>
      </c>
      <c r="F805">
        <f t="shared" si="12"/>
        <v>2038.09</v>
      </c>
      <c r="G805">
        <v>0</v>
      </c>
      <c r="H805">
        <v>0</v>
      </c>
      <c r="I805">
        <v>0</v>
      </c>
      <c r="J805">
        <v>0</v>
      </c>
      <c r="K805">
        <v>2038.09</v>
      </c>
      <c r="L805" t="s">
        <v>3940</v>
      </c>
      <c r="M805" t="s">
        <v>14838</v>
      </c>
      <c r="N805" t="s">
        <v>3984</v>
      </c>
      <c r="O805" t="s">
        <v>16362</v>
      </c>
      <c r="P805" t="s">
        <v>3986</v>
      </c>
      <c r="Q805" t="s">
        <v>16363</v>
      </c>
      <c r="R805" t="s">
        <v>3995</v>
      </c>
      <c r="S805" t="s">
        <v>16317</v>
      </c>
      <c r="U805" s="52"/>
      <c r="W805">
        <v>2037.09</v>
      </c>
    </row>
    <row r="806" spans="1:23" x14ac:dyDescent="0.3">
      <c r="A806" t="s">
        <v>2646</v>
      </c>
      <c r="B806" t="s">
        <v>2647</v>
      </c>
      <c r="C806" t="s">
        <v>15655</v>
      </c>
      <c r="D806">
        <v>10000</v>
      </c>
      <c r="F806">
        <f t="shared" si="12"/>
        <v>1784.71</v>
      </c>
      <c r="G806">
        <v>1784.71</v>
      </c>
      <c r="H806">
        <v>0</v>
      </c>
      <c r="I806">
        <v>0</v>
      </c>
      <c r="J806">
        <v>0</v>
      </c>
      <c r="K806">
        <v>0</v>
      </c>
      <c r="L806" t="s">
        <v>3932</v>
      </c>
      <c r="M806" t="s">
        <v>14838</v>
      </c>
      <c r="N806" t="s">
        <v>3984</v>
      </c>
      <c r="O806" t="s">
        <v>16362</v>
      </c>
      <c r="P806" t="s">
        <v>3985</v>
      </c>
      <c r="Q806" t="s">
        <v>16371</v>
      </c>
      <c r="R806" t="s">
        <v>3997</v>
      </c>
      <c r="S806" t="s">
        <v>16314</v>
      </c>
      <c r="U806" s="52"/>
      <c r="W806">
        <v>-8215.2900000000009</v>
      </c>
    </row>
    <row r="807" spans="1:23" x14ac:dyDescent="0.3">
      <c r="A807" t="s">
        <v>2648</v>
      </c>
      <c r="B807" t="s">
        <v>2649</v>
      </c>
      <c r="C807" t="s">
        <v>15656</v>
      </c>
      <c r="D807">
        <v>30000</v>
      </c>
      <c r="F807">
        <f t="shared" si="12"/>
        <v>2958.18</v>
      </c>
      <c r="G807">
        <v>0</v>
      </c>
      <c r="H807">
        <v>0</v>
      </c>
      <c r="I807">
        <v>2958.18</v>
      </c>
      <c r="J807">
        <v>0</v>
      </c>
      <c r="K807">
        <v>0</v>
      </c>
      <c r="L807" t="s">
        <v>3932</v>
      </c>
      <c r="M807" t="s">
        <v>14838</v>
      </c>
      <c r="N807" t="s">
        <v>3984</v>
      </c>
      <c r="O807" t="s">
        <v>16362</v>
      </c>
      <c r="P807" t="s">
        <v>3985</v>
      </c>
      <c r="Q807" t="s">
        <v>16371</v>
      </c>
      <c r="R807" t="s">
        <v>3997</v>
      </c>
      <c r="S807" t="s">
        <v>16317</v>
      </c>
      <c r="U807" s="52"/>
      <c r="W807">
        <v>-27041.82</v>
      </c>
    </row>
    <row r="808" spans="1:23" x14ac:dyDescent="0.3">
      <c r="A808" t="s">
        <v>2650</v>
      </c>
      <c r="B808" t="s">
        <v>2651</v>
      </c>
      <c r="C808" t="s">
        <v>15657</v>
      </c>
      <c r="D808">
        <v>4500</v>
      </c>
      <c r="F808">
        <f t="shared" si="12"/>
        <v>759</v>
      </c>
      <c r="G808">
        <v>0</v>
      </c>
      <c r="H808">
        <v>759</v>
      </c>
      <c r="I808">
        <v>0</v>
      </c>
      <c r="J808">
        <v>0</v>
      </c>
      <c r="K808">
        <v>0</v>
      </c>
      <c r="L808" t="s">
        <v>3941</v>
      </c>
      <c r="M808" t="s">
        <v>14838</v>
      </c>
      <c r="N808" t="s">
        <v>3984</v>
      </c>
      <c r="O808" t="s">
        <v>16362</v>
      </c>
      <c r="P808" t="s">
        <v>3986</v>
      </c>
      <c r="Q808" t="s">
        <v>16363</v>
      </c>
      <c r="R808" t="s">
        <v>3994</v>
      </c>
      <c r="S808" t="s">
        <v>16311</v>
      </c>
      <c r="U808" s="52"/>
      <c r="W808">
        <v>-3741</v>
      </c>
    </row>
    <row r="809" spans="1:23" x14ac:dyDescent="0.3">
      <c r="A809" t="s">
        <v>2652</v>
      </c>
      <c r="B809" t="s">
        <v>2653</v>
      </c>
      <c r="C809" t="s">
        <v>15658</v>
      </c>
      <c r="D809">
        <v>10000</v>
      </c>
      <c r="F809">
        <f t="shared" si="12"/>
        <v>-2507</v>
      </c>
      <c r="G809">
        <v>0</v>
      </c>
      <c r="H809">
        <v>0</v>
      </c>
      <c r="I809">
        <v>0</v>
      </c>
      <c r="J809">
        <v>0</v>
      </c>
      <c r="K809">
        <v>-2507</v>
      </c>
      <c r="L809" t="s">
        <v>3935</v>
      </c>
      <c r="M809" t="s">
        <v>14838</v>
      </c>
      <c r="N809" t="s">
        <v>3984</v>
      </c>
      <c r="O809" t="s">
        <v>16362</v>
      </c>
      <c r="P809" t="s">
        <v>3991</v>
      </c>
      <c r="Q809" t="s">
        <v>16364</v>
      </c>
      <c r="R809" t="s">
        <v>3994</v>
      </c>
      <c r="S809" t="s">
        <v>16318</v>
      </c>
      <c r="U809" s="52"/>
      <c r="W809">
        <v>-12507</v>
      </c>
    </row>
    <row r="810" spans="1:23" x14ac:dyDescent="0.3">
      <c r="A810" t="s">
        <v>2654</v>
      </c>
      <c r="B810" t="s">
        <v>2655</v>
      </c>
      <c r="C810" t="s">
        <v>15659</v>
      </c>
      <c r="D810">
        <v>15000</v>
      </c>
      <c r="F810">
        <f t="shared" si="12"/>
        <v>2776.48</v>
      </c>
      <c r="G810">
        <v>2776.48</v>
      </c>
      <c r="H810">
        <v>0</v>
      </c>
      <c r="I810">
        <v>0</v>
      </c>
      <c r="J810">
        <v>0</v>
      </c>
      <c r="K810">
        <v>0</v>
      </c>
      <c r="L810" t="s">
        <v>3941</v>
      </c>
      <c r="M810" t="s">
        <v>14838</v>
      </c>
      <c r="N810" t="s">
        <v>3984</v>
      </c>
      <c r="O810" t="s">
        <v>16362</v>
      </c>
      <c r="P810" t="s">
        <v>3985</v>
      </c>
      <c r="Q810" t="s">
        <v>16371</v>
      </c>
      <c r="R810" t="s">
        <v>3997</v>
      </c>
      <c r="S810" t="s">
        <v>16316</v>
      </c>
      <c r="U810" s="52"/>
      <c r="W810">
        <v>-12223.52</v>
      </c>
    </row>
    <row r="811" spans="1:23" x14ac:dyDescent="0.3">
      <c r="A811" t="s">
        <v>2656</v>
      </c>
      <c r="B811" t="s">
        <v>2657</v>
      </c>
      <c r="C811" t="s">
        <v>15660</v>
      </c>
      <c r="D811">
        <v>15000</v>
      </c>
      <c r="F811">
        <f t="shared" si="12"/>
        <v>1302.95</v>
      </c>
      <c r="G811">
        <v>0</v>
      </c>
      <c r="H811">
        <v>0</v>
      </c>
      <c r="I811">
        <v>0</v>
      </c>
      <c r="J811">
        <v>0</v>
      </c>
      <c r="K811">
        <v>1302.95</v>
      </c>
      <c r="L811" t="s">
        <v>3931</v>
      </c>
      <c r="M811" t="s">
        <v>14838</v>
      </c>
      <c r="N811" t="s">
        <v>3989</v>
      </c>
      <c r="O811" t="s">
        <v>16363</v>
      </c>
      <c r="P811" t="s">
        <v>3988</v>
      </c>
      <c r="Q811" t="s">
        <v>16362</v>
      </c>
      <c r="R811" t="s">
        <v>3994</v>
      </c>
      <c r="S811" t="s">
        <v>16317</v>
      </c>
      <c r="U811" s="52"/>
      <c r="W811">
        <v>-13697.05</v>
      </c>
    </row>
    <row r="812" spans="1:23" x14ac:dyDescent="0.3">
      <c r="A812" t="s">
        <v>2658</v>
      </c>
      <c r="B812" t="s">
        <v>2659</v>
      </c>
      <c r="C812" t="s">
        <v>15661</v>
      </c>
      <c r="D812">
        <v>15000</v>
      </c>
      <c r="F812">
        <f t="shared" si="12"/>
        <v>92</v>
      </c>
      <c r="G812">
        <v>759</v>
      </c>
      <c r="H812">
        <v>0</v>
      </c>
      <c r="I812">
        <v>0</v>
      </c>
      <c r="J812">
        <v>0</v>
      </c>
      <c r="K812">
        <v>-667</v>
      </c>
      <c r="L812" t="s">
        <v>3941</v>
      </c>
      <c r="M812" t="s">
        <v>14838</v>
      </c>
      <c r="N812" t="s">
        <v>3984</v>
      </c>
      <c r="O812" t="s">
        <v>16362</v>
      </c>
      <c r="P812" t="s">
        <v>3985</v>
      </c>
      <c r="Q812" t="s">
        <v>16371</v>
      </c>
      <c r="R812" t="s">
        <v>3997</v>
      </c>
      <c r="S812" t="s">
        <v>16319</v>
      </c>
      <c r="U812" s="52"/>
      <c r="V812">
        <v>8</v>
      </c>
      <c r="W812">
        <v>-14908</v>
      </c>
    </row>
    <row r="813" spans="1:23" x14ac:dyDescent="0.3">
      <c r="A813" t="s">
        <v>2660</v>
      </c>
      <c r="B813" t="s">
        <v>2661</v>
      </c>
      <c r="C813" t="s">
        <v>15662</v>
      </c>
      <c r="D813">
        <v>5000</v>
      </c>
      <c r="F813">
        <f t="shared" si="12"/>
        <v>1806.65</v>
      </c>
      <c r="G813">
        <v>3295.9</v>
      </c>
      <c r="H813">
        <v>0</v>
      </c>
      <c r="I813">
        <v>-1489.25</v>
      </c>
      <c r="J813">
        <v>0</v>
      </c>
      <c r="K813">
        <v>0</v>
      </c>
      <c r="L813" t="s">
        <v>3941</v>
      </c>
      <c r="M813" t="s">
        <v>14838</v>
      </c>
      <c r="N813" t="s">
        <v>3990</v>
      </c>
      <c r="O813" t="s">
        <v>16364</v>
      </c>
      <c r="P813" t="s">
        <v>3988</v>
      </c>
      <c r="Q813" t="s">
        <v>16362</v>
      </c>
      <c r="R813" t="s">
        <v>3994</v>
      </c>
      <c r="S813" t="s">
        <v>16307</v>
      </c>
      <c r="U813" s="52"/>
      <c r="W813">
        <v>-3193.35</v>
      </c>
    </row>
    <row r="814" spans="1:23" x14ac:dyDescent="0.3">
      <c r="A814" t="s">
        <v>2662</v>
      </c>
      <c r="B814" t="s">
        <v>2663</v>
      </c>
      <c r="C814" t="s">
        <v>15663</v>
      </c>
      <c r="D814">
        <v>5000</v>
      </c>
      <c r="F814">
        <f t="shared" si="12"/>
        <v>3743.25</v>
      </c>
      <c r="G814">
        <v>0</v>
      </c>
      <c r="H814">
        <v>0</v>
      </c>
      <c r="I814">
        <v>2294.25</v>
      </c>
      <c r="J814">
        <v>759</v>
      </c>
      <c r="K814">
        <v>690</v>
      </c>
      <c r="L814" t="s">
        <v>3932</v>
      </c>
      <c r="M814" t="s">
        <v>14838</v>
      </c>
      <c r="N814" t="s">
        <v>3990</v>
      </c>
      <c r="O814" t="s">
        <v>16364</v>
      </c>
      <c r="P814" t="s">
        <v>3986</v>
      </c>
      <c r="Q814" t="s">
        <v>16363</v>
      </c>
      <c r="R814" t="s">
        <v>3994</v>
      </c>
      <c r="S814" t="s">
        <v>16314</v>
      </c>
      <c r="U814" s="52"/>
      <c r="W814">
        <v>-1256.75</v>
      </c>
    </row>
    <row r="815" spans="1:23" x14ac:dyDescent="0.3">
      <c r="A815" t="s">
        <v>2664</v>
      </c>
      <c r="B815" t="s">
        <v>2665</v>
      </c>
      <c r="C815" t="s">
        <v>15664</v>
      </c>
      <c r="D815">
        <v>15000</v>
      </c>
      <c r="F815">
        <f t="shared" si="12"/>
        <v>3496.86</v>
      </c>
      <c r="G815">
        <v>3496.86</v>
      </c>
      <c r="H815">
        <v>0</v>
      </c>
      <c r="I815">
        <v>0</v>
      </c>
      <c r="J815">
        <v>0</v>
      </c>
      <c r="K815">
        <v>0</v>
      </c>
      <c r="L815" t="s">
        <v>3939</v>
      </c>
      <c r="M815" t="s">
        <v>14838</v>
      </c>
      <c r="N815" t="s">
        <v>3984</v>
      </c>
      <c r="O815" t="s">
        <v>16362</v>
      </c>
      <c r="P815" t="s">
        <v>3991</v>
      </c>
      <c r="Q815" t="s">
        <v>16364</v>
      </c>
      <c r="R815" t="s">
        <v>3994</v>
      </c>
      <c r="S815" t="s">
        <v>16310</v>
      </c>
      <c r="U815" s="52">
        <v>21972500000</v>
      </c>
      <c r="W815">
        <v>-11503.14</v>
      </c>
    </row>
    <row r="816" spans="1:23" x14ac:dyDescent="0.3">
      <c r="A816" t="s">
        <v>2666</v>
      </c>
      <c r="B816" t="s">
        <v>2667</v>
      </c>
      <c r="C816" t="s">
        <v>15665</v>
      </c>
      <c r="D816">
        <v>10000</v>
      </c>
      <c r="F816">
        <f t="shared" si="12"/>
        <v>450.23</v>
      </c>
      <c r="G816">
        <v>450.23</v>
      </c>
      <c r="H816">
        <v>0</v>
      </c>
      <c r="I816">
        <v>0</v>
      </c>
      <c r="J816">
        <v>0</v>
      </c>
      <c r="K816">
        <v>0</v>
      </c>
      <c r="L816" t="s">
        <v>3935</v>
      </c>
      <c r="M816" t="s">
        <v>14838</v>
      </c>
      <c r="N816" t="s">
        <v>3984</v>
      </c>
      <c r="O816" t="s">
        <v>16362</v>
      </c>
      <c r="P816" t="s">
        <v>3988</v>
      </c>
      <c r="Q816" t="s">
        <v>16362</v>
      </c>
      <c r="R816" t="s">
        <v>3994</v>
      </c>
      <c r="S816" t="s">
        <v>16309</v>
      </c>
      <c r="U816" s="52"/>
      <c r="W816">
        <v>-9549.77</v>
      </c>
    </row>
    <row r="817" spans="1:23" x14ac:dyDescent="0.3">
      <c r="A817" t="s">
        <v>2668</v>
      </c>
      <c r="B817" t="s">
        <v>2669</v>
      </c>
      <c r="C817" t="s">
        <v>15666</v>
      </c>
      <c r="D817">
        <v>10000</v>
      </c>
      <c r="F817">
        <f t="shared" si="12"/>
        <v>1944.31</v>
      </c>
      <c r="G817">
        <v>1944.31</v>
      </c>
      <c r="H817">
        <v>0</v>
      </c>
      <c r="I817">
        <v>0</v>
      </c>
      <c r="J817">
        <v>0</v>
      </c>
      <c r="K817">
        <v>0</v>
      </c>
      <c r="L817" t="s">
        <v>3949</v>
      </c>
      <c r="M817" t="s">
        <v>14838</v>
      </c>
      <c r="N817" t="s">
        <v>3984</v>
      </c>
      <c r="O817" t="s">
        <v>16362</v>
      </c>
      <c r="P817" t="s">
        <v>3985</v>
      </c>
      <c r="Q817" t="s">
        <v>16371</v>
      </c>
      <c r="R817" t="s">
        <v>3997</v>
      </c>
      <c r="S817" t="s">
        <v>16312</v>
      </c>
      <c r="U817" s="52"/>
      <c r="W817">
        <v>-8055.6900000000005</v>
      </c>
    </row>
    <row r="818" spans="1:23" x14ac:dyDescent="0.3">
      <c r="A818" t="s">
        <v>2670</v>
      </c>
      <c r="B818" t="s">
        <v>2671</v>
      </c>
      <c r="C818" t="s">
        <v>15667</v>
      </c>
      <c r="D818">
        <v>20000</v>
      </c>
      <c r="F818">
        <f t="shared" si="12"/>
        <v>1897.5</v>
      </c>
      <c r="G818">
        <v>1897.5</v>
      </c>
      <c r="H818">
        <v>0</v>
      </c>
      <c r="I818">
        <v>0</v>
      </c>
      <c r="J818">
        <v>0</v>
      </c>
      <c r="K818">
        <v>0</v>
      </c>
      <c r="L818" t="s">
        <v>3935</v>
      </c>
      <c r="M818" t="s">
        <v>14838</v>
      </c>
      <c r="N818" t="s">
        <v>3984</v>
      </c>
      <c r="O818" t="s">
        <v>16362</v>
      </c>
      <c r="P818" t="s">
        <v>3988</v>
      </c>
      <c r="Q818" t="s">
        <v>16362</v>
      </c>
      <c r="R818" t="s">
        <v>3994</v>
      </c>
      <c r="S818" t="s">
        <v>16319</v>
      </c>
      <c r="U818" s="52">
        <v>280255360</v>
      </c>
      <c r="W818">
        <v>-18102.5</v>
      </c>
    </row>
    <row r="819" spans="1:23" x14ac:dyDescent="0.3">
      <c r="A819" t="s">
        <v>2672</v>
      </c>
      <c r="B819" t="s">
        <v>2673</v>
      </c>
      <c r="C819" t="s">
        <v>15668</v>
      </c>
      <c r="D819">
        <v>7000</v>
      </c>
      <c r="F819">
        <f t="shared" si="12"/>
        <v>146.05000000000007</v>
      </c>
      <c r="G819">
        <v>233.98</v>
      </c>
      <c r="H819">
        <v>-777.93</v>
      </c>
      <c r="I819">
        <v>690</v>
      </c>
      <c r="J819">
        <v>0</v>
      </c>
      <c r="K819">
        <v>0</v>
      </c>
      <c r="L819" t="s">
        <v>3941</v>
      </c>
      <c r="M819" t="s">
        <v>14838</v>
      </c>
      <c r="N819" t="s">
        <v>3984</v>
      </c>
      <c r="O819" t="s">
        <v>16362</v>
      </c>
      <c r="P819" t="s">
        <v>3986</v>
      </c>
      <c r="Q819" t="s">
        <v>16363</v>
      </c>
      <c r="R819" t="s">
        <v>3994</v>
      </c>
      <c r="S819" t="s">
        <v>16308</v>
      </c>
      <c r="U819" s="52"/>
      <c r="W819">
        <v>-6853.95</v>
      </c>
    </row>
    <row r="820" spans="1:23" x14ac:dyDescent="0.3">
      <c r="A820" t="s">
        <v>2674</v>
      </c>
      <c r="B820" t="s">
        <v>2675</v>
      </c>
      <c r="C820" t="s">
        <v>15669</v>
      </c>
      <c r="D820">
        <v>10000</v>
      </c>
      <c r="F820">
        <f t="shared" si="12"/>
        <v>7198.66</v>
      </c>
      <c r="G820">
        <v>0</v>
      </c>
      <c r="H820">
        <v>0</v>
      </c>
      <c r="I820">
        <v>0</v>
      </c>
      <c r="J820">
        <v>0</v>
      </c>
      <c r="K820">
        <v>7198.66</v>
      </c>
      <c r="L820" t="s">
        <v>3941</v>
      </c>
      <c r="M820" t="s">
        <v>14838</v>
      </c>
      <c r="N820" t="s">
        <v>3984</v>
      </c>
      <c r="O820" t="s">
        <v>16362</v>
      </c>
      <c r="P820" t="s">
        <v>3986</v>
      </c>
      <c r="Q820" t="s">
        <v>16363</v>
      </c>
      <c r="R820" t="s">
        <v>3995</v>
      </c>
      <c r="S820" t="s">
        <v>16312</v>
      </c>
      <c r="U820" s="52">
        <v>44412800</v>
      </c>
      <c r="W820">
        <v>-2801.34</v>
      </c>
    </row>
    <row r="821" spans="1:23" x14ac:dyDescent="0.3">
      <c r="A821" t="s">
        <v>2676</v>
      </c>
      <c r="B821" t="s">
        <v>2677</v>
      </c>
      <c r="C821" t="s">
        <v>15670</v>
      </c>
      <c r="D821">
        <v>20000</v>
      </c>
      <c r="F821">
        <f t="shared" si="12"/>
        <v>10077.02</v>
      </c>
      <c r="G821">
        <v>2081.96</v>
      </c>
      <c r="H821">
        <v>0</v>
      </c>
      <c r="I821">
        <v>3197.87</v>
      </c>
      <c r="J821">
        <v>0</v>
      </c>
      <c r="K821">
        <v>4797.1899999999996</v>
      </c>
      <c r="L821" t="s">
        <v>3931</v>
      </c>
      <c r="M821" t="s">
        <v>14838</v>
      </c>
      <c r="N821" t="s">
        <v>3990</v>
      </c>
      <c r="O821" t="s">
        <v>16364</v>
      </c>
      <c r="P821" t="s">
        <v>3985</v>
      </c>
      <c r="Q821" t="s">
        <v>16371</v>
      </c>
      <c r="R821" t="s">
        <v>3997</v>
      </c>
      <c r="S821" t="s">
        <v>16307</v>
      </c>
      <c r="U821" s="52"/>
      <c r="W821">
        <v>-9922.98</v>
      </c>
    </row>
    <row r="822" spans="1:23" x14ac:dyDescent="0.3">
      <c r="A822" t="s">
        <v>2678</v>
      </c>
      <c r="B822" t="s">
        <v>2679</v>
      </c>
      <c r="C822" t="s">
        <v>15671</v>
      </c>
      <c r="D822">
        <v>3000</v>
      </c>
      <c r="F822">
        <f t="shared" si="12"/>
        <v>690</v>
      </c>
      <c r="G822">
        <v>0</v>
      </c>
      <c r="H822">
        <v>0</v>
      </c>
      <c r="I822">
        <v>0</v>
      </c>
      <c r="J822">
        <v>0</v>
      </c>
      <c r="K822">
        <v>690</v>
      </c>
      <c r="L822" t="s">
        <v>3941</v>
      </c>
      <c r="M822" t="s">
        <v>14838</v>
      </c>
      <c r="N822" t="s">
        <v>3984</v>
      </c>
      <c r="O822" t="s">
        <v>16362</v>
      </c>
      <c r="P822" t="s">
        <v>3991</v>
      </c>
      <c r="Q822" t="s">
        <v>16364</v>
      </c>
      <c r="R822" t="s">
        <v>3994</v>
      </c>
      <c r="S822" t="s">
        <v>16308</v>
      </c>
      <c r="U822" s="52"/>
      <c r="W822">
        <v>-2310</v>
      </c>
    </row>
    <row r="823" spans="1:23" x14ac:dyDescent="0.3">
      <c r="A823" t="s">
        <v>2680</v>
      </c>
      <c r="B823" t="s">
        <v>2681</v>
      </c>
      <c r="C823" t="s">
        <v>15672</v>
      </c>
      <c r="D823">
        <v>5000</v>
      </c>
      <c r="F823">
        <f t="shared" si="12"/>
        <v>2813.6400000000003</v>
      </c>
      <c r="G823">
        <v>3827.03</v>
      </c>
      <c r="H823">
        <v>-1780.25</v>
      </c>
      <c r="I823">
        <v>0</v>
      </c>
      <c r="J823">
        <v>0</v>
      </c>
      <c r="K823">
        <v>766.86</v>
      </c>
      <c r="L823" t="s">
        <v>3941</v>
      </c>
      <c r="M823" t="s">
        <v>14838</v>
      </c>
      <c r="N823" t="s">
        <v>3989</v>
      </c>
      <c r="O823" t="s">
        <v>16363</v>
      </c>
      <c r="P823" t="s">
        <v>3986</v>
      </c>
      <c r="Q823" t="s">
        <v>16363</v>
      </c>
      <c r="R823" t="s">
        <v>3994</v>
      </c>
      <c r="S823" t="s">
        <v>16317</v>
      </c>
      <c r="U823" s="52"/>
      <c r="W823">
        <v>-2186.3599999999997</v>
      </c>
    </row>
    <row r="824" spans="1:23" x14ac:dyDescent="0.3">
      <c r="A824" t="s">
        <v>2682</v>
      </c>
      <c r="B824" t="s">
        <v>2683</v>
      </c>
      <c r="C824" t="s">
        <v>15673</v>
      </c>
      <c r="D824">
        <v>15000</v>
      </c>
      <c r="F824">
        <f t="shared" si="12"/>
        <v>-1300.82</v>
      </c>
      <c r="G824">
        <v>0</v>
      </c>
      <c r="H824">
        <v>0</v>
      </c>
      <c r="I824">
        <v>0</v>
      </c>
      <c r="J824">
        <v>0</v>
      </c>
      <c r="K824">
        <v>-1300.82</v>
      </c>
      <c r="L824" t="s">
        <v>3931</v>
      </c>
      <c r="M824" t="s">
        <v>14838</v>
      </c>
      <c r="N824" t="s">
        <v>3989</v>
      </c>
      <c r="O824" t="s">
        <v>16363</v>
      </c>
      <c r="P824" t="s">
        <v>3988</v>
      </c>
      <c r="Q824" t="s">
        <v>16362</v>
      </c>
      <c r="R824" t="s">
        <v>3995</v>
      </c>
      <c r="S824" t="s">
        <v>16322</v>
      </c>
      <c r="U824" s="52">
        <v>98346600</v>
      </c>
      <c r="W824">
        <v>-16300.82</v>
      </c>
    </row>
    <row r="825" spans="1:23" x14ac:dyDescent="0.3">
      <c r="A825" t="s">
        <v>2684</v>
      </c>
      <c r="B825" t="s">
        <v>2685</v>
      </c>
      <c r="C825" t="s">
        <v>15674</v>
      </c>
      <c r="D825">
        <v>6500</v>
      </c>
      <c r="F825">
        <f t="shared" si="12"/>
        <v>690</v>
      </c>
      <c r="G825">
        <v>0</v>
      </c>
      <c r="H825">
        <v>0</v>
      </c>
      <c r="I825">
        <v>0</v>
      </c>
      <c r="J825">
        <v>0</v>
      </c>
      <c r="K825">
        <v>690</v>
      </c>
      <c r="L825" t="s">
        <v>3941</v>
      </c>
      <c r="M825" t="s">
        <v>14838</v>
      </c>
      <c r="N825" t="s">
        <v>3984</v>
      </c>
      <c r="O825" t="s">
        <v>16362</v>
      </c>
      <c r="P825" t="s">
        <v>3986</v>
      </c>
      <c r="Q825" t="s">
        <v>16363</v>
      </c>
      <c r="R825" t="s">
        <v>3994</v>
      </c>
      <c r="S825" t="s">
        <v>16311</v>
      </c>
      <c r="U825" s="52">
        <v>608738130</v>
      </c>
      <c r="W825">
        <v>-5810</v>
      </c>
    </row>
    <row r="826" spans="1:23" x14ac:dyDescent="0.3">
      <c r="A826" t="s">
        <v>2686</v>
      </c>
      <c r="B826" t="s">
        <v>2687</v>
      </c>
      <c r="C826" t="s">
        <v>15675</v>
      </c>
      <c r="D826">
        <v>50000</v>
      </c>
      <c r="F826">
        <f t="shared" si="12"/>
        <v>759</v>
      </c>
      <c r="G826">
        <v>759</v>
      </c>
      <c r="H826">
        <v>0</v>
      </c>
      <c r="I826">
        <v>0</v>
      </c>
      <c r="J826">
        <v>0</v>
      </c>
      <c r="K826">
        <v>0</v>
      </c>
      <c r="L826" t="s">
        <v>3941</v>
      </c>
      <c r="M826" t="s">
        <v>14838</v>
      </c>
      <c r="N826" t="s">
        <v>3984</v>
      </c>
      <c r="O826" t="s">
        <v>16362</v>
      </c>
      <c r="P826" t="s">
        <v>3986</v>
      </c>
      <c r="Q826" t="s">
        <v>16363</v>
      </c>
      <c r="R826" t="s">
        <v>3994</v>
      </c>
      <c r="S826" t="s">
        <v>16309</v>
      </c>
      <c r="U826" s="52"/>
      <c r="W826">
        <v>-49241</v>
      </c>
    </row>
    <row r="827" spans="1:23" x14ac:dyDescent="0.3">
      <c r="A827" t="s">
        <v>2688</v>
      </c>
      <c r="B827" t="s">
        <v>2689</v>
      </c>
      <c r="C827" t="s">
        <v>15676</v>
      </c>
      <c r="D827">
        <v>10000</v>
      </c>
      <c r="F827">
        <f t="shared" si="12"/>
        <v>5637.33</v>
      </c>
      <c r="G827">
        <v>0</v>
      </c>
      <c r="H827">
        <v>0</v>
      </c>
      <c r="I827">
        <v>0</v>
      </c>
      <c r="J827">
        <v>0</v>
      </c>
      <c r="K827">
        <v>5637.33</v>
      </c>
      <c r="L827" t="s">
        <v>3949</v>
      </c>
      <c r="M827" t="s">
        <v>14838</v>
      </c>
      <c r="N827" t="s">
        <v>3984</v>
      </c>
      <c r="O827" t="s">
        <v>16362</v>
      </c>
      <c r="P827" t="s">
        <v>3986</v>
      </c>
      <c r="Q827" t="s">
        <v>16363</v>
      </c>
      <c r="R827" t="s">
        <v>3994</v>
      </c>
      <c r="S827" t="s">
        <v>16307</v>
      </c>
      <c r="U827" s="52">
        <v>27679080</v>
      </c>
      <c r="W827">
        <v>-4362.67</v>
      </c>
    </row>
    <row r="828" spans="1:23" x14ac:dyDescent="0.3">
      <c r="A828" t="s">
        <v>2690</v>
      </c>
      <c r="B828" t="s">
        <v>2691</v>
      </c>
      <c r="C828" t="s">
        <v>15677</v>
      </c>
      <c r="D828">
        <v>25000</v>
      </c>
      <c r="F828">
        <f t="shared" si="12"/>
        <v>-486.75</v>
      </c>
      <c r="G828">
        <v>0</v>
      </c>
      <c r="H828">
        <v>0</v>
      </c>
      <c r="I828">
        <v>-486.75</v>
      </c>
      <c r="J828">
        <v>0</v>
      </c>
      <c r="K828">
        <v>0</v>
      </c>
      <c r="L828" t="s">
        <v>3945</v>
      </c>
      <c r="M828" t="s">
        <v>14844</v>
      </c>
      <c r="N828" t="s">
        <v>3990</v>
      </c>
      <c r="O828" t="s">
        <v>16364</v>
      </c>
      <c r="P828" t="s">
        <v>3985</v>
      </c>
      <c r="Q828" t="s">
        <v>16371</v>
      </c>
      <c r="R828" t="s">
        <v>3997</v>
      </c>
      <c r="S828" t="s">
        <v>16322</v>
      </c>
      <c r="U828" s="52"/>
      <c r="V828">
        <v>3</v>
      </c>
      <c r="W828">
        <v>-25486.75</v>
      </c>
    </row>
    <row r="829" spans="1:23" x14ac:dyDescent="0.3">
      <c r="A829" t="s">
        <v>2692</v>
      </c>
      <c r="B829" t="s">
        <v>2693</v>
      </c>
      <c r="C829" t="s">
        <v>15678</v>
      </c>
      <c r="D829">
        <v>82000</v>
      </c>
      <c r="F829">
        <f t="shared" si="12"/>
        <v>29401.4</v>
      </c>
      <c r="G829">
        <v>13086.2</v>
      </c>
      <c r="H829">
        <v>14761.45</v>
      </c>
      <c r="I829">
        <v>0</v>
      </c>
      <c r="J829">
        <v>0</v>
      </c>
      <c r="K829">
        <v>1553.75</v>
      </c>
      <c r="L829" t="s">
        <v>3954</v>
      </c>
      <c r="M829" t="s">
        <v>14836</v>
      </c>
      <c r="N829" t="s">
        <v>3984</v>
      </c>
      <c r="O829" t="s">
        <v>16362</v>
      </c>
      <c r="P829" t="s">
        <v>3988</v>
      </c>
      <c r="Q829" t="s">
        <v>16362</v>
      </c>
      <c r="R829" t="s">
        <v>3994</v>
      </c>
      <c r="S829" t="s">
        <v>16313</v>
      </c>
      <c r="U829" s="52">
        <v>129326730</v>
      </c>
      <c r="W829">
        <v>-52598.6</v>
      </c>
    </row>
    <row r="830" spans="1:23" x14ac:dyDescent="0.3">
      <c r="A830" t="s">
        <v>2694</v>
      </c>
      <c r="B830" t="s">
        <v>2695</v>
      </c>
      <c r="C830" t="s">
        <v>15679</v>
      </c>
      <c r="D830">
        <v>125000</v>
      </c>
      <c r="F830">
        <f t="shared" si="12"/>
        <v>49083.86</v>
      </c>
      <c r="G830">
        <v>48233.3</v>
      </c>
      <c r="H830">
        <v>0</v>
      </c>
      <c r="I830">
        <v>0</v>
      </c>
      <c r="J830">
        <v>0</v>
      </c>
      <c r="K830">
        <v>850.56</v>
      </c>
      <c r="L830" t="s">
        <v>3954</v>
      </c>
      <c r="M830" t="s">
        <v>14836</v>
      </c>
      <c r="N830" t="s">
        <v>3984</v>
      </c>
      <c r="O830" t="s">
        <v>16362</v>
      </c>
      <c r="P830" t="s">
        <v>3988</v>
      </c>
      <c r="Q830" t="s">
        <v>16362</v>
      </c>
      <c r="R830" t="s">
        <v>3994</v>
      </c>
      <c r="S830" t="s">
        <v>16317</v>
      </c>
      <c r="U830" s="52"/>
      <c r="W830">
        <v>-75916.14</v>
      </c>
    </row>
    <row r="831" spans="1:23" x14ac:dyDescent="0.3">
      <c r="A831" t="s">
        <v>2696</v>
      </c>
      <c r="B831" t="s">
        <v>2697</v>
      </c>
      <c r="C831" t="s">
        <v>15680</v>
      </c>
      <c r="D831">
        <v>89000</v>
      </c>
      <c r="F831">
        <f t="shared" si="12"/>
        <v>29821.84</v>
      </c>
      <c r="G831">
        <v>11202.5</v>
      </c>
      <c r="H831">
        <v>18981.07</v>
      </c>
      <c r="I831">
        <v>644.37</v>
      </c>
      <c r="J831">
        <v>0</v>
      </c>
      <c r="K831">
        <v>-1006.1</v>
      </c>
      <c r="L831" t="s">
        <v>3954</v>
      </c>
      <c r="M831" t="s">
        <v>14836</v>
      </c>
      <c r="N831" t="s">
        <v>3989</v>
      </c>
      <c r="O831" t="s">
        <v>16363</v>
      </c>
      <c r="P831" t="s">
        <v>3988</v>
      </c>
      <c r="Q831" t="s">
        <v>16362</v>
      </c>
      <c r="R831" t="s">
        <v>3994</v>
      </c>
      <c r="S831" t="s">
        <v>16322</v>
      </c>
      <c r="U831" s="52">
        <v>473632720</v>
      </c>
      <c r="W831">
        <v>-59178.16</v>
      </c>
    </row>
    <row r="832" spans="1:23" x14ac:dyDescent="0.3">
      <c r="A832" t="s">
        <v>2698</v>
      </c>
      <c r="B832" t="s">
        <v>2699</v>
      </c>
      <c r="C832" t="s">
        <v>15681</v>
      </c>
      <c r="D832">
        <v>72000</v>
      </c>
      <c r="F832">
        <f t="shared" si="12"/>
        <v>15023.779999999999</v>
      </c>
      <c r="G832">
        <v>6403.89</v>
      </c>
      <c r="H832">
        <v>0</v>
      </c>
      <c r="I832">
        <v>2300</v>
      </c>
      <c r="J832">
        <v>4600</v>
      </c>
      <c r="K832">
        <v>1719.89</v>
      </c>
      <c r="L832" t="s">
        <v>3954</v>
      </c>
      <c r="M832" t="s">
        <v>14836</v>
      </c>
      <c r="N832" t="s">
        <v>3990</v>
      </c>
      <c r="O832" t="s">
        <v>16364</v>
      </c>
      <c r="P832" t="s">
        <v>3988</v>
      </c>
      <c r="Q832" t="s">
        <v>16362</v>
      </c>
      <c r="R832" t="s">
        <v>3994</v>
      </c>
      <c r="S832" t="s">
        <v>16309</v>
      </c>
      <c r="U832" s="52"/>
      <c r="W832">
        <v>-56976.22</v>
      </c>
    </row>
    <row r="833" spans="1:23" x14ac:dyDescent="0.3">
      <c r="A833" t="s">
        <v>2700</v>
      </c>
      <c r="B833" t="s">
        <v>2701</v>
      </c>
      <c r="C833" t="s">
        <v>15682</v>
      </c>
      <c r="D833">
        <v>2500000</v>
      </c>
      <c r="F833">
        <f t="shared" si="12"/>
        <v>1175326.0299999998</v>
      </c>
      <c r="G833">
        <v>607285.72</v>
      </c>
      <c r="H833">
        <v>95276.58</v>
      </c>
      <c r="I833">
        <v>40004.699999999997</v>
      </c>
      <c r="J833">
        <v>44025.89</v>
      </c>
      <c r="K833">
        <v>388733.14</v>
      </c>
      <c r="L833" t="s">
        <v>3954</v>
      </c>
      <c r="M833" t="s">
        <v>14836</v>
      </c>
      <c r="N833" t="s">
        <v>3989</v>
      </c>
      <c r="O833" t="s">
        <v>16363</v>
      </c>
      <c r="P833" t="s">
        <v>3988</v>
      </c>
      <c r="Q833" t="s">
        <v>16362</v>
      </c>
      <c r="R833" t="s">
        <v>3994</v>
      </c>
      <c r="S833" t="s">
        <v>16319</v>
      </c>
      <c r="U833" s="52"/>
      <c r="W833">
        <v>-1324673.9700000002</v>
      </c>
    </row>
    <row r="834" spans="1:23" x14ac:dyDescent="0.3">
      <c r="A834" t="s">
        <v>2702</v>
      </c>
      <c r="B834" t="s">
        <v>2703</v>
      </c>
      <c r="C834" t="s">
        <v>15683</v>
      </c>
      <c r="D834">
        <v>946000</v>
      </c>
      <c r="F834">
        <f t="shared" si="12"/>
        <v>456566.65</v>
      </c>
      <c r="G834">
        <v>3735.12</v>
      </c>
      <c r="H834">
        <v>256415.59</v>
      </c>
      <c r="I834">
        <v>-138</v>
      </c>
      <c r="J834">
        <v>-80.040000000000006</v>
      </c>
      <c r="K834">
        <v>196633.98</v>
      </c>
      <c r="L834" t="s">
        <v>3954</v>
      </c>
      <c r="M834" t="s">
        <v>14836</v>
      </c>
      <c r="N834" t="s">
        <v>3989</v>
      </c>
      <c r="O834" t="s">
        <v>16363</v>
      </c>
      <c r="P834" t="s">
        <v>3988</v>
      </c>
      <c r="Q834" t="s">
        <v>16362</v>
      </c>
      <c r="R834" t="s">
        <v>3994</v>
      </c>
      <c r="S834" t="s">
        <v>16310</v>
      </c>
      <c r="U834" s="52">
        <v>222979680</v>
      </c>
      <c r="W834">
        <v>-489433.35</v>
      </c>
    </row>
    <row r="835" spans="1:23" x14ac:dyDescent="0.3">
      <c r="A835" t="s">
        <v>2704</v>
      </c>
      <c r="B835" t="s">
        <v>2705</v>
      </c>
      <c r="C835" t="s">
        <v>15684</v>
      </c>
      <c r="D835">
        <v>150000</v>
      </c>
      <c r="F835">
        <f t="shared" ref="F835:F898" si="13">G835+H835+I835+J835+K835</f>
        <v>-242.13</v>
      </c>
      <c r="G835">
        <v>0</v>
      </c>
      <c r="H835">
        <v>0</v>
      </c>
      <c r="I835">
        <v>0</v>
      </c>
      <c r="J835">
        <v>0</v>
      </c>
      <c r="K835">
        <v>-242.13</v>
      </c>
      <c r="L835" t="s">
        <v>3972</v>
      </c>
      <c r="M835" t="s">
        <v>14842</v>
      </c>
      <c r="N835" t="s">
        <v>3989</v>
      </c>
      <c r="O835" t="s">
        <v>16363</v>
      </c>
      <c r="P835" t="s">
        <v>3988</v>
      </c>
      <c r="Q835" t="s">
        <v>16362</v>
      </c>
      <c r="R835" t="s">
        <v>3994</v>
      </c>
      <c r="S835" t="s">
        <v>16319</v>
      </c>
      <c r="U835" s="52"/>
      <c r="W835">
        <v>-150242.13</v>
      </c>
    </row>
    <row r="836" spans="1:23" x14ac:dyDescent="0.3">
      <c r="A836" t="s">
        <v>2706</v>
      </c>
      <c r="B836" t="s">
        <v>2707</v>
      </c>
      <c r="C836" t="s">
        <v>15685</v>
      </c>
      <c r="D836">
        <v>100000</v>
      </c>
      <c r="F836">
        <f t="shared" si="13"/>
        <v>1086.93</v>
      </c>
      <c r="G836">
        <v>0</v>
      </c>
      <c r="H836">
        <v>1086.93</v>
      </c>
      <c r="I836">
        <v>0</v>
      </c>
      <c r="J836">
        <v>0</v>
      </c>
      <c r="K836">
        <v>0</v>
      </c>
      <c r="L836" t="s">
        <v>3972</v>
      </c>
      <c r="M836" t="s">
        <v>14842</v>
      </c>
      <c r="N836" t="s">
        <v>3984</v>
      </c>
      <c r="O836" t="s">
        <v>16362</v>
      </c>
      <c r="P836" t="s">
        <v>3988</v>
      </c>
      <c r="Q836" t="s">
        <v>16362</v>
      </c>
      <c r="R836" t="s">
        <v>3994</v>
      </c>
      <c r="S836" t="s">
        <v>16311</v>
      </c>
      <c r="U836" s="52"/>
      <c r="W836">
        <v>-98913.07</v>
      </c>
    </row>
    <row r="837" spans="1:23" x14ac:dyDescent="0.3">
      <c r="A837" t="s">
        <v>2708</v>
      </c>
      <c r="B837" t="s">
        <v>2709</v>
      </c>
      <c r="C837" t="s">
        <v>15686</v>
      </c>
      <c r="D837">
        <v>400000</v>
      </c>
      <c r="F837">
        <f t="shared" si="13"/>
        <v>370081.16000000003</v>
      </c>
      <c r="G837">
        <v>324576.59000000003</v>
      </c>
      <c r="H837">
        <v>44995.12</v>
      </c>
      <c r="I837">
        <v>0</v>
      </c>
      <c r="J837">
        <v>0</v>
      </c>
      <c r="K837">
        <v>509.45</v>
      </c>
      <c r="L837" t="s">
        <v>3972</v>
      </c>
      <c r="M837" t="s">
        <v>14842</v>
      </c>
      <c r="N837" t="s">
        <v>3984</v>
      </c>
      <c r="O837" t="s">
        <v>16362</v>
      </c>
      <c r="P837" t="s">
        <v>3988</v>
      </c>
      <c r="Q837" t="s">
        <v>16362</v>
      </c>
      <c r="R837" t="s">
        <v>3994</v>
      </c>
      <c r="S837" t="s">
        <v>16307</v>
      </c>
      <c r="U837" s="52">
        <v>177213400</v>
      </c>
      <c r="W837">
        <v>-29918.839999999967</v>
      </c>
    </row>
    <row r="838" spans="1:23" x14ac:dyDescent="0.3">
      <c r="A838" t="s">
        <v>2710</v>
      </c>
      <c r="B838" t="s">
        <v>2711</v>
      </c>
      <c r="C838" t="s">
        <v>15687</v>
      </c>
      <c r="D838">
        <v>3000000</v>
      </c>
      <c r="F838">
        <f t="shared" si="13"/>
        <v>1099888.2899999998</v>
      </c>
      <c r="G838">
        <v>1082651.69</v>
      </c>
      <c r="H838">
        <v>15657.72</v>
      </c>
      <c r="I838">
        <v>0</v>
      </c>
      <c r="J838">
        <v>0</v>
      </c>
      <c r="K838">
        <v>1578.88</v>
      </c>
      <c r="L838" t="s">
        <v>3972</v>
      </c>
      <c r="M838" t="s">
        <v>14842</v>
      </c>
      <c r="N838" t="s">
        <v>3989</v>
      </c>
      <c r="O838" t="s">
        <v>16363</v>
      </c>
      <c r="P838" t="s">
        <v>3988</v>
      </c>
      <c r="Q838" t="s">
        <v>16362</v>
      </c>
      <c r="R838" t="s">
        <v>3994</v>
      </c>
      <c r="S838" t="s">
        <v>16320</v>
      </c>
      <c r="U838" s="52">
        <v>594852860</v>
      </c>
      <c r="W838">
        <v>-1900111.7100000002</v>
      </c>
    </row>
    <row r="839" spans="1:23" x14ac:dyDescent="0.3">
      <c r="A839" t="s">
        <v>2712</v>
      </c>
      <c r="B839" t="s">
        <v>2713</v>
      </c>
      <c r="C839" t="s">
        <v>15688</v>
      </c>
      <c r="D839">
        <v>4740000</v>
      </c>
      <c r="F839">
        <f t="shared" si="13"/>
        <v>1244785.06</v>
      </c>
      <c r="G839">
        <v>799124.61</v>
      </c>
      <c r="H839">
        <v>400213.24</v>
      </c>
      <c r="I839">
        <v>-2973.59</v>
      </c>
      <c r="J839">
        <v>-2452.79</v>
      </c>
      <c r="K839">
        <v>50873.59</v>
      </c>
      <c r="L839" t="s">
        <v>3972</v>
      </c>
      <c r="M839" t="s">
        <v>14842</v>
      </c>
      <c r="N839" t="s">
        <v>3990</v>
      </c>
      <c r="O839" t="s">
        <v>16364</v>
      </c>
      <c r="P839" t="s">
        <v>3988</v>
      </c>
      <c r="Q839" t="s">
        <v>16362</v>
      </c>
      <c r="R839" t="s">
        <v>3994</v>
      </c>
      <c r="S839" t="s">
        <v>16311</v>
      </c>
      <c r="U839" s="52"/>
      <c r="W839">
        <v>-3495214.94</v>
      </c>
    </row>
    <row r="840" spans="1:23" x14ac:dyDescent="0.3">
      <c r="A840" t="s">
        <v>2714</v>
      </c>
      <c r="B840" t="s">
        <v>2715</v>
      </c>
      <c r="C840" t="s">
        <v>15689</v>
      </c>
      <c r="D840">
        <v>1</v>
      </c>
      <c r="F840">
        <f t="shared" si="13"/>
        <v>5530.7800000000007</v>
      </c>
      <c r="G840">
        <v>0</v>
      </c>
      <c r="H840">
        <v>-424.74</v>
      </c>
      <c r="I840">
        <v>0</v>
      </c>
      <c r="J840">
        <v>0</v>
      </c>
      <c r="K840">
        <v>5955.52</v>
      </c>
      <c r="L840" t="s">
        <v>3952</v>
      </c>
      <c r="M840" t="s">
        <v>14838</v>
      </c>
      <c r="N840" t="s">
        <v>3984</v>
      </c>
      <c r="O840" t="s">
        <v>16362</v>
      </c>
      <c r="P840" t="s">
        <v>3988</v>
      </c>
      <c r="Q840" t="s">
        <v>16362</v>
      </c>
      <c r="R840" t="s">
        <v>3994</v>
      </c>
      <c r="S840" t="s">
        <v>16310</v>
      </c>
      <c r="U840" s="52"/>
      <c r="W840">
        <v>5529.7800000000007</v>
      </c>
    </row>
    <row r="841" spans="1:23" x14ac:dyDescent="0.3">
      <c r="A841" t="s">
        <v>2716</v>
      </c>
      <c r="B841" t="s">
        <v>2715</v>
      </c>
      <c r="C841" t="s">
        <v>15690</v>
      </c>
      <c r="D841">
        <v>100000</v>
      </c>
      <c r="F841">
        <f t="shared" si="13"/>
        <v>-6295.35</v>
      </c>
      <c r="G841">
        <v>-6295.35</v>
      </c>
      <c r="H841">
        <v>0</v>
      </c>
      <c r="I841">
        <v>0</v>
      </c>
      <c r="J841">
        <v>0</v>
      </c>
      <c r="K841">
        <v>0</v>
      </c>
      <c r="L841" t="s">
        <v>3972</v>
      </c>
      <c r="M841" t="s">
        <v>14842</v>
      </c>
      <c r="N841" t="s">
        <v>3984</v>
      </c>
      <c r="O841" t="s">
        <v>16362</v>
      </c>
      <c r="P841" t="s">
        <v>3988</v>
      </c>
      <c r="Q841" t="s">
        <v>16362</v>
      </c>
      <c r="R841" t="s">
        <v>3994</v>
      </c>
      <c r="S841" t="s">
        <v>16317</v>
      </c>
      <c r="U841" s="52">
        <v>175216860</v>
      </c>
      <c r="W841">
        <v>-106295.35</v>
      </c>
    </row>
    <row r="842" spans="1:23" x14ac:dyDescent="0.3">
      <c r="A842" t="s">
        <v>2717</v>
      </c>
      <c r="B842" t="s">
        <v>2718</v>
      </c>
      <c r="C842" t="s">
        <v>15691</v>
      </c>
      <c r="D842">
        <v>400000</v>
      </c>
      <c r="F842">
        <f t="shared" si="13"/>
        <v>401158.19999999995</v>
      </c>
      <c r="G842">
        <v>371515.38</v>
      </c>
      <c r="H842">
        <v>30321.99</v>
      </c>
      <c r="I842">
        <v>0</v>
      </c>
      <c r="J842">
        <v>-234.15</v>
      </c>
      <c r="K842">
        <v>-445.02</v>
      </c>
      <c r="L842" t="s">
        <v>3972</v>
      </c>
      <c r="M842" t="s">
        <v>14842</v>
      </c>
      <c r="N842" t="s">
        <v>3990</v>
      </c>
      <c r="O842" t="s">
        <v>16364</v>
      </c>
      <c r="P842" t="s">
        <v>3988</v>
      </c>
      <c r="Q842" t="s">
        <v>16362</v>
      </c>
      <c r="R842" t="s">
        <v>3994</v>
      </c>
      <c r="S842" t="s">
        <v>16312</v>
      </c>
      <c r="U842" s="52"/>
      <c r="W842">
        <v>1158.1999999999534</v>
      </c>
    </row>
    <row r="843" spans="1:23" x14ac:dyDescent="0.3">
      <c r="A843" t="s">
        <v>2719</v>
      </c>
      <c r="B843" t="s">
        <v>2720</v>
      </c>
      <c r="C843" t="s">
        <v>15692</v>
      </c>
      <c r="D843">
        <v>400000</v>
      </c>
      <c r="F843">
        <f t="shared" si="13"/>
        <v>273400.34999999998</v>
      </c>
      <c r="G843">
        <v>266467.18</v>
      </c>
      <c r="H843">
        <v>7602.24</v>
      </c>
      <c r="I843">
        <v>0</v>
      </c>
      <c r="J843">
        <v>0</v>
      </c>
      <c r="K843">
        <v>-669.07</v>
      </c>
      <c r="L843" t="s">
        <v>3972</v>
      </c>
      <c r="M843" t="s">
        <v>14842</v>
      </c>
      <c r="N843" t="s">
        <v>3990</v>
      </c>
      <c r="O843" t="s">
        <v>16364</v>
      </c>
      <c r="P843" t="s">
        <v>3988</v>
      </c>
      <c r="Q843" t="s">
        <v>16362</v>
      </c>
      <c r="R843" t="s">
        <v>3994</v>
      </c>
      <c r="S843" t="s">
        <v>16314</v>
      </c>
      <c r="U843" s="52"/>
      <c r="W843">
        <v>-126599.65000000002</v>
      </c>
    </row>
    <row r="844" spans="1:23" x14ac:dyDescent="0.3">
      <c r="A844" t="s">
        <v>2721</v>
      </c>
      <c r="B844" t="s">
        <v>2722</v>
      </c>
      <c r="C844" t="s">
        <v>15693</v>
      </c>
      <c r="D844">
        <v>2000000</v>
      </c>
      <c r="F844">
        <f t="shared" si="13"/>
        <v>562075.02</v>
      </c>
      <c r="G844">
        <v>292736.99</v>
      </c>
      <c r="H844">
        <v>169901.06</v>
      </c>
      <c r="I844">
        <v>-1337.92</v>
      </c>
      <c r="J844">
        <v>-124.03</v>
      </c>
      <c r="K844">
        <v>100898.92</v>
      </c>
      <c r="L844" t="s">
        <v>3972</v>
      </c>
      <c r="M844" t="s">
        <v>14842</v>
      </c>
      <c r="N844" t="s">
        <v>3989</v>
      </c>
      <c r="O844" t="s">
        <v>16363</v>
      </c>
      <c r="P844" t="s">
        <v>3988</v>
      </c>
      <c r="Q844" t="s">
        <v>16362</v>
      </c>
      <c r="R844" t="s">
        <v>3994</v>
      </c>
      <c r="S844" t="s">
        <v>16318</v>
      </c>
      <c r="U844" s="52"/>
      <c r="W844">
        <v>-1437924.98</v>
      </c>
    </row>
    <row r="845" spans="1:23" x14ac:dyDescent="0.3">
      <c r="A845" t="s">
        <v>2723</v>
      </c>
      <c r="B845" t="s">
        <v>2724</v>
      </c>
      <c r="C845" t="s">
        <v>15694</v>
      </c>
      <c r="D845">
        <v>450000</v>
      </c>
      <c r="F845">
        <f t="shared" si="13"/>
        <v>337420.21</v>
      </c>
      <c r="G845">
        <v>311749.99</v>
      </c>
      <c r="H845">
        <v>12728.4</v>
      </c>
      <c r="I845">
        <v>0</v>
      </c>
      <c r="J845">
        <v>0</v>
      </c>
      <c r="K845">
        <v>12941.82</v>
      </c>
      <c r="L845" t="s">
        <v>3972</v>
      </c>
      <c r="M845" t="s">
        <v>14842</v>
      </c>
      <c r="N845" t="s">
        <v>3984</v>
      </c>
      <c r="O845" t="s">
        <v>16362</v>
      </c>
      <c r="P845" t="s">
        <v>3988</v>
      </c>
      <c r="Q845" t="s">
        <v>16362</v>
      </c>
      <c r="R845" t="s">
        <v>3994</v>
      </c>
      <c r="S845" t="s">
        <v>16316</v>
      </c>
      <c r="U845" s="52"/>
      <c r="W845">
        <v>-112579.78999999998</v>
      </c>
    </row>
    <row r="846" spans="1:23" x14ac:dyDescent="0.3">
      <c r="A846" t="s">
        <v>2725</v>
      </c>
      <c r="B846" t="s">
        <v>2726</v>
      </c>
      <c r="C846" t="s">
        <v>15695</v>
      </c>
      <c r="D846">
        <v>150000</v>
      </c>
      <c r="F846">
        <f t="shared" si="13"/>
        <v>990.92000000000007</v>
      </c>
      <c r="G846">
        <v>0</v>
      </c>
      <c r="H846">
        <v>1053.43</v>
      </c>
      <c r="I846">
        <v>0</v>
      </c>
      <c r="J846">
        <v>0</v>
      </c>
      <c r="K846">
        <v>-62.51</v>
      </c>
      <c r="L846" t="s">
        <v>3972</v>
      </c>
      <c r="M846" t="s">
        <v>14842</v>
      </c>
      <c r="N846" t="s">
        <v>3984</v>
      </c>
      <c r="O846" t="s">
        <v>16362</v>
      </c>
      <c r="P846" t="s">
        <v>3988</v>
      </c>
      <c r="Q846" t="s">
        <v>16362</v>
      </c>
      <c r="R846" t="s">
        <v>3994</v>
      </c>
      <c r="S846" t="s">
        <v>16313</v>
      </c>
      <c r="U846" s="52"/>
      <c r="W846">
        <v>-149009.07999999999</v>
      </c>
    </row>
    <row r="847" spans="1:23" x14ac:dyDescent="0.3">
      <c r="A847" t="s">
        <v>2727</v>
      </c>
      <c r="B847" t="s">
        <v>2728</v>
      </c>
      <c r="C847" t="s">
        <v>15696</v>
      </c>
      <c r="D847">
        <v>100000</v>
      </c>
      <c r="F847">
        <f t="shared" si="13"/>
        <v>-2152.56</v>
      </c>
      <c r="G847">
        <v>-2152.56</v>
      </c>
      <c r="H847">
        <v>0</v>
      </c>
      <c r="I847">
        <v>0</v>
      </c>
      <c r="J847">
        <v>0</v>
      </c>
      <c r="K847">
        <v>0</v>
      </c>
      <c r="L847" t="s">
        <v>3972</v>
      </c>
      <c r="M847" t="s">
        <v>14842</v>
      </c>
      <c r="N847" t="s">
        <v>3984</v>
      </c>
      <c r="O847" t="s">
        <v>16362</v>
      </c>
      <c r="P847" t="s">
        <v>3988</v>
      </c>
      <c r="Q847" t="s">
        <v>16362</v>
      </c>
      <c r="R847" t="s">
        <v>3994</v>
      </c>
      <c r="S847" t="s">
        <v>16317</v>
      </c>
      <c r="U847" s="52"/>
      <c r="W847">
        <v>-102152.56</v>
      </c>
    </row>
    <row r="848" spans="1:23" x14ac:dyDescent="0.3">
      <c r="A848" t="s">
        <v>2729</v>
      </c>
      <c r="B848" t="s">
        <v>2730</v>
      </c>
      <c r="C848" t="s">
        <v>15697</v>
      </c>
      <c r="D848">
        <v>200000</v>
      </c>
      <c r="F848">
        <f t="shared" si="13"/>
        <v>171358.55999999997</v>
      </c>
      <c r="G848">
        <v>157097.62</v>
      </c>
      <c r="H848">
        <v>14403.33</v>
      </c>
      <c r="I848">
        <v>0</v>
      </c>
      <c r="J848">
        <v>-71.94</v>
      </c>
      <c r="K848">
        <v>-70.45</v>
      </c>
      <c r="L848" t="s">
        <v>3972</v>
      </c>
      <c r="M848" t="s">
        <v>14842</v>
      </c>
      <c r="N848" t="s">
        <v>3984</v>
      </c>
      <c r="O848" t="s">
        <v>16362</v>
      </c>
      <c r="P848" t="s">
        <v>3988</v>
      </c>
      <c r="Q848" t="s">
        <v>16362</v>
      </c>
      <c r="R848" t="s">
        <v>3994</v>
      </c>
      <c r="S848" t="s">
        <v>16321</v>
      </c>
      <c r="U848" s="52"/>
      <c r="W848">
        <v>-28641.440000000031</v>
      </c>
    </row>
    <row r="849" spans="1:23" x14ac:dyDescent="0.3">
      <c r="A849" t="s">
        <v>2731</v>
      </c>
      <c r="B849" t="s">
        <v>2732</v>
      </c>
      <c r="C849" t="s">
        <v>15698</v>
      </c>
      <c r="D849">
        <v>400000</v>
      </c>
      <c r="F849">
        <f t="shared" si="13"/>
        <v>224436.78999999998</v>
      </c>
      <c r="G849">
        <v>223040</v>
      </c>
      <c r="H849">
        <v>2885.68</v>
      </c>
      <c r="I849">
        <v>0</v>
      </c>
      <c r="J849">
        <v>0</v>
      </c>
      <c r="K849">
        <v>-1488.89</v>
      </c>
      <c r="L849" t="s">
        <v>3972</v>
      </c>
      <c r="M849" t="s">
        <v>14842</v>
      </c>
      <c r="N849" t="s">
        <v>3984</v>
      </c>
      <c r="O849" t="s">
        <v>16362</v>
      </c>
      <c r="P849" t="s">
        <v>3988</v>
      </c>
      <c r="Q849" t="s">
        <v>16362</v>
      </c>
      <c r="R849" t="s">
        <v>3994</v>
      </c>
      <c r="S849" t="s">
        <v>16307</v>
      </c>
      <c r="U849" s="52"/>
      <c r="W849">
        <v>-175563.21000000002</v>
      </c>
    </row>
    <row r="850" spans="1:23" x14ac:dyDescent="0.3">
      <c r="A850" t="s">
        <v>2733</v>
      </c>
      <c r="B850" t="s">
        <v>2734</v>
      </c>
      <c r="C850" t="s">
        <v>15699</v>
      </c>
      <c r="D850">
        <v>500000</v>
      </c>
      <c r="F850">
        <f t="shared" si="13"/>
        <v>245595.13999999998</v>
      </c>
      <c r="G850">
        <v>241117.53</v>
      </c>
      <c r="H850">
        <v>-80.540000000000006</v>
      </c>
      <c r="I850">
        <v>-196.53</v>
      </c>
      <c r="J850">
        <v>0</v>
      </c>
      <c r="K850">
        <v>4754.68</v>
      </c>
      <c r="L850" t="s">
        <v>3972</v>
      </c>
      <c r="M850" t="s">
        <v>14842</v>
      </c>
      <c r="N850" t="s">
        <v>3989</v>
      </c>
      <c r="O850" t="s">
        <v>16363</v>
      </c>
      <c r="P850" t="s">
        <v>3988</v>
      </c>
      <c r="Q850" t="s">
        <v>16362</v>
      </c>
      <c r="R850" t="s">
        <v>3994</v>
      </c>
      <c r="S850" t="s">
        <v>16316</v>
      </c>
      <c r="U850" s="52">
        <v>943349220</v>
      </c>
      <c r="W850">
        <v>-254404.86000000002</v>
      </c>
    </row>
    <row r="851" spans="1:23" x14ac:dyDescent="0.3">
      <c r="A851" t="s">
        <v>2735</v>
      </c>
      <c r="B851" t="s">
        <v>2736</v>
      </c>
      <c r="C851" t="s">
        <v>15700</v>
      </c>
      <c r="D851">
        <v>300000</v>
      </c>
      <c r="F851">
        <f t="shared" si="13"/>
        <v>179032.29</v>
      </c>
      <c r="G851">
        <v>171387.34</v>
      </c>
      <c r="H851">
        <v>8032.35</v>
      </c>
      <c r="I851">
        <v>0</v>
      </c>
      <c r="J851">
        <v>-270.27999999999997</v>
      </c>
      <c r="K851">
        <v>-117.12</v>
      </c>
      <c r="L851" t="s">
        <v>3972</v>
      </c>
      <c r="M851" t="s">
        <v>14842</v>
      </c>
      <c r="N851" t="s">
        <v>3992</v>
      </c>
      <c r="O851" t="s">
        <v>16365</v>
      </c>
      <c r="P851" t="s">
        <v>3988</v>
      </c>
      <c r="Q851" t="s">
        <v>16362</v>
      </c>
      <c r="R851" t="s">
        <v>3994</v>
      </c>
      <c r="S851" t="s">
        <v>16318</v>
      </c>
      <c r="U851" s="52"/>
      <c r="W851">
        <v>-120967.70999999999</v>
      </c>
    </row>
    <row r="852" spans="1:23" x14ac:dyDescent="0.3">
      <c r="A852" t="s">
        <v>2737</v>
      </c>
      <c r="B852" t="s">
        <v>2738</v>
      </c>
      <c r="C852" t="s">
        <v>15701</v>
      </c>
      <c r="D852">
        <v>250000</v>
      </c>
      <c r="F852">
        <f t="shared" si="13"/>
        <v>120395.61</v>
      </c>
      <c r="G852">
        <v>104366.93</v>
      </c>
      <c r="H852">
        <v>7945.17</v>
      </c>
      <c r="I852">
        <v>-213.87</v>
      </c>
      <c r="J852">
        <v>0</v>
      </c>
      <c r="K852">
        <v>8297.3799999999992</v>
      </c>
      <c r="L852" t="s">
        <v>3972</v>
      </c>
      <c r="M852" t="s">
        <v>14842</v>
      </c>
      <c r="N852" t="s">
        <v>3984</v>
      </c>
      <c r="O852" t="s">
        <v>16362</v>
      </c>
      <c r="P852" t="s">
        <v>3988</v>
      </c>
      <c r="Q852" t="s">
        <v>16362</v>
      </c>
      <c r="R852" t="s">
        <v>3994</v>
      </c>
      <c r="S852" t="s">
        <v>16320</v>
      </c>
      <c r="U852" s="52"/>
      <c r="W852">
        <v>-129604.39</v>
      </c>
    </row>
    <row r="853" spans="1:23" x14ac:dyDescent="0.3">
      <c r="A853" t="s">
        <v>2739</v>
      </c>
      <c r="B853" t="s">
        <v>2740</v>
      </c>
      <c r="C853" t="s">
        <v>15702</v>
      </c>
      <c r="D853">
        <v>500000</v>
      </c>
      <c r="F853">
        <f t="shared" si="13"/>
        <v>286415.14</v>
      </c>
      <c r="G853">
        <v>283043.90000000002</v>
      </c>
      <c r="H853">
        <v>3330.27</v>
      </c>
      <c r="I853">
        <v>0</v>
      </c>
      <c r="J853">
        <v>0</v>
      </c>
      <c r="K853">
        <v>40.97</v>
      </c>
      <c r="L853" t="s">
        <v>3972</v>
      </c>
      <c r="M853" t="s">
        <v>14842</v>
      </c>
      <c r="N853" t="s">
        <v>3989</v>
      </c>
      <c r="O853" t="s">
        <v>16363</v>
      </c>
      <c r="P853" t="s">
        <v>3988</v>
      </c>
      <c r="Q853" t="s">
        <v>16362</v>
      </c>
      <c r="R853" t="s">
        <v>3994</v>
      </c>
      <c r="S853" t="s">
        <v>16312</v>
      </c>
      <c r="U853" s="52"/>
      <c r="W853">
        <v>-213584.86</v>
      </c>
    </row>
    <row r="854" spans="1:23" x14ac:dyDescent="0.3">
      <c r="A854" t="s">
        <v>2741</v>
      </c>
      <c r="B854" t="s">
        <v>2742</v>
      </c>
      <c r="C854" t="s">
        <v>15703</v>
      </c>
      <c r="D854">
        <v>300000</v>
      </c>
      <c r="F854">
        <f t="shared" si="13"/>
        <v>194586.00000000003</v>
      </c>
      <c r="G854">
        <v>193976.39</v>
      </c>
      <c r="H854">
        <v>0</v>
      </c>
      <c r="I854">
        <v>0</v>
      </c>
      <c r="J854">
        <v>1151.19</v>
      </c>
      <c r="K854">
        <v>-541.58000000000004</v>
      </c>
      <c r="L854" t="s">
        <v>3972</v>
      </c>
      <c r="M854" t="s">
        <v>14842</v>
      </c>
      <c r="N854" t="s">
        <v>3984</v>
      </c>
      <c r="O854" t="s">
        <v>16362</v>
      </c>
      <c r="P854" t="s">
        <v>3988</v>
      </c>
      <c r="Q854" t="s">
        <v>16362</v>
      </c>
      <c r="R854" t="s">
        <v>3994</v>
      </c>
      <c r="S854" t="s">
        <v>16318</v>
      </c>
      <c r="U854" s="52"/>
      <c r="V854">
        <v>1</v>
      </c>
      <c r="W854">
        <v>-105413.99999999997</v>
      </c>
    </row>
    <row r="855" spans="1:23" x14ac:dyDescent="0.3">
      <c r="A855" t="s">
        <v>2743</v>
      </c>
      <c r="B855" t="s">
        <v>2744</v>
      </c>
      <c r="C855" t="s">
        <v>15704</v>
      </c>
      <c r="D855">
        <v>350000</v>
      </c>
      <c r="F855">
        <f t="shared" si="13"/>
        <v>300191.03000000003</v>
      </c>
      <c r="G855">
        <v>279136.87</v>
      </c>
      <c r="H855">
        <v>21654.59</v>
      </c>
      <c r="I855">
        <v>0</v>
      </c>
      <c r="J855">
        <v>0</v>
      </c>
      <c r="K855">
        <v>-600.42999999999995</v>
      </c>
      <c r="L855" t="s">
        <v>3972</v>
      </c>
      <c r="M855" t="s">
        <v>14842</v>
      </c>
      <c r="N855" t="s">
        <v>3984</v>
      </c>
      <c r="O855" t="s">
        <v>16362</v>
      </c>
      <c r="P855" t="s">
        <v>3988</v>
      </c>
      <c r="Q855" t="s">
        <v>16362</v>
      </c>
      <c r="R855" t="s">
        <v>3994</v>
      </c>
      <c r="S855" t="s">
        <v>16308</v>
      </c>
      <c r="U855" s="52">
        <v>463022740</v>
      </c>
      <c r="W855">
        <v>-49808.969999999972</v>
      </c>
    </row>
    <row r="856" spans="1:23" x14ac:dyDescent="0.3">
      <c r="A856" t="s">
        <v>2745</v>
      </c>
      <c r="B856" t="s">
        <v>2746</v>
      </c>
      <c r="C856" t="s">
        <v>15705</v>
      </c>
      <c r="D856">
        <v>400000</v>
      </c>
      <c r="F856">
        <f t="shared" si="13"/>
        <v>282335.87</v>
      </c>
      <c r="G856">
        <v>278981.21999999997</v>
      </c>
      <c r="H856">
        <v>4209</v>
      </c>
      <c r="I856">
        <v>0</v>
      </c>
      <c r="J856">
        <v>-314.5</v>
      </c>
      <c r="K856">
        <v>-539.85</v>
      </c>
      <c r="L856" t="s">
        <v>3972</v>
      </c>
      <c r="M856" t="s">
        <v>14842</v>
      </c>
      <c r="N856" t="s">
        <v>3990</v>
      </c>
      <c r="O856" t="s">
        <v>16364</v>
      </c>
      <c r="P856" t="s">
        <v>3988</v>
      </c>
      <c r="Q856" t="s">
        <v>16362</v>
      </c>
      <c r="R856" t="s">
        <v>3994</v>
      </c>
      <c r="S856" t="s">
        <v>16312</v>
      </c>
      <c r="U856" s="52"/>
      <c r="W856">
        <v>-117664.13</v>
      </c>
    </row>
    <row r="857" spans="1:23" x14ac:dyDescent="0.3">
      <c r="A857" t="s">
        <v>2747</v>
      </c>
      <c r="B857" t="s">
        <v>2748</v>
      </c>
      <c r="C857" t="s">
        <v>15706</v>
      </c>
      <c r="D857">
        <v>800000</v>
      </c>
      <c r="F857">
        <f t="shared" si="13"/>
        <v>369427.57999999996</v>
      </c>
      <c r="G857">
        <v>355097.56</v>
      </c>
      <c r="H857">
        <v>14754.11</v>
      </c>
      <c r="I857">
        <v>0</v>
      </c>
      <c r="J857">
        <v>-88</v>
      </c>
      <c r="K857">
        <v>-336.09</v>
      </c>
      <c r="L857" t="s">
        <v>3972</v>
      </c>
      <c r="M857" t="s">
        <v>14842</v>
      </c>
      <c r="N857" t="s">
        <v>3989</v>
      </c>
      <c r="O857" t="s">
        <v>16363</v>
      </c>
      <c r="P857" t="s">
        <v>3988</v>
      </c>
      <c r="Q857" t="s">
        <v>16362</v>
      </c>
      <c r="R857" t="s">
        <v>3994</v>
      </c>
      <c r="S857" t="s">
        <v>16308</v>
      </c>
      <c r="U857" s="52"/>
      <c r="W857">
        <v>-430572.42000000004</v>
      </c>
    </row>
    <row r="858" spans="1:23" x14ac:dyDescent="0.3">
      <c r="A858" t="s">
        <v>2749</v>
      </c>
      <c r="B858" t="s">
        <v>2750</v>
      </c>
      <c r="C858" t="s">
        <v>15707</v>
      </c>
      <c r="D858">
        <v>350000</v>
      </c>
      <c r="F858">
        <f t="shared" si="13"/>
        <v>142256.63999999998</v>
      </c>
      <c r="G858">
        <v>137092.04999999999</v>
      </c>
      <c r="H858">
        <v>5846.52</v>
      </c>
      <c r="I858">
        <v>246.95</v>
      </c>
      <c r="J858">
        <v>0</v>
      </c>
      <c r="K858">
        <v>-928.88</v>
      </c>
      <c r="L858" t="s">
        <v>3972</v>
      </c>
      <c r="M858" t="s">
        <v>14842</v>
      </c>
      <c r="N858" t="s">
        <v>3989</v>
      </c>
      <c r="O858" t="s">
        <v>16363</v>
      </c>
      <c r="P858" t="s">
        <v>3988</v>
      </c>
      <c r="Q858" t="s">
        <v>16362</v>
      </c>
      <c r="R858" t="s">
        <v>3994</v>
      </c>
      <c r="S858" t="s">
        <v>16319</v>
      </c>
      <c r="U858" s="52"/>
      <c r="W858">
        <v>-207743.36000000002</v>
      </c>
    </row>
    <row r="859" spans="1:23" x14ac:dyDescent="0.3">
      <c r="A859" t="s">
        <v>2751</v>
      </c>
      <c r="B859" t="s">
        <v>2752</v>
      </c>
      <c r="C859" t="s">
        <v>15708</v>
      </c>
      <c r="D859">
        <v>100000</v>
      </c>
      <c r="F859">
        <f t="shared" si="13"/>
        <v>-8367.48</v>
      </c>
      <c r="G859">
        <v>-7448.95</v>
      </c>
      <c r="H859">
        <v>0</v>
      </c>
      <c r="I859">
        <v>0</v>
      </c>
      <c r="J859">
        <v>0</v>
      </c>
      <c r="K859">
        <v>-918.53</v>
      </c>
      <c r="L859" t="s">
        <v>3972</v>
      </c>
      <c r="M859" t="s">
        <v>14842</v>
      </c>
      <c r="N859" t="s">
        <v>3984</v>
      </c>
      <c r="O859" t="s">
        <v>16362</v>
      </c>
      <c r="P859" t="s">
        <v>3988</v>
      </c>
      <c r="Q859" t="s">
        <v>16362</v>
      </c>
      <c r="R859" t="s">
        <v>3994</v>
      </c>
      <c r="S859" t="s">
        <v>16310</v>
      </c>
      <c r="U859" s="52">
        <v>378343350</v>
      </c>
      <c r="W859">
        <v>-108367.48</v>
      </c>
    </row>
    <row r="860" spans="1:23" x14ac:dyDescent="0.3">
      <c r="A860" t="s">
        <v>2753</v>
      </c>
      <c r="B860" t="s">
        <v>2754</v>
      </c>
      <c r="C860" t="s">
        <v>15709</v>
      </c>
      <c r="D860">
        <v>500000</v>
      </c>
      <c r="F860">
        <f t="shared" si="13"/>
        <v>382010.66</v>
      </c>
      <c r="G860">
        <v>375140.72</v>
      </c>
      <c r="H860">
        <v>6965.05</v>
      </c>
      <c r="I860">
        <v>0</v>
      </c>
      <c r="J860">
        <v>0</v>
      </c>
      <c r="K860">
        <v>-95.11</v>
      </c>
      <c r="L860" t="s">
        <v>3972</v>
      </c>
      <c r="M860" t="s">
        <v>14842</v>
      </c>
      <c r="N860" t="s">
        <v>3984</v>
      </c>
      <c r="O860" t="s">
        <v>16362</v>
      </c>
      <c r="P860" t="s">
        <v>3988</v>
      </c>
      <c r="Q860" t="s">
        <v>16362</v>
      </c>
      <c r="R860" t="s">
        <v>3994</v>
      </c>
      <c r="S860" t="s">
        <v>16312</v>
      </c>
      <c r="U860" s="52"/>
      <c r="V860">
        <v>4</v>
      </c>
      <c r="W860">
        <v>-117989.34000000003</v>
      </c>
    </row>
    <row r="861" spans="1:23" x14ac:dyDescent="0.3">
      <c r="A861" t="s">
        <v>2755</v>
      </c>
      <c r="B861" t="s">
        <v>2756</v>
      </c>
      <c r="C861" t="s">
        <v>15710</v>
      </c>
      <c r="D861">
        <v>1</v>
      </c>
      <c r="F861">
        <f t="shared" si="13"/>
        <v>484279.6</v>
      </c>
      <c r="G861">
        <v>0</v>
      </c>
      <c r="H861">
        <v>0</v>
      </c>
      <c r="I861">
        <v>209022.35</v>
      </c>
      <c r="J861">
        <v>125037.17</v>
      </c>
      <c r="K861">
        <v>150220.07999999999</v>
      </c>
      <c r="L861" t="s">
        <v>3972</v>
      </c>
      <c r="M861" t="s">
        <v>14842</v>
      </c>
      <c r="N861" t="s">
        <v>3989</v>
      </c>
      <c r="O861" t="s">
        <v>16363</v>
      </c>
      <c r="P861" t="s">
        <v>3988</v>
      </c>
      <c r="Q861" t="s">
        <v>16362</v>
      </c>
      <c r="R861" t="s">
        <v>3994</v>
      </c>
      <c r="S861" t="s">
        <v>16310</v>
      </c>
      <c r="U861" s="52">
        <v>442832130</v>
      </c>
      <c r="W861">
        <v>484278.6</v>
      </c>
    </row>
    <row r="862" spans="1:23" x14ac:dyDescent="0.3">
      <c r="A862" t="s">
        <v>2757</v>
      </c>
      <c r="B862" t="s">
        <v>2758</v>
      </c>
      <c r="C862" t="s">
        <v>15711</v>
      </c>
      <c r="D862">
        <v>650000</v>
      </c>
      <c r="F862">
        <f t="shared" si="13"/>
        <v>281919.45</v>
      </c>
      <c r="G862">
        <v>272905.21000000002</v>
      </c>
      <c r="H862">
        <v>0</v>
      </c>
      <c r="I862">
        <v>0</v>
      </c>
      <c r="J862">
        <v>372.62</v>
      </c>
      <c r="K862">
        <v>8641.6200000000008</v>
      </c>
      <c r="L862" t="s">
        <v>3972</v>
      </c>
      <c r="M862" t="s">
        <v>14842</v>
      </c>
      <c r="N862" t="s">
        <v>3992</v>
      </c>
      <c r="O862" t="s">
        <v>16365</v>
      </c>
      <c r="P862" t="s">
        <v>3988</v>
      </c>
      <c r="Q862" t="s">
        <v>16362</v>
      </c>
      <c r="R862" t="s">
        <v>3994</v>
      </c>
      <c r="S862" t="s">
        <v>16319</v>
      </c>
      <c r="U862" s="52"/>
      <c r="W862">
        <v>-368080.55</v>
      </c>
    </row>
    <row r="863" spans="1:23" x14ac:dyDescent="0.3">
      <c r="A863" t="s">
        <v>2759</v>
      </c>
      <c r="B863" t="s">
        <v>2760</v>
      </c>
      <c r="C863" t="s">
        <v>15712</v>
      </c>
      <c r="D863">
        <v>400000</v>
      </c>
      <c r="F863">
        <f t="shared" si="13"/>
        <v>91853.410000000018</v>
      </c>
      <c r="G863">
        <v>70223.86</v>
      </c>
      <c r="H863">
        <v>2346.35</v>
      </c>
      <c r="I863">
        <v>660.52</v>
      </c>
      <c r="J863">
        <v>1350.57</v>
      </c>
      <c r="K863">
        <v>17272.11</v>
      </c>
      <c r="L863" t="s">
        <v>3972</v>
      </c>
      <c r="M863" t="s">
        <v>14842</v>
      </c>
      <c r="N863" t="s">
        <v>3992</v>
      </c>
      <c r="O863" t="s">
        <v>16365</v>
      </c>
      <c r="P863" t="s">
        <v>3988</v>
      </c>
      <c r="Q863" t="s">
        <v>16362</v>
      </c>
      <c r="R863" t="s">
        <v>3994</v>
      </c>
      <c r="S863" t="s">
        <v>16320</v>
      </c>
      <c r="U863" s="52"/>
      <c r="W863">
        <v>-308146.58999999997</v>
      </c>
    </row>
    <row r="864" spans="1:23" x14ac:dyDescent="0.3">
      <c r="A864" t="s">
        <v>2761</v>
      </c>
      <c r="B864" t="s">
        <v>2762</v>
      </c>
      <c r="C864" t="s">
        <v>15713</v>
      </c>
      <c r="D864">
        <v>450000</v>
      </c>
      <c r="F864">
        <f t="shared" si="13"/>
        <v>141045.95000000001</v>
      </c>
      <c r="G864">
        <v>139832.93</v>
      </c>
      <c r="H864">
        <v>1097.76</v>
      </c>
      <c r="I864">
        <v>0</v>
      </c>
      <c r="J864">
        <v>0</v>
      </c>
      <c r="K864">
        <v>115.26</v>
      </c>
      <c r="L864" t="s">
        <v>3972</v>
      </c>
      <c r="M864" t="s">
        <v>14842</v>
      </c>
      <c r="N864" t="s">
        <v>3989</v>
      </c>
      <c r="O864" t="s">
        <v>16363</v>
      </c>
      <c r="P864" t="s">
        <v>3988</v>
      </c>
      <c r="Q864" t="s">
        <v>16362</v>
      </c>
      <c r="R864" t="s">
        <v>3994</v>
      </c>
      <c r="S864" t="s">
        <v>16315</v>
      </c>
      <c r="U864" s="52"/>
      <c r="W864">
        <v>-308954.05</v>
      </c>
    </row>
    <row r="865" spans="1:23" x14ac:dyDescent="0.3">
      <c r="A865" t="s">
        <v>2763</v>
      </c>
      <c r="B865" t="s">
        <v>2764</v>
      </c>
      <c r="C865" t="s">
        <v>15714</v>
      </c>
      <c r="D865">
        <v>450000</v>
      </c>
      <c r="F865">
        <f t="shared" si="13"/>
        <v>145456.23000000001</v>
      </c>
      <c r="G865">
        <v>82462.12</v>
      </c>
      <c r="H865">
        <v>43279.26</v>
      </c>
      <c r="I865">
        <v>6904.33</v>
      </c>
      <c r="J865">
        <v>4077.76</v>
      </c>
      <c r="K865">
        <v>8732.76</v>
      </c>
      <c r="L865" t="s">
        <v>3972</v>
      </c>
      <c r="M865" t="s">
        <v>14842</v>
      </c>
      <c r="N865" t="s">
        <v>3989</v>
      </c>
      <c r="O865" t="s">
        <v>16363</v>
      </c>
      <c r="P865" t="s">
        <v>3988</v>
      </c>
      <c r="Q865" t="s">
        <v>16362</v>
      </c>
      <c r="R865" t="s">
        <v>3994</v>
      </c>
      <c r="S865" t="s">
        <v>16310</v>
      </c>
      <c r="U865" s="52">
        <v>737530720</v>
      </c>
      <c r="W865">
        <v>-304543.77</v>
      </c>
    </row>
    <row r="866" spans="1:23" x14ac:dyDescent="0.3">
      <c r="A866" t="s">
        <v>2765</v>
      </c>
      <c r="B866" t="s">
        <v>2766</v>
      </c>
      <c r="C866" t="s">
        <v>15715</v>
      </c>
      <c r="D866">
        <v>800000</v>
      </c>
      <c r="F866">
        <f t="shared" si="13"/>
        <v>148210.53999999998</v>
      </c>
      <c r="G866">
        <v>139901.12</v>
      </c>
      <c r="H866">
        <v>9059.49</v>
      </c>
      <c r="I866">
        <v>0</v>
      </c>
      <c r="J866">
        <v>0</v>
      </c>
      <c r="K866">
        <v>-750.07</v>
      </c>
      <c r="L866" t="s">
        <v>3972</v>
      </c>
      <c r="M866" t="s">
        <v>14842</v>
      </c>
      <c r="N866" t="s">
        <v>3984</v>
      </c>
      <c r="O866" t="s">
        <v>16362</v>
      </c>
      <c r="P866" t="s">
        <v>3988</v>
      </c>
      <c r="Q866" t="s">
        <v>16362</v>
      </c>
      <c r="R866" t="s">
        <v>3994</v>
      </c>
      <c r="S866" t="s">
        <v>16315</v>
      </c>
      <c r="U866" s="52"/>
      <c r="W866">
        <v>-651789.46</v>
      </c>
    </row>
    <row r="867" spans="1:23" x14ac:dyDescent="0.3">
      <c r="A867" t="s">
        <v>2767</v>
      </c>
      <c r="B867" t="s">
        <v>2768</v>
      </c>
      <c r="C867" t="s">
        <v>15716</v>
      </c>
      <c r="D867">
        <v>400000</v>
      </c>
      <c r="F867">
        <f t="shared" si="13"/>
        <v>27580.030000000002</v>
      </c>
      <c r="G867">
        <v>27631.79</v>
      </c>
      <c r="H867">
        <v>689.25</v>
      </c>
      <c r="I867">
        <v>-106.25</v>
      </c>
      <c r="J867">
        <v>0</v>
      </c>
      <c r="K867">
        <v>-634.76</v>
      </c>
      <c r="L867" t="s">
        <v>3972</v>
      </c>
      <c r="M867" t="s">
        <v>14842</v>
      </c>
      <c r="N867" t="s">
        <v>3992</v>
      </c>
      <c r="O867" t="s">
        <v>16365</v>
      </c>
      <c r="P867" t="s">
        <v>3988</v>
      </c>
      <c r="Q867" t="s">
        <v>16362</v>
      </c>
      <c r="R867" t="s">
        <v>3994</v>
      </c>
      <c r="S867" t="s">
        <v>16309</v>
      </c>
      <c r="U867" s="52"/>
      <c r="W867">
        <v>-372419.97</v>
      </c>
    </row>
    <row r="868" spans="1:23" x14ac:dyDescent="0.3">
      <c r="A868" t="s">
        <v>2769</v>
      </c>
      <c r="B868" t="s">
        <v>2770</v>
      </c>
      <c r="C868" t="s">
        <v>15717</v>
      </c>
      <c r="D868">
        <v>500000</v>
      </c>
      <c r="F868">
        <f t="shared" si="13"/>
        <v>97929.099999999991</v>
      </c>
      <c r="G868">
        <v>92662.399999999994</v>
      </c>
      <c r="H868">
        <v>0</v>
      </c>
      <c r="I868">
        <v>-229.66</v>
      </c>
      <c r="J868">
        <v>0</v>
      </c>
      <c r="K868">
        <v>5496.36</v>
      </c>
      <c r="L868" t="s">
        <v>3972</v>
      </c>
      <c r="M868" t="s">
        <v>14842</v>
      </c>
      <c r="N868" t="s">
        <v>3989</v>
      </c>
      <c r="O868" t="s">
        <v>16363</v>
      </c>
      <c r="P868" t="s">
        <v>3988</v>
      </c>
      <c r="Q868" t="s">
        <v>16362</v>
      </c>
      <c r="R868" t="s">
        <v>3994</v>
      </c>
      <c r="S868" t="s">
        <v>16318</v>
      </c>
      <c r="U868" s="52">
        <v>615014400</v>
      </c>
      <c r="W868">
        <v>-402070.9</v>
      </c>
    </row>
    <row r="869" spans="1:23" x14ac:dyDescent="0.3">
      <c r="A869" t="s">
        <v>2771</v>
      </c>
      <c r="B869" t="s">
        <v>2772</v>
      </c>
      <c r="C869" t="s">
        <v>15718</v>
      </c>
      <c r="D869">
        <v>600000</v>
      </c>
      <c r="F869">
        <f t="shared" si="13"/>
        <v>51157.140000000007</v>
      </c>
      <c r="G869">
        <v>32194.54</v>
      </c>
      <c r="H869">
        <v>19101.95</v>
      </c>
      <c r="I869">
        <v>-1755.95</v>
      </c>
      <c r="J869">
        <v>0</v>
      </c>
      <c r="K869">
        <v>1616.6</v>
      </c>
      <c r="L869" t="s">
        <v>3972</v>
      </c>
      <c r="M869" t="s">
        <v>14842</v>
      </c>
      <c r="N869" t="s">
        <v>3984</v>
      </c>
      <c r="O869" t="s">
        <v>16362</v>
      </c>
      <c r="P869" t="s">
        <v>3988</v>
      </c>
      <c r="Q869" t="s">
        <v>16362</v>
      </c>
      <c r="R869" t="s">
        <v>3994</v>
      </c>
      <c r="S869" t="s">
        <v>16310</v>
      </c>
      <c r="U869" s="52"/>
      <c r="W869">
        <v>-548842.86</v>
      </c>
    </row>
    <row r="870" spans="1:23" x14ac:dyDescent="0.3">
      <c r="A870" t="s">
        <v>2773</v>
      </c>
      <c r="B870" t="s">
        <v>2774</v>
      </c>
      <c r="C870" t="s">
        <v>15719</v>
      </c>
      <c r="D870">
        <v>450000</v>
      </c>
      <c r="F870">
        <f t="shared" si="13"/>
        <v>123813.38</v>
      </c>
      <c r="G870">
        <v>122808.74</v>
      </c>
      <c r="H870">
        <v>-382.88</v>
      </c>
      <c r="I870">
        <v>0</v>
      </c>
      <c r="J870">
        <v>0</v>
      </c>
      <c r="K870">
        <v>1387.52</v>
      </c>
      <c r="L870" t="s">
        <v>3972</v>
      </c>
      <c r="M870" t="s">
        <v>14842</v>
      </c>
      <c r="N870" t="s">
        <v>3984</v>
      </c>
      <c r="O870" t="s">
        <v>16362</v>
      </c>
      <c r="P870" t="s">
        <v>3988</v>
      </c>
      <c r="Q870" t="s">
        <v>16362</v>
      </c>
      <c r="R870" t="s">
        <v>3994</v>
      </c>
      <c r="S870" t="s">
        <v>16321</v>
      </c>
      <c r="U870" s="52"/>
      <c r="W870">
        <v>-326186.62</v>
      </c>
    </row>
    <row r="871" spans="1:23" x14ac:dyDescent="0.3">
      <c r="A871" t="s">
        <v>2775</v>
      </c>
      <c r="B871" t="s">
        <v>2776</v>
      </c>
      <c r="C871" t="s">
        <v>15720</v>
      </c>
      <c r="D871">
        <v>450000</v>
      </c>
      <c r="F871">
        <f t="shared" si="13"/>
        <v>66035.74000000002</v>
      </c>
      <c r="G871">
        <v>70525.58</v>
      </c>
      <c r="H871">
        <v>-12.79</v>
      </c>
      <c r="I871">
        <v>340.94</v>
      </c>
      <c r="J871">
        <v>1961.66</v>
      </c>
      <c r="K871">
        <v>-6779.65</v>
      </c>
      <c r="L871" t="s">
        <v>3972</v>
      </c>
      <c r="M871" t="s">
        <v>14842</v>
      </c>
      <c r="N871" t="s">
        <v>3989</v>
      </c>
      <c r="O871" t="s">
        <v>16363</v>
      </c>
      <c r="P871" t="s">
        <v>3988</v>
      </c>
      <c r="Q871" t="s">
        <v>16362</v>
      </c>
      <c r="R871" t="s">
        <v>3994</v>
      </c>
      <c r="S871" t="s">
        <v>16318</v>
      </c>
      <c r="U871" s="52"/>
      <c r="W871">
        <v>-383964.26</v>
      </c>
    </row>
    <row r="872" spans="1:23" x14ac:dyDescent="0.3">
      <c r="A872" t="s">
        <v>2777</v>
      </c>
      <c r="B872" t="s">
        <v>2778</v>
      </c>
      <c r="C872" t="s">
        <v>15721</v>
      </c>
      <c r="D872">
        <v>400000</v>
      </c>
      <c r="F872">
        <f t="shared" si="13"/>
        <v>179249.35000000003</v>
      </c>
      <c r="G872">
        <v>175168.39</v>
      </c>
      <c r="H872">
        <v>-544.36</v>
      </c>
      <c r="I872">
        <v>0</v>
      </c>
      <c r="J872">
        <v>0</v>
      </c>
      <c r="K872">
        <v>4625.32</v>
      </c>
      <c r="L872" t="s">
        <v>3972</v>
      </c>
      <c r="M872" t="s">
        <v>14842</v>
      </c>
      <c r="N872" t="s">
        <v>3990</v>
      </c>
      <c r="O872" t="s">
        <v>16364</v>
      </c>
      <c r="P872" t="s">
        <v>3988</v>
      </c>
      <c r="Q872" t="s">
        <v>16362</v>
      </c>
      <c r="R872" t="s">
        <v>3994</v>
      </c>
      <c r="S872" t="s">
        <v>16322</v>
      </c>
      <c r="U872" s="52"/>
      <c r="W872">
        <v>-220750.64999999997</v>
      </c>
    </row>
    <row r="873" spans="1:23" x14ac:dyDescent="0.3">
      <c r="A873" t="s">
        <v>2779</v>
      </c>
      <c r="B873" t="s">
        <v>2780</v>
      </c>
      <c r="C873" t="s">
        <v>15722</v>
      </c>
      <c r="D873">
        <v>500000</v>
      </c>
      <c r="F873">
        <f t="shared" si="13"/>
        <v>186909.84999999998</v>
      </c>
      <c r="G873">
        <v>170549.8</v>
      </c>
      <c r="H873">
        <v>33.090000000000003</v>
      </c>
      <c r="I873">
        <v>113.59</v>
      </c>
      <c r="J873">
        <v>0</v>
      </c>
      <c r="K873">
        <v>16213.37</v>
      </c>
      <c r="L873" t="s">
        <v>3972</v>
      </c>
      <c r="M873" t="s">
        <v>14842</v>
      </c>
      <c r="N873" t="s">
        <v>3992</v>
      </c>
      <c r="O873" t="s">
        <v>16365</v>
      </c>
      <c r="P873" t="s">
        <v>3988</v>
      </c>
      <c r="Q873" t="s">
        <v>16362</v>
      </c>
      <c r="R873" t="s">
        <v>3994</v>
      </c>
      <c r="S873" t="s">
        <v>16310</v>
      </c>
      <c r="U873" s="52">
        <v>831473760</v>
      </c>
      <c r="W873">
        <v>-313090.15000000002</v>
      </c>
    </row>
    <row r="874" spans="1:23" x14ac:dyDescent="0.3">
      <c r="A874" t="s">
        <v>2781</v>
      </c>
      <c r="B874" t="s">
        <v>2782</v>
      </c>
      <c r="C874" t="s">
        <v>15723</v>
      </c>
      <c r="D874">
        <v>600000</v>
      </c>
      <c r="F874">
        <f t="shared" si="13"/>
        <v>178898.04</v>
      </c>
      <c r="G874">
        <v>165857.98000000001</v>
      </c>
      <c r="H874">
        <v>9713.51</v>
      </c>
      <c r="I874">
        <v>0</v>
      </c>
      <c r="J874">
        <v>0</v>
      </c>
      <c r="K874">
        <v>3326.55</v>
      </c>
      <c r="L874" t="s">
        <v>3972</v>
      </c>
      <c r="M874" t="s">
        <v>14842</v>
      </c>
      <c r="N874" t="s">
        <v>3984</v>
      </c>
      <c r="O874" t="s">
        <v>16362</v>
      </c>
      <c r="P874" t="s">
        <v>3988</v>
      </c>
      <c r="Q874" t="s">
        <v>16362</v>
      </c>
      <c r="R874" t="s">
        <v>3994</v>
      </c>
      <c r="S874" t="s">
        <v>16318</v>
      </c>
      <c r="U874" s="52"/>
      <c r="W874">
        <v>-421101.95999999996</v>
      </c>
    </row>
    <row r="875" spans="1:23" x14ac:dyDescent="0.3">
      <c r="A875" t="s">
        <v>2783</v>
      </c>
      <c r="B875" t="s">
        <v>2784</v>
      </c>
      <c r="C875" t="s">
        <v>15724</v>
      </c>
      <c r="D875">
        <v>350000</v>
      </c>
      <c r="F875">
        <f t="shared" si="13"/>
        <v>125771.26000000001</v>
      </c>
      <c r="G875">
        <v>115094.34</v>
      </c>
      <c r="H875">
        <v>98.85</v>
      </c>
      <c r="I875">
        <v>0</v>
      </c>
      <c r="J875">
        <v>-1390.73</v>
      </c>
      <c r="K875">
        <v>11968.8</v>
      </c>
      <c r="L875" t="s">
        <v>3972</v>
      </c>
      <c r="M875" t="s">
        <v>14842</v>
      </c>
      <c r="N875" t="s">
        <v>3990</v>
      </c>
      <c r="O875" t="s">
        <v>16364</v>
      </c>
      <c r="P875" t="s">
        <v>3988</v>
      </c>
      <c r="Q875" t="s">
        <v>16362</v>
      </c>
      <c r="R875" t="s">
        <v>3994</v>
      </c>
      <c r="S875" t="s">
        <v>16308</v>
      </c>
      <c r="U875" s="52">
        <v>179570880</v>
      </c>
      <c r="W875">
        <v>-224228.74</v>
      </c>
    </row>
    <row r="876" spans="1:23" x14ac:dyDescent="0.3">
      <c r="A876" t="s">
        <v>2785</v>
      </c>
      <c r="B876" t="s">
        <v>2786</v>
      </c>
      <c r="C876" t="s">
        <v>15725</v>
      </c>
      <c r="D876">
        <v>1000000</v>
      </c>
      <c r="F876">
        <f t="shared" si="13"/>
        <v>147417.09999999998</v>
      </c>
      <c r="G876">
        <v>144348.38</v>
      </c>
      <c r="H876">
        <v>2713.55</v>
      </c>
      <c r="I876">
        <v>1491.76</v>
      </c>
      <c r="J876">
        <v>-255.17</v>
      </c>
      <c r="K876">
        <v>-881.42</v>
      </c>
      <c r="L876" t="s">
        <v>3972</v>
      </c>
      <c r="M876" t="s">
        <v>14842</v>
      </c>
      <c r="N876" t="s">
        <v>3990</v>
      </c>
      <c r="O876" t="s">
        <v>16364</v>
      </c>
      <c r="P876" t="s">
        <v>3988</v>
      </c>
      <c r="Q876" t="s">
        <v>16362</v>
      </c>
      <c r="R876" t="s">
        <v>3994</v>
      </c>
      <c r="S876" t="s">
        <v>16317</v>
      </c>
      <c r="U876" s="52"/>
      <c r="W876">
        <v>-852582.9</v>
      </c>
    </row>
    <row r="877" spans="1:23" x14ac:dyDescent="0.3">
      <c r="A877" t="s">
        <v>2787</v>
      </c>
      <c r="B877" t="s">
        <v>2788</v>
      </c>
      <c r="C877" t="s">
        <v>15726</v>
      </c>
      <c r="D877">
        <v>800000</v>
      </c>
      <c r="F877">
        <f t="shared" si="13"/>
        <v>51563.9</v>
      </c>
      <c r="G877">
        <v>35609.35</v>
      </c>
      <c r="H877">
        <v>16218</v>
      </c>
      <c r="I877">
        <v>0</v>
      </c>
      <c r="J877">
        <v>0</v>
      </c>
      <c r="K877">
        <v>-263.45</v>
      </c>
      <c r="L877" t="s">
        <v>3972</v>
      </c>
      <c r="M877" t="s">
        <v>14842</v>
      </c>
      <c r="N877" t="s">
        <v>3984</v>
      </c>
      <c r="O877" t="s">
        <v>16362</v>
      </c>
      <c r="P877" t="s">
        <v>3988</v>
      </c>
      <c r="Q877" t="s">
        <v>16362</v>
      </c>
      <c r="R877" t="s">
        <v>3994</v>
      </c>
      <c r="S877" t="s">
        <v>16313</v>
      </c>
      <c r="U877" s="52"/>
      <c r="W877">
        <v>-748436.1</v>
      </c>
    </row>
    <row r="878" spans="1:23" x14ac:dyDescent="0.3">
      <c r="A878" t="s">
        <v>2789</v>
      </c>
      <c r="B878" t="s">
        <v>2790</v>
      </c>
      <c r="C878" t="s">
        <v>15727</v>
      </c>
      <c r="D878">
        <v>1000000</v>
      </c>
      <c r="F878">
        <f t="shared" si="13"/>
        <v>168326.35</v>
      </c>
      <c r="G878">
        <v>169240.01</v>
      </c>
      <c r="H878">
        <v>-625.35</v>
      </c>
      <c r="I878">
        <v>-67.44</v>
      </c>
      <c r="J878">
        <v>0</v>
      </c>
      <c r="K878">
        <v>-220.87</v>
      </c>
      <c r="L878" t="s">
        <v>3972</v>
      </c>
      <c r="M878" t="s">
        <v>14842</v>
      </c>
      <c r="N878" t="s">
        <v>3989</v>
      </c>
      <c r="O878" t="s">
        <v>16363</v>
      </c>
      <c r="P878" t="s">
        <v>3988</v>
      </c>
      <c r="Q878" t="s">
        <v>16362</v>
      </c>
      <c r="R878" t="s">
        <v>3994</v>
      </c>
      <c r="S878" t="s">
        <v>16316</v>
      </c>
      <c r="U878" s="52"/>
      <c r="W878">
        <v>-831673.65</v>
      </c>
    </row>
    <row r="879" spans="1:23" x14ac:dyDescent="0.3">
      <c r="A879" t="s">
        <v>2791</v>
      </c>
      <c r="B879" t="s">
        <v>2792</v>
      </c>
      <c r="C879" t="s">
        <v>15728</v>
      </c>
      <c r="D879">
        <v>800000</v>
      </c>
      <c r="F879">
        <f t="shared" si="13"/>
        <v>61034.8</v>
      </c>
      <c r="G879">
        <v>55740.71</v>
      </c>
      <c r="H879">
        <v>5429.09</v>
      </c>
      <c r="I879">
        <v>0</v>
      </c>
      <c r="J879">
        <v>0</v>
      </c>
      <c r="K879">
        <v>-135</v>
      </c>
      <c r="L879" t="s">
        <v>3972</v>
      </c>
      <c r="M879" t="s">
        <v>14842</v>
      </c>
      <c r="N879" t="s">
        <v>3984</v>
      </c>
      <c r="O879" t="s">
        <v>16362</v>
      </c>
      <c r="P879" t="s">
        <v>3988</v>
      </c>
      <c r="Q879" t="s">
        <v>16362</v>
      </c>
      <c r="R879" t="s">
        <v>3994</v>
      </c>
      <c r="S879" t="s">
        <v>16313</v>
      </c>
      <c r="U879" s="52"/>
      <c r="V879">
        <v>7</v>
      </c>
      <c r="W879">
        <v>-738965.2</v>
      </c>
    </row>
    <row r="880" spans="1:23" x14ac:dyDescent="0.3">
      <c r="A880" t="s">
        <v>2793</v>
      </c>
      <c r="B880" t="s">
        <v>2794</v>
      </c>
      <c r="C880" t="s">
        <v>15729</v>
      </c>
      <c r="D880">
        <v>400000</v>
      </c>
      <c r="F880">
        <f t="shared" si="13"/>
        <v>315950.04000000004</v>
      </c>
      <c r="G880">
        <v>301742.27</v>
      </c>
      <c r="H880">
        <v>13951.43</v>
      </c>
      <c r="I880">
        <v>0</v>
      </c>
      <c r="J880">
        <v>89.64</v>
      </c>
      <c r="K880">
        <v>166.7</v>
      </c>
      <c r="L880" t="s">
        <v>3972</v>
      </c>
      <c r="M880" t="s">
        <v>14842</v>
      </c>
      <c r="N880" t="s">
        <v>3990</v>
      </c>
      <c r="O880" t="s">
        <v>16364</v>
      </c>
      <c r="P880" t="s">
        <v>3988</v>
      </c>
      <c r="Q880" t="s">
        <v>16362</v>
      </c>
      <c r="R880" t="s">
        <v>3994</v>
      </c>
      <c r="S880" t="s">
        <v>16318</v>
      </c>
      <c r="U880" s="52"/>
      <c r="W880">
        <v>-84049.959999999963</v>
      </c>
    </row>
    <row r="881" spans="1:23" x14ac:dyDescent="0.3">
      <c r="A881" t="s">
        <v>2795</v>
      </c>
      <c r="B881" t="s">
        <v>2796</v>
      </c>
      <c r="C881" t="s">
        <v>15730</v>
      </c>
      <c r="D881">
        <v>2000000</v>
      </c>
      <c r="F881">
        <f t="shared" si="13"/>
        <v>906010.1</v>
      </c>
      <c r="G881">
        <v>630187.27</v>
      </c>
      <c r="H881">
        <v>234037.46</v>
      </c>
      <c r="I881">
        <v>-354.74</v>
      </c>
      <c r="J881">
        <v>-1570.53</v>
      </c>
      <c r="K881">
        <v>43710.64</v>
      </c>
      <c r="L881" t="s">
        <v>3972</v>
      </c>
      <c r="M881" t="s">
        <v>14842</v>
      </c>
      <c r="N881" t="s">
        <v>3989</v>
      </c>
      <c r="O881" t="s">
        <v>16363</v>
      </c>
      <c r="P881" t="s">
        <v>3988</v>
      </c>
      <c r="Q881" t="s">
        <v>16362</v>
      </c>
      <c r="R881" t="s">
        <v>3994</v>
      </c>
      <c r="S881" t="s">
        <v>16315</v>
      </c>
      <c r="U881" s="52"/>
      <c r="V881">
        <v>7</v>
      </c>
      <c r="W881">
        <v>-1093989.8999999999</v>
      </c>
    </row>
    <row r="882" spans="1:23" x14ac:dyDescent="0.3">
      <c r="A882" t="s">
        <v>2797</v>
      </c>
      <c r="B882" t="s">
        <v>2798</v>
      </c>
      <c r="C882" t="s">
        <v>15731</v>
      </c>
      <c r="D882">
        <v>100000</v>
      </c>
      <c r="F882">
        <f t="shared" si="13"/>
        <v>-1583.67</v>
      </c>
      <c r="G882">
        <v>0</v>
      </c>
      <c r="H882">
        <v>0</v>
      </c>
      <c r="I882">
        <v>0</v>
      </c>
      <c r="J882">
        <v>0</v>
      </c>
      <c r="K882">
        <v>-1583.67</v>
      </c>
      <c r="L882" t="s">
        <v>3972</v>
      </c>
      <c r="M882" t="s">
        <v>14842</v>
      </c>
      <c r="N882" t="s">
        <v>3984</v>
      </c>
      <c r="O882" t="s">
        <v>16362</v>
      </c>
      <c r="P882" t="s">
        <v>3988</v>
      </c>
      <c r="Q882" t="s">
        <v>16362</v>
      </c>
      <c r="R882" t="s">
        <v>3994</v>
      </c>
      <c r="S882" t="s">
        <v>16319</v>
      </c>
      <c r="U882" s="52">
        <v>22039220</v>
      </c>
      <c r="W882">
        <v>-101583.67</v>
      </c>
    </row>
    <row r="883" spans="1:23" x14ac:dyDescent="0.3">
      <c r="A883" t="s">
        <v>2799</v>
      </c>
      <c r="B883" t="s">
        <v>2800</v>
      </c>
      <c r="C883" t="s">
        <v>15732</v>
      </c>
      <c r="D883">
        <v>50000</v>
      </c>
      <c r="F883">
        <f t="shared" si="13"/>
        <v>1981.32</v>
      </c>
      <c r="G883">
        <v>0</v>
      </c>
      <c r="H883">
        <v>0</v>
      </c>
      <c r="I883">
        <v>0</v>
      </c>
      <c r="J883">
        <v>0</v>
      </c>
      <c r="K883">
        <v>1981.32</v>
      </c>
      <c r="L883" t="s">
        <v>3972</v>
      </c>
      <c r="M883" t="s">
        <v>14842</v>
      </c>
      <c r="N883" t="s">
        <v>3989</v>
      </c>
      <c r="O883" t="s">
        <v>16363</v>
      </c>
      <c r="P883" t="s">
        <v>3988</v>
      </c>
      <c r="Q883" t="s">
        <v>16362</v>
      </c>
      <c r="R883" t="s">
        <v>3994</v>
      </c>
      <c r="S883" t="s">
        <v>16318</v>
      </c>
      <c r="U883" s="52"/>
      <c r="V883">
        <v>3</v>
      </c>
      <c r="W883">
        <v>-48018.68</v>
      </c>
    </row>
    <row r="884" spans="1:23" x14ac:dyDescent="0.3">
      <c r="A884" t="s">
        <v>2801</v>
      </c>
      <c r="B884" t="s">
        <v>2802</v>
      </c>
      <c r="C884" t="s">
        <v>15733</v>
      </c>
      <c r="D884">
        <v>50000</v>
      </c>
      <c r="F884">
        <f t="shared" si="13"/>
        <v>77.639999999999986</v>
      </c>
      <c r="G884">
        <v>-222.18</v>
      </c>
      <c r="H884">
        <v>0</v>
      </c>
      <c r="I884">
        <v>0</v>
      </c>
      <c r="J884">
        <v>0</v>
      </c>
      <c r="K884">
        <v>299.82</v>
      </c>
      <c r="L884" t="s">
        <v>3972</v>
      </c>
      <c r="M884" t="s">
        <v>14842</v>
      </c>
      <c r="N884" t="s">
        <v>3984</v>
      </c>
      <c r="O884" t="s">
        <v>16362</v>
      </c>
      <c r="P884" t="s">
        <v>3988</v>
      </c>
      <c r="Q884" t="s">
        <v>16362</v>
      </c>
      <c r="R884" t="s">
        <v>3994</v>
      </c>
      <c r="S884" t="s">
        <v>16314</v>
      </c>
      <c r="U884" s="52"/>
      <c r="W884">
        <v>-49922.36</v>
      </c>
    </row>
    <row r="885" spans="1:23" x14ac:dyDescent="0.3">
      <c r="A885" t="s">
        <v>2803</v>
      </c>
      <c r="B885" t="s">
        <v>2804</v>
      </c>
      <c r="C885" t="s">
        <v>15734</v>
      </c>
      <c r="D885">
        <v>10000</v>
      </c>
      <c r="F885">
        <f t="shared" si="13"/>
        <v>380.44</v>
      </c>
      <c r="G885">
        <v>0</v>
      </c>
      <c r="H885">
        <v>176.42</v>
      </c>
      <c r="I885">
        <v>0</v>
      </c>
      <c r="J885">
        <v>0</v>
      </c>
      <c r="K885">
        <v>204.02</v>
      </c>
      <c r="L885" t="s">
        <v>3972</v>
      </c>
      <c r="M885" t="s">
        <v>14842</v>
      </c>
      <c r="N885" t="s">
        <v>3984</v>
      </c>
      <c r="O885" t="s">
        <v>16362</v>
      </c>
      <c r="P885" t="s">
        <v>3988</v>
      </c>
      <c r="Q885" t="s">
        <v>16362</v>
      </c>
      <c r="R885" t="s">
        <v>3994</v>
      </c>
      <c r="S885" t="s">
        <v>16318</v>
      </c>
      <c r="U885" s="52"/>
      <c r="W885">
        <v>-9619.56</v>
      </c>
    </row>
    <row r="886" spans="1:23" x14ac:dyDescent="0.3">
      <c r="A886" t="s">
        <v>2805</v>
      </c>
      <c r="B886" t="s">
        <v>2806</v>
      </c>
      <c r="C886" t="s">
        <v>15735</v>
      </c>
      <c r="D886">
        <v>300000</v>
      </c>
      <c r="F886">
        <f t="shared" si="13"/>
        <v>186857.06</v>
      </c>
      <c r="G886">
        <v>126340.04</v>
      </c>
      <c r="H886">
        <v>62177.84</v>
      </c>
      <c r="I886">
        <v>0</v>
      </c>
      <c r="J886">
        <v>0</v>
      </c>
      <c r="K886">
        <v>-1660.82</v>
      </c>
      <c r="L886" t="s">
        <v>3972</v>
      </c>
      <c r="M886" t="s">
        <v>14842</v>
      </c>
      <c r="N886" t="s">
        <v>3989</v>
      </c>
      <c r="O886" t="s">
        <v>16363</v>
      </c>
      <c r="P886" t="s">
        <v>3988</v>
      </c>
      <c r="Q886" t="s">
        <v>16362</v>
      </c>
      <c r="R886" t="s">
        <v>3994</v>
      </c>
      <c r="S886" t="s">
        <v>16311</v>
      </c>
      <c r="U886" s="52"/>
      <c r="W886">
        <v>-113142.94</v>
      </c>
    </row>
    <row r="887" spans="1:23" x14ac:dyDescent="0.3">
      <c r="A887" t="s">
        <v>2807</v>
      </c>
      <c r="B887" t="s">
        <v>2808</v>
      </c>
      <c r="C887" t="s">
        <v>15736</v>
      </c>
      <c r="D887">
        <v>400000</v>
      </c>
      <c r="F887">
        <f t="shared" si="13"/>
        <v>106057.5</v>
      </c>
      <c r="G887">
        <v>84949.46</v>
      </c>
      <c r="H887">
        <v>5845.29</v>
      </c>
      <c r="I887">
        <v>0</v>
      </c>
      <c r="J887">
        <v>-59.08</v>
      </c>
      <c r="K887">
        <v>15321.83</v>
      </c>
      <c r="L887" t="s">
        <v>3972</v>
      </c>
      <c r="M887" t="s">
        <v>14842</v>
      </c>
      <c r="N887" t="s">
        <v>3989</v>
      </c>
      <c r="O887" t="s">
        <v>16363</v>
      </c>
      <c r="P887" t="s">
        <v>3988</v>
      </c>
      <c r="Q887" t="s">
        <v>16362</v>
      </c>
      <c r="R887" t="s">
        <v>3994</v>
      </c>
      <c r="S887" t="s">
        <v>16313</v>
      </c>
      <c r="U887" s="52"/>
      <c r="W887">
        <v>-293942.5</v>
      </c>
    </row>
    <row r="888" spans="1:23" x14ac:dyDescent="0.3">
      <c r="A888" t="s">
        <v>2809</v>
      </c>
      <c r="B888" t="s">
        <v>2810</v>
      </c>
      <c r="C888" t="s">
        <v>15737</v>
      </c>
      <c r="D888">
        <v>500000</v>
      </c>
      <c r="F888">
        <f t="shared" si="13"/>
        <v>-4378.5200000000004</v>
      </c>
      <c r="G888">
        <v>-4378.5200000000004</v>
      </c>
      <c r="H888">
        <v>0</v>
      </c>
      <c r="I888">
        <v>0</v>
      </c>
      <c r="J888">
        <v>0</v>
      </c>
      <c r="K888">
        <v>0</v>
      </c>
      <c r="L888" t="s">
        <v>3972</v>
      </c>
      <c r="M888" t="s">
        <v>14842</v>
      </c>
      <c r="N888" t="s">
        <v>3984</v>
      </c>
      <c r="O888" t="s">
        <v>16362</v>
      </c>
      <c r="P888" t="s">
        <v>3988</v>
      </c>
      <c r="Q888" t="s">
        <v>16362</v>
      </c>
      <c r="R888" t="s">
        <v>3994</v>
      </c>
      <c r="S888" t="s">
        <v>16310</v>
      </c>
      <c r="U888" s="52"/>
      <c r="W888">
        <v>-504378.52</v>
      </c>
    </row>
    <row r="889" spans="1:23" x14ac:dyDescent="0.3">
      <c r="A889" t="s">
        <v>2811</v>
      </c>
      <c r="B889" t="s">
        <v>2812</v>
      </c>
      <c r="C889" t="s">
        <v>15738</v>
      </c>
      <c r="D889">
        <v>1</v>
      </c>
      <c r="F889">
        <f t="shared" si="13"/>
        <v>-10561.02</v>
      </c>
      <c r="G889">
        <v>-13406.73</v>
      </c>
      <c r="H889">
        <v>2845.71</v>
      </c>
      <c r="I889">
        <v>0</v>
      </c>
      <c r="J889">
        <v>0</v>
      </c>
      <c r="K889">
        <v>0</v>
      </c>
      <c r="L889" t="s">
        <v>3972</v>
      </c>
      <c r="M889" t="s">
        <v>14842</v>
      </c>
      <c r="N889" t="s">
        <v>3984</v>
      </c>
      <c r="O889" t="s">
        <v>16362</v>
      </c>
      <c r="P889" t="s">
        <v>3988</v>
      </c>
      <c r="Q889" t="s">
        <v>16362</v>
      </c>
      <c r="R889" t="s">
        <v>3994</v>
      </c>
      <c r="S889" t="s">
        <v>16310</v>
      </c>
      <c r="U889" s="52"/>
      <c r="W889">
        <v>-10562.02</v>
      </c>
    </row>
    <row r="890" spans="1:23" x14ac:dyDescent="0.3">
      <c r="A890" t="s">
        <v>2813</v>
      </c>
      <c r="B890" t="s">
        <v>2814</v>
      </c>
      <c r="C890" t="s">
        <v>15739</v>
      </c>
      <c r="D890">
        <v>1</v>
      </c>
      <c r="F890">
        <f t="shared" si="13"/>
        <v>-6163.99</v>
      </c>
      <c r="G890">
        <v>-5056.3</v>
      </c>
      <c r="H890">
        <v>0</v>
      </c>
      <c r="I890">
        <v>-1107.69</v>
      </c>
      <c r="J890">
        <v>0</v>
      </c>
      <c r="K890">
        <v>0</v>
      </c>
      <c r="L890" t="s">
        <v>3972</v>
      </c>
      <c r="M890" t="s">
        <v>14842</v>
      </c>
      <c r="N890" t="s">
        <v>3984</v>
      </c>
      <c r="O890" t="s">
        <v>16362</v>
      </c>
      <c r="P890" t="s">
        <v>3985</v>
      </c>
      <c r="Q890" t="s">
        <v>16371</v>
      </c>
      <c r="R890" t="s">
        <v>3997</v>
      </c>
      <c r="S890" t="s">
        <v>16322</v>
      </c>
      <c r="U890" s="52"/>
      <c r="W890">
        <v>-6164.99</v>
      </c>
    </row>
    <row r="891" spans="1:23" x14ac:dyDescent="0.3">
      <c r="A891" t="s">
        <v>2815</v>
      </c>
      <c r="B891" t="s">
        <v>2816</v>
      </c>
      <c r="C891" t="s">
        <v>15740</v>
      </c>
      <c r="D891">
        <v>1</v>
      </c>
      <c r="F891">
        <f t="shared" si="13"/>
        <v>-1478.19</v>
      </c>
      <c r="G891">
        <v>-1700.36</v>
      </c>
      <c r="H891">
        <v>1700.36</v>
      </c>
      <c r="I891">
        <v>-1478.19</v>
      </c>
      <c r="J891">
        <v>0</v>
      </c>
      <c r="K891">
        <v>0</v>
      </c>
      <c r="L891" t="s">
        <v>3972</v>
      </c>
      <c r="M891" t="s">
        <v>14842</v>
      </c>
      <c r="N891" t="s">
        <v>3984</v>
      </c>
      <c r="O891" t="s">
        <v>16362</v>
      </c>
      <c r="P891" t="s">
        <v>3985</v>
      </c>
      <c r="Q891" t="s">
        <v>16371</v>
      </c>
      <c r="R891" t="s">
        <v>3997</v>
      </c>
      <c r="S891" t="s">
        <v>16309</v>
      </c>
      <c r="U891" s="52"/>
      <c r="V891">
        <v>7</v>
      </c>
      <c r="W891">
        <v>-1479.19</v>
      </c>
    </row>
    <row r="892" spans="1:23" x14ac:dyDescent="0.3">
      <c r="A892" t="s">
        <v>2817</v>
      </c>
      <c r="B892" t="s">
        <v>2818</v>
      </c>
      <c r="C892" t="s">
        <v>15741</v>
      </c>
      <c r="D892">
        <v>1</v>
      </c>
      <c r="F892">
        <f t="shared" si="13"/>
        <v>-7160.39</v>
      </c>
      <c r="G892">
        <v>-3308.3</v>
      </c>
      <c r="H892">
        <v>-339.77</v>
      </c>
      <c r="I892">
        <v>-3512.32</v>
      </c>
      <c r="J892">
        <v>0</v>
      </c>
      <c r="K892">
        <v>0</v>
      </c>
      <c r="L892" t="s">
        <v>3972</v>
      </c>
      <c r="M892" t="s">
        <v>14842</v>
      </c>
      <c r="N892" t="s">
        <v>3984</v>
      </c>
      <c r="O892" t="s">
        <v>16362</v>
      </c>
      <c r="P892" t="s">
        <v>3991</v>
      </c>
      <c r="Q892" t="s">
        <v>16364</v>
      </c>
      <c r="R892" t="s">
        <v>3994</v>
      </c>
      <c r="S892" t="s">
        <v>16314</v>
      </c>
      <c r="U892" s="52">
        <v>28890070</v>
      </c>
      <c r="W892">
        <v>-7161.39</v>
      </c>
    </row>
    <row r="893" spans="1:23" x14ac:dyDescent="0.3">
      <c r="A893" t="s">
        <v>2819</v>
      </c>
      <c r="B893" t="s">
        <v>2820</v>
      </c>
      <c r="C893" t="s">
        <v>15742</v>
      </c>
      <c r="D893">
        <v>250000</v>
      </c>
      <c r="F893">
        <f t="shared" si="13"/>
        <v>184499.63</v>
      </c>
      <c r="G893">
        <v>144972.57</v>
      </c>
      <c r="H893">
        <v>0</v>
      </c>
      <c r="I893">
        <v>0</v>
      </c>
      <c r="J893">
        <v>0</v>
      </c>
      <c r="K893">
        <v>39527.06</v>
      </c>
      <c r="L893" t="s">
        <v>3972</v>
      </c>
      <c r="M893" t="s">
        <v>14842</v>
      </c>
      <c r="N893" t="s">
        <v>3990</v>
      </c>
      <c r="O893" t="s">
        <v>16364</v>
      </c>
      <c r="P893" t="s">
        <v>3988</v>
      </c>
      <c r="Q893" t="s">
        <v>16362</v>
      </c>
      <c r="R893" t="s">
        <v>3994</v>
      </c>
      <c r="S893" t="s">
        <v>16315</v>
      </c>
      <c r="U893" s="52"/>
      <c r="V893">
        <v>7</v>
      </c>
      <c r="W893">
        <v>-65500.369999999995</v>
      </c>
    </row>
    <row r="894" spans="1:23" x14ac:dyDescent="0.3">
      <c r="A894" t="s">
        <v>2821</v>
      </c>
      <c r="B894" t="s">
        <v>2822</v>
      </c>
      <c r="C894" t="s">
        <v>15743</v>
      </c>
      <c r="D894">
        <v>1</v>
      </c>
      <c r="F894">
        <f t="shared" si="13"/>
        <v>-2063.98</v>
      </c>
      <c r="G894">
        <v>-924.61</v>
      </c>
      <c r="H894">
        <v>0</v>
      </c>
      <c r="I894">
        <v>-1139.3699999999999</v>
      </c>
      <c r="J894">
        <v>0</v>
      </c>
      <c r="K894">
        <v>0</v>
      </c>
      <c r="L894" t="s">
        <v>3972</v>
      </c>
      <c r="M894" t="s">
        <v>14842</v>
      </c>
      <c r="N894" t="s">
        <v>3984</v>
      </c>
      <c r="O894" t="s">
        <v>16362</v>
      </c>
      <c r="P894" t="s">
        <v>3985</v>
      </c>
      <c r="Q894" t="s">
        <v>16371</v>
      </c>
      <c r="R894" t="s">
        <v>3997</v>
      </c>
      <c r="S894" t="s">
        <v>16314</v>
      </c>
      <c r="U894" s="52"/>
      <c r="W894">
        <v>-2064.98</v>
      </c>
    </row>
    <row r="895" spans="1:23" x14ac:dyDescent="0.3">
      <c r="A895" t="s">
        <v>2823</v>
      </c>
      <c r="B895" t="s">
        <v>2824</v>
      </c>
      <c r="C895" t="s">
        <v>15744</v>
      </c>
      <c r="D895">
        <v>50000</v>
      </c>
      <c r="F895">
        <f t="shared" si="13"/>
        <v>41055.380000000005</v>
      </c>
      <c r="G895">
        <v>28453.19</v>
      </c>
      <c r="H895">
        <v>-22.69</v>
      </c>
      <c r="I895">
        <v>8849.91</v>
      </c>
      <c r="J895">
        <v>2445.2199999999998</v>
      </c>
      <c r="K895">
        <v>1329.75</v>
      </c>
      <c r="L895" t="s">
        <v>3954</v>
      </c>
      <c r="M895" t="s">
        <v>14836</v>
      </c>
      <c r="N895" t="s">
        <v>3990</v>
      </c>
      <c r="O895" t="s">
        <v>16364</v>
      </c>
      <c r="P895" t="s">
        <v>3991</v>
      </c>
      <c r="Q895" t="s">
        <v>16364</v>
      </c>
      <c r="R895" t="s">
        <v>3994</v>
      </c>
      <c r="S895" t="s">
        <v>16320</v>
      </c>
      <c r="U895" s="52">
        <v>404625000</v>
      </c>
      <c r="W895">
        <v>-8944.6199999999953</v>
      </c>
    </row>
    <row r="896" spans="1:23" x14ac:dyDescent="0.3">
      <c r="A896" t="s">
        <v>2825</v>
      </c>
      <c r="B896" t="s">
        <v>2826</v>
      </c>
      <c r="C896" t="s">
        <v>15745</v>
      </c>
      <c r="D896">
        <v>130000</v>
      </c>
      <c r="F896">
        <f t="shared" si="13"/>
        <v>7520.32</v>
      </c>
      <c r="G896">
        <v>6582.33</v>
      </c>
      <c r="H896">
        <v>236.26</v>
      </c>
      <c r="I896">
        <v>0</v>
      </c>
      <c r="J896">
        <v>0</v>
      </c>
      <c r="K896">
        <v>701.73</v>
      </c>
      <c r="L896" t="s">
        <v>3954</v>
      </c>
      <c r="M896" t="s">
        <v>14836</v>
      </c>
      <c r="N896" t="s">
        <v>3984</v>
      </c>
      <c r="O896" t="s">
        <v>16362</v>
      </c>
      <c r="P896" t="s">
        <v>3988</v>
      </c>
      <c r="Q896" t="s">
        <v>16362</v>
      </c>
      <c r="R896" t="s">
        <v>3994</v>
      </c>
      <c r="S896" t="s">
        <v>16309</v>
      </c>
      <c r="U896" s="52"/>
      <c r="W896">
        <v>-122479.67999999999</v>
      </c>
    </row>
    <row r="897" spans="1:23" x14ac:dyDescent="0.3">
      <c r="A897" t="s">
        <v>2827</v>
      </c>
      <c r="B897" t="s">
        <v>2828</v>
      </c>
      <c r="C897" t="s">
        <v>15746</v>
      </c>
      <c r="D897">
        <v>200000</v>
      </c>
      <c r="F897">
        <f t="shared" si="13"/>
        <v>160080.78</v>
      </c>
      <c r="G897">
        <v>160080.78</v>
      </c>
      <c r="H897">
        <v>0</v>
      </c>
      <c r="I897">
        <v>0</v>
      </c>
      <c r="J897">
        <v>0</v>
      </c>
      <c r="K897">
        <v>0</v>
      </c>
      <c r="L897" t="s">
        <v>3972</v>
      </c>
      <c r="M897" t="s">
        <v>14842</v>
      </c>
      <c r="N897" t="s">
        <v>3984</v>
      </c>
      <c r="O897" t="s">
        <v>16362</v>
      </c>
      <c r="P897" t="s">
        <v>3988</v>
      </c>
      <c r="Q897" t="s">
        <v>16362</v>
      </c>
      <c r="R897" t="s">
        <v>3994</v>
      </c>
      <c r="S897" t="s">
        <v>16311</v>
      </c>
      <c r="U897" s="52"/>
      <c r="W897">
        <v>-39919.22</v>
      </c>
    </row>
    <row r="898" spans="1:23" x14ac:dyDescent="0.3">
      <c r="A898" t="s">
        <v>2829</v>
      </c>
      <c r="B898" t="s">
        <v>2830</v>
      </c>
      <c r="C898" t="s">
        <v>15747</v>
      </c>
      <c r="D898">
        <v>10000</v>
      </c>
      <c r="F898">
        <f t="shared" si="13"/>
        <v>1794.63</v>
      </c>
      <c r="G898">
        <v>1794.63</v>
      </c>
      <c r="H898">
        <v>0</v>
      </c>
      <c r="I898">
        <v>0</v>
      </c>
      <c r="J898">
        <v>0</v>
      </c>
      <c r="K898">
        <v>0</v>
      </c>
      <c r="L898" t="s">
        <v>3932</v>
      </c>
      <c r="M898" t="s">
        <v>14838</v>
      </c>
      <c r="N898" t="s">
        <v>3984</v>
      </c>
      <c r="O898" t="s">
        <v>16362</v>
      </c>
      <c r="P898" t="s">
        <v>3988</v>
      </c>
      <c r="Q898" t="s">
        <v>16362</v>
      </c>
      <c r="R898" t="s">
        <v>3994</v>
      </c>
      <c r="S898" t="s">
        <v>16320</v>
      </c>
      <c r="U898" s="52">
        <v>42033040</v>
      </c>
      <c r="W898">
        <v>-8205.369999999999</v>
      </c>
    </row>
    <row r="899" spans="1:23" x14ac:dyDescent="0.3">
      <c r="A899" t="s">
        <v>2831</v>
      </c>
      <c r="B899" t="s">
        <v>2832</v>
      </c>
      <c r="C899" t="s">
        <v>15748</v>
      </c>
      <c r="D899">
        <v>5000</v>
      </c>
      <c r="F899">
        <f t="shared" ref="F899:F962" si="14">G899+H899+I899+J899+K899</f>
        <v>4897.8500000000004</v>
      </c>
      <c r="G899">
        <v>0</v>
      </c>
      <c r="H899">
        <v>0</v>
      </c>
      <c r="I899">
        <v>0</v>
      </c>
      <c r="J899">
        <v>0</v>
      </c>
      <c r="K899">
        <v>4897.8500000000004</v>
      </c>
      <c r="L899" t="s">
        <v>3941</v>
      </c>
      <c r="M899" t="s">
        <v>14838</v>
      </c>
      <c r="N899" t="s">
        <v>3984</v>
      </c>
      <c r="O899" t="s">
        <v>16362</v>
      </c>
      <c r="P899" t="s">
        <v>3986</v>
      </c>
      <c r="Q899" t="s">
        <v>16363</v>
      </c>
      <c r="R899" t="s">
        <v>3994</v>
      </c>
      <c r="S899" t="s">
        <v>16321</v>
      </c>
      <c r="U899" s="52"/>
      <c r="W899">
        <v>-102.14999999999964</v>
      </c>
    </row>
    <row r="900" spans="1:23" x14ac:dyDescent="0.3">
      <c r="A900" t="s">
        <v>2833</v>
      </c>
      <c r="B900" t="s">
        <v>2834</v>
      </c>
      <c r="C900" t="s">
        <v>15749</v>
      </c>
      <c r="D900">
        <v>40000</v>
      </c>
      <c r="F900">
        <f t="shared" si="14"/>
        <v>17518.61</v>
      </c>
      <c r="G900">
        <v>3645.5</v>
      </c>
      <c r="H900">
        <v>0</v>
      </c>
      <c r="I900">
        <v>-3590.1</v>
      </c>
      <c r="J900">
        <v>0</v>
      </c>
      <c r="K900">
        <v>17463.21</v>
      </c>
      <c r="L900" t="s">
        <v>3936</v>
      </c>
      <c r="M900" t="s">
        <v>14838</v>
      </c>
      <c r="N900" t="s">
        <v>3990</v>
      </c>
      <c r="O900" t="s">
        <v>16364</v>
      </c>
      <c r="P900" t="s">
        <v>3986</v>
      </c>
      <c r="Q900" t="s">
        <v>16363</v>
      </c>
      <c r="R900" t="s">
        <v>3994</v>
      </c>
      <c r="S900" t="s">
        <v>16317</v>
      </c>
      <c r="U900" s="52">
        <v>146693050</v>
      </c>
      <c r="W900">
        <v>-22481.39</v>
      </c>
    </row>
    <row r="901" spans="1:23" x14ac:dyDescent="0.3">
      <c r="A901" t="s">
        <v>2835</v>
      </c>
      <c r="B901" t="s">
        <v>2836</v>
      </c>
      <c r="C901" t="s">
        <v>15750</v>
      </c>
      <c r="D901">
        <v>20000</v>
      </c>
      <c r="F901">
        <f t="shared" si="14"/>
        <v>4386.22</v>
      </c>
      <c r="G901">
        <v>4386.22</v>
      </c>
      <c r="H901">
        <v>0</v>
      </c>
      <c r="I901">
        <v>0</v>
      </c>
      <c r="J901">
        <v>0</v>
      </c>
      <c r="K901">
        <v>0</v>
      </c>
      <c r="L901" t="s">
        <v>3939</v>
      </c>
      <c r="M901" t="s">
        <v>14838</v>
      </c>
      <c r="N901" t="s">
        <v>3984</v>
      </c>
      <c r="O901" t="s">
        <v>16362</v>
      </c>
      <c r="P901" t="s">
        <v>3988</v>
      </c>
      <c r="Q901" t="s">
        <v>16362</v>
      </c>
      <c r="R901" t="s">
        <v>3994</v>
      </c>
      <c r="S901" t="s">
        <v>16322</v>
      </c>
      <c r="U901" s="52">
        <v>104529880</v>
      </c>
      <c r="W901">
        <v>-15613.779999999999</v>
      </c>
    </row>
    <row r="902" spans="1:23" x14ac:dyDescent="0.3">
      <c r="A902" t="s">
        <v>2837</v>
      </c>
      <c r="B902" t="s">
        <v>2838</v>
      </c>
      <c r="C902" t="s">
        <v>15751</v>
      </c>
      <c r="D902">
        <v>6500</v>
      </c>
      <c r="F902">
        <f t="shared" si="14"/>
        <v>-1397.25</v>
      </c>
      <c r="G902">
        <v>0</v>
      </c>
      <c r="H902">
        <v>0</v>
      </c>
      <c r="I902">
        <v>0</v>
      </c>
      <c r="J902">
        <v>0</v>
      </c>
      <c r="K902">
        <v>-1397.25</v>
      </c>
      <c r="L902" t="s">
        <v>3942</v>
      </c>
      <c r="M902" t="s">
        <v>14844</v>
      </c>
      <c r="N902" t="s">
        <v>3989</v>
      </c>
      <c r="O902" t="s">
        <v>16363</v>
      </c>
      <c r="P902" t="s">
        <v>3985</v>
      </c>
      <c r="Q902" t="s">
        <v>16371</v>
      </c>
      <c r="R902" t="s">
        <v>3997</v>
      </c>
      <c r="S902" t="s">
        <v>16307</v>
      </c>
      <c r="U902" s="52"/>
      <c r="V902">
        <v>2</v>
      </c>
      <c r="W902">
        <v>-7897.25</v>
      </c>
    </row>
    <row r="903" spans="1:23" x14ac:dyDescent="0.3">
      <c r="A903" t="s">
        <v>2839</v>
      </c>
      <c r="B903" t="s">
        <v>2840</v>
      </c>
      <c r="C903" t="s">
        <v>15752</v>
      </c>
      <c r="D903">
        <v>50000</v>
      </c>
      <c r="F903">
        <f t="shared" si="14"/>
        <v>6098.19</v>
      </c>
      <c r="G903">
        <v>6098.19</v>
      </c>
      <c r="H903">
        <v>0</v>
      </c>
      <c r="I903">
        <v>0</v>
      </c>
      <c r="J903">
        <v>0</v>
      </c>
      <c r="K903">
        <v>0</v>
      </c>
      <c r="L903" t="s">
        <v>3943</v>
      </c>
      <c r="M903" t="s">
        <v>14842</v>
      </c>
      <c r="N903" t="s">
        <v>3984</v>
      </c>
      <c r="O903" t="s">
        <v>16362</v>
      </c>
      <c r="P903" t="s">
        <v>3986</v>
      </c>
      <c r="Q903" t="s">
        <v>16363</v>
      </c>
      <c r="R903" t="s">
        <v>3994</v>
      </c>
      <c r="S903" t="s">
        <v>16315</v>
      </c>
      <c r="U903" s="52"/>
      <c r="W903">
        <v>-43901.81</v>
      </c>
    </row>
    <row r="904" spans="1:23" x14ac:dyDescent="0.3">
      <c r="A904" t="s">
        <v>2841</v>
      </c>
      <c r="B904" t="s">
        <v>2842</v>
      </c>
      <c r="C904" t="s">
        <v>15753</v>
      </c>
      <c r="D904">
        <v>10000</v>
      </c>
      <c r="F904">
        <f t="shared" si="14"/>
        <v>621</v>
      </c>
      <c r="G904">
        <v>621</v>
      </c>
      <c r="H904">
        <v>0</v>
      </c>
      <c r="I904">
        <v>0</v>
      </c>
      <c r="J904">
        <v>0</v>
      </c>
      <c r="K904">
        <v>0</v>
      </c>
      <c r="L904" t="s">
        <v>3936</v>
      </c>
      <c r="M904" t="s">
        <v>14838</v>
      </c>
      <c r="N904" t="s">
        <v>3984</v>
      </c>
      <c r="O904" t="s">
        <v>16362</v>
      </c>
      <c r="P904" t="s">
        <v>3986</v>
      </c>
      <c r="Q904" t="s">
        <v>16363</v>
      </c>
      <c r="R904" t="s">
        <v>3994</v>
      </c>
      <c r="S904" t="s">
        <v>16319</v>
      </c>
      <c r="U904" s="52">
        <v>6610920</v>
      </c>
      <c r="W904">
        <v>-9379</v>
      </c>
    </row>
    <row r="905" spans="1:23" x14ac:dyDescent="0.3">
      <c r="A905" t="s">
        <v>2843</v>
      </c>
      <c r="B905" t="s">
        <v>2844</v>
      </c>
      <c r="C905" t="s">
        <v>15754</v>
      </c>
      <c r="D905">
        <v>35000</v>
      </c>
      <c r="F905">
        <f t="shared" si="14"/>
        <v>3269.08</v>
      </c>
      <c r="G905">
        <v>3269.08</v>
      </c>
      <c r="H905">
        <v>0</v>
      </c>
      <c r="I905">
        <v>0</v>
      </c>
      <c r="J905">
        <v>0</v>
      </c>
      <c r="K905">
        <v>0</v>
      </c>
      <c r="L905" t="s">
        <v>3936</v>
      </c>
      <c r="M905" t="s">
        <v>14838</v>
      </c>
      <c r="N905" t="s">
        <v>3984</v>
      </c>
      <c r="O905" t="s">
        <v>16362</v>
      </c>
      <c r="P905" t="s">
        <v>3986</v>
      </c>
      <c r="Q905" t="s">
        <v>16363</v>
      </c>
      <c r="R905" t="s">
        <v>3994</v>
      </c>
      <c r="S905" t="s">
        <v>16317</v>
      </c>
      <c r="U905" s="52"/>
      <c r="W905">
        <v>-31730.92</v>
      </c>
    </row>
    <row r="906" spans="1:23" x14ac:dyDescent="0.3">
      <c r="A906" t="s">
        <v>2845</v>
      </c>
      <c r="B906" t="s">
        <v>2846</v>
      </c>
      <c r="C906" t="s">
        <v>15755</v>
      </c>
      <c r="D906">
        <v>15000</v>
      </c>
      <c r="F906">
        <f t="shared" si="14"/>
        <v>2514.65</v>
      </c>
      <c r="G906">
        <v>2514.65</v>
      </c>
      <c r="H906">
        <v>0</v>
      </c>
      <c r="I906">
        <v>0</v>
      </c>
      <c r="J906">
        <v>0</v>
      </c>
      <c r="K906">
        <v>0</v>
      </c>
      <c r="L906" t="s">
        <v>3936</v>
      </c>
      <c r="M906" t="s">
        <v>14838</v>
      </c>
      <c r="N906" t="s">
        <v>3984</v>
      </c>
      <c r="O906" t="s">
        <v>16362</v>
      </c>
      <c r="P906" t="s">
        <v>3986</v>
      </c>
      <c r="Q906" t="s">
        <v>16363</v>
      </c>
      <c r="R906" t="s">
        <v>3997</v>
      </c>
      <c r="S906" t="s">
        <v>16320</v>
      </c>
      <c r="U906" s="52">
        <v>48964320</v>
      </c>
      <c r="W906">
        <v>-12485.35</v>
      </c>
    </row>
    <row r="907" spans="1:23" x14ac:dyDescent="0.3">
      <c r="A907" t="s">
        <v>2847</v>
      </c>
      <c r="B907" t="s">
        <v>2848</v>
      </c>
      <c r="C907" t="s">
        <v>15756</v>
      </c>
      <c r="D907">
        <v>230000</v>
      </c>
      <c r="F907">
        <f t="shared" si="14"/>
        <v>37180.29</v>
      </c>
      <c r="G907">
        <v>5391.97</v>
      </c>
      <c r="H907">
        <v>-2187.08</v>
      </c>
      <c r="I907">
        <v>0</v>
      </c>
      <c r="J907">
        <v>0</v>
      </c>
      <c r="K907">
        <v>33975.4</v>
      </c>
      <c r="L907" t="s">
        <v>3943</v>
      </c>
      <c r="M907" t="s">
        <v>14842</v>
      </c>
      <c r="N907" t="s">
        <v>3984</v>
      </c>
      <c r="O907" t="s">
        <v>16362</v>
      </c>
      <c r="P907" t="s">
        <v>3986</v>
      </c>
      <c r="Q907" t="s">
        <v>16363</v>
      </c>
      <c r="R907" t="s">
        <v>3994</v>
      </c>
      <c r="S907" t="s">
        <v>16312</v>
      </c>
      <c r="U907" s="52">
        <v>293410000</v>
      </c>
      <c r="W907">
        <v>-192819.71</v>
      </c>
    </row>
    <row r="908" spans="1:23" x14ac:dyDescent="0.3">
      <c r="A908" t="s">
        <v>2849</v>
      </c>
      <c r="B908" t="s">
        <v>2850</v>
      </c>
      <c r="C908" t="s">
        <v>15757</v>
      </c>
      <c r="D908">
        <v>25000</v>
      </c>
      <c r="F908">
        <f t="shared" si="14"/>
        <v>2911.9</v>
      </c>
      <c r="G908">
        <v>2911.9</v>
      </c>
      <c r="H908">
        <v>0</v>
      </c>
      <c r="I908">
        <v>0</v>
      </c>
      <c r="J908">
        <v>0</v>
      </c>
      <c r="K908">
        <v>0</v>
      </c>
      <c r="L908" t="s">
        <v>3942</v>
      </c>
      <c r="M908" t="s">
        <v>14844</v>
      </c>
      <c r="N908" t="s">
        <v>3984</v>
      </c>
      <c r="O908" t="s">
        <v>16362</v>
      </c>
      <c r="P908" t="s">
        <v>3985</v>
      </c>
      <c r="Q908" t="s">
        <v>16371</v>
      </c>
      <c r="R908" t="s">
        <v>3997</v>
      </c>
      <c r="S908" t="s">
        <v>16317</v>
      </c>
      <c r="U908" s="52"/>
      <c r="W908">
        <v>-22088.1</v>
      </c>
    </row>
    <row r="909" spans="1:23" x14ac:dyDescent="0.3">
      <c r="A909" t="s">
        <v>2851</v>
      </c>
      <c r="B909" t="s">
        <v>2852</v>
      </c>
      <c r="C909" t="s">
        <v>15758</v>
      </c>
      <c r="D909">
        <v>20000</v>
      </c>
      <c r="F909">
        <f t="shared" si="14"/>
        <v>816.5</v>
      </c>
      <c r="G909">
        <v>816.5</v>
      </c>
      <c r="H909">
        <v>0</v>
      </c>
      <c r="I909">
        <v>0</v>
      </c>
      <c r="J909">
        <v>0</v>
      </c>
      <c r="K909">
        <v>0</v>
      </c>
      <c r="L909" t="s">
        <v>3936</v>
      </c>
      <c r="M909" t="s">
        <v>14838</v>
      </c>
      <c r="N909" t="s">
        <v>3984</v>
      </c>
      <c r="O909" t="s">
        <v>16362</v>
      </c>
      <c r="P909" t="s">
        <v>3988</v>
      </c>
      <c r="Q909" t="s">
        <v>16362</v>
      </c>
      <c r="R909" t="s">
        <v>3994</v>
      </c>
      <c r="S909" t="s">
        <v>16311</v>
      </c>
      <c r="U909" s="52"/>
      <c r="V909">
        <v>1</v>
      </c>
      <c r="W909">
        <v>-19183.5</v>
      </c>
    </row>
    <row r="910" spans="1:23" x14ac:dyDescent="0.3">
      <c r="A910" t="s">
        <v>2853</v>
      </c>
      <c r="B910" t="s">
        <v>2854</v>
      </c>
      <c r="C910" t="s">
        <v>15759</v>
      </c>
      <c r="D910">
        <v>208000</v>
      </c>
      <c r="F910">
        <f t="shared" si="14"/>
        <v>1380</v>
      </c>
      <c r="G910">
        <v>1380</v>
      </c>
      <c r="H910">
        <v>0</v>
      </c>
      <c r="I910">
        <v>0</v>
      </c>
      <c r="J910">
        <v>0</v>
      </c>
      <c r="K910">
        <v>0</v>
      </c>
      <c r="L910" t="s">
        <v>3936</v>
      </c>
      <c r="M910" t="s">
        <v>14838</v>
      </c>
      <c r="N910" t="s">
        <v>3984</v>
      </c>
      <c r="O910" t="s">
        <v>16362</v>
      </c>
      <c r="P910" t="s">
        <v>3986</v>
      </c>
      <c r="Q910" t="s">
        <v>16363</v>
      </c>
      <c r="R910" t="s">
        <v>3994</v>
      </c>
      <c r="S910" t="s">
        <v>16321</v>
      </c>
      <c r="U910" s="52">
        <v>743925900</v>
      </c>
      <c r="W910">
        <v>-206620</v>
      </c>
    </row>
    <row r="911" spans="1:23" x14ac:dyDescent="0.3">
      <c r="A911" t="s">
        <v>2855</v>
      </c>
      <c r="B911" t="s">
        <v>2856</v>
      </c>
      <c r="C911" t="s">
        <v>15760</v>
      </c>
      <c r="D911">
        <v>60000</v>
      </c>
      <c r="F911">
        <f t="shared" si="14"/>
        <v>34000</v>
      </c>
      <c r="G911">
        <v>0</v>
      </c>
      <c r="H911">
        <v>-12000</v>
      </c>
      <c r="I911">
        <v>-12000</v>
      </c>
      <c r="J911">
        <v>-12000</v>
      </c>
      <c r="K911">
        <v>70000</v>
      </c>
      <c r="L911" t="s">
        <v>3929</v>
      </c>
      <c r="M911" t="s">
        <v>14840</v>
      </c>
      <c r="N911" t="s">
        <v>3984</v>
      </c>
      <c r="O911" t="s">
        <v>16362</v>
      </c>
      <c r="P911" t="s">
        <v>3986</v>
      </c>
      <c r="Q911" t="s">
        <v>16363</v>
      </c>
      <c r="R911" t="s">
        <v>3994</v>
      </c>
      <c r="S911" t="s">
        <v>16320</v>
      </c>
      <c r="U911" s="52"/>
      <c r="W911">
        <v>-26000</v>
      </c>
    </row>
    <row r="912" spans="1:23" x14ac:dyDescent="0.3">
      <c r="A912" t="s">
        <v>2857</v>
      </c>
      <c r="B912" t="s">
        <v>2858</v>
      </c>
      <c r="C912" t="s">
        <v>15761</v>
      </c>
      <c r="D912">
        <v>100000</v>
      </c>
      <c r="F912">
        <f t="shared" si="14"/>
        <v>15238.46</v>
      </c>
      <c r="G912">
        <v>16892.48</v>
      </c>
      <c r="H912">
        <v>0</v>
      </c>
      <c r="I912">
        <v>0</v>
      </c>
      <c r="J912">
        <v>0</v>
      </c>
      <c r="K912">
        <v>-1654.02</v>
      </c>
      <c r="L912" t="s">
        <v>3942</v>
      </c>
      <c r="M912" t="s">
        <v>14844</v>
      </c>
      <c r="N912" t="s">
        <v>3989</v>
      </c>
      <c r="O912" t="s">
        <v>16363</v>
      </c>
      <c r="P912" t="s">
        <v>3988</v>
      </c>
      <c r="Q912" t="s">
        <v>16362</v>
      </c>
      <c r="R912" t="s">
        <v>3994</v>
      </c>
      <c r="S912" t="s">
        <v>16317</v>
      </c>
      <c r="U912" s="52"/>
      <c r="W912">
        <v>-84761.540000000008</v>
      </c>
    </row>
    <row r="913" spans="1:23" x14ac:dyDescent="0.3">
      <c r="A913" t="s">
        <v>2859</v>
      </c>
      <c r="B913" t="s">
        <v>2860</v>
      </c>
      <c r="C913" t="s">
        <v>15762</v>
      </c>
      <c r="D913">
        <v>30000</v>
      </c>
      <c r="F913">
        <f t="shared" si="14"/>
        <v>8565.33</v>
      </c>
      <c r="G913">
        <v>8565.33</v>
      </c>
      <c r="H913">
        <v>0</v>
      </c>
      <c r="I913">
        <v>0</v>
      </c>
      <c r="J913">
        <v>0</v>
      </c>
      <c r="K913">
        <v>0</v>
      </c>
      <c r="L913" t="s">
        <v>3939</v>
      </c>
      <c r="M913" t="s">
        <v>14838</v>
      </c>
      <c r="N913" t="s">
        <v>3984</v>
      </c>
      <c r="O913" t="s">
        <v>16362</v>
      </c>
      <c r="P913" t="s">
        <v>3986</v>
      </c>
      <c r="Q913" t="s">
        <v>16363</v>
      </c>
      <c r="R913" t="s">
        <v>3994</v>
      </c>
      <c r="S913" t="s">
        <v>16322</v>
      </c>
      <c r="U913" s="52"/>
      <c r="W913">
        <v>-21434.67</v>
      </c>
    </row>
    <row r="914" spans="1:23" x14ac:dyDescent="0.3">
      <c r="A914" t="s">
        <v>2861</v>
      </c>
      <c r="B914" t="s">
        <v>2862</v>
      </c>
      <c r="C914" t="s">
        <v>15763</v>
      </c>
      <c r="D914">
        <v>25000</v>
      </c>
      <c r="F914">
        <f t="shared" si="14"/>
        <v>557.75</v>
      </c>
      <c r="G914">
        <v>557.75</v>
      </c>
      <c r="H914">
        <v>0</v>
      </c>
      <c r="I914">
        <v>0</v>
      </c>
      <c r="J914">
        <v>0</v>
      </c>
      <c r="K914">
        <v>0</v>
      </c>
      <c r="L914" t="s">
        <v>3936</v>
      </c>
      <c r="M914" t="s">
        <v>14838</v>
      </c>
      <c r="N914" t="s">
        <v>3984</v>
      </c>
      <c r="O914" t="s">
        <v>16362</v>
      </c>
      <c r="P914" t="s">
        <v>3988</v>
      </c>
      <c r="Q914" t="s">
        <v>16362</v>
      </c>
      <c r="R914" t="s">
        <v>3994</v>
      </c>
      <c r="S914" t="s">
        <v>16314</v>
      </c>
      <c r="U914" s="52"/>
      <c r="W914">
        <v>-24442.25</v>
      </c>
    </row>
    <row r="915" spans="1:23" x14ac:dyDescent="0.3">
      <c r="A915" t="s">
        <v>2863</v>
      </c>
      <c r="B915" t="s">
        <v>2862</v>
      </c>
      <c r="C915" t="s">
        <v>15764</v>
      </c>
      <c r="D915">
        <v>40000</v>
      </c>
      <c r="F915">
        <f t="shared" si="14"/>
        <v>29024.98</v>
      </c>
      <c r="G915">
        <v>-3076.25</v>
      </c>
      <c r="H915">
        <v>0</v>
      </c>
      <c r="I915">
        <v>6152.5</v>
      </c>
      <c r="J915">
        <v>3076.25</v>
      </c>
      <c r="K915">
        <v>22872.48</v>
      </c>
      <c r="L915" t="s">
        <v>3936</v>
      </c>
      <c r="M915" t="s">
        <v>14838</v>
      </c>
      <c r="N915" t="s">
        <v>3992</v>
      </c>
      <c r="O915" t="s">
        <v>16365</v>
      </c>
      <c r="P915" t="s">
        <v>3991</v>
      </c>
      <c r="Q915" t="s">
        <v>16364</v>
      </c>
      <c r="R915" t="s">
        <v>3994</v>
      </c>
      <c r="S915" t="s">
        <v>16310</v>
      </c>
      <c r="U915" s="52"/>
      <c r="W915">
        <v>-10975.02</v>
      </c>
    </row>
    <row r="916" spans="1:23" x14ac:dyDescent="0.3">
      <c r="A916" t="s">
        <v>2864</v>
      </c>
      <c r="B916" t="s">
        <v>2865</v>
      </c>
      <c r="C916" t="s">
        <v>15765</v>
      </c>
      <c r="D916">
        <v>15000</v>
      </c>
      <c r="F916">
        <f t="shared" si="14"/>
        <v>16629</v>
      </c>
      <c r="G916">
        <v>4278</v>
      </c>
      <c r="H916">
        <v>0</v>
      </c>
      <c r="I916">
        <v>4278</v>
      </c>
      <c r="J916">
        <v>2139</v>
      </c>
      <c r="K916">
        <v>5934</v>
      </c>
      <c r="L916" t="s">
        <v>3936</v>
      </c>
      <c r="M916" t="s">
        <v>14838</v>
      </c>
      <c r="N916" t="s">
        <v>3992</v>
      </c>
      <c r="O916" t="s">
        <v>16365</v>
      </c>
      <c r="P916" t="s">
        <v>3986</v>
      </c>
      <c r="Q916" t="s">
        <v>16363</v>
      </c>
      <c r="R916" t="s">
        <v>3994</v>
      </c>
      <c r="S916" t="s">
        <v>16322</v>
      </c>
      <c r="U916" s="52">
        <v>131271830</v>
      </c>
      <c r="W916">
        <v>1629</v>
      </c>
    </row>
    <row r="917" spans="1:23" x14ac:dyDescent="0.3">
      <c r="A917" t="s">
        <v>2866</v>
      </c>
      <c r="B917" t="s">
        <v>2867</v>
      </c>
      <c r="C917" t="s">
        <v>15766</v>
      </c>
      <c r="D917">
        <v>8000</v>
      </c>
      <c r="F917">
        <f t="shared" si="14"/>
        <v>4689.91</v>
      </c>
      <c r="G917">
        <v>3016.66</v>
      </c>
      <c r="H917">
        <v>0</v>
      </c>
      <c r="I917">
        <v>1673.25</v>
      </c>
      <c r="J917">
        <v>0</v>
      </c>
      <c r="K917">
        <v>0</v>
      </c>
      <c r="L917" t="s">
        <v>3941</v>
      </c>
      <c r="M917" t="s">
        <v>14838</v>
      </c>
      <c r="N917" t="s">
        <v>3990</v>
      </c>
      <c r="O917" t="s">
        <v>16364</v>
      </c>
      <c r="P917" t="s">
        <v>3991</v>
      </c>
      <c r="Q917" t="s">
        <v>16364</v>
      </c>
      <c r="R917" t="s">
        <v>3994</v>
      </c>
      <c r="S917" t="s">
        <v>16309</v>
      </c>
      <c r="U917" s="52"/>
      <c r="W917">
        <v>-3310.09</v>
      </c>
    </row>
    <row r="918" spans="1:23" x14ac:dyDescent="0.3">
      <c r="A918" t="s">
        <v>2868</v>
      </c>
      <c r="B918" t="s">
        <v>2869</v>
      </c>
      <c r="C918" t="s">
        <v>15767</v>
      </c>
      <c r="D918">
        <v>10000</v>
      </c>
      <c r="F918">
        <f t="shared" si="14"/>
        <v>2972.66</v>
      </c>
      <c r="G918">
        <v>2972.66</v>
      </c>
      <c r="H918">
        <v>0</v>
      </c>
      <c r="I918">
        <v>0</v>
      </c>
      <c r="J918">
        <v>0</v>
      </c>
      <c r="K918">
        <v>0</v>
      </c>
      <c r="L918" t="s">
        <v>3936</v>
      </c>
      <c r="M918" t="s">
        <v>14838</v>
      </c>
      <c r="N918" t="s">
        <v>3984</v>
      </c>
      <c r="O918" t="s">
        <v>16362</v>
      </c>
      <c r="P918" t="s">
        <v>3988</v>
      </c>
      <c r="Q918" t="s">
        <v>16362</v>
      </c>
      <c r="R918" t="s">
        <v>3994</v>
      </c>
      <c r="S918" t="s">
        <v>16310</v>
      </c>
      <c r="U918" s="52"/>
      <c r="W918">
        <v>-7027.34</v>
      </c>
    </row>
    <row r="919" spans="1:23" x14ac:dyDescent="0.3">
      <c r="A919" t="s">
        <v>2870</v>
      </c>
      <c r="B919" t="s">
        <v>2871</v>
      </c>
      <c r="C919" t="s">
        <v>15768</v>
      </c>
      <c r="D919">
        <v>15000</v>
      </c>
      <c r="F919">
        <f t="shared" si="14"/>
        <v>265.64999999999998</v>
      </c>
      <c r="G919">
        <v>0</v>
      </c>
      <c r="H919">
        <v>0</v>
      </c>
      <c r="I919">
        <v>0</v>
      </c>
      <c r="J919">
        <v>0</v>
      </c>
      <c r="K919">
        <v>265.64999999999998</v>
      </c>
      <c r="L919" t="s">
        <v>3936</v>
      </c>
      <c r="M919" t="s">
        <v>14838</v>
      </c>
      <c r="N919" t="s">
        <v>3984</v>
      </c>
      <c r="O919" t="s">
        <v>16362</v>
      </c>
      <c r="P919" t="s">
        <v>3986</v>
      </c>
      <c r="Q919" t="s">
        <v>16363</v>
      </c>
      <c r="R919" t="s">
        <v>3994</v>
      </c>
      <c r="S919" t="s">
        <v>16317</v>
      </c>
      <c r="U919" s="52"/>
      <c r="W919">
        <v>-14734.35</v>
      </c>
    </row>
    <row r="920" spans="1:23" x14ac:dyDescent="0.3">
      <c r="A920" t="s">
        <v>2872</v>
      </c>
      <c r="B920" t="s">
        <v>2873</v>
      </c>
      <c r="C920" t="s">
        <v>15769</v>
      </c>
      <c r="D920">
        <v>15000</v>
      </c>
      <c r="F920">
        <f t="shared" si="14"/>
        <v>26487.3</v>
      </c>
      <c r="G920">
        <v>-2150.5</v>
      </c>
      <c r="H920">
        <v>0</v>
      </c>
      <c r="I920">
        <v>4301</v>
      </c>
      <c r="J920">
        <v>2150.5</v>
      </c>
      <c r="K920">
        <v>22186.3</v>
      </c>
      <c r="L920" t="s">
        <v>3936</v>
      </c>
      <c r="M920" t="s">
        <v>14838</v>
      </c>
      <c r="N920" t="s">
        <v>3992</v>
      </c>
      <c r="O920" t="s">
        <v>16365</v>
      </c>
      <c r="P920" t="s">
        <v>3991</v>
      </c>
      <c r="Q920" t="s">
        <v>16364</v>
      </c>
      <c r="R920" t="s">
        <v>3994</v>
      </c>
      <c r="S920" t="s">
        <v>16311</v>
      </c>
      <c r="U920" s="52"/>
      <c r="W920">
        <v>11487.3</v>
      </c>
    </row>
    <row r="921" spans="1:23" x14ac:dyDescent="0.3">
      <c r="A921" t="s">
        <v>2874</v>
      </c>
      <c r="B921" t="s">
        <v>2875</v>
      </c>
      <c r="C921" t="s">
        <v>15770</v>
      </c>
      <c r="D921">
        <v>229000</v>
      </c>
      <c r="F921">
        <f t="shared" si="14"/>
        <v>197305.87</v>
      </c>
      <c r="G921">
        <v>197305.87</v>
      </c>
      <c r="H921">
        <v>0</v>
      </c>
      <c r="I921">
        <v>0</v>
      </c>
      <c r="J921">
        <v>0</v>
      </c>
      <c r="K921">
        <v>0</v>
      </c>
      <c r="L921" t="s">
        <v>3943</v>
      </c>
      <c r="M921" t="s">
        <v>14842</v>
      </c>
      <c r="N921" t="s">
        <v>3984</v>
      </c>
      <c r="O921" t="s">
        <v>16362</v>
      </c>
      <c r="P921" t="s">
        <v>3988</v>
      </c>
      <c r="Q921" t="s">
        <v>16362</v>
      </c>
      <c r="R921" t="s">
        <v>3994</v>
      </c>
      <c r="S921" t="s">
        <v>16314</v>
      </c>
      <c r="U921" s="52"/>
      <c r="W921">
        <v>-31694.130000000005</v>
      </c>
    </row>
    <row r="922" spans="1:23" x14ac:dyDescent="0.3">
      <c r="A922" t="s">
        <v>2876</v>
      </c>
      <c r="B922" t="s">
        <v>2877</v>
      </c>
      <c r="C922" t="s">
        <v>15771</v>
      </c>
      <c r="D922">
        <v>7500</v>
      </c>
      <c r="F922">
        <f t="shared" si="14"/>
        <v>3432.5</v>
      </c>
      <c r="G922">
        <v>3139.5</v>
      </c>
      <c r="H922">
        <v>0</v>
      </c>
      <c r="I922">
        <v>0</v>
      </c>
      <c r="J922">
        <v>0</v>
      </c>
      <c r="K922">
        <v>293</v>
      </c>
      <c r="L922" t="s">
        <v>3936</v>
      </c>
      <c r="M922" t="s">
        <v>14838</v>
      </c>
      <c r="N922" t="s">
        <v>3984</v>
      </c>
      <c r="O922" t="s">
        <v>16362</v>
      </c>
      <c r="P922" t="s">
        <v>3986</v>
      </c>
      <c r="Q922" t="s">
        <v>16363</v>
      </c>
      <c r="R922" t="s">
        <v>3994</v>
      </c>
      <c r="S922" t="s">
        <v>16319</v>
      </c>
      <c r="U922" s="52">
        <v>799292480</v>
      </c>
      <c r="W922">
        <v>-4067.5</v>
      </c>
    </row>
    <row r="923" spans="1:23" x14ac:dyDescent="0.3">
      <c r="A923" t="s">
        <v>2878</v>
      </c>
      <c r="B923" t="s">
        <v>2879</v>
      </c>
      <c r="C923" t="s">
        <v>15772</v>
      </c>
      <c r="D923">
        <v>20000</v>
      </c>
      <c r="F923">
        <f t="shared" si="14"/>
        <v>690.4</v>
      </c>
      <c r="G923">
        <v>690.4</v>
      </c>
      <c r="H923">
        <v>0</v>
      </c>
      <c r="I923">
        <v>0</v>
      </c>
      <c r="J923">
        <v>0</v>
      </c>
      <c r="K923">
        <v>0</v>
      </c>
      <c r="L923" t="s">
        <v>3942</v>
      </c>
      <c r="M923" t="s">
        <v>14844</v>
      </c>
      <c r="N923" t="s">
        <v>3984</v>
      </c>
      <c r="O923" t="s">
        <v>16362</v>
      </c>
      <c r="P923" t="s">
        <v>3986</v>
      </c>
      <c r="Q923" t="s">
        <v>16363</v>
      </c>
      <c r="R923" t="s">
        <v>3994</v>
      </c>
      <c r="S923" t="s">
        <v>16311</v>
      </c>
      <c r="U923" s="52"/>
      <c r="W923">
        <v>-19309.599999999999</v>
      </c>
    </row>
    <row r="924" spans="1:23" x14ac:dyDescent="0.3">
      <c r="A924" t="s">
        <v>2880</v>
      </c>
      <c r="B924" t="s">
        <v>2881</v>
      </c>
      <c r="C924" t="s">
        <v>15773</v>
      </c>
      <c r="D924">
        <v>100000</v>
      </c>
      <c r="F924">
        <f t="shared" si="14"/>
        <v>40242.239999999998</v>
      </c>
      <c r="G924">
        <v>40242.239999999998</v>
      </c>
      <c r="H924">
        <v>0</v>
      </c>
      <c r="I924">
        <v>0</v>
      </c>
      <c r="J924">
        <v>0</v>
      </c>
      <c r="K924">
        <v>0</v>
      </c>
      <c r="L924" t="s">
        <v>3936</v>
      </c>
      <c r="M924" t="s">
        <v>14838</v>
      </c>
      <c r="N924" t="s">
        <v>3984</v>
      </c>
      <c r="O924" t="s">
        <v>16362</v>
      </c>
      <c r="P924" t="s">
        <v>3986</v>
      </c>
      <c r="Q924" t="s">
        <v>16363</v>
      </c>
      <c r="R924" t="s">
        <v>3994</v>
      </c>
      <c r="S924" t="s">
        <v>16319</v>
      </c>
      <c r="U924" s="52">
        <v>312557080</v>
      </c>
      <c r="W924">
        <v>-59757.760000000002</v>
      </c>
    </row>
    <row r="925" spans="1:23" x14ac:dyDescent="0.3">
      <c r="A925" t="s">
        <v>2882</v>
      </c>
      <c r="B925" t="s">
        <v>2883</v>
      </c>
      <c r="C925" t="s">
        <v>15774</v>
      </c>
      <c r="D925">
        <v>400000</v>
      </c>
      <c r="F925">
        <f t="shared" si="14"/>
        <v>-592.71</v>
      </c>
      <c r="G925">
        <v>0</v>
      </c>
      <c r="H925">
        <v>0</v>
      </c>
      <c r="I925">
        <v>0</v>
      </c>
      <c r="J925">
        <v>0</v>
      </c>
      <c r="K925">
        <v>-592.71</v>
      </c>
      <c r="L925" t="s">
        <v>3934</v>
      </c>
      <c r="M925" t="s">
        <v>14842</v>
      </c>
      <c r="N925" t="s">
        <v>3984</v>
      </c>
      <c r="O925" t="s">
        <v>16362</v>
      </c>
      <c r="P925" t="s">
        <v>3986</v>
      </c>
      <c r="Q925" t="s">
        <v>16363</v>
      </c>
      <c r="R925" t="s">
        <v>3994</v>
      </c>
      <c r="S925" t="s">
        <v>16318</v>
      </c>
      <c r="U925" s="52"/>
      <c r="W925">
        <v>-400592.71</v>
      </c>
    </row>
    <row r="926" spans="1:23" x14ac:dyDescent="0.3">
      <c r="A926" t="s">
        <v>2884</v>
      </c>
      <c r="B926" t="s">
        <v>2885</v>
      </c>
      <c r="C926" t="s">
        <v>15775</v>
      </c>
      <c r="D926">
        <v>230000</v>
      </c>
      <c r="F926">
        <f t="shared" si="14"/>
        <v>174299.72</v>
      </c>
      <c r="G926">
        <v>106988.39</v>
      </c>
      <c r="H926">
        <v>0</v>
      </c>
      <c r="I926">
        <v>56675.87</v>
      </c>
      <c r="J926">
        <v>6191.83</v>
      </c>
      <c r="K926">
        <v>4443.63</v>
      </c>
      <c r="L926" t="s">
        <v>3941</v>
      </c>
      <c r="M926" t="s">
        <v>14838</v>
      </c>
      <c r="N926" t="s">
        <v>3989</v>
      </c>
      <c r="O926" t="s">
        <v>16363</v>
      </c>
      <c r="P926" t="s">
        <v>3988</v>
      </c>
      <c r="Q926" t="s">
        <v>16362</v>
      </c>
      <c r="R926" t="s">
        <v>3994</v>
      </c>
      <c r="S926" t="s">
        <v>16309</v>
      </c>
      <c r="U926" s="52"/>
      <c r="W926">
        <v>-55700.28</v>
      </c>
    </row>
    <row r="927" spans="1:23" x14ac:dyDescent="0.3">
      <c r="A927" t="s">
        <v>2886</v>
      </c>
      <c r="B927" t="s">
        <v>2887</v>
      </c>
      <c r="C927" t="s">
        <v>15776</v>
      </c>
      <c r="D927">
        <v>1</v>
      </c>
      <c r="F927">
        <f t="shared" si="14"/>
        <v>7608</v>
      </c>
      <c r="G927">
        <v>0</v>
      </c>
      <c r="H927">
        <v>0</v>
      </c>
      <c r="I927">
        <v>0</v>
      </c>
      <c r="J927">
        <v>0</v>
      </c>
      <c r="K927">
        <v>7608</v>
      </c>
      <c r="L927" t="s">
        <v>3940</v>
      </c>
      <c r="M927" t="s">
        <v>14838</v>
      </c>
      <c r="N927" t="s">
        <v>3984</v>
      </c>
      <c r="O927" t="s">
        <v>16362</v>
      </c>
      <c r="P927" t="s">
        <v>3985</v>
      </c>
      <c r="Q927" t="s">
        <v>16371</v>
      </c>
      <c r="R927" t="s">
        <v>3997</v>
      </c>
      <c r="S927" t="s">
        <v>16321</v>
      </c>
      <c r="U927" s="52"/>
      <c r="W927">
        <v>7607</v>
      </c>
    </row>
    <row r="928" spans="1:23" x14ac:dyDescent="0.3">
      <c r="A928" t="s">
        <v>2888</v>
      </c>
      <c r="B928" t="s">
        <v>2889</v>
      </c>
      <c r="C928" t="s">
        <v>15777</v>
      </c>
      <c r="D928">
        <v>200000</v>
      </c>
      <c r="F928">
        <f t="shared" si="14"/>
        <v>-189.16</v>
      </c>
      <c r="G928">
        <v>0</v>
      </c>
      <c r="H928">
        <v>0</v>
      </c>
      <c r="I928">
        <v>0</v>
      </c>
      <c r="J928">
        <v>0</v>
      </c>
      <c r="K928">
        <v>-189.16</v>
      </c>
      <c r="L928" t="s">
        <v>3934</v>
      </c>
      <c r="M928" t="s">
        <v>14842</v>
      </c>
      <c r="N928" t="s">
        <v>3989</v>
      </c>
      <c r="O928" t="s">
        <v>16363</v>
      </c>
      <c r="P928" t="s">
        <v>3986</v>
      </c>
      <c r="Q928" t="s">
        <v>16363</v>
      </c>
      <c r="R928" t="s">
        <v>3994</v>
      </c>
      <c r="S928" t="s">
        <v>16308</v>
      </c>
      <c r="U928" s="52"/>
      <c r="W928">
        <v>-200189.16</v>
      </c>
    </row>
    <row r="929" spans="1:23" x14ac:dyDescent="0.3">
      <c r="A929" t="s">
        <v>2890</v>
      </c>
      <c r="B929" t="s">
        <v>2891</v>
      </c>
      <c r="C929" t="s">
        <v>15778</v>
      </c>
      <c r="D929">
        <v>90000</v>
      </c>
      <c r="F929">
        <f t="shared" si="14"/>
        <v>28958.07</v>
      </c>
      <c r="G929">
        <v>28381.1</v>
      </c>
      <c r="H929">
        <v>0</v>
      </c>
      <c r="I929">
        <v>0</v>
      </c>
      <c r="J929">
        <v>576.97</v>
      </c>
      <c r="K929">
        <v>0</v>
      </c>
      <c r="L929" t="s">
        <v>3934</v>
      </c>
      <c r="M929" t="s">
        <v>14842</v>
      </c>
      <c r="N929" t="s">
        <v>3990</v>
      </c>
      <c r="O929" t="s">
        <v>16364</v>
      </c>
      <c r="P929" t="s">
        <v>3986</v>
      </c>
      <c r="Q929" t="s">
        <v>16363</v>
      </c>
      <c r="R929" t="s">
        <v>3994</v>
      </c>
      <c r="S929" t="s">
        <v>16318</v>
      </c>
      <c r="U929" s="52"/>
      <c r="W929">
        <v>-61041.93</v>
      </c>
    </row>
    <row r="930" spans="1:23" x14ac:dyDescent="0.3">
      <c r="A930" t="s">
        <v>2892</v>
      </c>
      <c r="B930" t="s">
        <v>2893</v>
      </c>
      <c r="C930" t="s">
        <v>15779</v>
      </c>
      <c r="D930">
        <v>55000</v>
      </c>
      <c r="F930">
        <f t="shared" si="14"/>
        <v>-1076.6099999999999</v>
      </c>
      <c r="G930">
        <v>0</v>
      </c>
      <c r="H930">
        <v>0</v>
      </c>
      <c r="I930">
        <v>0</v>
      </c>
      <c r="J930">
        <v>0</v>
      </c>
      <c r="K930">
        <v>-1076.6099999999999</v>
      </c>
      <c r="L930" t="s">
        <v>3934</v>
      </c>
      <c r="M930" t="s">
        <v>14842</v>
      </c>
      <c r="N930" t="s">
        <v>3984</v>
      </c>
      <c r="O930" t="s">
        <v>16362</v>
      </c>
      <c r="P930" t="s">
        <v>3986</v>
      </c>
      <c r="Q930" t="s">
        <v>16363</v>
      </c>
      <c r="R930" t="s">
        <v>3994</v>
      </c>
      <c r="S930" t="s">
        <v>16310</v>
      </c>
      <c r="U930" s="52">
        <v>157756200</v>
      </c>
      <c r="W930">
        <v>-56076.61</v>
      </c>
    </row>
    <row r="931" spans="1:23" x14ac:dyDescent="0.3">
      <c r="A931" t="s">
        <v>2894</v>
      </c>
      <c r="B931" t="s">
        <v>2895</v>
      </c>
      <c r="C931" t="s">
        <v>15780</v>
      </c>
      <c r="D931">
        <v>60000</v>
      </c>
      <c r="F931">
        <f t="shared" si="14"/>
        <v>2120.52</v>
      </c>
      <c r="G931">
        <v>1756.92</v>
      </c>
      <c r="H931">
        <v>0</v>
      </c>
      <c r="I931">
        <v>-50.66</v>
      </c>
      <c r="J931">
        <v>0</v>
      </c>
      <c r="K931">
        <v>414.26</v>
      </c>
      <c r="L931" t="s">
        <v>3934</v>
      </c>
      <c r="M931" t="s">
        <v>14842</v>
      </c>
      <c r="N931" t="s">
        <v>3989</v>
      </c>
      <c r="O931" t="s">
        <v>16363</v>
      </c>
      <c r="P931" t="s">
        <v>3986</v>
      </c>
      <c r="Q931" t="s">
        <v>16363</v>
      </c>
      <c r="R931" t="s">
        <v>3994</v>
      </c>
      <c r="S931" t="s">
        <v>16309</v>
      </c>
      <c r="U931" s="52"/>
      <c r="W931">
        <v>-57879.48</v>
      </c>
    </row>
    <row r="932" spans="1:23" x14ac:dyDescent="0.3">
      <c r="A932" t="s">
        <v>2896</v>
      </c>
      <c r="B932" t="s">
        <v>2897</v>
      </c>
      <c r="C932" t="s">
        <v>15781</v>
      </c>
      <c r="D932">
        <v>30000</v>
      </c>
      <c r="F932">
        <f t="shared" si="14"/>
        <v>10453.469999999999</v>
      </c>
      <c r="G932">
        <v>0</v>
      </c>
      <c r="H932">
        <v>10453.469999999999</v>
      </c>
      <c r="I932">
        <v>0</v>
      </c>
      <c r="J932">
        <v>0</v>
      </c>
      <c r="K932">
        <v>0</v>
      </c>
      <c r="L932" t="s">
        <v>3973</v>
      </c>
      <c r="M932" t="s">
        <v>14843</v>
      </c>
      <c r="N932" t="s">
        <v>3984</v>
      </c>
      <c r="O932" t="s">
        <v>16362</v>
      </c>
      <c r="P932" t="s">
        <v>3986</v>
      </c>
      <c r="Q932" t="s">
        <v>16363</v>
      </c>
      <c r="R932" t="s">
        <v>3997</v>
      </c>
      <c r="S932" t="s">
        <v>16307</v>
      </c>
      <c r="U932" s="52">
        <v>213270720</v>
      </c>
      <c r="W932">
        <v>-19546.53</v>
      </c>
    </row>
    <row r="933" spans="1:23" x14ac:dyDescent="0.3">
      <c r="A933" t="s">
        <v>2898</v>
      </c>
      <c r="B933" t="s">
        <v>2899</v>
      </c>
      <c r="C933" t="s">
        <v>15782</v>
      </c>
      <c r="D933">
        <v>5000</v>
      </c>
      <c r="F933">
        <f t="shared" si="14"/>
        <v>960</v>
      </c>
      <c r="G933">
        <v>960</v>
      </c>
      <c r="H933">
        <v>0</v>
      </c>
      <c r="I933">
        <v>0</v>
      </c>
      <c r="J933">
        <v>0</v>
      </c>
      <c r="K933">
        <v>0</v>
      </c>
      <c r="L933" t="s">
        <v>3960</v>
      </c>
      <c r="M933" t="s">
        <v>14836</v>
      </c>
      <c r="N933" t="s">
        <v>3984</v>
      </c>
      <c r="O933" t="s">
        <v>16362</v>
      </c>
      <c r="P933" t="s">
        <v>3986</v>
      </c>
      <c r="Q933" t="s">
        <v>16363</v>
      </c>
      <c r="R933" t="s">
        <v>3994</v>
      </c>
      <c r="S933" t="s">
        <v>16319</v>
      </c>
      <c r="U933" s="52">
        <v>31934140</v>
      </c>
      <c r="W933">
        <v>-4040</v>
      </c>
    </row>
    <row r="934" spans="1:23" x14ac:dyDescent="0.3">
      <c r="A934" t="s">
        <v>2900</v>
      </c>
      <c r="B934" t="s">
        <v>2901</v>
      </c>
      <c r="C934" t="s">
        <v>15783</v>
      </c>
      <c r="D934">
        <v>100000</v>
      </c>
      <c r="F934">
        <f t="shared" si="14"/>
        <v>287.95999999999998</v>
      </c>
      <c r="G934">
        <v>287.95999999999998</v>
      </c>
      <c r="H934">
        <v>0</v>
      </c>
      <c r="I934">
        <v>0</v>
      </c>
      <c r="J934">
        <v>0</v>
      </c>
      <c r="K934">
        <v>0</v>
      </c>
      <c r="L934" t="s">
        <v>3954</v>
      </c>
      <c r="M934" t="s">
        <v>14836</v>
      </c>
      <c r="N934" t="s">
        <v>3984</v>
      </c>
      <c r="O934" t="s">
        <v>16362</v>
      </c>
      <c r="P934" t="s">
        <v>3988</v>
      </c>
      <c r="Q934" t="s">
        <v>16362</v>
      </c>
      <c r="R934" t="s">
        <v>3994</v>
      </c>
      <c r="S934" t="s">
        <v>16310</v>
      </c>
      <c r="U934" s="52">
        <v>724990980</v>
      </c>
      <c r="W934">
        <v>-99712.04</v>
      </c>
    </row>
    <row r="935" spans="1:23" x14ac:dyDescent="0.3">
      <c r="A935" t="s">
        <v>2902</v>
      </c>
      <c r="B935" t="s">
        <v>2903</v>
      </c>
      <c r="C935" t="s">
        <v>15784</v>
      </c>
      <c r="D935">
        <v>3000</v>
      </c>
      <c r="F935">
        <f t="shared" si="14"/>
        <v>1397.25</v>
      </c>
      <c r="G935">
        <v>465.75</v>
      </c>
      <c r="H935">
        <v>0</v>
      </c>
      <c r="I935">
        <v>465.75</v>
      </c>
      <c r="J935">
        <v>0</v>
      </c>
      <c r="K935">
        <v>465.75</v>
      </c>
      <c r="L935" t="s">
        <v>3957</v>
      </c>
      <c r="M935" t="s">
        <v>14838</v>
      </c>
      <c r="N935" t="s">
        <v>3984</v>
      </c>
      <c r="O935" t="s">
        <v>16362</v>
      </c>
      <c r="P935" t="s">
        <v>3986</v>
      </c>
      <c r="Q935" t="s">
        <v>16363</v>
      </c>
      <c r="R935" t="s">
        <v>3994</v>
      </c>
      <c r="S935" t="s">
        <v>16322</v>
      </c>
      <c r="U935" s="52"/>
      <c r="W935">
        <v>-1602.75</v>
      </c>
    </row>
    <row r="936" spans="1:23" x14ac:dyDescent="0.3">
      <c r="A936" t="s">
        <v>2904</v>
      </c>
      <c r="B936" t="s">
        <v>2905</v>
      </c>
      <c r="C936" t="s">
        <v>15785</v>
      </c>
      <c r="D936">
        <v>3000</v>
      </c>
      <c r="F936">
        <f t="shared" si="14"/>
        <v>810.75</v>
      </c>
      <c r="G936">
        <v>540.5</v>
      </c>
      <c r="H936">
        <v>0</v>
      </c>
      <c r="I936">
        <v>270.25</v>
      </c>
      <c r="J936">
        <v>0</v>
      </c>
      <c r="K936">
        <v>0</v>
      </c>
      <c r="L936" t="s">
        <v>3957</v>
      </c>
      <c r="M936" t="s">
        <v>14838</v>
      </c>
      <c r="N936" t="s">
        <v>3984</v>
      </c>
      <c r="O936" t="s">
        <v>16362</v>
      </c>
      <c r="P936" t="s">
        <v>3988</v>
      </c>
      <c r="Q936" t="s">
        <v>16362</v>
      </c>
      <c r="R936" t="s">
        <v>3994</v>
      </c>
      <c r="S936" t="s">
        <v>16318</v>
      </c>
      <c r="U936" s="52"/>
      <c r="W936">
        <v>-2189.25</v>
      </c>
    </row>
    <row r="937" spans="1:23" x14ac:dyDescent="0.3">
      <c r="A937" t="s">
        <v>2906</v>
      </c>
      <c r="B937" t="s">
        <v>2907</v>
      </c>
      <c r="C937" t="s">
        <v>15786</v>
      </c>
      <c r="D937">
        <v>10000</v>
      </c>
      <c r="F937">
        <f t="shared" si="14"/>
        <v>6877</v>
      </c>
      <c r="G937">
        <v>540.5</v>
      </c>
      <c r="H937">
        <v>0</v>
      </c>
      <c r="I937">
        <v>540.5</v>
      </c>
      <c r="J937">
        <v>724.5</v>
      </c>
      <c r="K937">
        <v>5071.5</v>
      </c>
      <c r="L937" t="s">
        <v>3957</v>
      </c>
      <c r="M937" t="s">
        <v>14838</v>
      </c>
      <c r="N937" t="s">
        <v>3989</v>
      </c>
      <c r="O937" t="s">
        <v>16363</v>
      </c>
      <c r="P937" t="s">
        <v>3986</v>
      </c>
      <c r="Q937" t="s">
        <v>16363</v>
      </c>
      <c r="R937" t="s">
        <v>3994</v>
      </c>
      <c r="S937" t="s">
        <v>16318</v>
      </c>
      <c r="U937" s="52">
        <v>379088050</v>
      </c>
      <c r="W937">
        <v>-3123</v>
      </c>
    </row>
    <row r="938" spans="1:23" x14ac:dyDescent="0.3">
      <c r="A938" t="s">
        <v>2908</v>
      </c>
      <c r="B938" t="s">
        <v>2909</v>
      </c>
      <c r="C938" t="s">
        <v>15787</v>
      </c>
      <c r="D938">
        <v>10000</v>
      </c>
      <c r="F938">
        <f t="shared" si="14"/>
        <v>810.75</v>
      </c>
      <c r="G938">
        <v>540.5</v>
      </c>
      <c r="H938">
        <v>0</v>
      </c>
      <c r="I938">
        <v>270.25</v>
      </c>
      <c r="J938">
        <v>0</v>
      </c>
      <c r="K938">
        <v>0</v>
      </c>
      <c r="L938" t="s">
        <v>3957</v>
      </c>
      <c r="M938" t="s">
        <v>14838</v>
      </c>
      <c r="N938" t="s">
        <v>3984</v>
      </c>
      <c r="O938" t="s">
        <v>16362</v>
      </c>
      <c r="P938" t="s">
        <v>3986</v>
      </c>
      <c r="Q938" t="s">
        <v>16363</v>
      </c>
      <c r="R938" t="s">
        <v>3994</v>
      </c>
      <c r="S938" t="s">
        <v>16314</v>
      </c>
      <c r="U938" s="52">
        <v>761855130</v>
      </c>
      <c r="W938">
        <v>-9189.25</v>
      </c>
    </row>
    <row r="939" spans="1:23" x14ac:dyDescent="0.3">
      <c r="A939" t="s">
        <v>2910</v>
      </c>
      <c r="B939" t="s">
        <v>2911</v>
      </c>
      <c r="C939" t="s">
        <v>15788</v>
      </c>
      <c r="D939">
        <v>10000</v>
      </c>
      <c r="F939">
        <f t="shared" si="14"/>
        <v>810.75</v>
      </c>
      <c r="G939">
        <v>540.5</v>
      </c>
      <c r="H939">
        <v>0</v>
      </c>
      <c r="I939">
        <v>270.25</v>
      </c>
      <c r="J939">
        <v>0</v>
      </c>
      <c r="K939">
        <v>0</v>
      </c>
      <c r="L939" t="s">
        <v>3957</v>
      </c>
      <c r="M939" t="s">
        <v>14838</v>
      </c>
      <c r="N939" t="s">
        <v>3984</v>
      </c>
      <c r="O939" t="s">
        <v>16362</v>
      </c>
      <c r="P939" t="s">
        <v>3986</v>
      </c>
      <c r="Q939" t="s">
        <v>16363</v>
      </c>
      <c r="R939" t="s">
        <v>3994</v>
      </c>
      <c r="S939" t="s">
        <v>16313</v>
      </c>
      <c r="U939" s="52">
        <v>272919430</v>
      </c>
      <c r="W939">
        <v>-9189.25</v>
      </c>
    </row>
    <row r="940" spans="1:23" x14ac:dyDescent="0.3">
      <c r="A940" t="s">
        <v>2912</v>
      </c>
      <c r="B940" t="s">
        <v>2913</v>
      </c>
      <c r="C940" t="s">
        <v>15789</v>
      </c>
      <c r="D940">
        <v>1000</v>
      </c>
      <c r="F940">
        <f t="shared" si="14"/>
        <v>810.75</v>
      </c>
      <c r="G940">
        <v>540.5</v>
      </c>
      <c r="H940">
        <v>0</v>
      </c>
      <c r="I940">
        <v>270.25</v>
      </c>
      <c r="J940">
        <v>0</v>
      </c>
      <c r="K940">
        <v>0</v>
      </c>
      <c r="L940" t="s">
        <v>3957</v>
      </c>
      <c r="M940" t="s">
        <v>14838</v>
      </c>
      <c r="N940" t="s">
        <v>3984</v>
      </c>
      <c r="O940" t="s">
        <v>16362</v>
      </c>
      <c r="P940" t="s">
        <v>3986</v>
      </c>
      <c r="Q940" t="s">
        <v>16363</v>
      </c>
      <c r="R940" t="s">
        <v>3994</v>
      </c>
      <c r="S940" t="s">
        <v>16310</v>
      </c>
      <c r="U940" s="52"/>
      <c r="W940">
        <v>-189.25</v>
      </c>
    </row>
    <row r="941" spans="1:23" x14ac:dyDescent="0.3">
      <c r="A941" t="s">
        <v>2914</v>
      </c>
      <c r="B941" t="s">
        <v>2915</v>
      </c>
      <c r="C941" t="s">
        <v>15790</v>
      </c>
      <c r="D941">
        <v>5000</v>
      </c>
      <c r="F941">
        <f t="shared" si="14"/>
        <v>2087.25</v>
      </c>
      <c r="G941">
        <v>2087.25</v>
      </c>
      <c r="H941">
        <v>0</v>
      </c>
      <c r="I941">
        <v>0</v>
      </c>
      <c r="J941">
        <v>0</v>
      </c>
      <c r="K941">
        <v>0</v>
      </c>
      <c r="L941" t="s">
        <v>3957</v>
      </c>
      <c r="M941" t="s">
        <v>14838</v>
      </c>
      <c r="N941" t="s">
        <v>3984</v>
      </c>
      <c r="O941" t="s">
        <v>16362</v>
      </c>
      <c r="P941" t="s">
        <v>3985</v>
      </c>
      <c r="Q941" t="s">
        <v>16371</v>
      </c>
      <c r="R941" t="s">
        <v>3997</v>
      </c>
      <c r="S941" t="s">
        <v>16319</v>
      </c>
      <c r="U941" s="52"/>
      <c r="W941">
        <v>-2912.75</v>
      </c>
    </row>
    <row r="942" spans="1:23" x14ac:dyDescent="0.3">
      <c r="A942" t="s">
        <v>2916</v>
      </c>
      <c r="B942" t="s">
        <v>2917</v>
      </c>
      <c r="C942" t="s">
        <v>15791</v>
      </c>
      <c r="D942">
        <v>5000</v>
      </c>
      <c r="F942">
        <f t="shared" si="14"/>
        <v>810.75</v>
      </c>
      <c r="G942">
        <v>540.5</v>
      </c>
      <c r="H942">
        <v>0</v>
      </c>
      <c r="I942">
        <v>270.25</v>
      </c>
      <c r="J942">
        <v>0</v>
      </c>
      <c r="K942">
        <v>0</v>
      </c>
      <c r="L942" t="s">
        <v>3957</v>
      </c>
      <c r="M942" t="s">
        <v>14838</v>
      </c>
      <c r="N942" t="s">
        <v>3984</v>
      </c>
      <c r="O942" t="s">
        <v>16362</v>
      </c>
      <c r="P942" t="s">
        <v>3986</v>
      </c>
      <c r="Q942" t="s">
        <v>16363</v>
      </c>
      <c r="R942" t="s">
        <v>3994</v>
      </c>
      <c r="S942" t="s">
        <v>16319</v>
      </c>
      <c r="U942" s="52"/>
      <c r="W942">
        <v>-4189.25</v>
      </c>
    </row>
    <row r="943" spans="1:23" x14ac:dyDescent="0.3">
      <c r="A943" t="s">
        <v>2918</v>
      </c>
      <c r="B943" t="s">
        <v>2919</v>
      </c>
      <c r="C943" t="s">
        <v>15792</v>
      </c>
      <c r="D943">
        <v>10000</v>
      </c>
      <c r="F943">
        <f t="shared" si="14"/>
        <v>1265</v>
      </c>
      <c r="G943">
        <v>540.5</v>
      </c>
      <c r="H943">
        <v>0</v>
      </c>
      <c r="I943">
        <v>270.25</v>
      </c>
      <c r="J943">
        <v>0</v>
      </c>
      <c r="K943">
        <v>454.25</v>
      </c>
      <c r="L943" t="s">
        <v>3957</v>
      </c>
      <c r="M943" t="s">
        <v>14838</v>
      </c>
      <c r="N943" t="s">
        <v>3984</v>
      </c>
      <c r="O943" t="s">
        <v>16362</v>
      </c>
      <c r="P943" t="s">
        <v>3986</v>
      </c>
      <c r="Q943" t="s">
        <v>16363</v>
      </c>
      <c r="R943" t="s">
        <v>3994</v>
      </c>
      <c r="S943" t="s">
        <v>16315</v>
      </c>
      <c r="U943" s="52">
        <v>696609870</v>
      </c>
      <c r="W943">
        <v>-8735</v>
      </c>
    </row>
    <row r="944" spans="1:23" x14ac:dyDescent="0.3">
      <c r="A944" t="s">
        <v>2920</v>
      </c>
      <c r="B944" t="s">
        <v>2921</v>
      </c>
      <c r="C944" t="s">
        <v>15793</v>
      </c>
      <c r="D944">
        <v>10000</v>
      </c>
      <c r="F944">
        <f t="shared" si="14"/>
        <v>810.75</v>
      </c>
      <c r="G944">
        <v>540.5</v>
      </c>
      <c r="H944">
        <v>0</v>
      </c>
      <c r="I944">
        <v>270.25</v>
      </c>
      <c r="J944">
        <v>0</v>
      </c>
      <c r="K944">
        <v>0</v>
      </c>
      <c r="L944" t="s">
        <v>3957</v>
      </c>
      <c r="M944" t="s">
        <v>14838</v>
      </c>
      <c r="N944" t="s">
        <v>3984</v>
      </c>
      <c r="O944" t="s">
        <v>16362</v>
      </c>
      <c r="P944" t="s">
        <v>3986</v>
      </c>
      <c r="Q944" t="s">
        <v>16363</v>
      </c>
      <c r="R944" t="s">
        <v>3994</v>
      </c>
      <c r="S944" t="s">
        <v>16322</v>
      </c>
      <c r="U944" s="52"/>
      <c r="W944">
        <v>-9189.25</v>
      </c>
    </row>
    <row r="945" spans="1:23" x14ac:dyDescent="0.3">
      <c r="A945" t="s">
        <v>2922</v>
      </c>
      <c r="B945" t="s">
        <v>2923</v>
      </c>
      <c r="C945" t="s">
        <v>15794</v>
      </c>
      <c r="D945">
        <v>4000</v>
      </c>
      <c r="F945">
        <f t="shared" si="14"/>
        <v>810.75</v>
      </c>
      <c r="G945">
        <v>540.5</v>
      </c>
      <c r="H945">
        <v>0</v>
      </c>
      <c r="I945">
        <v>270.25</v>
      </c>
      <c r="J945">
        <v>0</v>
      </c>
      <c r="K945">
        <v>0</v>
      </c>
      <c r="L945" t="s">
        <v>3957</v>
      </c>
      <c r="M945" t="s">
        <v>14838</v>
      </c>
      <c r="N945" t="s">
        <v>3984</v>
      </c>
      <c r="O945" t="s">
        <v>16362</v>
      </c>
      <c r="P945" t="s">
        <v>3986</v>
      </c>
      <c r="Q945" t="s">
        <v>16363</v>
      </c>
      <c r="R945" t="s">
        <v>3994</v>
      </c>
      <c r="S945" t="s">
        <v>16317</v>
      </c>
      <c r="U945" s="52"/>
      <c r="W945">
        <v>-3189.25</v>
      </c>
    </row>
    <row r="946" spans="1:23" x14ac:dyDescent="0.3">
      <c r="A946" t="s">
        <v>2924</v>
      </c>
      <c r="B946" t="s">
        <v>2925</v>
      </c>
      <c r="C946" t="s">
        <v>15795</v>
      </c>
      <c r="D946">
        <v>5000</v>
      </c>
      <c r="F946">
        <f t="shared" si="14"/>
        <v>810.75</v>
      </c>
      <c r="G946">
        <v>540.5</v>
      </c>
      <c r="H946">
        <v>0</v>
      </c>
      <c r="I946">
        <v>270.25</v>
      </c>
      <c r="J946">
        <v>0</v>
      </c>
      <c r="K946">
        <v>0</v>
      </c>
      <c r="L946" t="s">
        <v>3957</v>
      </c>
      <c r="M946" t="s">
        <v>14838</v>
      </c>
      <c r="N946" t="s">
        <v>3984</v>
      </c>
      <c r="O946" t="s">
        <v>16362</v>
      </c>
      <c r="P946" t="s">
        <v>3986</v>
      </c>
      <c r="Q946" t="s">
        <v>16363</v>
      </c>
      <c r="R946" t="s">
        <v>3994</v>
      </c>
      <c r="S946" t="s">
        <v>16317</v>
      </c>
      <c r="U946" s="52">
        <v>661395360</v>
      </c>
      <c r="W946">
        <v>-4189.25</v>
      </c>
    </row>
    <row r="947" spans="1:23" x14ac:dyDescent="0.3">
      <c r="A947" t="s">
        <v>2926</v>
      </c>
      <c r="B947" t="s">
        <v>2927</v>
      </c>
      <c r="C947" t="s">
        <v>15796</v>
      </c>
      <c r="D947">
        <v>10500</v>
      </c>
      <c r="F947">
        <f t="shared" si="14"/>
        <v>810.75</v>
      </c>
      <c r="G947">
        <v>540.5</v>
      </c>
      <c r="H947">
        <v>0</v>
      </c>
      <c r="I947">
        <v>270.25</v>
      </c>
      <c r="J947">
        <v>0</v>
      </c>
      <c r="K947">
        <v>0</v>
      </c>
      <c r="L947" t="s">
        <v>3957</v>
      </c>
      <c r="M947" t="s">
        <v>14838</v>
      </c>
      <c r="N947" t="s">
        <v>3984</v>
      </c>
      <c r="O947" t="s">
        <v>16362</v>
      </c>
      <c r="P947" t="s">
        <v>3986</v>
      </c>
      <c r="Q947" t="s">
        <v>16363</v>
      </c>
      <c r="R947" t="s">
        <v>3994</v>
      </c>
      <c r="S947" t="s">
        <v>16316</v>
      </c>
      <c r="U947" s="52"/>
      <c r="W947">
        <v>-9689.25</v>
      </c>
    </row>
    <row r="948" spans="1:23" x14ac:dyDescent="0.3">
      <c r="A948" t="s">
        <v>2928</v>
      </c>
      <c r="B948" t="s">
        <v>2929</v>
      </c>
      <c r="C948" t="s">
        <v>15797</v>
      </c>
      <c r="D948">
        <v>180000</v>
      </c>
      <c r="F948">
        <f t="shared" si="14"/>
        <v>160919.38</v>
      </c>
      <c r="G948">
        <v>137482.18</v>
      </c>
      <c r="H948">
        <v>0</v>
      </c>
      <c r="I948">
        <v>23437.200000000001</v>
      </c>
      <c r="J948">
        <v>0</v>
      </c>
      <c r="K948">
        <v>0</v>
      </c>
      <c r="L948" t="s">
        <v>3932</v>
      </c>
      <c r="M948" t="s">
        <v>14838</v>
      </c>
      <c r="N948" t="s">
        <v>3984</v>
      </c>
      <c r="O948" t="s">
        <v>16362</v>
      </c>
      <c r="P948" t="s">
        <v>3991</v>
      </c>
      <c r="Q948" t="s">
        <v>16364</v>
      </c>
      <c r="R948" t="s">
        <v>3994</v>
      </c>
      <c r="S948" t="s">
        <v>16307</v>
      </c>
      <c r="U948" s="52">
        <v>309997120</v>
      </c>
      <c r="W948">
        <v>-19080.619999999995</v>
      </c>
    </row>
    <row r="949" spans="1:23" x14ac:dyDescent="0.3">
      <c r="A949" t="s">
        <v>2930</v>
      </c>
      <c r="B949" t="s">
        <v>2931</v>
      </c>
      <c r="C949" t="s">
        <v>15798</v>
      </c>
      <c r="D949">
        <v>10000</v>
      </c>
      <c r="F949">
        <f t="shared" si="14"/>
        <v>6321.8</v>
      </c>
      <c r="G949">
        <v>6321.8</v>
      </c>
      <c r="H949">
        <v>0</v>
      </c>
      <c r="I949">
        <v>0</v>
      </c>
      <c r="J949">
        <v>0</v>
      </c>
      <c r="K949">
        <v>0</v>
      </c>
      <c r="L949" t="s">
        <v>3935</v>
      </c>
      <c r="M949" t="s">
        <v>14838</v>
      </c>
      <c r="N949" t="s">
        <v>3984</v>
      </c>
      <c r="O949" t="s">
        <v>16362</v>
      </c>
      <c r="P949" t="s">
        <v>3991</v>
      </c>
      <c r="Q949" t="s">
        <v>16364</v>
      </c>
      <c r="R949" t="s">
        <v>3994</v>
      </c>
      <c r="S949" t="s">
        <v>16307</v>
      </c>
      <c r="U949" s="52"/>
      <c r="W949">
        <v>-3678.2</v>
      </c>
    </row>
    <row r="950" spans="1:23" x14ac:dyDescent="0.3">
      <c r="A950" t="s">
        <v>2932</v>
      </c>
      <c r="B950" t="s">
        <v>2933</v>
      </c>
      <c r="C950" t="s">
        <v>15799</v>
      </c>
      <c r="D950">
        <v>10000</v>
      </c>
      <c r="F950">
        <f t="shared" si="14"/>
        <v>1539.85</v>
      </c>
      <c r="G950">
        <v>4639.53</v>
      </c>
      <c r="H950">
        <v>-707.25</v>
      </c>
      <c r="I950">
        <v>253</v>
      </c>
      <c r="J950">
        <v>-2645.43</v>
      </c>
      <c r="K950">
        <v>0</v>
      </c>
      <c r="L950" t="s">
        <v>3936</v>
      </c>
      <c r="M950" t="s">
        <v>14838</v>
      </c>
      <c r="N950" t="s">
        <v>3990</v>
      </c>
      <c r="O950" t="s">
        <v>16364</v>
      </c>
      <c r="P950" t="s">
        <v>3988</v>
      </c>
      <c r="Q950" t="s">
        <v>16362</v>
      </c>
      <c r="R950" t="s">
        <v>3994</v>
      </c>
      <c r="S950" t="s">
        <v>16313</v>
      </c>
      <c r="U950" s="52">
        <v>320359600</v>
      </c>
      <c r="W950">
        <v>-8460.15</v>
      </c>
    </row>
    <row r="951" spans="1:23" x14ac:dyDescent="0.3">
      <c r="A951" t="s">
        <v>2934</v>
      </c>
      <c r="B951" t="s">
        <v>2935</v>
      </c>
      <c r="C951" t="s">
        <v>15800</v>
      </c>
      <c r="D951">
        <v>10500</v>
      </c>
      <c r="F951">
        <f t="shared" si="14"/>
        <v>3293.38</v>
      </c>
      <c r="G951">
        <v>908.5</v>
      </c>
      <c r="H951">
        <v>0</v>
      </c>
      <c r="I951">
        <v>908.5</v>
      </c>
      <c r="J951">
        <v>2191.1799999999998</v>
      </c>
      <c r="K951">
        <v>-714.8</v>
      </c>
      <c r="L951" t="s">
        <v>3931</v>
      </c>
      <c r="M951" t="s">
        <v>14838</v>
      </c>
      <c r="N951" t="s">
        <v>3989</v>
      </c>
      <c r="O951" t="s">
        <v>16363</v>
      </c>
      <c r="P951" t="s">
        <v>3991</v>
      </c>
      <c r="Q951" t="s">
        <v>16364</v>
      </c>
      <c r="R951" t="s">
        <v>3994</v>
      </c>
      <c r="S951" t="s">
        <v>16309</v>
      </c>
      <c r="U951" s="52">
        <v>455085540</v>
      </c>
      <c r="W951">
        <v>-7206.62</v>
      </c>
    </row>
    <row r="952" spans="1:23" x14ac:dyDescent="0.3">
      <c r="A952" t="s">
        <v>2936</v>
      </c>
      <c r="B952" t="s">
        <v>2937</v>
      </c>
      <c r="C952" t="s">
        <v>15801</v>
      </c>
      <c r="D952">
        <v>1</v>
      </c>
      <c r="F952">
        <f t="shared" si="14"/>
        <v>-2891.24</v>
      </c>
      <c r="G952">
        <v>0</v>
      </c>
      <c r="H952">
        <v>0</v>
      </c>
      <c r="I952">
        <v>-2891.24</v>
      </c>
      <c r="J952">
        <v>0</v>
      </c>
      <c r="K952">
        <v>0</v>
      </c>
      <c r="L952" t="s">
        <v>3944</v>
      </c>
      <c r="M952" t="s">
        <v>14838</v>
      </c>
      <c r="N952" t="s">
        <v>3990</v>
      </c>
      <c r="O952" t="s">
        <v>16364</v>
      </c>
      <c r="P952" t="s">
        <v>3985</v>
      </c>
      <c r="Q952" t="s">
        <v>16371</v>
      </c>
      <c r="R952" t="s">
        <v>3997</v>
      </c>
      <c r="S952" t="s">
        <v>16316</v>
      </c>
      <c r="U952" s="52"/>
      <c r="V952">
        <v>2</v>
      </c>
      <c r="W952">
        <v>-2892.24</v>
      </c>
    </row>
    <row r="953" spans="1:23" x14ac:dyDescent="0.3">
      <c r="A953" t="s">
        <v>2938</v>
      </c>
      <c r="B953" t="s">
        <v>2939</v>
      </c>
      <c r="C953" t="s">
        <v>15802</v>
      </c>
      <c r="D953">
        <v>30000</v>
      </c>
      <c r="F953">
        <f t="shared" si="14"/>
        <v>3622.5</v>
      </c>
      <c r="G953">
        <v>1449</v>
      </c>
      <c r="H953">
        <v>0</v>
      </c>
      <c r="I953">
        <v>1449</v>
      </c>
      <c r="J953">
        <v>724.5</v>
      </c>
      <c r="K953">
        <v>0</v>
      </c>
      <c r="L953" t="s">
        <v>3935</v>
      </c>
      <c r="M953" t="s">
        <v>14838</v>
      </c>
      <c r="N953" t="s">
        <v>3989</v>
      </c>
      <c r="O953" t="s">
        <v>16363</v>
      </c>
      <c r="P953" t="s">
        <v>3986</v>
      </c>
      <c r="Q953" t="s">
        <v>16363</v>
      </c>
      <c r="R953" t="s">
        <v>3994</v>
      </c>
      <c r="S953" t="s">
        <v>16314</v>
      </c>
      <c r="U953" s="52"/>
      <c r="W953">
        <v>-26377.5</v>
      </c>
    </row>
    <row r="954" spans="1:23" x14ac:dyDescent="0.3">
      <c r="A954" t="s">
        <v>2940</v>
      </c>
      <c r="B954" t="s">
        <v>2941</v>
      </c>
      <c r="C954" t="s">
        <v>15803</v>
      </c>
      <c r="D954">
        <v>20000</v>
      </c>
      <c r="F954">
        <f t="shared" si="14"/>
        <v>-1684.8300000000002</v>
      </c>
      <c r="G954">
        <v>1771.78</v>
      </c>
      <c r="H954">
        <v>0</v>
      </c>
      <c r="I954">
        <v>0</v>
      </c>
      <c r="J954">
        <v>0</v>
      </c>
      <c r="K954">
        <v>-3456.61</v>
      </c>
      <c r="L954" t="s">
        <v>3949</v>
      </c>
      <c r="M954" t="s">
        <v>14838</v>
      </c>
      <c r="N954" t="s">
        <v>3984</v>
      </c>
      <c r="O954" t="s">
        <v>16362</v>
      </c>
      <c r="P954" t="s">
        <v>3986</v>
      </c>
      <c r="Q954" t="s">
        <v>16363</v>
      </c>
      <c r="R954" t="s">
        <v>3994</v>
      </c>
      <c r="S954" t="s">
        <v>16312</v>
      </c>
      <c r="U954" s="52"/>
      <c r="W954">
        <v>-21684.83</v>
      </c>
    </row>
    <row r="955" spans="1:23" x14ac:dyDescent="0.3">
      <c r="A955" t="s">
        <v>2942</v>
      </c>
      <c r="B955" t="s">
        <v>2943</v>
      </c>
      <c r="C955" t="s">
        <v>15804</v>
      </c>
      <c r="D955">
        <v>5000</v>
      </c>
      <c r="F955">
        <f t="shared" si="14"/>
        <v>2544.67</v>
      </c>
      <c r="G955">
        <v>2544.67</v>
      </c>
      <c r="H955">
        <v>0</v>
      </c>
      <c r="I955">
        <v>0</v>
      </c>
      <c r="J955">
        <v>0</v>
      </c>
      <c r="K955">
        <v>0</v>
      </c>
      <c r="L955" t="s">
        <v>3931</v>
      </c>
      <c r="M955" t="s">
        <v>14838</v>
      </c>
      <c r="N955" t="s">
        <v>3984</v>
      </c>
      <c r="O955" t="s">
        <v>16362</v>
      </c>
      <c r="P955" t="s">
        <v>3986</v>
      </c>
      <c r="Q955" t="s">
        <v>16363</v>
      </c>
      <c r="R955" t="s">
        <v>3994</v>
      </c>
      <c r="S955" t="s">
        <v>16313</v>
      </c>
      <c r="U955" s="52"/>
      <c r="W955">
        <v>-2455.33</v>
      </c>
    </row>
    <row r="956" spans="1:23" x14ac:dyDescent="0.3">
      <c r="A956" t="s">
        <v>2944</v>
      </c>
      <c r="B956" t="s">
        <v>2945</v>
      </c>
      <c r="C956" t="s">
        <v>15805</v>
      </c>
      <c r="D956">
        <v>10000</v>
      </c>
      <c r="F956">
        <f t="shared" si="14"/>
        <v>239.4</v>
      </c>
      <c r="G956">
        <v>0</v>
      </c>
      <c r="H956">
        <v>0</v>
      </c>
      <c r="I956">
        <v>0</v>
      </c>
      <c r="J956">
        <v>0</v>
      </c>
      <c r="K956">
        <v>239.4</v>
      </c>
      <c r="L956" t="s">
        <v>3932</v>
      </c>
      <c r="M956" t="s">
        <v>14838</v>
      </c>
      <c r="N956" t="s">
        <v>3984</v>
      </c>
      <c r="O956" t="s">
        <v>16362</v>
      </c>
      <c r="P956" t="s">
        <v>3988</v>
      </c>
      <c r="Q956" t="s">
        <v>16362</v>
      </c>
      <c r="R956" t="s">
        <v>3995</v>
      </c>
      <c r="S956" t="s">
        <v>16322</v>
      </c>
      <c r="U956" s="52"/>
      <c r="W956">
        <v>-9760.6</v>
      </c>
    </row>
    <row r="957" spans="1:23" x14ac:dyDescent="0.3">
      <c r="A957" t="s">
        <v>2946</v>
      </c>
      <c r="B957" t="s">
        <v>2947</v>
      </c>
      <c r="C957" t="s">
        <v>15806</v>
      </c>
      <c r="D957">
        <v>0</v>
      </c>
      <c r="F957">
        <f t="shared" si="14"/>
        <v>1389498.22</v>
      </c>
      <c r="G957">
        <v>1389498.22</v>
      </c>
      <c r="H957">
        <v>0</v>
      </c>
      <c r="I957">
        <v>0</v>
      </c>
      <c r="J957">
        <v>0</v>
      </c>
      <c r="K957">
        <v>0</v>
      </c>
      <c r="L957" t="s">
        <v>3929</v>
      </c>
      <c r="M957" t="s">
        <v>14840</v>
      </c>
      <c r="N957" t="s">
        <v>3984</v>
      </c>
      <c r="O957" t="s">
        <v>16362</v>
      </c>
      <c r="P957" t="s">
        <v>3985</v>
      </c>
      <c r="Q957" t="s">
        <v>16371</v>
      </c>
      <c r="R957" t="s">
        <v>3997</v>
      </c>
      <c r="S957" t="s">
        <v>16317</v>
      </c>
      <c r="U957" s="52"/>
      <c r="V957">
        <v>8</v>
      </c>
      <c r="W957">
        <v>1389498.22</v>
      </c>
    </row>
    <row r="958" spans="1:23" x14ac:dyDescent="0.3">
      <c r="A958" t="s">
        <v>2948</v>
      </c>
      <c r="B958" t="s">
        <v>2949</v>
      </c>
      <c r="C958" t="s">
        <v>15807</v>
      </c>
      <c r="D958">
        <v>15000</v>
      </c>
      <c r="F958">
        <f t="shared" si="14"/>
        <v>1818.23</v>
      </c>
      <c r="G958">
        <v>1818.23</v>
      </c>
      <c r="H958">
        <v>0</v>
      </c>
      <c r="I958">
        <v>0</v>
      </c>
      <c r="J958">
        <v>0</v>
      </c>
      <c r="K958">
        <v>0</v>
      </c>
      <c r="L958" t="s">
        <v>3941</v>
      </c>
      <c r="M958" t="s">
        <v>14838</v>
      </c>
      <c r="N958" t="s">
        <v>3984</v>
      </c>
      <c r="O958" t="s">
        <v>16362</v>
      </c>
      <c r="P958" t="s">
        <v>3986</v>
      </c>
      <c r="Q958" t="s">
        <v>16363</v>
      </c>
      <c r="R958" t="s">
        <v>3994</v>
      </c>
      <c r="S958" t="s">
        <v>16312</v>
      </c>
      <c r="U958" s="52"/>
      <c r="W958">
        <v>-13181.77</v>
      </c>
    </row>
    <row r="959" spans="1:23" x14ac:dyDescent="0.3">
      <c r="A959" t="s">
        <v>2950</v>
      </c>
      <c r="B959" t="s">
        <v>2951</v>
      </c>
      <c r="C959" t="s">
        <v>15808</v>
      </c>
      <c r="D959">
        <v>50000</v>
      </c>
      <c r="F959">
        <f t="shared" si="14"/>
        <v>2455.25</v>
      </c>
      <c r="G959">
        <v>2455.25</v>
      </c>
      <c r="H959">
        <v>0</v>
      </c>
      <c r="I959">
        <v>0</v>
      </c>
      <c r="J959">
        <v>0</v>
      </c>
      <c r="K959">
        <v>0</v>
      </c>
      <c r="L959" t="s">
        <v>3942</v>
      </c>
      <c r="M959" t="s">
        <v>14837</v>
      </c>
      <c r="N959" t="s">
        <v>3984</v>
      </c>
      <c r="O959" t="s">
        <v>16362</v>
      </c>
      <c r="P959" t="s">
        <v>3988</v>
      </c>
      <c r="Q959" t="s">
        <v>16362</v>
      </c>
      <c r="R959" t="s">
        <v>3994</v>
      </c>
      <c r="S959" t="s">
        <v>16314</v>
      </c>
      <c r="U959" s="52"/>
      <c r="V959">
        <v>3</v>
      </c>
      <c r="W959">
        <v>-47544.75</v>
      </c>
    </row>
    <row r="960" spans="1:23" x14ac:dyDescent="0.3">
      <c r="A960" t="s">
        <v>2952</v>
      </c>
      <c r="B960" t="s">
        <v>2953</v>
      </c>
      <c r="C960" t="s">
        <v>15809</v>
      </c>
      <c r="D960">
        <v>199000</v>
      </c>
      <c r="F960">
        <f t="shared" si="14"/>
        <v>45673.440000000002</v>
      </c>
      <c r="G960">
        <v>45099.12</v>
      </c>
      <c r="H960">
        <v>0</v>
      </c>
      <c r="I960">
        <v>0</v>
      </c>
      <c r="J960">
        <v>0</v>
      </c>
      <c r="K960">
        <v>574.32000000000005</v>
      </c>
      <c r="L960" t="s">
        <v>3943</v>
      </c>
      <c r="M960" t="s">
        <v>14842</v>
      </c>
      <c r="N960" t="s">
        <v>3984</v>
      </c>
      <c r="O960" t="s">
        <v>16362</v>
      </c>
      <c r="P960" t="s">
        <v>3988</v>
      </c>
      <c r="Q960" t="s">
        <v>16362</v>
      </c>
      <c r="R960" t="s">
        <v>3994</v>
      </c>
      <c r="S960" t="s">
        <v>16322</v>
      </c>
      <c r="U960" s="52"/>
      <c r="W960">
        <v>-153326.56</v>
      </c>
    </row>
    <row r="961" spans="1:23" x14ac:dyDescent="0.3">
      <c r="A961" t="s">
        <v>2954</v>
      </c>
      <c r="B961" t="s">
        <v>2955</v>
      </c>
      <c r="C961" t="s">
        <v>15810</v>
      </c>
      <c r="D961">
        <v>150000</v>
      </c>
      <c r="F961">
        <f t="shared" si="14"/>
        <v>76705.340000000011</v>
      </c>
      <c r="G961">
        <v>76259.13</v>
      </c>
      <c r="H961">
        <v>0</v>
      </c>
      <c r="I961">
        <v>0</v>
      </c>
      <c r="J961">
        <v>0</v>
      </c>
      <c r="K961">
        <v>446.21</v>
      </c>
      <c r="L961" t="s">
        <v>3943</v>
      </c>
      <c r="M961" t="s">
        <v>14842</v>
      </c>
      <c r="N961" t="s">
        <v>3989</v>
      </c>
      <c r="O961" t="s">
        <v>16363</v>
      </c>
      <c r="P961" t="s">
        <v>3988</v>
      </c>
      <c r="Q961" t="s">
        <v>16362</v>
      </c>
      <c r="R961" t="s">
        <v>3994</v>
      </c>
      <c r="S961" t="s">
        <v>16309</v>
      </c>
      <c r="U961" s="52"/>
      <c r="W961">
        <v>-73294.659999999989</v>
      </c>
    </row>
    <row r="962" spans="1:23" x14ac:dyDescent="0.3">
      <c r="A962" t="s">
        <v>2956</v>
      </c>
      <c r="B962" t="s">
        <v>2957</v>
      </c>
      <c r="C962" t="s">
        <v>15811</v>
      </c>
      <c r="D962">
        <v>343000</v>
      </c>
      <c r="F962">
        <f t="shared" si="14"/>
        <v>96842.94</v>
      </c>
      <c r="G962">
        <v>96522.41</v>
      </c>
      <c r="H962">
        <v>0</v>
      </c>
      <c r="I962">
        <v>0</v>
      </c>
      <c r="J962">
        <v>-258.75</v>
      </c>
      <c r="K962">
        <v>579.28</v>
      </c>
      <c r="L962" t="s">
        <v>3943</v>
      </c>
      <c r="M962" t="s">
        <v>14842</v>
      </c>
      <c r="N962" t="s">
        <v>3989</v>
      </c>
      <c r="O962" t="s">
        <v>16363</v>
      </c>
      <c r="P962" t="s">
        <v>3991</v>
      </c>
      <c r="Q962" t="s">
        <v>16364</v>
      </c>
      <c r="R962" t="s">
        <v>3994</v>
      </c>
      <c r="S962" t="s">
        <v>16307</v>
      </c>
      <c r="U962" s="52"/>
      <c r="W962">
        <v>-246157.06</v>
      </c>
    </row>
    <row r="963" spans="1:23" x14ac:dyDescent="0.3">
      <c r="A963" t="s">
        <v>2958</v>
      </c>
      <c r="B963" t="s">
        <v>2959</v>
      </c>
      <c r="C963" t="s">
        <v>15812</v>
      </c>
      <c r="D963">
        <v>100000</v>
      </c>
      <c r="F963">
        <f t="shared" ref="F963:F1026" si="15">G963+H963+I963+J963+K963</f>
        <v>14292.5</v>
      </c>
      <c r="G963">
        <v>14292.5</v>
      </c>
      <c r="H963">
        <v>0</v>
      </c>
      <c r="I963">
        <v>0</v>
      </c>
      <c r="J963">
        <v>0</v>
      </c>
      <c r="K963">
        <v>0</v>
      </c>
      <c r="L963" t="s">
        <v>3943</v>
      </c>
      <c r="M963" t="s">
        <v>14842</v>
      </c>
      <c r="N963" t="s">
        <v>3984</v>
      </c>
      <c r="O963" t="s">
        <v>16362</v>
      </c>
      <c r="P963" t="s">
        <v>3991</v>
      </c>
      <c r="Q963" t="s">
        <v>16364</v>
      </c>
      <c r="R963" t="s">
        <v>3994</v>
      </c>
      <c r="S963" t="s">
        <v>16322</v>
      </c>
      <c r="U963" s="52"/>
      <c r="W963">
        <v>-85707.5</v>
      </c>
    </row>
    <row r="964" spans="1:23" x14ac:dyDescent="0.3">
      <c r="A964" t="s">
        <v>2960</v>
      </c>
      <c r="B964" t="s">
        <v>2961</v>
      </c>
      <c r="C964" t="s">
        <v>15813</v>
      </c>
      <c r="D964">
        <v>1</v>
      </c>
      <c r="F964">
        <f t="shared" si="15"/>
        <v>1300.26</v>
      </c>
      <c r="G964">
        <v>0</v>
      </c>
      <c r="H964">
        <v>1300.26</v>
      </c>
      <c r="I964">
        <v>0</v>
      </c>
      <c r="J964">
        <v>0</v>
      </c>
      <c r="K964">
        <v>0</v>
      </c>
      <c r="L964" t="s">
        <v>3943</v>
      </c>
      <c r="M964" t="s">
        <v>14842</v>
      </c>
      <c r="N964" t="s">
        <v>3984</v>
      </c>
      <c r="O964" t="s">
        <v>16362</v>
      </c>
      <c r="P964" t="s">
        <v>3988</v>
      </c>
      <c r="Q964" t="s">
        <v>16362</v>
      </c>
      <c r="R964" t="s">
        <v>3994</v>
      </c>
      <c r="S964" t="s">
        <v>16310</v>
      </c>
      <c r="U964" s="52">
        <v>17498880</v>
      </c>
      <c r="W964">
        <v>1299.26</v>
      </c>
    </row>
    <row r="965" spans="1:23" x14ac:dyDescent="0.3">
      <c r="A965" t="s">
        <v>2962</v>
      </c>
      <c r="B965" t="s">
        <v>2963</v>
      </c>
      <c r="C965" t="s">
        <v>15814</v>
      </c>
      <c r="D965">
        <v>343000</v>
      </c>
      <c r="F965">
        <f t="shared" si="15"/>
        <v>183607.22</v>
      </c>
      <c r="G965">
        <v>183607.22</v>
      </c>
      <c r="H965">
        <v>0</v>
      </c>
      <c r="I965">
        <v>0</v>
      </c>
      <c r="J965">
        <v>0</v>
      </c>
      <c r="K965">
        <v>0</v>
      </c>
      <c r="L965" t="s">
        <v>3943</v>
      </c>
      <c r="M965" t="s">
        <v>14842</v>
      </c>
      <c r="N965" t="s">
        <v>3984</v>
      </c>
      <c r="O965" t="s">
        <v>16362</v>
      </c>
      <c r="P965" t="s">
        <v>3986</v>
      </c>
      <c r="Q965" t="s">
        <v>16363</v>
      </c>
      <c r="R965" t="s">
        <v>4001</v>
      </c>
      <c r="S965" t="s">
        <v>16314</v>
      </c>
      <c r="U965" s="52"/>
      <c r="W965">
        <v>-159392.78</v>
      </c>
    </row>
    <row r="966" spans="1:23" x14ac:dyDescent="0.3">
      <c r="A966" t="s">
        <v>2964</v>
      </c>
      <c r="B966" t="s">
        <v>2965</v>
      </c>
      <c r="C966" t="s">
        <v>15815</v>
      </c>
      <c r="D966">
        <v>250000</v>
      </c>
      <c r="F966">
        <f t="shared" si="15"/>
        <v>81256.06</v>
      </c>
      <c r="G966">
        <v>81256.06</v>
      </c>
      <c r="H966">
        <v>0</v>
      </c>
      <c r="I966">
        <v>0</v>
      </c>
      <c r="J966">
        <v>0</v>
      </c>
      <c r="K966">
        <v>0</v>
      </c>
      <c r="L966" t="s">
        <v>3943</v>
      </c>
      <c r="M966" t="s">
        <v>14842</v>
      </c>
      <c r="N966" t="s">
        <v>3984</v>
      </c>
      <c r="O966" t="s">
        <v>16362</v>
      </c>
      <c r="P966" t="s">
        <v>3988</v>
      </c>
      <c r="Q966" t="s">
        <v>16362</v>
      </c>
      <c r="R966" t="s">
        <v>3994</v>
      </c>
      <c r="S966" t="s">
        <v>16315</v>
      </c>
      <c r="U966" s="52"/>
      <c r="W966">
        <v>-168743.94</v>
      </c>
    </row>
    <row r="967" spans="1:23" x14ac:dyDescent="0.3">
      <c r="A967" t="s">
        <v>2966</v>
      </c>
      <c r="B967" t="s">
        <v>2967</v>
      </c>
      <c r="C967" t="s">
        <v>15816</v>
      </c>
      <c r="D967">
        <v>125000</v>
      </c>
      <c r="F967">
        <f t="shared" si="15"/>
        <v>10635.819999999996</v>
      </c>
      <c r="G967">
        <v>37433.31</v>
      </c>
      <c r="H967">
        <v>-26797.49</v>
      </c>
      <c r="I967">
        <v>0</v>
      </c>
      <c r="J967">
        <v>0</v>
      </c>
      <c r="K967">
        <v>0</v>
      </c>
      <c r="L967" t="s">
        <v>3941</v>
      </c>
      <c r="M967" t="s">
        <v>14838</v>
      </c>
      <c r="N967" t="s">
        <v>3984</v>
      </c>
      <c r="O967" t="s">
        <v>16362</v>
      </c>
      <c r="P967" t="s">
        <v>3986</v>
      </c>
      <c r="Q967" t="s">
        <v>16363</v>
      </c>
      <c r="R967" t="s">
        <v>3994</v>
      </c>
      <c r="S967" t="s">
        <v>16316</v>
      </c>
      <c r="U967" s="52">
        <v>6661790</v>
      </c>
      <c r="W967">
        <v>-114364.18000000001</v>
      </c>
    </row>
    <row r="968" spans="1:23" x14ac:dyDescent="0.3">
      <c r="A968" t="s">
        <v>2968</v>
      </c>
      <c r="B968" t="s">
        <v>2969</v>
      </c>
      <c r="C968" t="s">
        <v>15817</v>
      </c>
      <c r="D968">
        <v>3000</v>
      </c>
      <c r="F968">
        <f t="shared" si="15"/>
        <v>815.36</v>
      </c>
      <c r="G968">
        <v>0</v>
      </c>
      <c r="H968">
        <v>0</v>
      </c>
      <c r="I968">
        <v>0</v>
      </c>
      <c r="J968">
        <v>0</v>
      </c>
      <c r="K968">
        <v>815.36</v>
      </c>
      <c r="L968" t="s">
        <v>3941</v>
      </c>
      <c r="M968" t="s">
        <v>14838</v>
      </c>
      <c r="N968" t="s">
        <v>3984</v>
      </c>
      <c r="O968" t="s">
        <v>16362</v>
      </c>
      <c r="P968" t="s">
        <v>3985</v>
      </c>
      <c r="Q968" t="s">
        <v>16371</v>
      </c>
      <c r="R968" t="s">
        <v>3997</v>
      </c>
      <c r="S968" t="s">
        <v>16319</v>
      </c>
      <c r="U968" s="52">
        <v>259720670</v>
      </c>
      <c r="W968">
        <v>-2184.64</v>
      </c>
    </row>
    <row r="969" spans="1:23" x14ac:dyDescent="0.3">
      <c r="A969" t="s">
        <v>2970</v>
      </c>
      <c r="B969" t="s">
        <v>2971</v>
      </c>
      <c r="C969" t="s">
        <v>15818</v>
      </c>
      <c r="D969">
        <v>15000</v>
      </c>
      <c r="F969">
        <f t="shared" si="15"/>
        <v>3098.91</v>
      </c>
      <c r="G969">
        <v>3098.91</v>
      </c>
      <c r="H969">
        <v>0</v>
      </c>
      <c r="I969">
        <v>0</v>
      </c>
      <c r="J969">
        <v>0</v>
      </c>
      <c r="K969">
        <v>0</v>
      </c>
      <c r="L969" t="s">
        <v>3936</v>
      </c>
      <c r="M969" t="s">
        <v>14838</v>
      </c>
      <c r="N969" t="s">
        <v>3984</v>
      </c>
      <c r="O969" t="s">
        <v>16362</v>
      </c>
      <c r="P969" t="s">
        <v>3986</v>
      </c>
      <c r="Q969" t="s">
        <v>16363</v>
      </c>
      <c r="R969" t="s">
        <v>3994</v>
      </c>
      <c r="S969" t="s">
        <v>16317</v>
      </c>
      <c r="U969" s="52"/>
      <c r="W969">
        <v>-11901.09</v>
      </c>
    </row>
    <row r="970" spans="1:23" x14ac:dyDescent="0.3">
      <c r="A970" t="s">
        <v>2972</v>
      </c>
      <c r="B970" t="s">
        <v>2973</v>
      </c>
      <c r="C970" t="s">
        <v>15819</v>
      </c>
      <c r="D970">
        <v>0</v>
      </c>
      <c r="F970">
        <f t="shared" si="15"/>
        <v>11719.96</v>
      </c>
      <c r="G970">
        <v>0</v>
      </c>
      <c r="H970">
        <v>0</v>
      </c>
      <c r="I970">
        <v>39151.96</v>
      </c>
      <c r="J970">
        <v>0</v>
      </c>
      <c r="K970">
        <v>-27432</v>
      </c>
      <c r="L970" t="s">
        <v>3928</v>
      </c>
      <c r="M970" t="s">
        <v>14840</v>
      </c>
      <c r="N970" t="s">
        <v>3989</v>
      </c>
      <c r="O970" t="s">
        <v>16363</v>
      </c>
      <c r="P970" t="s">
        <v>3988</v>
      </c>
      <c r="Q970" t="s">
        <v>16362</v>
      </c>
      <c r="R970" t="s">
        <v>3994</v>
      </c>
      <c r="S970" t="s">
        <v>16310</v>
      </c>
      <c r="U970" s="52">
        <v>151518920</v>
      </c>
      <c r="W970">
        <v>11719.96</v>
      </c>
    </row>
    <row r="971" spans="1:23" x14ac:dyDescent="0.3">
      <c r="A971" t="s">
        <v>2974</v>
      </c>
      <c r="B971" t="s">
        <v>2975</v>
      </c>
      <c r="C971" t="s">
        <v>15820</v>
      </c>
      <c r="D971">
        <v>15000</v>
      </c>
      <c r="F971">
        <f t="shared" si="15"/>
        <v>2242.5</v>
      </c>
      <c r="G971">
        <v>2242.5</v>
      </c>
      <c r="H971">
        <v>0</v>
      </c>
      <c r="I971">
        <v>0</v>
      </c>
      <c r="J971">
        <v>0</v>
      </c>
      <c r="K971">
        <v>0</v>
      </c>
      <c r="L971" t="s">
        <v>3958</v>
      </c>
      <c r="M971" t="s">
        <v>14838</v>
      </c>
      <c r="N971" t="s">
        <v>3984</v>
      </c>
      <c r="O971" t="s">
        <v>16362</v>
      </c>
      <c r="P971" t="s">
        <v>3986</v>
      </c>
      <c r="Q971" t="s">
        <v>16363</v>
      </c>
      <c r="R971" t="s">
        <v>3994</v>
      </c>
      <c r="S971" t="s">
        <v>16317</v>
      </c>
      <c r="U971" s="52">
        <v>114890940</v>
      </c>
      <c r="W971">
        <v>-12757.5</v>
      </c>
    </row>
    <row r="972" spans="1:23" x14ac:dyDescent="0.3">
      <c r="A972" t="s">
        <v>2976</v>
      </c>
      <c r="B972" t="s">
        <v>2977</v>
      </c>
      <c r="C972" t="s">
        <v>15821</v>
      </c>
      <c r="D972">
        <v>20000</v>
      </c>
      <c r="F972">
        <f t="shared" si="15"/>
        <v>9572.85</v>
      </c>
      <c r="G972">
        <v>9572.85</v>
      </c>
      <c r="H972">
        <v>0</v>
      </c>
      <c r="I972">
        <v>0</v>
      </c>
      <c r="J972">
        <v>0</v>
      </c>
      <c r="K972">
        <v>0</v>
      </c>
      <c r="L972" t="s">
        <v>3949</v>
      </c>
      <c r="M972" t="s">
        <v>14838</v>
      </c>
      <c r="N972" t="s">
        <v>3984</v>
      </c>
      <c r="O972" t="s">
        <v>16362</v>
      </c>
      <c r="P972" t="s">
        <v>3986</v>
      </c>
      <c r="Q972" t="s">
        <v>16363</v>
      </c>
      <c r="R972" t="s">
        <v>3994</v>
      </c>
      <c r="S972" t="s">
        <v>16311</v>
      </c>
      <c r="U972" s="52"/>
      <c r="W972">
        <v>-10427.15</v>
      </c>
    </row>
    <row r="973" spans="1:23" x14ac:dyDescent="0.3">
      <c r="A973" t="s">
        <v>2978</v>
      </c>
      <c r="B973" t="s">
        <v>2979</v>
      </c>
      <c r="C973" t="s">
        <v>15822</v>
      </c>
      <c r="D973">
        <v>20000</v>
      </c>
      <c r="F973">
        <f t="shared" si="15"/>
        <v>3021.26</v>
      </c>
      <c r="G973">
        <v>3021.26</v>
      </c>
      <c r="H973">
        <v>0</v>
      </c>
      <c r="I973">
        <v>0</v>
      </c>
      <c r="J973">
        <v>0</v>
      </c>
      <c r="K973">
        <v>0</v>
      </c>
      <c r="L973" t="s">
        <v>3935</v>
      </c>
      <c r="M973" t="s">
        <v>14838</v>
      </c>
      <c r="N973" t="s">
        <v>3984</v>
      </c>
      <c r="O973" t="s">
        <v>16362</v>
      </c>
      <c r="P973" t="s">
        <v>3988</v>
      </c>
      <c r="Q973" t="s">
        <v>16362</v>
      </c>
      <c r="R973" t="s">
        <v>4001</v>
      </c>
      <c r="S973" t="s">
        <v>16314</v>
      </c>
      <c r="U973" s="52"/>
      <c r="W973">
        <v>-16978.739999999998</v>
      </c>
    </row>
    <row r="974" spans="1:23" x14ac:dyDescent="0.3">
      <c r="A974" t="s">
        <v>2980</v>
      </c>
      <c r="B974" t="s">
        <v>2981</v>
      </c>
      <c r="C974" t="s">
        <v>15823</v>
      </c>
      <c r="D974">
        <v>100000</v>
      </c>
      <c r="F974">
        <f t="shared" si="15"/>
        <v>4602.76</v>
      </c>
      <c r="G974">
        <v>4602.76</v>
      </c>
      <c r="H974">
        <v>0</v>
      </c>
      <c r="I974">
        <v>0</v>
      </c>
      <c r="J974">
        <v>0</v>
      </c>
      <c r="K974">
        <v>0</v>
      </c>
      <c r="L974" t="s">
        <v>3941</v>
      </c>
      <c r="M974" t="s">
        <v>14838</v>
      </c>
      <c r="N974" t="s">
        <v>3984</v>
      </c>
      <c r="O974" t="s">
        <v>16362</v>
      </c>
      <c r="P974" t="s">
        <v>3986</v>
      </c>
      <c r="Q974" t="s">
        <v>16363</v>
      </c>
      <c r="R974" t="s">
        <v>3994</v>
      </c>
      <c r="S974" t="s">
        <v>16318</v>
      </c>
      <c r="U974" s="52"/>
      <c r="W974">
        <v>-95397.24</v>
      </c>
    </row>
    <row r="975" spans="1:23" x14ac:dyDescent="0.3">
      <c r="A975" t="s">
        <v>2982</v>
      </c>
      <c r="B975" t="s">
        <v>2983</v>
      </c>
      <c r="C975" t="s">
        <v>15824</v>
      </c>
      <c r="D975">
        <v>20000</v>
      </c>
      <c r="F975">
        <f t="shared" si="15"/>
        <v>9574.52</v>
      </c>
      <c r="G975">
        <v>16719.23</v>
      </c>
      <c r="H975">
        <v>-7144.71</v>
      </c>
      <c r="I975">
        <v>0</v>
      </c>
      <c r="J975">
        <v>0</v>
      </c>
      <c r="K975">
        <v>0</v>
      </c>
      <c r="L975" t="s">
        <v>3941</v>
      </c>
      <c r="M975" t="s">
        <v>14838</v>
      </c>
      <c r="N975" t="s">
        <v>3984</v>
      </c>
      <c r="O975" t="s">
        <v>16362</v>
      </c>
      <c r="P975" t="s">
        <v>3986</v>
      </c>
      <c r="Q975" t="s">
        <v>16363</v>
      </c>
      <c r="R975" t="s">
        <v>3997</v>
      </c>
      <c r="S975" t="s">
        <v>16317</v>
      </c>
      <c r="U975" s="52"/>
      <c r="W975">
        <v>-10425.48</v>
      </c>
    </row>
    <row r="976" spans="1:23" x14ac:dyDescent="0.3">
      <c r="A976" t="s">
        <v>2984</v>
      </c>
      <c r="B976" t="s">
        <v>2985</v>
      </c>
      <c r="C976" t="s">
        <v>15825</v>
      </c>
      <c r="D976">
        <v>90000</v>
      </c>
      <c r="F976">
        <f t="shared" si="15"/>
        <v>201.25</v>
      </c>
      <c r="G976">
        <v>201.25</v>
      </c>
      <c r="H976">
        <v>0</v>
      </c>
      <c r="I976">
        <v>0</v>
      </c>
      <c r="J976">
        <v>0</v>
      </c>
      <c r="K976">
        <v>0</v>
      </c>
      <c r="L976" t="s">
        <v>3955</v>
      </c>
      <c r="M976" t="s">
        <v>14842</v>
      </c>
      <c r="N976" t="s">
        <v>3984</v>
      </c>
      <c r="O976" t="s">
        <v>16362</v>
      </c>
      <c r="P976" t="s">
        <v>3986</v>
      </c>
      <c r="Q976" t="s">
        <v>16363</v>
      </c>
      <c r="R976" t="s">
        <v>3994</v>
      </c>
      <c r="S976" t="s">
        <v>16308</v>
      </c>
      <c r="U976" s="52"/>
      <c r="W976">
        <v>-89798.75</v>
      </c>
    </row>
    <row r="977" spans="1:23" x14ac:dyDescent="0.3">
      <c r="A977" t="s">
        <v>2986</v>
      </c>
      <c r="B977" t="s">
        <v>2987</v>
      </c>
      <c r="C977" t="s">
        <v>15826</v>
      </c>
      <c r="D977">
        <v>10000</v>
      </c>
      <c r="F977">
        <f t="shared" si="15"/>
        <v>1794.63</v>
      </c>
      <c r="G977">
        <v>1794.63</v>
      </c>
      <c r="H977">
        <v>0</v>
      </c>
      <c r="I977">
        <v>0</v>
      </c>
      <c r="J977">
        <v>0</v>
      </c>
      <c r="K977">
        <v>0</v>
      </c>
      <c r="L977" t="s">
        <v>3957</v>
      </c>
      <c r="M977" t="s">
        <v>14838</v>
      </c>
      <c r="N977" t="s">
        <v>3984</v>
      </c>
      <c r="O977" t="s">
        <v>16362</v>
      </c>
      <c r="P977" t="s">
        <v>3986</v>
      </c>
      <c r="Q977" t="s">
        <v>16363</v>
      </c>
      <c r="R977" t="s">
        <v>3994</v>
      </c>
      <c r="S977" t="s">
        <v>16314</v>
      </c>
      <c r="U977" s="52">
        <v>438469080</v>
      </c>
      <c r="W977">
        <v>-8205.369999999999</v>
      </c>
    </row>
    <row r="978" spans="1:23" x14ac:dyDescent="0.3">
      <c r="A978" t="s">
        <v>2988</v>
      </c>
      <c r="B978" t="s">
        <v>2989</v>
      </c>
      <c r="C978" t="s">
        <v>15827</v>
      </c>
      <c r="D978">
        <v>1</v>
      </c>
      <c r="F978">
        <f t="shared" si="15"/>
        <v>4000.54</v>
      </c>
      <c r="G978">
        <v>4000.54</v>
      </c>
      <c r="H978">
        <v>0</v>
      </c>
      <c r="I978">
        <v>0</v>
      </c>
      <c r="J978">
        <v>0</v>
      </c>
      <c r="K978">
        <v>0</v>
      </c>
      <c r="L978" t="s">
        <v>3931</v>
      </c>
      <c r="M978" t="s">
        <v>14838</v>
      </c>
      <c r="N978" t="s">
        <v>3984</v>
      </c>
      <c r="O978" t="s">
        <v>16362</v>
      </c>
      <c r="P978" t="s">
        <v>3988</v>
      </c>
      <c r="Q978" t="s">
        <v>16362</v>
      </c>
      <c r="R978" t="s">
        <v>3994</v>
      </c>
      <c r="S978" t="s">
        <v>16320</v>
      </c>
      <c r="U978" s="52"/>
      <c r="W978">
        <v>3999.54</v>
      </c>
    </row>
    <row r="979" spans="1:23" x14ac:dyDescent="0.3">
      <c r="A979" t="s">
        <v>2990</v>
      </c>
      <c r="B979" t="s">
        <v>2989</v>
      </c>
      <c r="C979" t="s">
        <v>15828</v>
      </c>
      <c r="D979">
        <v>10000</v>
      </c>
      <c r="F979">
        <f t="shared" si="15"/>
        <v>18972.490000000002</v>
      </c>
      <c r="G979">
        <v>18972.490000000002</v>
      </c>
      <c r="H979">
        <v>0</v>
      </c>
      <c r="I979">
        <v>0</v>
      </c>
      <c r="J979">
        <v>0</v>
      </c>
      <c r="K979">
        <v>0</v>
      </c>
      <c r="L979" t="s">
        <v>3931</v>
      </c>
      <c r="M979" t="s">
        <v>14838</v>
      </c>
      <c r="N979" t="s">
        <v>3984</v>
      </c>
      <c r="O979" t="s">
        <v>16362</v>
      </c>
      <c r="P979" t="s">
        <v>3988</v>
      </c>
      <c r="Q979" t="s">
        <v>16362</v>
      </c>
      <c r="R979" t="s">
        <v>3994</v>
      </c>
      <c r="S979" t="s">
        <v>16307</v>
      </c>
      <c r="U979" s="52"/>
      <c r="W979">
        <v>8972.4900000000016</v>
      </c>
    </row>
    <row r="980" spans="1:23" x14ac:dyDescent="0.3">
      <c r="A980" t="s">
        <v>2991</v>
      </c>
      <c r="B980" t="s">
        <v>2992</v>
      </c>
      <c r="C980" t="s">
        <v>15829</v>
      </c>
      <c r="D980">
        <v>24000000</v>
      </c>
      <c r="F980">
        <f t="shared" si="15"/>
        <v>349482.85</v>
      </c>
      <c r="G980">
        <v>0</v>
      </c>
      <c r="H980">
        <v>425190.47</v>
      </c>
      <c r="I980">
        <v>0</v>
      </c>
      <c r="J980">
        <v>-126.01</v>
      </c>
      <c r="K980">
        <v>-75581.61</v>
      </c>
      <c r="L980" t="s">
        <v>3972</v>
      </c>
      <c r="M980" t="s">
        <v>14842</v>
      </c>
      <c r="N980" t="s">
        <v>3989</v>
      </c>
      <c r="O980" t="s">
        <v>16363</v>
      </c>
      <c r="P980" t="s">
        <v>3988</v>
      </c>
      <c r="Q980" t="s">
        <v>16362</v>
      </c>
      <c r="R980" t="s">
        <v>3994</v>
      </c>
      <c r="S980" t="s">
        <v>16319</v>
      </c>
      <c r="U980" s="52">
        <v>622373640</v>
      </c>
      <c r="W980">
        <v>-23650517.149999999</v>
      </c>
    </row>
    <row r="981" spans="1:23" x14ac:dyDescent="0.3">
      <c r="A981" t="s">
        <v>2993</v>
      </c>
      <c r="B981" t="s">
        <v>2994</v>
      </c>
      <c r="C981" t="s">
        <v>15830</v>
      </c>
      <c r="D981">
        <v>1</v>
      </c>
      <c r="F981">
        <f t="shared" si="15"/>
        <v>-15235.34</v>
      </c>
      <c r="G981">
        <v>-15235.34</v>
      </c>
      <c r="H981">
        <v>0</v>
      </c>
      <c r="I981">
        <v>0</v>
      </c>
      <c r="J981">
        <v>0</v>
      </c>
      <c r="K981">
        <v>0</v>
      </c>
      <c r="L981" t="s">
        <v>3972</v>
      </c>
      <c r="M981" t="s">
        <v>14842</v>
      </c>
      <c r="N981" t="s">
        <v>3984</v>
      </c>
      <c r="O981" t="s">
        <v>16362</v>
      </c>
      <c r="P981" t="s">
        <v>3988</v>
      </c>
      <c r="Q981" t="s">
        <v>16362</v>
      </c>
      <c r="R981" t="s">
        <v>3994</v>
      </c>
      <c r="S981" t="s">
        <v>16307</v>
      </c>
      <c r="U981" s="52"/>
      <c r="W981">
        <v>-15236.34</v>
      </c>
    </row>
    <row r="982" spans="1:23" x14ac:dyDescent="0.3">
      <c r="A982" t="s">
        <v>2995</v>
      </c>
      <c r="B982" t="s">
        <v>2996</v>
      </c>
      <c r="C982" t="s">
        <v>15831</v>
      </c>
      <c r="D982">
        <v>1</v>
      </c>
      <c r="F982">
        <f t="shared" si="15"/>
        <v>-11297.63</v>
      </c>
      <c r="G982">
        <v>-11297.63</v>
      </c>
      <c r="H982">
        <v>0</v>
      </c>
      <c r="I982">
        <v>0</v>
      </c>
      <c r="J982">
        <v>0</v>
      </c>
      <c r="K982">
        <v>0</v>
      </c>
      <c r="L982" t="s">
        <v>3972</v>
      </c>
      <c r="M982" t="s">
        <v>14842</v>
      </c>
      <c r="N982" t="s">
        <v>3984</v>
      </c>
      <c r="O982" t="s">
        <v>16362</v>
      </c>
      <c r="P982" t="s">
        <v>3988</v>
      </c>
      <c r="Q982" t="s">
        <v>16362</v>
      </c>
      <c r="R982" t="s">
        <v>3994</v>
      </c>
      <c r="S982" t="s">
        <v>16321</v>
      </c>
      <c r="U982" s="52"/>
      <c r="W982">
        <v>-11298.63</v>
      </c>
    </row>
    <row r="983" spans="1:23" x14ac:dyDescent="0.3">
      <c r="A983" t="s">
        <v>2997</v>
      </c>
      <c r="B983" t="s">
        <v>2998</v>
      </c>
      <c r="C983" t="s">
        <v>15832</v>
      </c>
      <c r="D983">
        <v>1</v>
      </c>
      <c r="F983">
        <f t="shared" si="15"/>
        <v>-1579.28</v>
      </c>
      <c r="G983">
        <v>-1579.28</v>
      </c>
      <c r="H983">
        <v>0</v>
      </c>
      <c r="I983">
        <v>0</v>
      </c>
      <c r="J983">
        <v>0</v>
      </c>
      <c r="K983">
        <v>0</v>
      </c>
      <c r="L983" t="s">
        <v>3972</v>
      </c>
      <c r="M983" t="s">
        <v>14842</v>
      </c>
      <c r="N983" t="s">
        <v>3984</v>
      </c>
      <c r="O983" t="s">
        <v>16362</v>
      </c>
      <c r="P983" t="s">
        <v>3988</v>
      </c>
      <c r="Q983" t="s">
        <v>16362</v>
      </c>
      <c r="R983" t="s">
        <v>3994</v>
      </c>
      <c r="S983" t="s">
        <v>16319</v>
      </c>
      <c r="U983" s="52">
        <v>77395860</v>
      </c>
      <c r="V983">
        <v>5</v>
      </c>
      <c r="W983">
        <v>-1580.28</v>
      </c>
    </row>
    <row r="984" spans="1:23" x14ac:dyDescent="0.3">
      <c r="A984" t="s">
        <v>2999</v>
      </c>
      <c r="B984" t="s">
        <v>3000</v>
      </c>
      <c r="C984" t="s">
        <v>15833</v>
      </c>
      <c r="D984">
        <v>100000</v>
      </c>
      <c r="F984">
        <f t="shared" si="15"/>
        <v>-1870.8</v>
      </c>
      <c r="G984">
        <v>-1870.8</v>
      </c>
      <c r="H984">
        <v>0</v>
      </c>
      <c r="I984">
        <v>0</v>
      </c>
      <c r="J984">
        <v>0</v>
      </c>
      <c r="K984">
        <v>0</v>
      </c>
      <c r="L984" t="s">
        <v>3972</v>
      </c>
      <c r="M984" t="s">
        <v>14842</v>
      </c>
      <c r="N984" t="s">
        <v>3984</v>
      </c>
      <c r="O984" t="s">
        <v>16362</v>
      </c>
      <c r="P984" t="s">
        <v>3988</v>
      </c>
      <c r="Q984" t="s">
        <v>16362</v>
      </c>
      <c r="R984" t="s">
        <v>3994</v>
      </c>
      <c r="S984" t="s">
        <v>16315</v>
      </c>
      <c r="U984" s="52"/>
      <c r="W984">
        <v>-101870.8</v>
      </c>
    </row>
    <row r="985" spans="1:23" x14ac:dyDescent="0.3">
      <c r="A985" t="s">
        <v>3001</v>
      </c>
      <c r="B985" t="s">
        <v>3002</v>
      </c>
      <c r="C985" t="s">
        <v>15834</v>
      </c>
      <c r="D985">
        <v>2000000</v>
      </c>
      <c r="F985">
        <f t="shared" si="15"/>
        <v>30122.81</v>
      </c>
      <c r="G985">
        <v>29699.54</v>
      </c>
      <c r="H985">
        <v>596.83000000000004</v>
      </c>
      <c r="I985">
        <v>-173.56</v>
      </c>
      <c r="J985">
        <v>0</v>
      </c>
      <c r="K985">
        <v>0</v>
      </c>
      <c r="L985" t="s">
        <v>3970</v>
      </c>
      <c r="M985" t="s">
        <v>14842</v>
      </c>
      <c r="N985" t="s">
        <v>3984</v>
      </c>
      <c r="O985" t="s">
        <v>16362</v>
      </c>
      <c r="P985" t="s">
        <v>3985</v>
      </c>
      <c r="Q985" t="s">
        <v>16371</v>
      </c>
      <c r="R985" t="s">
        <v>3997</v>
      </c>
      <c r="S985" t="s">
        <v>16321</v>
      </c>
      <c r="U985" s="52">
        <v>538773280</v>
      </c>
      <c r="V985">
        <v>5</v>
      </c>
      <c r="W985">
        <v>-1969877.19</v>
      </c>
    </row>
    <row r="986" spans="1:23" x14ac:dyDescent="0.3">
      <c r="A986" t="s">
        <v>3003</v>
      </c>
      <c r="B986" t="s">
        <v>3004</v>
      </c>
      <c r="C986" t="s">
        <v>15835</v>
      </c>
      <c r="D986">
        <v>1000000</v>
      </c>
      <c r="F986">
        <f t="shared" si="15"/>
        <v>1043864.35</v>
      </c>
      <c r="G986">
        <v>990455.37</v>
      </c>
      <c r="H986">
        <v>52979.16</v>
      </c>
      <c r="I986">
        <v>0</v>
      </c>
      <c r="J986">
        <v>0</v>
      </c>
      <c r="K986">
        <v>429.82</v>
      </c>
      <c r="L986" t="s">
        <v>3970</v>
      </c>
      <c r="M986" t="s">
        <v>14842</v>
      </c>
      <c r="N986" t="s">
        <v>3984</v>
      </c>
      <c r="O986" t="s">
        <v>16362</v>
      </c>
      <c r="P986" t="s">
        <v>3985</v>
      </c>
      <c r="Q986" t="s">
        <v>16371</v>
      </c>
      <c r="R986" t="s">
        <v>3997</v>
      </c>
      <c r="S986" t="s">
        <v>16316</v>
      </c>
      <c r="U986" s="52"/>
      <c r="W986">
        <v>43864.349999999977</v>
      </c>
    </row>
    <row r="987" spans="1:23" x14ac:dyDescent="0.3">
      <c r="A987" t="s">
        <v>3005</v>
      </c>
      <c r="B987" t="s">
        <v>3006</v>
      </c>
      <c r="C987" t="s">
        <v>15836</v>
      </c>
      <c r="D987">
        <v>2500000</v>
      </c>
      <c r="F987">
        <f t="shared" si="15"/>
        <v>2377828.4899999998</v>
      </c>
      <c r="G987">
        <v>1843136.33</v>
      </c>
      <c r="H987">
        <v>361381.73</v>
      </c>
      <c r="I987">
        <v>178548.11</v>
      </c>
      <c r="J987">
        <v>-746.64</v>
      </c>
      <c r="K987">
        <v>-4491.04</v>
      </c>
      <c r="L987" t="s">
        <v>3970</v>
      </c>
      <c r="M987" t="s">
        <v>14842</v>
      </c>
      <c r="N987" t="s">
        <v>3989</v>
      </c>
      <c r="O987" t="s">
        <v>16363</v>
      </c>
      <c r="P987" t="s">
        <v>3985</v>
      </c>
      <c r="Q987" t="s">
        <v>16371</v>
      </c>
      <c r="R987" t="s">
        <v>3997</v>
      </c>
      <c r="S987" t="s">
        <v>16315</v>
      </c>
      <c r="U987" s="52">
        <v>166098880</v>
      </c>
      <c r="W987">
        <v>-122171.51000000024</v>
      </c>
    </row>
    <row r="988" spans="1:23" x14ac:dyDescent="0.3">
      <c r="A988" t="s">
        <v>3007</v>
      </c>
      <c r="B988" t="s">
        <v>3008</v>
      </c>
      <c r="C988" t="s">
        <v>15837</v>
      </c>
      <c r="D988">
        <v>3500000</v>
      </c>
      <c r="F988">
        <f t="shared" si="15"/>
        <v>2744305.05</v>
      </c>
      <c r="G988">
        <v>2222338.87</v>
      </c>
      <c r="H988">
        <v>384331.36</v>
      </c>
      <c r="I988">
        <v>0</v>
      </c>
      <c r="J988">
        <v>0</v>
      </c>
      <c r="K988">
        <v>137634.82</v>
      </c>
      <c r="L988" t="s">
        <v>3970</v>
      </c>
      <c r="M988" t="s">
        <v>14842</v>
      </c>
      <c r="N988" t="s">
        <v>3989</v>
      </c>
      <c r="O988" t="s">
        <v>16363</v>
      </c>
      <c r="P988" t="s">
        <v>3986</v>
      </c>
      <c r="Q988" t="s">
        <v>16363</v>
      </c>
      <c r="R988" t="s">
        <v>3994</v>
      </c>
      <c r="S988" t="s">
        <v>16314</v>
      </c>
      <c r="U988" s="52"/>
      <c r="W988">
        <v>-755694.95000000019</v>
      </c>
    </row>
    <row r="989" spans="1:23" x14ac:dyDescent="0.3">
      <c r="A989" t="s">
        <v>3009</v>
      </c>
      <c r="B989" t="s">
        <v>3010</v>
      </c>
      <c r="C989" t="s">
        <v>15838</v>
      </c>
      <c r="D989">
        <v>1</v>
      </c>
      <c r="F989">
        <f t="shared" si="15"/>
        <v>1038298.5599999999</v>
      </c>
      <c r="G989">
        <v>0</v>
      </c>
      <c r="H989">
        <v>34052.6</v>
      </c>
      <c r="I989">
        <v>106950</v>
      </c>
      <c r="J989">
        <v>0</v>
      </c>
      <c r="K989">
        <v>897295.96</v>
      </c>
      <c r="L989" t="s">
        <v>3970</v>
      </c>
      <c r="M989" t="s">
        <v>14842</v>
      </c>
      <c r="N989" t="s">
        <v>3992</v>
      </c>
      <c r="O989" t="s">
        <v>16365</v>
      </c>
      <c r="P989" t="s">
        <v>3985</v>
      </c>
      <c r="Q989" t="s">
        <v>16371</v>
      </c>
      <c r="R989" t="s">
        <v>3997</v>
      </c>
      <c r="S989" t="s">
        <v>16315</v>
      </c>
      <c r="U989" s="52"/>
      <c r="W989">
        <v>1038297.5599999999</v>
      </c>
    </row>
    <row r="990" spans="1:23" x14ac:dyDescent="0.3">
      <c r="A990" t="s">
        <v>3011</v>
      </c>
      <c r="B990" t="s">
        <v>3012</v>
      </c>
      <c r="C990" t="s">
        <v>15839</v>
      </c>
      <c r="D990">
        <v>15000</v>
      </c>
      <c r="F990">
        <f t="shared" si="15"/>
        <v>879.75</v>
      </c>
      <c r="G990">
        <v>879.75</v>
      </c>
      <c r="H990">
        <v>0</v>
      </c>
      <c r="I990">
        <v>0</v>
      </c>
      <c r="J990">
        <v>0</v>
      </c>
      <c r="K990">
        <v>0</v>
      </c>
      <c r="L990" t="s">
        <v>3936</v>
      </c>
      <c r="M990" t="s">
        <v>14838</v>
      </c>
      <c r="N990" t="s">
        <v>3984</v>
      </c>
      <c r="O990" t="s">
        <v>16362</v>
      </c>
      <c r="P990" t="s">
        <v>3985</v>
      </c>
      <c r="Q990" t="s">
        <v>16371</v>
      </c>
      <c r="R990" t="s">
        <v>3997</v>
      </c>
      <c r="S990" t="s">
        <v>16320</v>
      </c>
      <c r="U990" s="52"/>
      <c r="W990">
        <v>-14120.25</v>
      </c>
    </row>
    <row r="991" spans="1:23" x14ac:dyDescent="0.3">
      <c r="A991" t="s">
        <v>3013</v>
      </c>
      <c r="B991" t="s">
        <v>3014</v>
      </c>
      <c r="C991" t="s">
        <v>15840</v>
      </c>
      <c r="D991">
        <v>5000</v>
      </c>
      <c r="F991">
        <f t="shared" si="15"/>
        <v>3301.31</v>
      </c>
      <c r="G991">
        <v>3301.31</v>
      </c>
      <c r="H991">
        <v>0</v>
      </c>
      <c r="I991">
        <v>0</v>
      </c>
      <c r="J991">
        <v>0</v>
      </c>
      <c r="K991">
        <v>0</v>
      </c>
      <c r="L991" t="s">
        <v>3932</v>
      </c>
      <c r="M991" t="s">
        <v>14838</v>
      </c>
      <c r="N991" t="s">
        <v>3984</v>
      </c>
      <c r="O991" t="s">
        <v>16362</v>
      </c>
      <c r="P991" t="s">
        <v>3988</v>
      </c>
      <c r="Q991" t="s">
        <v>16362</v>
      </c>
      <c r="R991" t="s">
        <v>3994</v>
      </c>
      <c r="S991" t="s">
        <v>16319</v>
      </c>
      <c r="U991" s="52">
        <v>393217800</v>
      </c>
      <c r="V991">
        <v>4</v>
      </c>
      <c r="W991">
        <v>-1698.69</v>
      </c>
    </row>
    <row r="992" spans="1:23" x14ac:dyDescent="0.3">
      <c r="A992" t="s">
        <v>3015</v>
      </c>
      <c r="B992" t="s">
        <v>3016</v>
      </c>
      <c r="C992" t="s">
        <v>15841</v>
      </c>
      <c r="D992">
        <v>1</v>
      </c>
      <c r="F992">
        <f t="shared" si="15"/>
        <v>8447.4</v>
      </c>
      <c r="G992">
        <v>0</v>
      </c>
      <c r="H992">
        <v>0</v>
      </c>
      <c r="I992">
        <v>0</v>
      </c>
      <c r="J992">
        <v>0</v>
      </c>
      <c r="K992">
        <v>8447.4</v>
      </c>
      <c r="L992" t="s">
        <v>3940</v>
      </c>
      <c r="M992" t="s">
        <v>14838</v>
      </c>
      <c r="N992" t="s">
        <v>3984</v>
      </c>
      <c r="O992" t="s">
        <v>16362</v>
      </c>
      <c r="P992" t="s">
        <v>3988</v>
      </c>
      <c r="Q992" t="s">
        <v>16362</v>
      </c>
      <c r="R992" t="s">
        <v>3995</v>
      </c>
      <c r="S992" t="s">
        <v>16316</v>
      </c>
      <c r="U992" s="52"/>
      <c r="W992">
        <v>8446.4</v>
      </c>
    </row>
    <row r="993" spans="1:23" x14ac:dyDescent="0.3">
      <c r="A993" t="s">
        <v>3017</v>
      </c>
      <c r="B993" t="s">
        <v>3018</v>
      </c>
      <c r="C993" t="s">
        <v>15842</v>
      </c>
      <c r="D993">
        <v>30000</v>
      </c>
      <c r="F993">
        <f t="shared" si="15"/>
        <v>2177.02</v>
      </c>
      <c r="G993">
        <v>2177.02</v>
      </c>
      <c r="H993">
        <v>0</v>
      </c>
      <c r="I993">
        <v>0</v>
      </c>
      <c r="J993">
        <v>0</v>
      </c>
      <c r="K993">
        <v>0</v>
      </c>
      <c r="L993" t="s">
        <v>3941</v>
      </c>
      <c r="M993" t="s">
        <v>14838</v>
      </c>
      <c r="N993" t="s">
        <v>3984</v>
      </c>
      <c r="O993" t="s">
        <v>16362</v>
      </c>
      <c r="P993" t="s">
        <v>3988</v>
      </c>
      <c r="Q993" t="s">
        <v>16362</v>
      </c>
      <c r="R993" t="s">
        <v>3994</v>
      </c>
      <c r="S993" t="s">
        <v>16313</v>
      </c>
      <c r="U993" s="52">
        <v>8426250</v>
      </c>
      <c r="W993">
        <v>-27822.98</v>
      </c>
    </row>
    <row r="994" spans="1:23" x14ac:dyDescent="0.3">
      <c r="A994" t="s">
        <v>3019</v>
      </c>
      <c r="B994" t="s">
        <v>3020</v>
      </c>
      <c r="C994" t="s">
        <v>15843</v>
      </c>
      <c r="D994">
        <v>45000</v>
      </c>
      <c r="F994">
        <f t="shared" si="15"/>
        <v>11929.36</v>
      </c>
      <c r="G994">
        <v>11929.36</v>
      </c>
      <c r="H994">
        <v>0</v>
      </c>
      <c r="I994">
        <v>0</v>
      </c>
      <c r="J994">
        <v>0</v>
      </c>
      <c r="K994">
        <v>0</v>
      </c>
      <c r="L994" t="s">
        <v>3941</v>
      </c>
      <c r="M994" t="s">
        <v>14838</v>
      </c>
      <c r="N994" t="s">
        <v>3984</v>
      </c>
      <c r="O994" t="s">
        <v>16362</v>
      </c>
      <c r="P994" t="s">
        <v>3988</v>
      </c>
      <c r="Q994" t="s">
        <v>16362</v>
      </c>
      <c r="R994" t="s">
        <v>3994</v>
      </c>
      <c r="S994" t="s">
        <v>16319</v>
      </c>
      <c r="U994" s="52"/>
      <c r="W994">
        <v>-33070.639999999999</v>
      </c>
    </row>
    <row r="995" spans="1:23" x14ac:dyDescent="0.3">
      <c r="A995" t="s">
        <v>3021</v>
      </c>
      <c r="B995" t="s">
        <v>3022</v>
      </c>
      <c r="C995" t="s">
        <v>15844</v>
      </c>
      <c r="D995">
        <v>0</v>
      </c>
      <c r="F995">
        <f t="shared" si="15"/>
        <v>-60</v>
      </c>
      <c r="G995">
        <v>0</v>
      </c>
      <c r="H995">
        <v>0</v>
      </c>
      <c r="I995">
        <v>0</v>
      </c>
      <c r="J995">
        <v>0</v>
      </c>
      <c r="K995">
        <v>-60</v>
      </c>
      <c r="L995" t="s">
        <v>3948</v>
      </c>
      <c r="M995" t="s">
        <v>14844</v>
      </c>
      <c r="N995" t="s">
        <v>3984</v>
      </c>
      <c r="O995" t="s">
        <v>16362</v>
      </c>
      <c r="P995" t="s">
        <v>3985</v>
      </c>
      <c r="Q995" t="s">
        <v>16371</v>
      </c>
      <c r="R995" t="s">
        <v>3997</v>
      </c>
      <c r="S995" t="s">
        <v>16309</v>
      </c>
      <c r="U995" s="52"/>
      <c r="W995">
        <v>-60</v>
      </c>
    </row>
    <row r="996" spans="1:23" x14ac:dyDescent="0.3">
      <c r="A996" t="s">
        <v>3023</v>
      </c>
      <c r="B996" t="s">
        <v>3024</v>
      </c>
      <c r="C996" t="s">
        <v>15845</v>
      </c>
      <c r="D996">
        <v>20000</v>
      </c>
      <c r="F996">
        <f t="shared" si="15"/>
        <v>2938.25</v>
      </c>
      <c r="G996">
        <v>2938.25</v>
      </c>
      <c r="H996">
        <v>0</v>
      </c>
      <c r="I996">
        <v>0</v>
      </c>
      <c r="J996">
        <v>0</v>
      </c>
      <c r="K996">
        <v>0</v>
      </c>
      <c r="L996" t="s">
        <v>3965</v>
      </c>
      <c r="M996" t="s">
        <v>14838</v>
      </c>
      <c r="N996" t="s">
        <v>3984</v>
      </c>
      <c r="O996" t="s">
        <v>16362</v>
      </c>
      <c r="P996" t="s">
        <v>3986</v>
      </c>
      <c r="Q996" t="s">
        <v>16363</v>
      </c>
      <c r="R996" t="s">
        <v>3994</v>
      </c>
      <c r="S996" t="s">
        <v>16310</v>
      </c>
      <c r="U996" s="52">
        <v>266799300</v>
      </c>
      <c r="W996">
        <v>-17061.75</v>
      </c>
    </row>
    <row r="997" spans="1:23" x14ac:dyDescent="0.3">
      <c r="A997" t="s">
        <v>3025</v>
      </c>
      <c r="B997" t="s">
        <v>3026</v>
      </c>
      <c r="C997" t="s">
        <v>15846</v>
      </c>
      <c r="D997">
        <v>20000</v>
      </c>
      <c r="F997">
        <f t="shared" si="15"/>
        <v>1805.5</v>
      </c>
      <c r="G997">
        <v>1805.5</v>
      </c>
      <c r="H997">
        <v>0</v>
      </c>
      <c r="I997">
        <v>0</v>
      </c>
      <c r="J997">
        <v>0</v>
      </c>
      <c r="K997">
        <v>0</v>
      </c>
      <c r="L997" t="s">
        <v>3965</v>
      </c>
      <c r="M997" t="s">
        <v>14838</v>
      </c>
      <c r="N997" t="s">
        <v>3984</v>
      </c>
      <c r="O997" t="s">
        <v>16362</v>
      </c>
      <c r="P997" t="s">
        <v>3986</v>
      </c>
      <c r="Q997" t="s">
        <v>16363</v>
      </c>
      <c r="R997" t="s">
        <v>3994</v>
      </c>
      <c r="S997" t="s">
        <v>16311</v>
      </c>
      <c r="U997" s="52"/>
      <c r="W997">
        <v>-18194.5</v>
      </c>
    </row>
    <row r="998" spans="1:23" x14ac:dyDescent="0.3">
      <c r="A998" t="s">
        <v>3027</v>
      </c>
      <c r="B998" t="s">
        <v>3028</v>
      </c>
      <c r="C998" t="s">
        <v>15847</v>
      </c>
      <c r="D998">
        <v>60000</v>
      </c>
      <c r="F998">
        <f t="shared" si="15"/>
        <v>28145.17</v>
      </c>
      <c r="G998">
        <v>27955.37</v>
      </c>
      <c r="H998">
        <v>189.8</v>
      </c>
      <c r="I998">
        <v>0</v>
      </c>
      <c r="J998">
        <v>0</v>
      </c>
      <c r="K998">
        <v>0</v>
      </c>
      <c r="L998" t="s">
        <v>3943</v>
      </c>
      <c r="M998" t="s">
        <v>14842</v>
      </c>
      <c r="N998" t="s">
        <v>3984</v>
      </c>
      <c r="O998" t="s">
        <v>16362</v>
      </c>
      <c r="P998" t="s">
        <v>3986</v>
      </c>
      <c r="Q998" t="s">
        <v>16363</v>
      </c>
      <c r="R998" t="s">
        <v>3994</v>
      </c>
      <c r="S998" t="s">
        <v>16318</v>
      </c>
      <c r="U998" s="52"/>
      <c r="W998">
        <v>-31854.83</v>
      </c>
    </row>
    <row r="999" spans="1:23" x14ac:dyDescent="0.3">
      <c r="A999" t="s">
        <v>3029</v>
      </c>
      <c r="B999" t="s">
        <v>3030</v>
      </c>
      <c r="C999" t="s">
        <v>15848</v>
      </c>
      <c r="D999">
        <v>264500</v>
      </c>
      <c r="F999">
        <f t="shared" si="15"/>
        <v>11601.78</v>
      </c>
      <c r="G999">
        <v>11601.78</v>
      </c>
      <c r="H999">
        <v>0</v>
      </c>
      <c r="I999">
        <v>0</v>
      </c>
      <c r="J999">
        <v>0</v>
      </c>
      <c r="K999">
        <v>0</v>
      </c>
      <c r="L999" t="s">
        <v>3943</v>
      </c>
      <c r="M999" t="s">
        <v>14842</v>
      </c>
      <c r="N999" t="s">
        <v>3984</v>
      </c>
      <c r="O999" t="s">
        <v>16362</v>
      </c>
      <c r="P999" t="s">
        <v>3988</v>
      </c>
      <c r="Q999" t="s">
        <v>16362</v>
      </c>
      <c r="R999" t="s">
        <v>3994</v>
      </c>
      <c r="S999" t="s">
        <v>16322</v>
      </c>
      <c r="U999" s="52"/>
      <c r="W999">
        <v>-252898.22</v>
      </c>
    </row>
    <row r="1000" spans="1:23" x14ac:dyDescent="0.3">
      <c r="A1000" t="s">
        <v>3031</v>
      </c>
      <c r="B1000" t="s">
        <v>3032</v>
      </c>
      <c r="C1000" t="s">
        <v>15849</v>
      </c>
      <c r="D1000">
        <v>3000</v>
      </c>
      <c r="F1000">
        <f t="shared" si="15"/>
        <v>925.75</v>
      </c>
      <c r="G1000">
        <v>0</v>
      </c>
      <c r="H1000">
        <v>0</v>
      </c>
      <c r="I1000">
        <v>0</v>
      </c>
      <c r="J1000">
        <v>0</v>
      </c>
      <c r="K1000">
        <v>925.75</v>
      </c>
      <c r="L1000" t="s">
        <v>3941</v>
      </c>
      <c r="M1000" t="s">
        <v>14838</v>
      </c>
      <c r="N1000" t="s">
        <v>3984</v>
      </c>
      <c r="O1000" t="s">
        <v>16362</v>
      </c>
      <c r="P1000" t="s">
        <v>3985</v>
      </c>
      <c r="Q1000" t="s">
        <v>16371</v>
      </c>
      <c r="R1000" t="s">
        <v>3997</v>
      </c>
      <c r="S1000" t="s">
        <v>16309</v>
      </c>
      <c r="U1000" s="52"/>
      <c r="W1000">
        <v>-2074.25</v>
      </c>
    </row>
    <row r="1001" spans="1:23" x14ac:dyDescent="0.3">
      <c r="A1001" t="s">
        <v>3033</v>
      </c>
      <c r="B1001" t="s">
        <v>3034</v>
      </c>
      <c r="C1001" t="s">
        <v>15850</v>
      </c>
      <c r="D1001">
        <v>75000</v>
      </c>
      <c r="F1001">
        <f t="shared" si="15"/>
        <v>11125.89</v>
      </c>
      <c r="G1001">
        <v>11125.89</v>
      </c>
      <c r="H1001">
        <v>0</v>
      </c>
      <c r="I1001">
        <v>0</v>
      </c>
      <c r="J1001">
        <v>0</v>
      </c>
      <c r="K1001">
        <v>0</v>
      </c>
      <c r="L1001" t="s">
        <v>3954</v>
      </c>
      <c r="M1001" t="s">
        <v>14836</v>
      </c>
      <c r="N1001" t="s">
        <v>3984</v>
      </c>
      <c r="O1001" t="s">
        <v>16362</v>
      </c>
      <c r="P1001" t="s">
        <v>3986</v>
      </c>
      <c r="Q1001" t="s">
        <v>16363</v>
      </c>
      <c r="R1001" t="s">
        <v>3994</v>
      </c>
      <c r="S1001" t="s">
        <v>16309</v>
      </c>
      <c r="U1001" s="52"/>
      <c r="W1001">
        <v>-63874.11</v>
      </c>
    </row>
    <row r="1002" spans="1:23" x14ac:dyDescent="0.3">
      <c r="A1002" t="s">
        <v>3035</v>
      </c>
      <c r="B1002" t="s">
        <v>3036</v>
      </c>
      <c r="C1002" t="s">
        <v>15851</v>
      </c>
      <c r="D1002">
        <v>250000</v>
      </c>
      <c r="F1002">
        <f t="shared" si="15"/>
        <v>76549.27</v>
      </c>
      <c r="G1002">
        <v>76176.67</v>
      </c>
      <c r="H1002">
        <v>0</v>
      </c>
      <c r="I1002">
        <v>372.6</v>
      </c>
      <c r="J1002">
        <v>0</v>
      </c>
      <c r="K1002">
        <v>0</v>
      </c>
      <c r="L1002" t="s">
        <v>3960</v>
      </c>
      <c r="M1002" t="s">
        <v>14836</v>
      </c>
      <c r="N1002" t="s">
        <v>3989</v>
      </c>
      <c r="O1002" t="s">
        <v>16363</v>
      </c>
      <c r="P1002" t="s">
        <v>3985</v>
      </c>
      <c r="Q1002" t="s">
        <v>16371</v>
      </c>
      <c r="R1002" t="s">
        <v>3997</v>
      </c>
      <c r="S1002" t="s">
        <v>16308</v>
      </c>
      <c r="U1002" s="52"/>
      <c r="W1002">
        <v>-173450.72999999998</v>
      </c>
    </row>
    <row r="1003" spans="1:23" x14ac:dyDescent="0.3">
      <c r="A1003" t="s">
        <v>3037</v>
      </c>
      <c r="B1003" t="s">
        <v>3038</v>
      </c>
      <c r="C1003" t="s">
        <v>15852</v>
      </c>
      <c r="D1003">
        <v>30000</v>
      </c>
      <c r="F1003">
        <f t="shared" si="15"/>
        <v>10714.68</v>
      </c>
      <c r="G1003">
        <v>10714.68</v>
      </c>
      <c r="H1003">
        <v>0</v>
      </c>
      <c r="I1003">
        <v>0</v>
      </c>
      <c r="J1003">
        <v>0</v>
      </c>
      <c r="K1003">
        <v>0</v>
      </c>
      <c r="L1003" t="s">
        <v>3949</v>
      </c>
      <c r="M1003" t="s">
        <v>14838</v>
      </c>
      <c r="N1003" t="s">
        <v>3984</v>
      </c>
      <c r="O1003" t="s">
        <v>16362</v>
      </c>
      <c r="P1003" t="s">
        <v>3986</v>
      </c>
      <c r="Q1003" t="s">
        <v>16363</v>
      </c>
      <c r="R1003" t="s">
        <v>3994</v>
      </c>
      <c r="S1003" t="s">
        <v>16313</v>
      </c>
      <c r="U1003" s="52">
        <v>346053630</v>
      </c>
      <c r="W1003">
        <v>-19285.32</v>
      </c>
    </row>
    <row r="1004" spans="1:23" x14ac:dyDescent="0.3">
      <c r="A1004" t="s">
        <v>3039</v>
      </c>
      <c r="B1004" t="s">
        <v>3040</v>
      </c>
      <c r="C1004" t="s">
        <v>15853</v>
      </c>
      <c r="D1004">
        <v>10000</v>
      </c>
      <c r="F1004">
        <f t="shared" si="15"/>
        <v>-998.2</v>
      </c>
      <c r="G1004">
        <v>0</v>
      </c>
      <c r="H1004">
        <v>0</v>
      </c>
      <c r="I1004">
        <v>0</v>
      </c>
      <c r="J1004">
        <v>0</v>
      </c>
      <c r="K1004">
        <v>-998.2</v>
      </c>
      <c r="L1004" t="s">
        <v>3949</v>
      </c>
      <c r="M1004" t="s">
        <v>14838</v>
      </c>
      <c r="N1004" t="s">
        <v>3984</v>
      </c>
      <c r="O1004" t="s">
        <v>16362</v>
      </c>
      <c r="P1004" t="s">
        <v>3985</v>
      </c>
      <c r="Q1004" t="s">
        <v>16371</v>
      </c>
      <c r="R1004" t="s">
        <v>3997</v>
      </c>
      <c r="S1004" t="s">
        <v>16309</v>
      </c>
      <c r="U1004" s="52"/>
      <c r="W1004">
        <v>-10998.2</v>
      </c>
    </row>
    <row r="1005" spans="1:23" x14ac:dyDescent="0.3">
      <c r="A1005" t="s">
        <v>3041</v>
      </c>
      <c r="B1005" t="s">
        <v>3042</v>
      </c>
      <c r="C1005" t="s">
        <v>15854</v>
      </c>
      <c r="D1005">
        <v>15000</v>
      </c>
      <c r="F1005">
        <f t="shared" si="15"/>
        <v>2219.5</v>
      </c>
      <c r="G1005">
        <v>2219.5</v>
      </c>
      <c r="H1005">
        <v>0</v>
      </c>
      <c r="I1005">
        <v>0</v>
      </c>
      <c r="J1005">
        <v>0</v>
      </c>
      <c r="K1005">
        <v>0</v>
      </c>
      <c r="L1005" t="s">
        <v>3949</v>
      </c>
      <c r="M1005" t="s">
        <v>14838</v>
      </c>
      <c r="N1005" t="s">
        <v>3984</v>
      </c>
      <c r="O1005" t="s">
        <v>16362</v>
      </c>
      <c r="P1005" t="s">
        <v>3988</v>
      </c>
      <c r="Q1005" t="s">
        <v>16362</v>
      </c>
      <c r="R1005" t="s">
        <v>3994</v>
      </c>
      <c r="S1005" t="s">
        <v>16315</v>
      </c>
      <c r="U1005" s="52"/>
      <c r="W1005">
        <v>-12780.5</v>
      </c>
    </row>
    <row r="1006" spans="1:23" x14ac:dyDescent="0.3">
      <c r="A1006" t="s">
        <v>3043</v>
      </c>
      <c r="B1006" t="s">
        <v>3044</v>
      </c>
      <c r="C1006" t="s">
        <v>15855</v>
      </c>
      <c r="D1006">
        <v>15000</v>
      </c>
      <c r="F1006">
        <f t="shared" si="15"/>
        <v>557.75</v>
      </c>
      <c r="G1006">
        <v>557.75</v>
      </c>
      <c r="H1006">
        <v>0</v>
      </c>
      <c r="I1006">
        <v>0</v>
      </c>
      <c r="J1006">
        <v>0</v>
      </c>
      <c r="K1006">
        <v>0</v>
      </c>
      <c r="L1006" t="s">
        <v>3936</v>
      </c>
      <c r="M1006" t="s">
        <v>14838</v>
      </c>
      <c r="N1006" t="s">
        <v>3984</v>
      </c>
      <c r="O1006" t="s">
        <v>16362</v>
      </c>
      <c r="P1006" t="s">
        <v>3988</v>
      </c>
      <c r="Q1006" t="s">
        <v>16362</v>
      </c>
      <c r="R1006" t="s">
        <v>4001</v>
      </c>
      <c r="S1006" t="s">
        <v>16309</v>
      </c>
      <c r="U1006" s="52"/>
      <c r="W1006">
        <v>-14442.25</v>
      </c>
    </row>
    <row r="1007" spans="1:23" x14ac:dyDescent="0.3">
      <c r="A1007" t="s">
        <v>3045</v>
      </c>
      <c r="B1007" t="s">
        <v>3046</v>
      </c>
      <c r="C1007" t="s">
        <v>15856</v>
      </c>
      <c r="D1007">
        <v>10000</v>
      </c>
      <c r="F1007">
        <f t="shared" si="15"/>
        <v>1794.63</v>
      </c>
      <c r="G1007">
        <v>1794.63</v>
      </c>
      <c r="H1007">
        <v>0</v>
      </c>
      <c r="I1007">
        <v>0</v>
      </c>
      <c r="J1007">
        <v>0</v>
      </c>
      <c r="K1007">
        <v>0</v>
      </c>
      <c r="L1007" t="s">
        <v>3957</v>
      </c>
      <c r="M1007" t="s">
        <v>14838</v>
      </c>
      <c r="N1007" t="s">
        <v>3984</v>
      </c>
      <c r="O1007" t="s">
        <v>16362</v>
      </c>
      <c r="P1007" t="s">
        <v>3986</v>
      </c>
      <c r="Q1007" t="s">
        <v>16363</v>
      </c>
      <c r="R1007" t="s">
        <v>3994</v>
      </c>
      <c r="S1007" t="s">
        <v>16315</v>
      </c>
      <c r="U1007" s="52"/>
      <c r="W1007">
        <v>-8205.369999999999</v>
      </c>
    </row>
    <row r="1008" spans="1:23" x14ac:dyDescent="0.3">
      <c r="A1008" t="s">
        <v>3047</v>
      </c>
      <c r="B1008" t="s">
        <v>3048</v>
      </c>
      <c r="C1008" t="s">
        <v>15857</v>
      </c>
      <c r="D1008">
        <v>3000</v>
      </c>
      <c r="F1008">
        <f t="shared" si="15"/>
        <v>7534.27</v>
      </c>
      <c r="G1008">
        <v>7534.27</v>
      </c>
      <c r="H1008">
        <v>0</v>
      </c>
      <c r="I1008">
        <v>0</v>
      </c>
      <c r="J1008">
        <v>0</v>
      </c>
      <c r="K1008">
        <v>0</v>
      </c>
      <c r="L1008" t="s">
        <v>3936</v>
      </c>
      <c r="M1008" t="s">
        <v>14838</v>
      </c>
      <c r="N1008" t="s">
        <v>3984</v>
      </c>
      <c r="O1008" t="s">
        <v>16362</v>
      </c>
      <c r="P1008" t="s">
        <v>3985</v>
      </c>
      <c r="Q1008" t="s">
        <v>16371</v>
      </c>
      <c r="R1008" t="s">
        <v>3997</v>
      </c>
      <c r="S1008" t="s">
        <v>16310</v>
      </c>
      <c r="U1008" s="52"/>
      <c r="W1008">
        <v>4534.2700000000004</v>
      </c>
    </row>
    <row r="1009" spans="1:23" x14ac:dyDescent="0.3">
      <c r="A1009" t="s">
        <v>3049</v>
      </c>
      <c r="B1009" t="s">
        <v>3050</v>
      </c>
      <c r="C1009" t="s">
        <v>15858</v>
      </c>
      <c r="D1009">
        <v>70000</v>
      </c>
      <c r="F1009">
        <f t="shared" si="15"/>
        <v>19494.78</v>
      </c>
      <c r="G1009">
        <v>18804.78</v>
      </c>
      <c r="H1009">
        <v>0</v>
      </c>
      <c r="I1009">
        <v>0</v>
      </c>
      <c r="J1009">
        <v>0</v>
      </c>
      <c r="K1009">
        <v>690</v>
      </c>
      <c r="L1009" t="s">
        <v>3941</v>
      </c>
      <c r="M1009" t="s">
        <v>14838</v>
      </c>
      <c r="N1009" t="s">
        <v>3984</v>
      </c>
      <c r="O1009" t="s">
        <v>16362</v>
      </c>
      <c r="P1009" t="s">
        <v>3986</v>
      </c>
      <c r="Q1009" t="s">
        <v>16363</v>
      </c>
      <c r="R1009" t="s">
        <v>3994</v>
      </c>
      <c r="S1009" t="s">
        <v>16310</v>
      </c>
      <c r="U1009" s="52"/>
      <c r="W1009">
        <v>-50505.22</v>
      </c>
    </row>
    <row r="1010" spans="1:23" x14ac:dyDescent="0.3">
      <c r="A1010" t="s">
        <v>3051</v>
      </c>
      <c r="B1010" t="s">
        <v>3052</v>
      </c>
      <c r="C1010" t="s">
        <v>15859</v>
      </c>
      <c r="D1010">
        <v>173000</v>
      </c>
      <c r="F1010">
        <f t="shared" si="15"/>
        <v>40049.64</v>
      </c>
      <c r="G1010">
        <v>40049.64</v>
      </c>
      <c r="H1010">
        <v>0</v>
      </c>
      <c r="I1010">
        <v>0</v>
      </c>
      <c r="J1010">
        <v>0</v>
      </c>
      <c r="K1010">
        <v>0</v>
      </c>
      <c r="L1010" t="s">
        <v>3941</v>
      </c>
      <c r="M1010" t="s">
        <v>14838</v>
      </c>
      <c r="N1010" t="s">
        <v>3984</v>
      </c>
      <c r="O1010" t="s">
        <v>16362</v>
      </c>
      <c r="P1010" t="s">
        <v>3986</v>
      </c>
      <c r="Q1010" t="s">
        <v>16363</v>
      </c>
      <c r="R1010" t="s">
        <v>3994</v>
      </c>
      <c r="S1010" t="s">
        <v>16310</v>
      </c>
      <c r="U1010" s="52"/>
      <c r="W1010">
        <v>-132950.35999999999</v>
      </c>
    </row>
    <row r="1011" spans="1:23" x14ac:dyDescent="0.3">
      <c r="A1011" t="s">
        <v>3053</v>
      </c>
      <c r="B1011" t="s">
        <v>3054</v>
      </c>
      <c r="C1011" t="s">
        <v>15860</v>
      </c>
      <c r="D1011">
        <v>5000</v>
      </c>
      <c r="F1011">
        <f t="shared" si="15"/>
        <v>667.43</v>
      </c>
      <c r="G1011">
        <v>667.43</v>
      </c>
      <c r="H1011">
        <v>0</v>
      </c>
      <c r="I1011">
        <v>0</v>
      </c>
      <c r="J1011">
        <v>0</v>
      </c>
      <c r="K1011">
        <v>0</v>
      </c>
      <c r="L1011" t="s">
        <v>3939</v>
      </c>
      <c r="M1011" t="s">
        <v>14838</v>
      </c>
      <c r="N1011" t="s">
        <v>3984</v>
      </c>
      <c r="O1011" t="s">
        <v>16362</v>
      </c>
      <c r="P1011" t="s">
        <v>3991</v>
      </c>
      <c r="Q1011" t="s">
        <v>16364</v>
      </c>
      <c r="R1011" t="s">
        <v>3994</v>
      </c>
      <c r="S1011" t="s">
        <v>16321</v>
      </c>
      <c r="U1011" s="52"/>
      <c r="W1011">
        <v>-4332.57</v>
      </c>
    </row>
    <row r="1012" spans="1:23" x14ac:dyDescent="0.3">
      <c r="A1012" t="s">
        <v>3055</v>
      </c>
      <c r="B1012" t="s">
        <v>3056</v>
      </c>
      <c r="C1012" t="s">
        <v>15861</v>
      </c>
      <c r="D1012">
        <v>285000</v>
      </c>
      <c r="F1012">
        <f t="shared" si="15"/>
        <v>11265.45</v>
      </c>
      <c r="G1012">
        <v>9263.99</v>
      </c>
      <c r="H1012">
        <v>0</v>
      </c>
      <c r="I1012">
        <v>0</v>
      </c>
      <c r="J1012">
        <v>0</v>
      </c>
      <c r="K1012">
        <v>2001.46</v>
      </c>
      <c r="L1012" t="s">
        <v>3943</v>
      </c>
      <c r="M1012" t="s">
        <v>14842</v>
      </c>
      <c r="N1012" t="s">
        <v>3984</v>
      </c>
      <c r="O1012" t="s">
        <v>16362</v>
      </c>
      <c r="P1012" t="s">
        <v>3986</v>
      </c>
      <c r="Q1012" t="s">
        <v>16363</v>
      </c>
      <c r="R1012" t="s">
        <v>3994</v>
      </c>
      <c r="S1012" t="s">
        <v>16310</v>
      </c>
      <c r="U1012" s="52"/>
      <c r="W1012">
        <v>-273734.55</v>
      </c>
    </row>
    <row r="1013" spans="1:23" x14ac:dyDescent="0.3">
      <c r="A1013" t="s">
        <v>3057</v>
      </c>
      <c r="B1013" t="s">
        <v>3058</v>
      </c>
      <c r="C1013" t="s">
        <v>15862</v>
      </c>
      <c r="D1013">
        <v>1000000</v>
      </c>
      <c r="F1013">
        <f t="shared" si="15"/>
        <v>311990.40000000002</v>
      </c>
      <c r="G1013">
        <v>311990.40000000002</v>
      </c>
      <c r="H1013">
        <v>0</v>
      </c>
      <c r="I1013">
        <v>0</v>
      </c>
      <c r="J1013">
        <v>0</v>
      </c>
      <c r="K1013">
        <v>0</v>
      </c>
      <c r="L1013" t="s">
        <v>3928</v>
      </c>
      <c r="M1013" t="s">
        <v>14840</v>
      </c>
      <c r="N1013" t="s">
        <v>3984</v>
      </c>
      <c r="O1013" t="s">
        <v>16362</v>
      </c>
      <c r="P1013" t="s">
        <v>3986</v>
      </c>
      <c r="Q1013" t="s">
        <v>16363</v>
      </c>
      <c r="R1013" t="s">
        <v>3994</v>
      </c>
      <c r="S1013" t="s">
        <v>16315</v>
      </c>
      <c r="U1013" s="52"/>
      <c r="W1013">
        <v>-688009.6</v>
      </c>
    </row>
    <row r="1014" spans="1:23" x14ac:dyDescent="0.3">
      <c r="A1014" t="s">
        <v>3059</v>
      </c>
      <c r="B1014" t="s">
        <v>3060</v>
      </c>
      <c r="C1014" t="s">
        <v>15863</v>
      </c>
      <c r="D1014">
        <v>50000</v>
      </c>
      <c r="F1014">
        <f t="shared" si="15"/>
        <v>1380</v>
      </c>
      <c r="G1014">
        <v>1380</v>
      </c>
      <c r="H1014">
        <v>0</v>
      </c>
      <c r="I1014">
        <v>0</v>
      </c>
      <c r="J1014">
        <v>0</v>
      </c>
      <c r="K1014">
        <v>0</v>
      </c>
      <c r="L1014" t="s">
        <v>3958</v>
      </c>
      <c r="M1014" t="s">
        <v>14838</v>
      </c>
      <c r="N1014" t="s">
        <v>3984</v>
      </c>
      <c r="O1014" t="s">
        <v>16362</v>
      </c>
      <c r="P1014" t="s">
        <v>3988</v>
      </c>
      <c r="Q1014" t="s">
        <v>16362</v>
      </c>
      <c r="R1014" t="s">
        <v>3994</v>
      </c>
      <c r="S1014" t="s">
        <v>16311</v>
      </c>
      <c r="U1014" s="52">
        <v>58343560</v>
      </c>
      <c r="W1014">
        <v>-48620</v>
      </c>
    </row>
    <row r="1015" spans="1:23" x14ac:dyDescent="0.3">
      <c r="A1015" t="s">
        <v>3061</v>
      </c>
      <c r="B1015" t="s">
        <v>3062</v>
      </c>
      <c r="C1015" t="s">
        <v>15864</v>
      </c>
      <c r="D1015">
        <v>150000</v>
      </c>
      <c r="F1015">
        <f t="shared" si="15"/>
        <v>2725.5</v>
      </c>
      <c r="G1015">
        <v>2725.5</v>
      </c>
      <c r="H1015">
        <v>0</v>
      </c>
      <c r="I1015">
        <v>0</v>
      </c>
      <c r="J1015">
        <v>0</v>
      </c>
      <c r="K1015">
        <v>0</v>
      </c>
      <c r="L1015" t="s">
        <v>3958</v>
      </c>
      <c r="M1015" t="s">
        <v>14838</v>
      </c>
      <c r="N1015" t="s">
        <v>3984</v>
      </c>
      <c r="O1015" t="s">
        <v>16362</v>
      </c>
      <c r="P1015" t="s">
        <v>3988</v>
      </c>
      <c r="Q1015" t="s">
        <v>16362</v>
      </c>
      <c r="R1015" t="s">
        <v>3994</v>
      </c>
      <c r="S1015" t="s">
        <v>16313</v>
      </c>
      <c r="U1015" s="52"/>
      <c r="W1015">
        <v>-147274.5</v>
      </c>
    </row>
    <row r="1016" spans="1:23" x14ac:dyDescent="0.3">
      <c r="A1016" t="s">
        <v>3063</v>
      </c>
      <c r="B1016" t="s">
        <v>3064</v>
      </c>
      <c r="C1016" t="s">
        <v>15865</v>
      </c>
      <c r="D1016">
        <v>5000</v>
      </c>
      <c r="F1016">
        <f t="shared" si="15"/>
        <v>3509.29</v>
      </c>
      <c r="G1016">
        <v>0</v>
      </c>
      <c r="H1016">
        <v>2027.77</v>
      </c>
      <c r="I1016">
        <v>1481.52</v>
      </c>
      <c r="J1016">
        <v>0</v>
      </c>
      <c r="K1016">
        <v>0</v>
      </c>
      <c r="L1016" t="s">
        <v>3936</v>
      </c>
      <c r="M1016" t="s">
        <v>14838</v>
      </c>
      <c r="N1016" t="s">
        <v>3989</v>
      </c>
      <c r="O1016" t="s">
        <v>16363</v>
      </c>
      <c r="P1016" t="s">
        <v>3985</v>
      </c>
      <c r="Q1016" t="s">
        <v>16371</v>
      </c>
      <c r="R1016" t="s">
        <v>3997</v>
      </c>
      <c r="S1016" t="s">
        <v>16315</v>
      </c>
      <c r="U1016" s="52">
        <v>104716800</v>
      </c>
      <c r="W1016">
        <v>-1490.71</v>
      </c>
    </row>
    <row r="1017" spans="1:23" x14ac:dyDescent="0.3">
      <c r="A1017" t="s">
        <v>3065</v>
      </c>
      <c r="B1017" t="s">
        <v>3066</v>
      </c>
      <c r="C1017" t="s">
        <v>15866</v>
      </c>
      <c r="D1017">
        <v>10000</v>
      </c>
      <c r="F1017">
        <f t="shared" si="15"/>
        <v>897.83</v>
      </c>
      <c r="G1017">
        <v>897.83</v>
      </c>
      <c r="H1017">
        <v>0</v>
      </c>
      <c r="I1017">
        <v>0</v>
      </c>
      <c r="J1017">
        <v>0</v>
      </c>
      <c r="K1017">
        <v>0</v>
      </c>
      <c r="L1017" t="s">
        <v>3941</v>
      </c>
      <c r="M1017" t="s">
        <v>14838</v>
      </c>
      <c r="N1017" t="s">
        <v>3984</v>
      </c>
      <c r="O1017" t="s">
        <v>16362</v>
      </c>
      <c r="P1017" t="s">
        <v>3986</v>
      </c>
      <c r="Q1017" t="s">
        <v>16363</v>
      </c>
      <c r="R1017" t="s">
        <v>3997</v>
      </c>
      <c r="S1017" t="s">
        <v>16319</v>
      </c>
      <c r="U1017" s="52"/>
      <c r="W1017">
        <v>-9102.17</v>
      </c>
    </row>
    <row r="1018" spans="1:23" x14ac:dyDescent="0.3">
      <c r="A1018" t="s">
        <v>3067</v>
      </c>
      <c r="B1018" t="s">
        <v>3068</v>
      </c>
      <c r="C1018" t="s">
        <v>15867</v>
      </c>
      <c r="D1018">
        <v>15000</v>
      </c>
      <c r="F1018">
        <f t="shared" si="15"/>
        <v>212.75</v>
      </c>
      <c r="G1018">
        <v>212.75</v>
      </c>
      <c r="H1018">
        <v>0</v>
      </c>
      <c r="I1018">
        <v>0</v>
      </c>
      <c r="J1018">
        <v>0</v>
      </c>
      <c r="K1018">
        <v>0</v>
      </c>
      <c r="L1018" t="s">
        <v>3941</v>
      </c>
      <c r="M1018" t="s">
        <v>14838</v>
      </c>
      <c r="N1018" t="s">
        <v>3984</v>
      </c>
      <c r="O1018" t="s">
        <v>16362</v>
      </c>
      <c r="P1018" t="s">
        <v>3985</v>
      </c>
      <c r="Q1018" t="s">
        <v>16371</v>
      </c>
      <c r="R1018" t="s">
        <v>3997</v>
      </c>
      <c r="S1018" t="s">
        <v>16319</v>
      </c>
      <c r="U1018" s="52"/>
      <c r="W1018">
        <v>-14787.25</v>
      </c>
    </row>
    <row r="1019" spans="1:23" x14ac:dyDescent="0.3">
      <c r="A1019" t="s">
        <v>3069</v>
      </c>
      <c r="B1019" t="s">
        <v>3070</v>
      </c>
      <c r="C1019" t="s">
        <v>15868</v>
      </c>
      <c r="D1019">
        <v>30000</v>
      </c>
      <c r="F1019">
        <f t="shared" si="15"/>
        <v>6120.57</v>
      </c>
      <c r="G1019">
        <v>6120.57</v>
      </c>
      <c r="H1019">
        <v>0</v>
      </c>
      <c r="I1019">
        <v>0</v>
      </c>
      <c r="J1019">
        <v>0</v>
      </c>
      <c r="K1019">
        <v>0</v>
      </c>
      <c r="L1019" t="s">
        <v>3930</v>
      </c>
      <c r="M1019" t="s">
        <v>14841</v>
      </c>
      <c r="N1019" t="s">
        <v>3984</v>
      </c>
      <c r="O1019" t="s">
        <v>16362</v>
      </c>
      <c r="P1019" t="s">
        <v>3985</v>
      </c>
      <c r="Q1019" t="s">
        <v>16371</v>
      </c>
      <c r="R1019" t="s">
        <v>3997</v>
      </c>
      <c r="S1019" t="s">
        <v>16319</v>
      </c>
      <c r="U1019" s="52">
        <v>11939400</v>
      </c>
      <c r="W1019">
        <v>-23879.43</v>
      </c>
    </row>
    <row r="1020" spans="1:23" x14ac:dyDescent="0.3">
      <c r="A1020" t="s">
        <v>3071</v>
      </c>
      <c r="B1020" t="s">
        <v>3072</v>
      </c>
      <c r="C1020" t="s">
        <v>15869</v>
      </c>
      <c r="D1020">
        <v>225000</v>
      </c>
      <c r="F1020">
        <f t="shared" si="15"/>
        <v>1825.29</v>
      </c>
      <c r="G1020">
        <v>0</v>
      </c>
      <c r="H1020">
        <v>0</v>
      </c>
      <c r="I1020">
        <v>0</v>
      </c>
      <c r="J1020">
        <v>0</v>
      </c>
      <c r="K1020">
        <v>1825.29</v>
      </c>
      <c r="L1020" t="s">
        <v>3943</v>
      </c>
      <c r="M1020" t="s">
        <v>14842</v>
      </c>
      <c r="N1020" t="s">
        <v>3984</v>
      </c>
      <c r="O1020" t="s">
        <v>16362</v>
      </c>
      <c r="P1020" t="s">
        <v>3986</v>
      </c>
      <c r="Q1020" t="s">
        <v>16363</v>
      </c>
      <c r="R1020" t="s">
        <v>3994</v>
      </c>
      <c r="S1020" t="s">
        <v>16319</v>
      </c>
      <c r="U1020" s="52"/>
      <c r="W1020">
        <v>-223174.71</v>
      </c>
    </row>
    <row r="1021" spans="1:23" x14ac:dyDescent="0.3">
      <c r="A1021" t="s">
        <v>3073</v>
      </c>
      <c r="B1021" t="s">
        <v>3074</v>
      </c>
      <c r="C1021" t="s">
        <v>15870</v>
      </c>
      <c r="D1021">
        <v>1</v>
      </c>
      <c r="F1021">
        <f t="shared" si="15"/>
        <v>-609.67999999999995</v>
      </c>
      <c r="G1021">
        <v>-609.67999999999995</v>
      </c>
      <c r="H1021">
        <v>0</v>
      </c>
      <c r="I1021">
        <v>0</v>
      </c>
      <c r="J1021">
        <v>0</v>
      </c>
      <c r="K1021">
        <v>0</v>
      </c>
      <c r="L1021" t="s">
        <v>3974</v>
      </c>
      <c r="M1021" t="s">
        <v>14836</v>
      </c>
      <c r="N1021" t="s">
        <v>3984</v>
      </c>
      <c r="O1021" t="s">
        <v>16362</v>
      </c>
      <c r="P1021" t="s">
        <v>3985</v>
      </c>
      <c r="Q1021" t="s">
        <v>16371</v>
      </c>
      <c r="R1021" t="s">
        <v>3997</v>
      </c>
      <c r="S1021" t="s">
        <v>16309</v>
      </c>
      <c r="U1021" s="52">
        <v>214252290</v>
      </c>
      <c r="W1021">
        <v>-610.67999999999995</v>
      </c>
    </row>
    <row r="1022" spans="1:23" x14ac:dyDescent="0.3">
      <c r="A1022" t="s">
        <v>3075</v>
      </c>
      <c r="B1022" t="s">
        <v>3076</v>
      </c>
      <c r="C1022" t="s">
        <v>15871</v>
      </c>
      <c r="D1022">
        <v>1</v>
      </c>
      <c r="F1022">
        <f t="shared" si="15"/>
        <v>-833.52</v>
      </c>
      <c r="G1022">
        <v>-833.52</v>
      </c>
      <c r="H1022">
        <v>0</v>
      </c>
      <c r="I1022">
        <v>0</v>
      </c>
      <c r="J1022">
        <v>0</v>
      </c>
      <c r="K1022">
        <v>0</v>
      </c>
      <c r="L1022" t="s">
        <v>3974</v>
      </c>
      <c r="M1022" t="s">
        <v>14836</v>
      </c>
      <c r="N1022" t="s">
        <v>3984</v>
      </c>
      <c r="O1022" t="s">
        <v>16362</v>
      </c>
      <c r="P1022" t="s">
        <v>3985</v>
      </c>
      <c r="Q1022" t="s">
        <v>16371</v>
      </c>
      <c r="R1022" t="s">
        <v>3997</v>
      </c>
      <c r="S1022" t="s">
        <v>16315</v>
      </c>
      <c r="U1022" s="52"/>
      <c r="W1022">
        <v>-834.52</v>
      </c>
    </row>
    <row r="1023" spans="1:23" x14ac:dyDescent="0.3">
      <c r="A1023" t="s">
        <v>3077</v>
      </c>
      <c r="B1023" t="s">
        <v>3078</v>
      </c>
      <c r="C1023" t="s">
        <v>15872</v>
      </c>
      <c r="D1023">
        <v>10000</v>
      </c>
      <c r="F1023">
        <f t="shared" si="15"/>
        <v>690</v>
      </c>
      <c r="G1023">
        <v>0</v>
      </c>
      <c r="H1023">
        <v>0</v>
      </c>
      <c r="I1023">
        <v>0</v>
      </c>
      <c r="J1023">
        <v>0</v>
      </c>
      <c r="K1023">
        <v>690</v>
      </c>
      <c r="L1023" t="s">
        <v>3941</v>
      </c>
      <c r="M1023" t="s">
        <v>14838</v>
      </c>
      <c r="N1023" t="s">
        <v>3984</v>
      </c>
      <c r="O1023" t="s">
        <v>16362</v>
      </c>
      <c r="P1023" t="s">
        <v>3986</v>
      </c>
      <c r="Q1023" t="s">
        <v>16363</v>
      </c>
      <c r="R1023" t="s">
        <v>3994</v>
      </c>
      <c r="S1023" t="s">
        <v>16321</v>
      </c>
      <c r="U1023" s="52"/>
      <c r="W1023">
        <v>-9310</v>
      </c>
    </row>
    <row r="1024" spans="1:23" x14ac:dyDescent="0.3">
      <c r="A1024" t="s">
        <v>3079</v>
      </c>
      <c r="B1024" t="s">
        <v>3080</v>
      </c>
      <c r="C1024" t="s">
        <v>15873</v>
      </c>
      <c r="D1024">
        <v>2000</v>
      </c>
      <c r="F1024">
        <f t="shared" si="15"/>
        <v>408.25</v>
      </c>
      <c r="G1024">
        <v>408.25</v>
      </c>
      <c r="H1024">
        <v>0</v>
      </c>
      <c r="I1024">
        <v>0</v>
      </c>
      <c r="J1024">
        <v>0</v>
      </c>
      <c r="K1024">
        <v>0</v>
      </c>
      <c r="L1024" t="s">
        <v>3941</v>
      </c>
      <c r="M1024" t="s">
        <v>14838</v>
      </c>
      <c r="N1024" t="s">
        <v>3984</v>
      </c>
      <c r="O1024" t="s">
        <v>16362</v>
      </c>
      <c r="P1024" t="s">
        <v>3985</v>
      </c>
      <c r="Q1024" t="s">
        <v>16371</v>
      </c>
      <c r="R1024" t="s">
        <v>3997</v>
      </c>
      <c r="S1024" t="s">
        <v>16315</v>
      </c>
      <c r="U1024" s="52"/>
      <c r="W1024">
        <v>-1591.75</v>
      </c>
    </row>
    <row r="1025" spans="1:23" x14ac:dyDescent="0.3">
      <c r="A1025" t="s">
        <v>3081</v>
      </c>
      <c r="B1025" t="s">
        <v>3082</v>
      </c>
      <c r="C1025" t="s">
        <v>15874</v>
      </c>
      <c r="D1025">
        <v>280000</v>
      </c>
      <c r="F1025">
        <f t="shared" si="15"/>
        <v>57838.13</v>
      </c>
      <c r="G1025">
        <v>54162.05</v>
      </c>
      <c r="H1025">
        <v>0</v>
      </c>
      <c r="I1025">
        <v>4440.0600000000004</v>
      </c>
      <c r="J1025">
        <v>-144.80000000000001</v>
      </c>
      <c r="K1025">
        <v>-619.17999999999995</v>
      </c>
      <c r="L1025" t="s">
        <v>3967</v>
      </c>
      <c r="M1025" t="s">
        <v>14843</v>
      </c>
      <c r="N1025" t="s">
        <v>3992</v>
      </c>
      <c r="O1025" t="s">
        <v>16365</v>
      </c>
      <c r="P1025" t="s">
        <v>3985</v>
      </c>
      <c r="Q1025" t="s">
        <v>16371</v>
      </c>
      <c r="R1025" t="s">
        <v>3997</v>
      </c>
      <c r="S1025" t="s">
        <v>16311</v>
      </c>
      <c r="U1025" s="52"/>
      <c r="W1025">
        <v>-222161.87</v>
      </c>
    </row>
    <row r="1026" spans="1:23" x14ac:dyDescent="0.3">
      <c r="A1026" t="s">
        <v>3083</v>
      </c>
      <c r="B1026" t="s">
        <v>3084</v>
      </c>
      <c r="C1026" t="s">
        <v>15875</v>
      </c>
      <c r="D1026">
        <v>150000</v>
      </c>
      <c r="F1026">
        <f t="shared" si="15"/>
        <v>24179.24</v>
      </c>
      <c r="G1026">
        <v>24179.24</v>
      </c>
      <c r="H1026">
        <v>0</v>
      </c>
      <c r="I1026">
        <v>0</v>
      </c>
      <c r="J1026">
        <v>0</v>
      </c>
      <c r="K1026">
        <v>0</v>
      </c>
      <c r="L1026" t="s">
        <v>3967</v>
      </c>
      <c r="M1026" t="s">
        <v>14843</v>
      </c>
      <c r="N1026" t="s">
        <v>3984</v>
      </c>
      <c r="O1026" t="s">
        <v>16362</v>
      </c>
      <c r="P1026" t="s">
        <v>3985</v>
      </c>
      <c r="Q1026" t="s">
        <v>16371</v>
      </c>
      <c r="R1026" t="s">
        <v>3997</v>
      </c>
      <c r="S1026" t="s">
        <v>16314</v>
      </c>
      <c r="U1026" s="52"/>
      <c r="W1026">
        <v>-125820.76</v>
      </c>
    </row>
    <row r="1027" spans="1:23" x14ac:dyDescent="0.3">
      <c r="A1027" t="s">
        <v>3085</v>
      </c>
      <c r="B1027" t="s">
        <v>3086</v>
      </c>
      <c r="C1027" t="s">
        <v>15876</v>
      </c>
      <c r="D1027">
        <v>20000</v>
      </c>
      <c r="F1027">
        <f t="shared" ref="F1027:F1090" si="16">G1027+H1027+I1027+J1027+K1027</f>
        <v>2254.2800000000002</v>
      </c>
      <c r="G1027">
        <v>2254.2800000000002</v>
      </c>
      <c r="H1027">
        <v>0</v>
      </c>
      <c r="I1027">
        <v>0</v>
      </c>
      <c r="J1027">
        <v>0</v>
      </c>
      <c r="K1027">
        <v>0</v>
      </c>
      <c r="L1027" t="s">
        <v>3936</v>
      </c>
      <c r="M1027" t="s">
        <v>14838</v>
      </c>
      <c r="N1027" t="s">
        <v>3984</v>
      </c>
      <c r="O1027" t="s">
        <v>16362</v>
      </c>
      <c r="P1027" t="s">
        <v>3985</v>
      </c>
      <c r="Q1027" t="s">
        <v>16371</v>
      </c>
      <c r="R1027" t="s">
        <v>3997</v>
      </c>
      <c r="S1027" t="s">
        <v>16312</v>
      </c>
      <c r="U1027" s="52">
        <v>76549120</v>
      </c>
      <c r="W1027">
        <v>-17745.72</v>
      </c>
    </row>
    <row r="1028" spans="1:23" x14ac:dyDescent="0.3">
      <c r="A1028" t="s">
        <v>3087</v>
      </c>
      <c r="B1028" t="s">
        <v>3088</v>
      </c>
      <c r="C1028" t="s">
        <v>15877</v>
      </c>
      <c r="D1028">
        <v>20000</v>
      </c>
      <c r="F1028">
        <f t="shared" si="16"/>
        <v>3074.83</v>
      </c>
      <c r="G1028">
        <v>3074.83</v>
      </c>
      <c r="H1028">
        <v>0</v>
      </c>
      <c r="I1028">
        <v>0</v>
      </c>
      <c r="J1028">
        <v>0</v>
      </c>
      <c r="K1028">
        <v>0</v>
      </c>
      <c r="L1028" t="s">
        <v>3943</v>
      </c>
      <c r="M1028" t="s">
        <v>14842</v>
      </c>
      <c r="N1028" t="s">
        <v>3984</v>
      </c>
      <c r="O1028" t="s">
        <v>16362</v>
      </c>
      <c r="P1028" t="s">
        <v>3986</v>
      </c>
      <c r="Q1028" t="s">
        <v>16363</v>
      </c>
      <c r="R1028" t="s">
        <v>3994</v>
      </c>
      <c r="S1028" t="s">
        <v>16322</v>
      </c>
      <c r="U1028" s="52"/>
      <c r="W1028">
        <v>-16925.169999999998</v>
      </c>
    </row>
    <row r="1029" spans="1:23" x14ac:dyDescent="0.3">
      <c r="A1029" t="s">
        <v>3089</v>
      </c>
      <c r="B1029" t="s">
        <v>3090</v>
      </c>
      <c r="C1029" t="s">
        <v>15878</v>
      </c>
      <c r="D1029">
        <v>7500</v>
      </c>
      <c r="F1029">
        <f t="shared" si="16"/>
        <v>-1399.06</v>
      </c>
      <c r="G1029">
        <v>0</v>
      </c>
      <c r="H1029">
        <v>-699.53</v>
      </c>
      <c r="I1029">
        <v>0</v>
      </c>
      <c r="J1029">
        <v>0</v>
      </c>
      <c r="K1029">
        <v>-699.53</v>
      </c>
      <c r="L1029" t="s">
        <v>3936</v>
      </c>
      <c r="M1029" t="s">
        <v>14838</v>
      </c>
      <c r="N1029" t="s">
        <v>3989</v>
      </c>
      <c r="O1029" t="s">
        <v>16363</v>
      </c>
      <c r="P1029" t="s">
        <v>3986</v>
      </c>
      <c r="Q1029" t="s">
        <v>16363</v>
      </c>
      <c r="R1029" t="s">
        <v>3995</v>
      </c>
      <c r="S1029" t="s">
        <v>16320</v>
      </c>
      <c r="U1029" s="52"/>
      <c r="W1029">
        <v>-8899.06</v>
      </c>
    </row>
    <row r="1030" spans="1:23" x14ac:dyDescent="0.3">
      <c r="A1030" t="s">
        <v>3091</v>
      </c>
      <c r="B1030" t="s">
        <v>3092</v>
      </c>
      <c r="C1030" t="s">
        <v>15879</v>
      </c>
      <c r="D1030">
        <v>50000</v>
      </c>
      <c r="F1030">
        <f t="shared" si="16"/>
        <v>-755.06</v>
      </c>
      <c r="G1030">
        <v>0</v>
      </c>
      <c r="H1030">
        <v>0</v>
      </c>
      <c r="I1030">
        <v>0</v>
      </c>
      <c r="J1030">
        <v>0</v>
      </c>
      <c r="K1030">
        <v>-755.06</v>
      </c>
      <c r="L1030" t="s">
        <v>3945</v>
      </c>
      <c r="M1030" t="s">
        <v>14844</v>
      </c>
      <c r="N1030" t="s">
        <v>3984</v>
      </c>
      <c r="O1030" t="s">
        <v>16362</v>
      </c>
      <c r="P1030" t="s">
        <v>3988</v>
      </c>
      <c r="Q1030" t="s">
        <v>16362</v>
      </c>
      <c r="R1030" t="s">
        <v>3994</v>
      </c>
      <c r="S1030" t="s">
        <v>16321</v>
      </c>
      <c r="U1030" s="52">
        <v>380536380</v>
      </c>
      <c r="W1030">
        <v>-50755.06</v>
      </c>
    </row>
    <row r="1031" spans="1:23" x14ac:dyDescent="0.3">
      <c r="A1031" t="s">
        <v>3093</v>
      </c>
      <c r="B1031" t="s">
        <v>3094</v>
      </c>
      <c r="C1031" t="s">
        <v>15880</v>
      </c>
      <c r="D1031">
        <v>1</v>
      </c>
      <c r="F1031">
        <f t="shared" si="16"/>
        <v>-245.61</v>
      </c>
      <c r="G1031">
        <v>0</v>
      </c>
      <c r="H1031">
        <v>0</v>
      </c>
      <c r="I1031">
        <v>0</v>
      </c>
      <c r="J1031">
        <v>0</v>
      </c>
      <c r="K1031">
        <v>-245.61</v>
      </c>
      <c r="L1031" t="s">
        <v>3945</v>
      </c>
      <c r="M1031" t="s">
        <v>14844</v>
      </c>
      <c r="N1031" t="s">
        <v>3989</v>
      </c>
      <c r="O1031" t="s">
        <v>16363</v>
      </c>
      <c r="P1031" t="s">
        <v>3985</v>
      </c>
      <c r="Q1031" t="s">
        <v>16371</v>
      </c>
      <c r="R1031" t="s">
        <v>3997</v>
      </c>
      <c r="S1031" t="s">
        <v>16312</v>
      </c>
      <c r="U1031" s="52"/>
      <c r="W1031">
        <v>-246.61</v>
      </c>
    </row>
    <row r="1032" spans="1:23" x14ac:dyDescent="0.3">
      <c r="A1032" t="s">
        <v>3095</v>
      </c>
      <c r="B1032" t="s">
        <v>3096</v>
      </c>
      <c r="C1032" t="s">
        <v>15881</v>
      </c>
      <c r="D1032">
        <v>15000</v>
      </c>
      <c r="F1032">
        <f t="shared" si="16"/>
        <v>184</v>
      </c>
      <c r="G1032">
        <v>184</v>
      </c>
      <c r="H1032">
        <v>0</v>
      </c>
      <c r="I1032">
        <v>0</v>
      </c>
      <c r="J1032">
        <v>0</v>
      </c>
      <c r="K1032">
        <v>0</v>
      </c>
      <c r="L1032" t="s">
        <v>3936</v>
      </c>
      <c r="M1032" t="s">
        <v>14838</v>
      </c>
      <c r="N1032" t="s">
        <v>3984</v>
      </c>
      <c r="O1032" t="s">
        <v>16362</v>
      </c>
      <c r="P1032" t="s">
        <v>3986</v>
      </c>
      <c r="Q1032" t="s">
        <v>16363</v>
      </c>
      <c r="R1032" t="s">
        <v>3994</v>
      </c>
      <c r="S1032" t="s">
        <v>16307</v>
      </c>
      <c r="U1032" s="52">
        <v>365857520</v>
      </c>
      <c r="V1032">
        <v>4</v>
      </c>
      <c r="W1032">
        <v>-14816</v>
      </c>
    </row>
    <row r="1033" spans="1:23" x14ac:dyDescent="0.3">
      <c r="A1033" t="s">
        <v>3097</v>
      </c>
      <c r="B1033" t="s">
        <v>3098</v>
      </c>
      <c r="C1033" t="s">
        <v>15882</v>
      </c>
      <c r="D1033">
        <v>1</v>
      </c>
      <c r="F1033">
        <f t="shared" si="16"/>
        <v>6641.25</v>
      </c>
      <c r="G1033">
        <v>0</v>
      </c>
      <c r="H1033">
        <v>0</v>
      </c>
      <c r="I1033">
        <v>0</v>
      </c>
      <c r="J1033">
        <v>0</v>
      </c>
      <c r="K1033">
        <v>6641.25</v>
      </c>
      <c r="L1033" t="s">
        <v>3940</v>
      </c>
      <c r="M1033" t="s">
        <v>14838</v>
      </c>
      <c r="N1033" t="s">
        <v>3984</v>
      </c>
      <c r="O1033" t="s">
        <v>16362</v>
      </c>
      <c r="P1033" t="s">
        <v>3985</v>
      </c>
      <c r="Q1033" t="s">
        <v>16371</v>
      </c>
      <c r="R1033" t="s">
        <v>3997</v>
      </c>
      <c r="S1033" t="s">
        <v>16307</v>
      </c>
      <c r="U1033" s="52"/>
      <c r="W1033">
        <v>6640.25</v>
      </c>
    </row>
    <row r="1034" spans="1:23" x14ac:dyDescent="0.3">
      <c r="A1034" t="s">
        <v>3099</v>
      </c>
      <c r="B1034" t="s">
        <v>3100</v>
      </c>
      <c r="C1034" t="s">
        <v>15883</v>
      </c>
      <c r="D1034">
        <v>70000</v>
      </c>
      <c r="F1034">
        <f t="shared" si="16"/>
        <v>15000</v>
      </c>
      <c r="G1034">
        <v>29256</v>
      </c>
      <c r="H1034">
        <v>-14256</v>
      </c>
      <c r="I1034">
        <v>0</v>
      </c>
      <c r="J1034">
        <v>0</v>
      </c>
      <c r="K1034">
        <v>0</v>
      </c>
      <c r="L1034" t="s">
        <v>3942</v>
      </c>
      <c r="M1034" t="s">
        <v>14844</v>
      </c>
      <c r="N1034" t="s">
        <v>3984</v>
      </c>
      <c r="O1034" t="s">
        <v>16362</v>
      </c>
      <c r="P1034" t="s">
        <v>3985</v>
      </c>
      <c r="Q1034" t="s">
        <v>16371</v>
      </c>
      <c r="R1034" t="s">
        <v>3997</v>
      </c>
      <c r="S1034" t="s">
        <v>16318</v>
      </c>
      <c r="U1034" s="52">
        <v>25392180</v>
      </c>
      <c r="W1034">
        <v>-55000</v>
      </c>
    </row>
    <row r="1035" spans="1:23" x14ac:dyDescent="0.3">
      <c r="A1035" t="s">
        <v>3101</v>
      </c>
      <c r="B1035" t="s">
        <v>3102</v>
      </c>
      <c r="C1035" t="s">
        <v>15884</v>
      </c>
      <c r="D1035">
        <v>3000</v>
      </c>
      <c r="F1035">
        <f t="shared" si="16"/>
        <v>690</v>
      </c>
      <c r="G1035">
        <v>0</v>
      </c>
      <c r="H1035">
        <v>0</v>
      </c>
      <c r="I1035">
        <v>0</v>
      </c>
      <c r="J1035">
        <v>0</v>
      </c>
      <c r="K1035">
        <v>690</v>
      </c>
      <c r="L1035" t="s">
        <v>3941</v>
      </c>
      <c r="M1035" t="s">
        <v>14838</v>
      </c>
      <c r="N1035" t="s">
        <v>3984</v>
      </c>
      <c r="O1035" t="s">
        <v>16362</v>
      </c>
      <c r="P1035" t="s">
        <v>3988</v>
      </c>
      <c r="Q1035" t="s">
        <v>16362</v>
      </c>
      <c r="R1035" t="s">
        <v>3994</v>
      </c>
      <c r="S1035" t="s">
        <v>16313</v>
      </c>
      <c r="U1035" s="52"/>
      <c r="W1035">
        <v>-2310</v>
      </c>
    </row>
    <row r="1036" spans="1:23" x14ac:dyDescent="0.3">
      <c r="A1036" t="s">
        <v>3103</v>
      </c>
      <c r="B1036" t="s">
        <v>3104</v>
      </c>
      <c r="C1036" t="s">
        <v>15885</v>
      </c>
      <c r="D1036">
        <v>10000</v>
      </c>
      <c r="F1036">
        <f t="shared" si="16"/>
        <v>82809.25</v>
      </c>
      <c r="G1036">
        <v>0</v>
      </c>
      <c r="H1036">
        <v>0</v>
      </c>
      <c r="I1036">
        <v>58486.75</v>
      </c>
      <c r="J1036">
        <v>18198.75</v>
      </c>
      <c r="K1036">
        <v>6123.75</v>
      </c>
      <c r="L1036" t="s">
        <v>3949</v>
      </c>
      <c r="M1036" t="s">
        <v>14838</v>
      </c>
      <c r="N1036" t="s">
        <v>3989</v>
      </c>
      <c r="O1036" t="s">
        <v>16363</v>
      </c>
      <c r="P1036" t="s">
        <v>3985</v>
      </c>
      <c r="Q1036" t="s">
        <v>16371</v>
      </c>
      <c r="R1036" t="s">
        <v>3997</v>
      </c>
      <c r="S1036" t="s">
        <v>16308</v>
      </c>
      <c r="U1036" s="52"/>
      <c r="W1036">
        <v>72809.25</v>
      </c>
    </row>
    <row r="1037" spans="1:23" x14ac:dyDescent="0.3">
      <c r="A1037" t="s">
        <v>3105</v>
      </c>
      <c r="B1037" t="s">
        <v>3106</v>
      </c>
      <c r="C1037" t="s">
        <v>15886</v>
      </c>
      <c r="D1037">
        <v>3000</v>
      </c>
      <c r="F1037">
        <f t="shared" si="16"/>
        <v>23108.11</v>
      </c>
      <c r="G1037">
        <v>0</v>
      </c>
      <c r="H1037">
        <v>0</v>
      </c>
      <c r="I1037">
        <v>10961.23</v>
      </c>
      <c r="J1037">
        <v>1506.5</v>
      </c>
      <c r="K1037">
        <v>10640.38</v>
      </c>
      <c r="L1037" t="s">
        <v>3932</v>
      </c>
      <c r="M1037" t="s">
        <v>14838</v>
      </c>
      <c r="N1037" t="s">
        <v>3989</v>
      </c>
      <c r="O1037" t="s">
        <v>16363</v>
      </c>
      <c r="P1037" t="s">
        <v>3988</v>
      </c>
      <c r="Q1037" t="s">
        <v>16362</v>
      </c>
      <c r="R1037" t="s">
        <v>3994</v>
      </c>
      <c r="S1037" t="s">
        <v>16311</v>
      </c>
      <c r="U1037" s="52"/>
      <c r="W1037">
        <v>20108.11</v>
      </c>
    </row>
    <row r="1038" spans="1:23" x14ac:dyDescent="0.3">
      <c r="A1038" t="s">
        <v>3107</v>
      </c>
      <c r="B1038" t="s">
        <v>3108</v>
      </c>
      <c r="C1038" t="s">
        <v>15887</v>
      </c>
      <c r="D1038">
        <v>75000</v>
      </c>
      <c r="F1038">
        <f t="shared" si="16"/>
        <v>19596</v>
      </c>
      <c r="G1038">
        <v>19596</v>
      </c>
      <c r="H1038">
        <v>0</v>
      </c>
      <c r="I1038">
        <v>0</v>
      </c>
      <c r="J1038">
        <v>0</v>
      </c>
      <c r="K1038">
        <v>0</v>
      </c>
      <c r="L1038" t="s">
        <v>3942</v>
      </c>
      <c r="M1038" t="s">
        <v>14844</v>
      </c>
      <c r="N1038" t="s">
        <v>3984</v>
      </c>
      <c r="O1038" t="s">
        <v>16362</v>
      </c>
      <c r="P1038" t="s">
        <v>3988</v>
      </c>
      <c r="Q1038" t="s">
        <v>16362</v>
      </c>
      <c r="R1038" t="s">
        <v>3994</v>
      </c>
      <c r="S1038" t="s">
        <v>16319</v>
      </c>
      <c r="U1038" s="52">
        <v>324332600</v>
      </c>
      <c r="W1038">
        <v>-55404</v>
      </c>
    </row>
    <row r="1039" spans="1:23" x14ac:dyDescent="0.3">
      <c r="A1039" t="s">
        <v>3109</v>
      </c>
      <c r="B1039" t="s">
        <v>3110</v>
      </c>
      <c r="C1039" t="s">
        <v>15888</v>
      </c>
      <c r="D1039">
        <v>50000</v>
      </c>
      <c r="F1039">
        <f t="shared" si="16"/>
        <v>1138.5</v>
      </c>
      <c r="G1039">
        <v>1138.5</v>
      </c>
      <c r="H1039">
        <v>0</v>
      </c>
      <c r="I1039">
        <v>0</v>
      </c>
      <c r="J1039">
        <v>0</v>
      </c>
      <c r="K1039">
        <v>0</v>
      </c>
      <c r="L1039" t="s">
        <v>3939</v>
      </c>
      <c r="M1039" t="s">
        <v>14838</v>
      </c>
      <c r="N1039" t="s">
        <v>3984</v>
      </c>
      <c r="O1039" t="s">
        <v>16362</v>
      </c>
      <c r="P1039" t="s">
        <v>3986</v>
      </c>
      <c r="Q1039" t="s">
        <v>16363</v>
      </c>
      <c r="R1039" t="s">
        <v>3994</v>
      </c>
      <c r="S1039" t="s">
        <v>16315</v>
      </c>
      <c r="U1039" s="52"/>
      <c r="W1039">
        <v>-48861.5</v>
      </c>
    </row>
    <row r="1040" spans="1:23" x14ac:dyDescent="0.3">
      <c r="A1040" t="s">
        <v>3111</v>
      </c>
      <c r="B1040" t="s">
        <v>3112</v>
      </c>
      <c r="C1040" t="s">
        <v>15889</v>
      </c>
      <c r="D1040">
        <v>300000</v>
      </c>
      <c r="F1040">
        <f t="shared" si="16"/>
        <v>12639.88</v>
      </c>
      <c r="G1040">
        <v>12989.4</v>
      </c>
      <c r="H1040">
        <v>-349.52</v>
      </c>
      <c r="I1040">
        <v>0</v>
      </c>
      <c r="J1040">
        <v>0</v>
      </c>
      <c r="K1040">
        <v>0</v>
      </c>
      <c r="L1040" t="s">
        <v>3967</v>
      </c>
      <c r="M1040" t="s">
        <v>14843</v>
      </c>
      <c r="N1040" t="s">
        <v>3984</v>
      </c>
      <c r="O1040" t="s">
        <v>16362</v>
      </c>
      <c r="P1040" t="s">
        <v>3985</v>
      </c>
      <c r="Q1040" t="s">
        <v>16371</v>
      </c>
      <c r="R1040" t="s">
        <v>3997</v>
      </c>
      <c r="S1040" t="s">
        <v>16322</v>
      </c>
      <c r="U1040" s="52">
        <v>63152890</v>
      </c>
      <c r="W1040">
        <v>-287360.12</v>
      </c>
    </row>
    <row r="1041" spans="1:23" x14ac:dyDescent="0.3">
      <c r="A1041" t="s">
        <v>3113</v>
      </c>
      <c r="B1041" t="s">
        <v>3114</v>
      </c>
      <c r="C1041" t="s">
        <v>15890</v>
      </c>
      <c r="D1041">
        <v>2070000</v>
      </c>
      <c r="F1041">
        <f t="shared" si="16"/>
        <v>463098.86</v>
      </c>
      <c r="G1041">
        <v>463098.86</v>
      </c>
      <c r="H1041">
        <v>0</v>
      </c>
      <c r="I1041">
        <v>0</v>
      </c>
      <c r="J1041">
        <v>0</v>
      </c>
      <c r="K1041">
        <v>0</v>
      </c>
      <c r="L1041" t="s">
        <v>3950</v>
      </c>
      <c r="M1041" t="s">
        <v>14835</v>
      </c>
      <c r="N1041" t="s">
        <v>3984</v>
      </c>
      <c r="O1041" t="s">
        <v>16362</v>
      </c>
      <c r="P1041" t="s">
        <v>3988</v>
      </c>
      <c r="Q1041" t="s">
        <v>16362</v>
      </c>
      <c r="R1041" t="s">
        <v>3994</v>
      </c>
      <c r="S1041" t="s">
        <v>16318</v>
      </c>
      <c r="U1041" s="52">
        <v>304442950</v>
      </c>
      <c r="W1041">
        <v>-1606901.1400000001</v>
      </c>
    </row>
    <row r="1042" spans="1:23" x14ac:dyDescent="0.3">
      <c r="A1042" t="s">
        <v>3115</v>
      </c>
      <c r="B1042" t="s">
        <v>3116</v>
      </c>
      <c r="C1042" t="s">
        <v>15891</v>
      </c>
      <c r="D1042">
        <v>16000000</v>
      </c>
      <c r="F1042">
        <f t="shared" si="16"/>
        <v>8705500.290000001</v>
      </c>
      <c r="G1042">
        <v>8695243.3000000007</v>
      </c>
      <c r="H1042">
        <v>13305.21</v>
      </c>
      <c r="I1042">
        <v>-3048.22</v>
      </c>
      <c r="J1042">
        <v>0</v>
      </c>
      <c r="K1042">
        <v>0</v>
      </c>
      <c r="L1042" t="s">
        <v>3971</v>
      </c>
      <c r="M1042" t="s">
        <v>14839</v>
      </c>
      <c r="N1042" t="s">
        <v>3984</v>
      </c>
      <c r="O1042" t="s">
        <v>16362</v>
      </c>
      <c r="P1042" t="s">
        <v>3988</v>
      </c>
      <c r="Q1042" t="s">
        <v>16362</v>
      </c>
      <c r="R1042" t="s">
        <v>3994</v>
      </c>
      <c r="S1042" t="s">
        <v>16320</v>
      </c>
      <c r="U1042" s="52"/>
      <c r="W1042">
        <v>-7294499.709999999</v>
      </c>
    </row>
    <row r="1043" spans="1:23" x14ac:dyDescent="0.3">
      <c r="A1043" t="s">
        <v>3117</v>
      </c>
      <c r="B1043" t="s">
        <v>3118</v>
      </c>
      <c r="C1043" t="s">
        <v>15892</v>
      </c>
      <c r="D1043">
        <v>575000</v>
      </c>
      <c r="F1043">
        <f t="shared" si="16"/>
        <v>264753.3</v>
      </c>
      <c r="G1043">
        <v>233695.11</v>
      </c>
      <c r="H1043">
        <v>32645.65</v>
      </c>
      <c r="I1043">
        <v>942.48</v>
      </c>
      <c r="J1043">
        <v>0</v>
      </c>
      <c r="K1043">
        <v>-2529.94</v>
      </c>
      <c r="L1043" t="s">
        <v>3975</v>
      </c>
      <c r="M1043" t="s">
        <v>14841</v>
      </c>
      <c r="N1043" t="s">
        <v>3989</v>
      </c>
      <c r="O1043" t="s">
        <v>16363</v>
      </c>
      <c r="P1043" t="s">
        <v>3988</v>
      </c>
      <c r="Q1043" t="s">
        <v>16362</v>
      </c>
      <c r="R1043" t="s">
        <v>3994</v>
      </c>
      <c r="S1043" t="s">
        <v>16314</v>
      </c>
      <c r="U1043" s="52">
        <v>174440560</v>
      </c>
      <c r="W1043">
        <v>-310246.7</v>
      </c>
    </row>
    <row r="1044" spans="1:23" x14ac:dyDescent="0.3">
      <c r="A1044" t="s">
        <v>3119</v>
      </c>
      <c r="B1044" t="s">
        <v>3120</v>
      </c>
      <c r="C1044" t="s">
        <v>15893</v>
      </c>
      <c r="D1044">
        <v>3000000</v>
      </c>
      <c r="F1044">
        <f t="shared" si="16"/>
        <v>1694523.1</v>
      </c>
      <c r="G1044">
        <v>1676676.85</v>
      </c>
      <c r="H1044">
        <v>854.77</v>
      </c>
      <c r="I1044">
        <v>22948.89</v>
      </c>
      <c r="J1044">
        <v>-3553.9</v>
      </c>
      <c r="K1044">
        <v>-2403.5100000000002</v>
      </c>
      <c r="L1044" t="s">
        <v>3967</v>
      </c>
      <c r="M1044" t="s">
        <v>14843</v>
      </c>
      <c r="N1044" t="s">
        <v>3990</v>
      </c>
      <c r="O1044" t="s">
        <v>16364</v>
      </c>
      <c r="P1044" t="s">
        <v>3986</v>
      </c>
      <c r="Q1044" t="s">
        <v>16363</v>
      </c>
      <c r="R1044" t="s">
        <v>3994</v>
      </c>
      <c r="S1044" t="s">
        <v>16314</v>
      </c>
      <c r="U1044" s="52"/>
      <c r="W1044">
        <v>-1305476.8999999999</v>
      </c>
    </row>
    <row r="1045" spans="1:23" x14ac:dyDescent="0.3">
      <c r="A1045" t="s">
        <v>3121</v>
      </c>
      <c r="B1045" t="s">
        <v>3122</v>
      </c>
      <c r="C1045" t="s">
        <v>15894</v>
      </c>
      <c r="D1045">
        <v>5000000</v>
      </c>
      <c r="F1045">
        <f t="shared" si="16"/>
        <v>2851957.77</v>
      </c>
      <c r="G1045">
        <v>2804968.1</v>
      </c>
      <c r="H1045">
        <v>18384.13</v>
      </c>
      <c r="I1045">
        <v>2698.87</v>
      </c>
      <c r="J1045">
        <v>0</v>
      </c>
      <c r="K1045">
        <v>25906.67</v>
      </c>
      <c r="L1045" t="s">
        <v>3934</v>
      </c>
      <c r="M1045" t="s">
        <v>14842</v>
      </c>
      <c r="N1045" t="s">
        <v>3984</v>
      </c>
      <c r="O1045" t="s">
        <v>16362</v>
      </c>
      <c r="P1045" t="s">
        <v>3986</v>
      </c>
      <c r="Q1045" t="s">
        <v>16363</v>
      </c>
      <c r="R1045" t="s">
        <v>3994</v>
      </c>
      <c r="S1045" t="s">
        <v>16315</v>
      </c>
      <c r="U1045" s="52"/>
      <c r="W1045">
        <v>-2148042.23</v>
      </c>
    </row>
    <row r="1046" spans="1:23" x14ac:dyDescent="0.3">
      <c r="A1046" t="s">
        <v>3123</v>
      </c>
      <c r="B1046" t="s">
        <v>3122</v>
      </c>
      <c r="C1046" t="s">
        <v>15895</v>
      </c>
      <c r="D1046">
        <v>15000000</v>
      </c>
      <c r="F1046">
        <f t="shared" si="16"/>
        <v>12697682.400000002</v>
      </c>
      <c r="G1046">
        <v>12685813.16</v>
      </c>
      <c r="H1046">
        <v>4823.5600000000004</v>
      </c>
      <c r="I1046">
        <v>2177.9699999999998</v>
      </c>
      <c r="J1046">
        <v>0</v>
      </c>
      <c r="K1046">
        <v>4867.71</v>
      </c>
      <c r="L1046" t="s">
        <v>3934</v>
      </c>
      <c r="M1046" t="s">
        <v>14842</v>
      </c>
      <c r="N1046" t="s">
        <v>3989</v>
      </c>
      <c r="O1046" t="s">
        <v>16363</v>
      </c>
      <c r="P1046" t="s">
        <v>3986</v>
      </c>
      <c r="Q1046" t="s">
        <v>16363</v>
      </c>
      <c r="R1046" t="s">
        <v>3994</v>
      </c>
      <c r="S1046" t="s">
        <v>16317</v>
      </c>
      <c r="U1046" s="52"/>
      <c r="W1046">
        <v>-2302317.5999999978</v>
      </c>
    </row>
    <row r="1047" spans="1:23" x14ac:dyDescent="0.3">
      <c r="A1047" t="s">
        <v>3124</v>
      </c>
      <c r="B1047" t="s">
        <v>3125</v>
      </c>
      <c r="C1047" t="s">
        <v>15896</v>
      </c>
      <c r="D1047">
        <v>1250000</v>
      </c>
      <c r="F1047">
        <f t="shared" si="16"/>
        <v>56869.280000000006</v>
      </c>
      <c r="G1047">
        <v>49913.91</v>
      </c>
      <c r="H1047">
        <v>1322.72</v>
      </c>
      <c r="I1047">
        <v>0</v>
      </c>
      <c r="J1047">
        <v>0</v>
      </c>
      <c r="K1047">
        <v>5632.65</v>
      </c>
      <c r="L1047" t="s">
        <v>3960</v>
      </c>
      <c r="M1047" t="s">
        <v>14836</v>
      </c>
      <c r="N1047" t="s">
        <v>3989</v>
      </c>
      <c r="O1047" t="s">
        <v>16363</v>
      </c>
      <c r="P1047" t="s">
        <v>3986</v>
      </c>
      <c r="Q1047" t="s">
        <v>16363</v>
      </c>
      <c r="R1047" t="s">
        <v>3994</v>
      </c>
      <c r="S1047" t="s">
        <v>16311</v>
      </c>
      <c r="U1047" s="52"/>
      <c r="W1047">
        <v>-1193130.72</v>
      </c>
    </row>
    <row r="1048" spans="1:23" x14ac:dyDescent="0.3">
      <c r="A1048" t="s">
        <v>3126</v>
      </c>
      <c r="B1048" t="s">
        <v>3127</v>
      </c>
      <c r="C1048" t="s">
        <v>15897</v>
      </c>
      <c r="D1048">
        <v>0</v>
      </c>
      <c r="F1048">
        <f t="shared" si="16"/>
        <v>-516.61</v>
      </c>
      <c r="G1048">
        <v>0</v>
      </c>
      <c r="H1048">
        <v>0</v>
      </c>
      <c r="I1048">
        <v>0</v>
      </c>
      <c r="J1048">
        <v>0</v>
      </c>
      <c r="K1048">
        <v>-516.61</v>
      </c>
      <c r="L1048" t="s">
        <v>3954</v>
      </c>
      <c r="M1048" t="s">
        <v>14836</v>
      </c>
      <c r="N1048" t="s">
        <v>3989</v>
      </c>
      <c r="O1048" t="s">
        <v>16363</v>
      </c>
      <c r="P1048" t="s">
        <v>3985</v>
      </c>
      <c r="Q1048" t="s">
        <v>16371</v>
      </c>
      <c r="R1048" t="s">
        <v>3997</v>
      </c>
      <c r="S1048" t="s">
        <v>16307</v>
      </c>
      <c r="U1048" s="52"/>
      <c r="W1048">
        <v>-516.61</v>
      </c>
    </row>
    <row r="1049" spans="1:23" x14ac:dyDescent="0.3">
      <c r="A1049" t="s">
        <v>3128</v>
      </c>
      <c r="B1049" t="s">
        <v>3129</v>
      </c>
      <c r="C1049" t="s">
        <v>15898</v>
      </c>
      <c r="D1049">
        <v>0</v>
      </c>
      <c r="F1049">
        <f t="shared" si="16"/>
        <v>-7262.32</v>
      </c>
      <c r="G1049">
        <v>0</v>
      </c>
      <c r="H1049">
        <v>0</v>
      </c>
      <c r="I1049">
        <v>0</v>
      </c>
      <c r="J1049">
        <v>0</v>
      </c>
      <c r="K1049">
        <v>-7262.32</v>
      </c>
      <c r="L1049" t="s">
        <v>3948</v>
      </c>
      <c r="M1049" t="s">
        <v>14844</v>
      </c>
      <c r="N1049" t="s">
        <v>3984</v>
      </c>
      <c r="O1049" t="s">
        <v>16362</v>
      </c>
      <c r="P1049" t="s">
        <v>3985</v>
      </c>
      <c r="Q1049" t="s">
        <v>16371</v>
      </c>
      <c r="R1049" t="s">
        <v>3997</v>
      </c>
      <c r="S1049" t="s">
        <v>16322</v>
      </c>
      <c r="U1049" s="52"/>
      <c r="V1049">
        <v>8</v>
      </c>
      <c r="W1049">
        <v>-7262.32</v>
      </c>
    </row>
    <row r="1050" spans="1:23" x14ac:dyDescent="0.3">
      <c r="A1050" t="s">
        <v>3130</v>
      </c>
      <c r="B1050" t="s">
        <v>3131</v>
      </c>
      <c r="C1050" t="s">
        <v>15899</v>
      </c>
      <c r="D1050">
        <v>2000</v>
      </c>
      <c r="F1050">
        <f t="shared" si="16"/>
        <v>3246.3999999999996</v>
      </c>
      <c r="G1050">
        <v>0</v>
      </c>
      <c r="H1050">
        <v>0</v>
      </c>
      <c r="I1050">
        <v>3437.7</v>
      </c>
      <c r="J1050">
        <v>-191.3</v>
      </c>
      <c r="K1050">
        <v>0</v>
      </c>
      <c r="L1050" t="s">
        <v>3930</v>
      </c>
      <c r="M1050" t="s">
        <v>14841</v>
      </c>
      <c r="N1050" t="s">
        <v>3984</v>
      </c>
      <c r="O1050" t="s">
        <v>16362</v>
      </c>
      <c r="P1050" t="s">
        <v>3985</v>
      </c>
      <c r="Q1050" t="s">
        <v>16371</v>
      </c>
      <c r="R1050" t="s">
        <v>3997</v>
      </c>
      <c r="S1050" t="s">
        <v>16317</v>
      </c>
      <c r="U1050" s="52"/>
      <c r="W1050">
        <v>1246.3999999999996</v>
      </c>
    </row>
    <row r="1051" spans="1:23" x14ac:dyDescent="0.3">
      <c r="A1051" t="s">
        <v>3132</v>
      </c>
      <c r="B1051" t="s">
        <v>3133</v>
      </c>
      <c r="C1051" t="s">
        <v>15900</v>
      </c>
      <c r="D1051">
        <v>20000</v>
      </c>
      <c r="F1051">
        <f t="shared" si="16"/>
        <v>13033.86</v>
      </c>
      <c r="G1051">
        <v>13033.86</v>
      </c>
      <c r="H1051">
        <v>0</v>
      </c>
      <c r="I1051">
        <v>0</v>
      </c>
      <c r="J1051">
        <v>0</v>
      </c>
      <c r="K1051">
        <v>0</v>
      </c>
      <c r="L1051" t="s">
        <v>3936</v>
      </c>
      <c r="M1051" t="s">
        <v>14838</v>
      </c>
      <c r="N1051" t="s">
        <v>3984</v>
      </c>
      <c r="O1051" t="s">
        <v>16362</v>
      </c>
      <c r="P1051" t="s">
        <v>3988</v>
      </c>
      <c r="Q1051" t="s">
        <v>16362</v>
      </c>
      <c r="R1051" t="s">
        <v>3994</v>
      </c>
      <c r="S1051" t="s">
        <v>16318</v>
      </c>
      <c r="U1051" s="52">
        <v>155213990</v>
      </c>
      <c r="W1051">
        <v>-6966.1399999999994</v>
      </c>
    </row>
    <row r="1052" spans="1:23" x14ac:dyDescent="0.3">
      <c r="A1052" t="s">
        <v>3134</v>
      </c>
      <c r="B1052" t="s">
        <v>3135</v>
      </c>
      <c r="C1052" t="s">
        <v>15901</v>
      </c>
      <c r="D1052">
        <v>0</v>
      </c>
      <c r="F1052">
        <f t="shared" si="16"/>
        <v>-3674.25</v>
      </c>
      <c r="G1052">
        <v>0</v>
      </c>
      <c r="H1052">
        <v>0</v>
      </c>
      <c r="I1052">
        <v>0</v>
      </c>
      <c r="J1052">
        <v>0</v>
      </c>
      <c r="K1052">
        <v>-3674.25</v>
      </c>
      <c r="L1052" t="s">
        <v>3942</v>
      </c>
      <c r="M1052" t="s">
        <v>14844</v>
      </c>
      <c r="N1052" t="s">
        <v>3989</v>
      </c>
      <c r="O1052" t="s">
        <v>16363</v>
      </c>
      <c r="P1052" t="s">
        <v>3986</v>
      </c>
      <c r="Q1052" t="s">
        <v>16363</v>
      </c>
      <c r="R1052" t="s">
        <v>3997</v>
      </c>
      <c r="S1052" t="s">
        <v>16311</v>
      </c>
      <c r="U1052" s="52"/>
      <c r="W1052">
        <v>-3674.25</v>
      </c>
    </row>
    <row r="1053" spans="1:23" x14ac:dyDescent="0.3">
      <c r="A1053" t="s">
        <v>3136</v>
      </c>
      <c r="B1053" t="s">
        <v>3137</v>
      </c>
      <c r="C1053" t="s">
        <v>15902</v>
      </c>
      <c r="D1053">
        <v>1</v>
      </c>
      <c r="F1053">
        <f t="shared" si="16"/>
        <v>627</v>
      </c>
      <c r="G1053">
        <v>0</v>
      </c>
      <c r="H1053">
        <v>0</v>
      </c>
      <c r="I1053">
        <v>0</v>
      </c>
      <c r="J1053">
        <v>0</v>
      </c>
      <c r="K1053">
        <v>627</v>
      </c>
      <c r="L1053" t="s">
        <v>3949</v>
      </c>
      <c r="M1053" t="s">
        <v>14838</v>
      </c>
      <c r="N1053" t="s">
        <v>3984</v>
      </c>
      <c r="O1053" t="s">
        <v>16362</v>
      </c>
      <c r="P1053" t="s">
        <v>3987</v>
      </c>
      <c r="Q1053" t="s">
        <v>16365</v>
      </c>
      <c r="R1053" t="s">
        <v>3995</v>
      </c>
      <c r="S1053" t="s">
        <v>16307</v>
      </c>
      <c r="U1053" s="52">
        <v>151862070</v>
      </c>
      <c r="W1053">
        <v>626</v>
      </c>
    </row>
    <row r="1054" spans="1:23" x14ac:dyDescent="0.3">
      <c r="A1054" t="s">
        <v>3138</v>
      </c>
      <c r="B1054" t="s">
        <v>3139</v>
      </c>
      <c r="C1054" t="s">
        <v>15903</v>
      </c>
      <c r="D1054">
        <v>5000</v>
      </c>
      <c r="F1054">
        <f t="shared" si="16"/>
        <v>2039.87</v>
      </c>
      <c r="G1054">
        <v>2039.87</v>
      </c>
      <c r="H1054">
        <v>0</v>
      </c>
      <c r="I1054">
        <v>0</v>
      </c>
      <c r="J1054">
        <v>0</v>
      </c>
      <c r="K1054">
        <v>0</v>
      </c>
      <c r="L1054" t="s">
        <v>3935</v>
      </c>
      <c r="M1054" t="s">
        <v>14838</v>
      </c>
      <c r="N1054" t="s">
        <v>3984</v>
      </c>
      <c r="O1054" t="s">
        <v>16362</v>
      </c>
      <c r="P1054" t="s">
        <v>3988</v>
      </c>
      <c r="Q1054" t="s">
        <v>16362</v>
      </c>
      <c r="R1054" t="s">
        <v>3994</v>
      </c>
      <c r="S1054" t="s">
        <v>16319</v>
      </c>
      <c r="U1054" s="52">
        <v>484122380</v>
      </c>
      <c r="W1054">
        <v>-2960.13</v>
      </c>
    </row>
    <row r="1055" spans="1:23" x14ac:dyDescent="0.3">
      <c r="A1055" t="s">
        <v>3140</v>
      </c>
      <c r="B1055" t="s">
        <v>3141</v>
      </c>
      <c r="C1055" t="s">
        <v>15904</v>
      </c>
      <c r="D1055">
        <v>200000</v>
      </c>
      <c r="F1055">
        <f t="shared" si="16"/>
        <v>37248.5</v>
      </c>
      <c r="G1055">
        <v>37248.5</v>
      </c>
      <c r="H1055">
        <v>0</v>
      </c>
      <c r="I1055">
        <v>0</v>
      </c>
      <c r="J1055">
        <v>0</v>
      </c>
      <c r="K1055">
        <v>0</v>
      </c>
      <c r="L1055" t="s">
        <v>3942</v>
      </c>
      <c r="M1055" t="s">
        <v>14844</v>
      </c>
      <c r="N1055" t="s">
        <v>3984</v>
      </c>
      <c r="O1055" t="s">
        <v>16362</v>
      </c>
      <c r="P1055" t="s">
        <v>3988</v>
      </c>
      <c r="Q1055" t="s">
        <v>16362</v>
      </c>
      <c r="R1055" t="s">
        <v>3994</v>
      </c>
      <c r="S1055" t="s">
        <v>16312</v>
      </c>
      <c r="U1055" s="52">
        <v>96329310</v>
      </c>
      <c r="W1055">
        <v>-162751.5</v>
      </c>
    </row>
    <row r="1056" spans="1:23" x14ac:dyDescent="0.3">
      <c r="A1056" t="s">
        <v>3142</v>
      </c>
      <c r="B1056" t="s">
        <v>3143</v>
      </c>
      <c r="C1056" t="s">
        <v>15905</v>
      </c>
      <c r="D1056">
        <v>10000</v>
      </c>
      <c r="F1056">
        <f t="shared" si="16"/>
        <v>45.240000000000009</v>
      </c>
      <c r="G1056">
        <v>0</v>
      </c>
      <c r="H1056">
        <v>0</v>
      </c>
      <c r="I1056">
        <v>691.54</v>
      </c>
      <c r="J1056">
        <v>0</v>
      </c>
      <c r="K1056">
        <v>-646.29999999999995</v>
      </c>
      <c r="L1056" t="s">
        <v>3936</v>
      </c>
      <c r="M1056" t="s">
        <v>14838</v>
      </c>
      <c r="N1056" t="s">
        <v>3984</v>
      </c>
      <c r="O1056" t="s">
        <v>16362</v>
      </c>
      <c r="P1056" t="s">
        <v>3991</v>
      </c>
      <c r="Q1056" t="s">
        <v>16364</v>
      </c>
      <c r="R1056" t="s">
        <v>3994</v>
      </c>
      <c r="S1056" t="s">
        <v>16307</v>
      </c>
      <c r="U1056" s="52"/>
      <c r="W1056">
        <v>-9954.76</v>
      </c>
    </row>
    <row r="1057" spans="1:23" x14ac:dyDescent="0.3">
      <c r="A1057" t="s">
        <v>3144</v>
      </c>
      <c r="B1057" t="s">
        <v>3145</v>
      </c>
      <c r="C1057" t="s">
        <v>15906</v>
      </c>
      <c r="D1057">
        <v>1</v>
      </c>
      <c r="F1057">
        <f t="shared" si="16"/>
        <v>3556.8</v>
      </c>
      <c r="G1057">
        <v>0</v>
      </c>
      <c r="H1057">
        <v>0</v>
      </c>
      <c r="I1057">
        <v>0</v>
      </c>
      <c r="J1057">
        <v>0</v>
      </c>
      <c r="K1057">
        <v>3556.8</v>
      </c>
      <c r="L1057" t="s">
        <v>3940</v>
      </c>
      <c r="M1057" t="s">
        <v>14838</v>
      </c>
      <c r="N1057" t="s">
        <v>3984</v>
      </c>
      <c r="O1057" t="s">
        <v>16362</v>
      </c>
      <c r="P1057" t="s">
        <v>3986</v>
      </c>
      <c r="Q1057" t="s">
        <v>16363</v>
      </c>
      <c r="R1057" t="s">
        <v>3995</v>
      </c>
      <c r="S1057" t="s">
        <v>16315</v>
      </c>
      <c r="U1057" s="52"/>
      <c r="W1057">
        <v>3555.8</v>
      </c>
    </row>
    <row r="1058" spans="1:23" x14ac:dyDescent="0.3">
      <c r="A1058" t="s">
        <v>3146</v>
      </c>
      <c r="B1058" t="s">
        <v>3147</v>
      </c>
      <c r="C1058" t="s">
        <v>15907</v>
      </c>
      <c r="D1058">
        <v>1</v>
      </c>
      <c r="F1058">
        <f t="shared" si="16"/>
        <v>1589.83</v>
      </c>
      <c r="G1058">
        <v>1589.83</v>
      </c>
      <c r="H1058">
        <v>0</v>
      </c>
      <c r="I1058">
        <v>0</v>
      </c>
      <c r="J1058">
        <v>0</v>
      </c>
      <c r="K1058">
        <v>0</v>
      </c>
      <c r="L1058" t="s">
        <v>3946</v>
      </c>
      <c r="M1058" t="s">
        <v>14836</v>
      </c>
      <c r="N1058" t="s">
        <v>3984</v>
      </c>
      <c r="O1058" t="s">
        <v>16362</v>
      </c>
      <c r="P1058" t="s">
        <v>3991</v>
      </c>
      <c r="Q1058" t="s">
        <v>16364</v>
      </c>
      <c r="R1058" t="s">
        <v>3994</v>
      </c>
      <c r="S1058" t="s">
        <v>16316</v>
      </c>
      <c r="U1058" s="52">
        <v>6275020000</v>
      </c>
      <c r="W1058">
        <v>1588.83</v>
      </c>
    </row>
    <row r="1059" spans="1:23" x14ac:dyDescent="0.3">
      <c r="A1059" t="s">
        <v>3148</v>
      </c>
      <c r="B1059" t="s">
        <v>3149</v>
      </c>
      <c r="C1059" t="s">
        <v>15908</v>
      </c>
      <c r="D1059">
        <v>10000000</v>
      </c>
      <c r="F1059">
        <f t="shared" si="16"/>
        <v>1411215.2</v>
      </c>
      <c r="G1059">
        <v>1411215.2</v>
      </c>
      <c r="H1059">
        <v>0</v>
      </c>
      <c r="I1059">
        <v>0</v>
      </c>
      <c r="J1059">
        <v>0</v>
      </c>
      <c r="K1059">
        <v>0</v>
      </c>
      <c r="L1059" t="s">
        <v>3947</v>
      </c>
      <c r="M1059" t="s">
        <v>14842</v>
      </c>
      <c r="N1059" t="s">
        <v>3984</v>
      </c>
      <c r="O1059" t="s">
        <v>16362</v>
      </c>
      <c r="P1059" t="s">
        <v>3991</v>
      </c>
      <c r="Q1059" t="s">
        <v>16364</v>
      </c>
      <c r="R1059" t="s">
        <v>3994</v>
      </c>
      <c r="S1059" t="s">
        <v>16316</v>
      </c>
      <c r="U1059" s="52"/>
      <c r="W1059">
        <v>-8588784.8000000007</v>
      </c>
    </row>
    <row r="1060" spans="1:23" x14ac:dyDescent="0.3">
      <c r="A1060" t="s">
        <v>3150</v>
      </c>
      <c r="B1060" t="s">
        <v>3151</v>
      </c>
      <c r="C1060" t="s">
        <v>15909</v>
      </c>
      <c r="D1060">
        <v>10000000</v>
      </c>
      <c r="F1060">
        <f t="shared" si="16"/>
        <v>2783051.62</v>
      </c>
      <c r="G1060">
        <v>2780319.56</v>
      </c>
      <c r="H1060">
        <v>0</v>
      </c>
      <c r="I1060">
        <v>0</v>
      </c>
      <c r="J1060">
        <v>0</v>
      </c>
      <c r="K1060">
        <v>2732.06</v>
      </c>
      <c r="L1060" t="s">
        <v>3947</v>
      </c>
      <c r="M1060" t="s">
        <v>14842</v>
      </c>
      <c r="N1060" t="s">
        <v>3990</v>
      </c>
      <c r="O1060" t="s">
        <v>16364</v>
      </c>
      <c r="P1060" t="s">
        <v>3991</v>
      </c>
      <c r="Q1060" t="s">
        <v>16364</v>
      </c>
      <c r="R1060" t="s">
        <v>3994</v>
      </c>
      <c r="S1060" t="s">
        <v>16314</v>
      </c>
      <c r="U1060" s="52"/>
      <c r="W1060">
        <v>-7216948.3799999999</v>
      </c>
    </row>
    <row r="1061" spans="1:23" x14ac:dyDescent="0.3">
      <c r="A1061" t="s">
        <v>3152</v>
      </c>
      <c r="B1061" t="s">
        <v>3153</v>
      </c>
      <c r="C1061" t="s">
        <v>15910</v>
      </c>
      <c r="D1061">
        <v>10000000</v>
      </c>
      <c r="F1061">
        <f t="shared" si="16"/>
        <v>341448.43</v>
      </c>
      <c r="G1061">
        <v>341448.43</v>
      </c>
      <c r="H1061">
        <v>0</v>
      </c>
      <c r="I1061">
        <v>0</v>
      </c>
      <c r="J1061">
        <v>0</v>
      </c>
      <c r="K1061">
        <v>0</v>
      </c>
      <c r="L1061" t="s">
        <v>3947</v>
      </c>
      <c r="M1061" t="s">
        <v>14842</v>
      </c>
      <c r="N1061" t="s">
        <v>3984</v>
      </c>
      <c r="O1061" t="s">
        <v>16362</v>
      </c>
      <c r="P1061" t="s">
        <v>3991</v>
      </c>
      <c r="Q1061" t="s">
        <v>16364</v>
      </c>
      <c r="R1061" t="s">
        <v>3994</v>
      </c>
      <c r="S1061" t="s">
        <v>16321</v>
      </c>
      <c r="U1061" s="52"/>
      <c r="V1061">
        <v>2</v>
      </c>
      <c r="W1061">
        <v>-9658551.5700000003</v>
      </c>
    </row>
    <row r="1062" spans="1:23" x14ac:dyDescent="0.3">
      <c r="A1062" t="s">
        <v>3154</v>
      </c>
      <c r="B1062" t="s">
        <v>3155</v>
      </c>
      <c r="C1062" t="s">
        <v>15911</v>
      </c>
      <c r="D1062">
        <v>10000000</v>
      </c>
      <c r="F1062">
        <f t="shared" si="16"/>
        <v>114711.92</v>
      </c>
      <c r="G1062">
        <v>114711.92</v>
      </c>
      <c r="H1062">
        <v>0</v>
      </c>
      <c r="I1062">
        <v>0</v>
      </c>
      <c r="J1062">
        <v>0</v>
      </c>
      <c r="K1062">
        <v>0</v>
      </c>
      <c r="L1062" t="s">
        <v>3947</v>
      </c>
      <c r="M1062" t="s">
        <v>14842</v>
      </c>
      <c r="N1062" t="s">
        <v>3984</v>
      </c>
      <c r="O1062" t="s">
        <v>16362</v>
      </c>
      <c r="P1062" t="s">
        <v>3991</v>
      </c>
      <c r="Q1062" t="s">
        <v>16364</v>
      </c>
      <c r="R1062" t="s">
        <v>3994</v>
      </c>
      <c r="S1062" t="s">
        <v>16316</v>
      </c>
      <c r="U1062" s="52"/>
      <c r="V1062">
        <v>8</v>
      </c>
      <c r="W1062">
        <v>-9885288.0800000001</v>
      </c>
    </row>
    <row r="1063" spans="1:23" x14ac:dyDescent="0.3">
      <c r="A1063" t="s">
        <v>3156</v>
      </c>
      <c r="B1063" t="s">
        <v>3157</v>
      </c>
      <c r="C1063" t="s">
        <v>15912</v>
      </c>
      <c r="D1063">
        <v>10000000</v>
      </c>
      <c r="F1063">
        <f t="shared" si="16"/>
        <v>558.13</v>
      </c>
      <c r="G1063">
        <v>558.13</v>
      </c>
      <c r="H1063">
        <v>0</v>
      </c>
      <c r="I1063">
        <v>0</v>
      </c>
      <c r="J1063">
        <v>0</v>
      </c>
      <c r="K1063">
        <v>0</v>
      </c>
      <c r="L1063" t="s">
        <v>3963</v>
      </c>
      <c r="M1063" t="s">
        <v>14838</v>
      </c>
      <c r="N1063" t="s">
        <v>3984</v>
      </c>
      <c r="O1063" t="s">
        <v>16362</v>
      </c>
      <c r="P1063" t="s">
        <v>3991</v>
      </c>
      <c r="Q1063" t="s">
        <v>16364</v>
      </c>
      <c r="R1063" t="s">
        <v>3994</v>
      </c>
      <c r="S1063" t="s">
        <v>16320</v>
      </c>
      <c r="U1063" s="52">
        <v>54577440</v>
      </c>
      <c r="W1063">
        <v>-9999441.8699999992</v>
      </c>
    </row>
    <row r="1064" spans="1:23" x14ac:dyDescent="0.3">
      <c r="A1064" t="s">
        <v>3158</v>
      </c>
      <c r="B1064" t="s">
        <v>3157</v>
      </c>
      <c r="C1064" t="s">
        <v>15913</v>
      </c>
      <c r="D1064">
        <v>10000000</v>
      </c>
      <c r="F1064">
        <f t="shared" si="16"/>
        <v>1075418.75</v>
      </c>
      <c r="G1064">
        <v>1075418.75</v>
      </c>
      <c r="H1064">
        <v>0</v>
      </c>
      <c r="I1064">
        <v>0</v>
      </c>
      <c r="J1064">
        <v>0</v>
      </c>
      <c r="K1064">
        <v>0</v>
      </c>
      <c r="L1064" t="s">
        <v>3947</v>
      </c>
      <c r="M1064" t="s">
        <v>14842</v>
      </c>
      <c r="N1064" t="s">
        <v>3984</v>
      </c>
      <c r="O1064" t="s">
        <v>16362</v>
      </c>
      <c r="P1064" t="s">
        <v>3991</v>
      </c>
      <c r="Q1064" t="s">
        <v>16364</v>
      </c>
      <c r="R1064" t="s">
        <v>3994</v>
      </c>
      <c r="S1064" t="s">
        <v>16310</v>
      </c>
      <c r="U1064" s="52"/>
      <c r="W1064">
        <v>-8924581.25</v>
      </c>
    </row>
    <row r="1065" spans="1:23" x14ac:dyDescent="0.3">
      <c r="A1065" t="s">
        <v>3159</v>
      </c>
      <c r="B1065" t="s">
        <v>3160</v>
      </c>
      <c r="C1065" t="s">
        <v>15914</v>
      </c>
      <c r="D1065">
        <v>1000000</v>
      </c>
      <c r="F1065">
        <f t="shared" si="16"/>
        <v>-3016.8</v>
      </c>
      <c r="G1065">
        <v>958.35</v>
      </c>
      <c r="H1065">
        <v>0</v>
      </c>
      <c r="I1065">
        <v>0</v>
      </c>
      <c r="J1065">
        <v>0</v>
      </c>
      <c r="K1065">
        <v>-3975.15</v>
      </c>
      <c r="L1065" t="s">
        <v>3963</v>
      </c>
      <c r="M1065" t="s">
        <v>14838</v>
      </c>
      <c r="N1065" t="s">
        <v>3984</v>
      </c>
      <c r="O1065" t="s">
        <v>16362</v>
      </c>
      <c r="P1065" t="s">
        <v>3991</v>
      </c>
      <c r="Q1065" t="s">
        <v>16364</v>
      </c>
      <c r="R1065" t="s">
        <v>3994</v>
      </c>
      <c r="S1065" t="s">
        <v>16315</v>
      </c>
      <c r="U1065" s="52"/>
      <c r="W1065">
        <v>-1003016.8</v>
      </c>
    </row>
    <row r="1066" spans="1:23" x14ac:dyDescent="0.3">
      <c r="A1066" t="s">
        <v>3161</v>
      </c>
      <c r="B1066" t="s">
        <v>3162</v>
      </c>
      <c r="C1066" t="s">
        <v>15915</v>
      </c>
      <c r="D1066">
        <v>1</v>
      </c>
      <c r="F1066">
        <f t="shared" si="16"/>
        <v>-14444.59</v>
      </c>
      <c r="G1066">
        <v>-100</v>
      </c>
      <c r="H1066">
        <v>0</v>
      </c>
      <c r="I1066">
        <v>3465</v>
      </c>
      <c r="J1066">
        <v>-200</v>
      </c>
      <c r="K1066">
        <v>-17609.59</v>
      </c>
      <c r="L1066" t="s">
        <v>3938</v>
      </c>
      <c r="M1066" t="s">
        <v>14838</v>
      </c>
      <c r="N1066" t="s">
        <v>3989</v>
      </c>
      <c r="O1066" t="s">
        <v>16363</v>
      </c>
      <c r="P1066" t="s">
        <v>3986</v>
      </c>
      <c r="Q1066" t="s">
        <v>16363</v>
      </c>
      <c r="R1066" t="s">
        <v>3994</v>
      </c>
      <c r="S1066" t="s">
        <v>16307</v>
      </c>
      <c r="U1066" s="52"/>
      <c r="W1066">
        <v>-14445.59</v>
      </c>
    </row>
    <row r="1067" spans="1:23" x14ac:dyDescent="0.3">
      <c r="A1067" t="s">
        <v>3163</v>
      </c>
      <c r="B1067" t="s">
        <v>3164</v>
      </c>
      <c r="C1067" t="s">
        <v>15916</v>
      </c>
      <c r="D1067">
        <v>10000000</v>
      </c>
      <c r="F1067">
        <f t="shared" si="16"/>
        <v>-5930.65</v>
      </c>
      <c r="G1067">
        <v>0</v>
      </c>
      <c r="H1067">
        <v>-780</v>
      </c>
      <c r="I1067">
        <v>0</v>
      </c>
      <c r="J1067">
        <v>0</v>
      </c>
      <c r="K1067">
        <v>-5150.6499999999996</v>
      </c>
      <c r="L1067" t="s">
        <v>3963</v>
      </c>
      <c r="M1067" t="s">
        <v>14838</v>
      </c>
      <c r="N1067" t="s">
        <v>3989</v>
      </c>
      <c r="O1067" t="s">
        <v>16363</v>
      </c>
      <c r="P1067" t="s">
        <v>3986</v>
      </c>
      <c r="Q1067" t="s">
        <v>16363</v>
      </c>
      <c r="R1067" t="s">
        <v>3994</v>
      </c>
      <c r="S1067" t="s">
        <v>16317</v>
      </c>
      <c r="U1067" s="52"/>
      <c r="W1067">
        <v>-10005930.65</v>
      </c>
    </row>
    <row r="1068" spans="1:23" x14ac:dyDescent="0.3">
      <c r="A1068" t="s">
        <v>3165</v>
      </c>
      <c r="B1068" t="s">
        <v>3166</v>
      </c>
      <c r="C1068" t="s">
        <v>15917</v>
      </c>
      <c r="D1068">
        <v>10000</v>
      </c>
      <c r="F1068">
        <f t="shared" si="16"/>
        <v>1443.25</v>
      </c>
      <c r="G1068">
        <v>1443.25</v>
      </c>
      <c r="H1068">
        <v>0</v>
      </c>
      <c r="I1068">
        <v>0</v>
      </c>
      <c r="J1068">
        <v>0</v>
      </c>
      <c r="K1068">
        <v>0</v>
      </c>
      <c r="L1068" t="s">
        <v>3949</v>
      </c>
      <c r="M1068" t="s">
        <v>14838</v>
      </c>
      <c r="N1068" t="s">
        <v>3984</v>
      </c>
      <c r="O1068" t="s">
        <v>16362</v>
      </c>
      <c r="P1068" t="s">
        <v>3986</v>
      </c>
      <c r="Q1068" t="s">
        <v>16363</v>
      </c>
      <c r="R1068" t="s">
        <v>3994</v>
      </c>
      <c r="S1068" t="s">
        <v>16320</v>
      </c>
      <c r="U1068" s="52"/>
      <c r="W1068">
        <v>-8556.75</v>
      </c>
    </row>
    <row r="1069" spans="1:23" x14ac:dyDescent="0.3">
      <c r="A1069" t="s">
        <v>3167</v>
      </c>
      <c r="B1069" t="s">
        <v>3168</v>
      </c>
      <c r="C1069" t="s">
        <v>15918</v>
      </c>
      <c r="D1069">
        <v>15000</v>
      </c>
      <c r="F1069">
        <f t="shared" si="16"/>
        <v>934.4</v>
      </c>
      <c r="G1069">
        <v>1035</v>
      </c>
      <c r="H1069">
        <v>0</v>
      </c>
      <c r="I1069">
        <v>0</v>
      </c>
      <c r="J1069">
        <v>-100.6</v>
      </c>
      <c r="K1069">
        <v>0</v>
      </c>
      <c r="L1069" t="s">
        <v>3936</v>
      </c>
      <c r="M1069" t="s">
        <v>14838</v>
      </c>
      <c r="N1069" t="s">
        <v>3989</v>
      </c>
      <c r="O1069" t="s">
        <v>16363</v>
      </c>
      <c r="P1069" t="s">
        <v>3988</v>
      </c>
      <c r="Q1069" t="s">
        <v>16362</v>
      </c>
      <c r="R1069" t="s">
        <v>3994</v>
      </c>
      <c r="S1069" t="s">
        <v>16322</v>
      </c>
      <c r="U1069" s="52"/>
      <c r="W1069">
        <v>-14065.6</v>
      </c>
    </row>
    <row r="1070" spans="1:23" x14ac:dyDescent="0.3">
      <c r="A1070" t="s">
        <v>3169</v>
      </c>
      <c r="B1070" t="s">
        <v>3170</v>
      </c>
      <c r="C1070" t="s">
        <v>15919</v>
      </c>
      <c r="D1070">
        <v>0</v>
      </c>
      <c r="F1070">
        <f t="shared" si="16"/>
        <v>-1531.08</v>
      </c>
      <c r="G1070">
        <v>0</v>
      </c>
      <c r="H1070">
        <v>0</v>
      </c>
      <c r="I1070">
        <v>0</v>
      </c>
      <c r="J1070">
        <v>0</v>
      </c>
      <c r="K1070">
        <v>-1531.08</v>
      </c>
      <c r="L1070" t="s">
        <v>3954</v>
      </c>
      <c r="M1070" t="s">
        <v>14836</v>
      </c>
      <c r="N1070" t="s">
        <v>3984</v>
      </c>
      <c r="O1070" t="s">
        <v>16362</v>
      </c>
      <c r="P1070" t="s">
        <v>3988</v>
      </c>
      <c r="Q1070" t="s">
        <v>16362</v>
      </c>
      <c r="R1070" t="s">
        <v>3994</v>
      </c>
      <c r="S1070" t="s">
        <v>16313</v>
      </c>
      <c r="U1070" s="52">
        <v>34313860</v>
      </c>
      <c r="W1070">
        <v>-1531.08</v>
      </c>
    </row>
    <row r="1071" spans="1:23" x14ac:dyDescent="0.3">
      <c r="A1071" t="s">
        <v>3171</v>
      </c>
      <c r="B1071" t="s">
        <v>3172</v>
      </c>
      <c r="C1071" t="s">
        <v>15920</v>
      </c>
      <c r="D1071">
        <v>65000</v>
      </c>
      <c r="F1071">
        <f t="shared" si="16"/>
        <v>32227.68</v>
      </c>
      <c r="G1071">
        <v>32227.68</v>
      </c>
      <c r="H1071">
        <v>0</v>
      </c>
      <c r="I1071">
        <v>0</v>
      </c>
      <c r="J1071">
        <v>0</v>
      </c>
      <c r="K1071">
        <v>0</v>
      </c>
      <c r="L1071" t="s">
        <v>3932</v>
      </c>
      <c r="M1071" t="s">
        <v>14838</v>
      </c>
      <c r="N1071" t="s">
        <v>3984</v>
      </c>
      <c r="O1071" t="s">
        <v>16362</v>
      </c>
      <c r="P1071" t="s">
        <v>3986</v>
      </c>
      <c r="Q1071" t="s">
        <v>16363</v>
      </c>
      <c r="R1071" t="s">
        <v>3994</v>
      </c>
      <c r="S1071" t="s">
        <v>16313</v>
      </c>
      <c r="U1071" s="52"/>
      <c r="W1071">
        <v>-32772.32</v>
      </c>
    </row>
    <row r="1072" spans="1:23" x14ac:dyDescent="0.3">
      <c r="A1072" t="s">
        <v>3173</v>
      </c>
      <c r="B1072" t="s">
        <v>3174</v>
      </c>
      <c r="C1072" t="s">
        <v>15921</v>
      </c>
      <c r="D1072">
        <v>60000</v>
      </c>
      <c r="F1072">
        <f t="shared" si="16"/>
        <v>17149.43</v>
      </c>
      <c r="G1072">
        <v>17149.38</v>
      </c>
      <c r="H1072">
        <v>0</v>
      </c>
      <c r="I1072">
        <v>0.05</v>
      </c>
      <c r="J1072">
        <v>0</v>
      </c>
      <c r="K1072">
        <v>0</v>
      </c>
      <c r="L1072" t="s">
        <v>3932</v>
      </c>
      <c r="M1072" t="s">
        <v>14838</v>
      </c>
      <c r="N1072" t="s">
        <v>3989</v>
      </c>
      <c r="O1072" t="s">
        <v>16363</v>
      </c>
      <c r="P1072" t="s">
        <v>3986</v>
      </c>
      <c r="Q1072" t="s">
        <v>16363</v>
      </c>
      <c r="R1072" t="s">
        <v>3994</v>
      </c>
      <c r="S1072" t="s">
        <v>16314</v>
      </c>
      <c r="U1072" s="52"/>
      <c r="W1072">
        <v>-42850.57</v>
      </c>
    </row>
    <row r="1073" spans="1:23" x14ac:dyDescent="0.3">
      <c r="A1073" t="s">
        <v>3175</v>
      </c>
      <c r="B1073" t="s">
        <v>3176</v>
      </c>
      <c r="C1073" t="s">
        <v>15922</v>
      </c>
      <c r="D1073">
        <v>30000</v>
      </c>
      <c r="F1073">
        <f t="shared" si="16"/>
        <v>3810.03</v>
      </c>
      <c r="G1073">
        <v>3810.03</v>
      </c>
      <c r="H1073">
        <v>0</v>
      </c>
      <c r="I1073">
        <v>0</v>
      </c>
      <c r="J1073">
        <v>0</v>
      </c>
      <c r="K1073">
        <v>0</v>
      </c>
      <c r="L1073" t="s">
        <v>3931</v>
      </c>
      <c r="M1073" t="s">
        <v>14838</v>
      </c>
      <c r="N1073" t="s">
        <v>3984</v>
      </c>
      <c r="O1073" t="s">
        <v>16362</v>
      </c>
      <c r="P1073" t="s">
        <v>3986</v>
      </c>
      <c r="Q1073" t="s">
        <v>16363</v>
      </c>
      <c r="R1073" t="s">
        <v>3994</v>
      </c>
      <c r="S1073" t="s">
        <v>16319</v>
      </c>
      <c r="U1073" s="52"/>
      <c r="W1073">
        <v>-26189.97</v>
      </c>
    </row>
    <row r="1074" spans="1:23" x14ac:dyDescent="0.3">
      <c r="A1074" t="s">
        <v>3177</v>
      </c>
      <c r="B1074" t="s">
        <v>3178</v>
      </c>
      <c r="C1074" t="s">
        <v>15923</v>
      </c>
      <c r="D1074">
        <v>50000</v>
      </c>
      <c r="F1074">
        <f t="shared" si="16"/>
        <v>13148.82</v>
      </c>
      <c r="G1074">
        <v>12778.82</v>
      </c>
      <c r="H1074">
        <v>0</v>
      </c>
      <c r="I1074">
        <v>0</v>
      </c>
      <c r="J1074">
        <v>0</v>
      </c>
      <c r="K1074">
        <v>370</v>
      </c>
      <c r="L1074" t="s">
        <v>3941</v>
      </c>
      <c r="M1074" t="s">
        <v>14838</v>
      </c>
      <c r="N1074" t="s">
        <v>3984</v>
      </c>
      <c r="O1074" t="s">
        <v>16362</v>
      </c>
      <c r="P1074" t="s">
        <v>3986</v>
      </c>
      <c r="Q1074" t="s">
        <v>16363</v>
      </c>
      <c r="R1074" t="s">
        <v>3994</v>
      </c>
      <c r="S1074" t="s">
        <v>16312</v>
      </c>
      <c r="U1074" s="52"/>
      <c r="W1074">
        <v>-36851.18</v>
      </c>
    </row>
    <row r="1075" spans="1:23" x14ac:dyDescent="0.3">
      <c r="A1075" t="s">
        <v>3179</v>
      </c>
      <c r="B1075" t="s">
        <v>3180</v>
      </c>
      <c r="C1075" t="s">
        <v>15924</v>
      </c>
      <c r="D1075">
        <v>90000</v>
      </c>
      <c r="F1075">
        <f t="shared" si="16"/>
        <v>4104.8900000000003</v>
      </c>
      <c r="G1075">
        <v>4104.8900000000003</v>
      </c>
      <c r="H1075">
        <v>0</v>
      </c>
      <c r="I1075">
        <v>0</v>
      </c>
      <c r="J1075">
        <v>0</v>
      </c>
      <c r="K1075">
        <v>0</v>
      </c>
      <c r="L1075" t="s">
        <v>3931</v>
      </c>
      <c r="M1075" t="s">
        <v>14838</v>
      </c>
      <c r="N1075" t="s">
        <v>3984</v>
      </c>
      <c r="O1075" t="s">
        <v>16362</v>
      </c>
      <c r="P1075" t="s">
        <v>3986</v>
      </c>
      <c r="Q1075" t="s">
        <v>16363</v>
      </c>
      <c r="R1075" t="s">
        <v>3994</v>
      </c>
      <c r="S1075" t="s">
        <v>16307</v>
      </c>
      <c r="U1075" s="52"/>
      <c r="V1075">
        <v>4</v>
      </c>
      <c r="W1075">
        <v>-85895.11</v>
      </c>
    </row>
    <row r="1076" spans="1:23" x14ac:dyDescent="0.3">
      <c r="A1076" t="s">
        <v>3181</v>
      </c>
      <c r="B1076" t="s">
        <v>3182</v>
      </c>
      <c r="C1076" t="s">
        <v>15925</v>
      </c>
      <c r="D1076">
        <v>60000</v>
      </c>
      <c r="F1076">
        <f t="shared" si="16"/>
        <v>9397.73</v>
      </c>
      <c r="G1076">
        <v>9397.73</v>
      </c>
      <c r="H1076">
        <v>0</v>
      </c>
      <c r="I1076">
        <v>0</v>
      </c>
      <c r="J1076">
        <v>0</v>
      </c>
      <c r="K1076">
        <v>0</v>
      </c>
      <c r="L1076" t="s">
        <v>3936</v>
      </c>
      <c r="M1076" t="s">
        <v>14838</v>
      </c>
      <c r="N1076" t="s">
        <v>3984</v>
      </c>
      <c r="O1076" t="s">
        <v>16362</v>
      </c>
      <c r="P1076" t="s">
        <v>3986</v>
      </c>
      <c r="Q1076" t="s">
        <v>16363</v>
      </c>
      <c r="R1076" t="s">
        <v>3994</v>
      </c>
      <c r="S1076" t="s">
        <v>16315</v>
      </c>
      <c r="U1076" s="52"/>
      <c r="W1076">
        <v>-50602.270000000004</v>
      </c>
    </row>
    <row r="1077" spans="1:23" x14ac:dyDescent="0.3">
      <c r="A1077" t="s">
        <v>3183</v>
      </c>
      <c r="B1077" t="s">
        <v>3184</v>
      </c>
      <c r="C1077" t="s">
        <v>15926</v>
      </c>
      <c r="D1077">
        <v>20000</v>
      </c>
      <c r="F1077">
        <f t="shared" si="16"/>
        <v>1541</v>
      </c>
      <c r="G1077">
        <v>1541</v>
      </c>
      <c r="H1077">
        <v>0</v>
      </c>
      <c r="I1077">
        <v>0</v>
      </c>
      <c r="J1077">
        <v>0</v>
      </c>
      <c r="K1077">
        <v>0</v>
      </c>
      <c r="L1077" t="s">
        <v>3931</v>
      </c>
      <c r="M1077" t="s">
        <v>14838</v>
      </c>
      <c r="N1077" t="s">
        <v>3984</v>
      </c>
      <c r="O1077" t="s">
        <v>16362</v>
      </c>
      <c r="P1077" t="s">
        <v>3986</v>
      </c>
      <c r="Q1077" t="s">
        <v>16363</v>
      </c>
      <c r="R1077" t="s">
        <v>3994</v>
      </c>
      <c r="S1077" t="s">
        <v>16311</v>
      </c>
      <c r="U1077" s="52">
        <v>17943750</v>
      </c>
      <c r="W1077">
        <v>-18459</v>
      </c>
    </row>
    <row r="1078" spans="1:23" x14ac:dyDescent="0.3">
      <c r="A1078" t="s">
        <v>3185</v>
      </c>
      <c r="B1078" t="s">
        <v>3186</v>
      </c>
      <c r="C1078" t="s">
        <v>15927</v>
      </c>
      <c r="D1078">
        <v>30000</v>
      </c>
      <c r="F1078">
        <f t="shared" si="16"/>
        <v>6253.15</v>
      </c>
      <c r="G1078">
        <v>6253.15</v>
      </c>
      <c r="H1078">
        <v>0</v>
      </c>
      <c r="I1078">
        <v>0</v>
      </c>
      <c r="J1078">
        <v>0</v>
      </c>
      <c r="K1078">
        <v>0</v>
      </c>
      <c r="L1078" t="s">
        <v>3931</v>
      </c>
      <c r="M1078" t="s">
        <v>14838</v>
      </c>
      <c r="N1078" t="s">
        <v>3984</v>
      </c>
      <c r="O1078" t="s">
        <v>16362</v>
      </c>
      <c r="P1078" t="s">
        <v>3986</v>
      </c>
      <c r="Q1078" t="s">
        <v>16363</v>
      </c>
      <c r="R1078" t="s">
        <v>3994</v>
      </c>
      <c r="S1078" t="s">
        <v>16319</v>
      </c>
      <c r="U1078" s="52">
        <v>260814330</v>
      </c>
      <c r="W1078">
        <v>-23746.85</v>
      </c>
    </row>
    <row r="1079" spans="1:23" x14ac:dyDescent="0.3">
      <c r="A1079" t="s">
        <v>3187</v>
      </c>
      <c r="B1079" t="s">
        <v>3188</v>
      </c>
      <c r="C1079" t="s">
        <v>15928</v>
      </c>
      <c r="D1079">
        <v>100000</v>
      </c>
      <c r="F1079">
        <f t="shared" si="16"/>
        <v>10591.46</v>
      </c>
      <c r="G1079">
        <v>10591.46</v>
      </c>
      <c r="H1079">
        <v>0</v>
      </c>
      <c r="I1079">
        <v>0</v>
      </c>
      <c r="J1079">
        <v>0</v>
      </c>
      <c r="K1079">
        <v>0</v>
      </c>
      <c r="L1079" t="s">
        <v>3949</v>
      </c>
      <c r="M1079" t="s">
        <v>14838</v>
      </c>
      <c r="N1079" t="s">
        <v>3984</v>
      </c>
      <c r="O1079" t="s">
        <v>16362</v>
      </c>
      <c r="P1079" t="s">
        <v>3986</v>
      </c>
      <c r="Q1079" t="s">
        <v>16363</v>
      </c>
      <c r="R1079" t="s">
        <v>3994</v>
      </c>
      <c r="S1079" t="s">
        <v>16321</v>
      </c>
      <c r="U1079" s="52"/>
      <c r="V1079">
        <v>6</v>
      </c>
      <c r="W1079">
        <v>-89408.540000000008</v>
      </c>
    </row>
    <row r="1080" spans="1:23" x14ac:dyDescent="0.3">
      <c r="A1080" t="s">
        <v>3189</v>
      </c>
      <c r="B1080" t="s">
        <v>3190</v>
      </c>
      <c r="C1080" t="s">
        <v>15929</v>
      </c>
      <c r="D1080">
        <v>25000</v>
      </c>
      <c r="F1080">
        <f t="shared" si="16"/>
        <v>1360</v>
      </c>
      <c r="G1080">
        <v>1360</v>
      </c>
      <c r="H1080">
        <v>0</v>
      </c>
      <c r="I1080">
        <v>0</v>
      </c>
      <c r="J1080">
        <v>0</v>
      </c>
      <c r="K1080">
        <v>0</v>
      </c>
      <c r="L1080" t="s">
        <v>3932</v>
      </c>
      <c r="M1080" t="s">
        <v>14838</v>
      </c>
      <c r="N1080" t="s">
        <v>3984</v>
      </c>
      <c r="O1080" t="s">
        <v>16362</v>
      </c>
      <c r="P1080" t="s">
        <v>3986</v>
      </c>
      <c r="Q1080" t="s">
        <v>16363</v>
      </c>
      <c r="R1080" t="s">
        <v>3994</v>
      </c>
      <c r="S1080" t="s">
        <v>16314</v>
      </c>
      <c r="U1080" s="52"/>
      <c r="W1080">
        <v>-23640</v>
      </c>
    </row>
    <row r="1081" spans="1:23" x14ac:dyDescent="0.3">
      <c r="A1081" t="s">
        <v>3191</v>
      </c>
      <c r="B1081" t="s">
        <v>3192</v>
      </c>
      <c r="C1081" t="s">
        <v>15930</v>
      </c>
      <c r="D1081">
        <v>160000</v>
      </c>
      <c r="F1081">
        <f t="shared" si="16"/>
        <v>26222.3</v>
      </c>
      <c r="G1081">
        <v>26222.3</v>
      </c>
      <c r="H1081">
        <v>0</v>
      </c>
      <c r="I1081">
        <v>0</v>
      </c>
      <c r="J1081">
        <v>0</v>
      </c>
      <c r="K1081">
        <v>0</v>
      </c>
      <c r="L1081" t="s">
        <v>3932</v>
      </c>
      <c r="M1081" t="s">
        <v>14838</v>
      </c>
      <c r="N1081" t="s">
        <v>3984</v>
      </c>
      <c r="O1081" t="s">
        <v>16362</v>
      </c>
      <c r="P1081" t="s">
        <v>3986</v>
      </c>
      <c r="Q1081" t="s">
        <v>16363</v>
      </c>
      <c r="R1081" t="s">
        <v>3994</v>
      </c>
      <c r="S1081" t="s">
        <v>16312</v>
      </c>
      <c r="U1081" s="52"/>
      <c r="W1081">
        <v>-133777.70000000001</v>
      </c>
    </row>
    <row r="1082" spans="1:23" x14ac:dyDescent="0.3">
      <c r="A1082" t="s">
        <v>3193</v>
      </c>
      <c r="B1082" t="s">
        <v>3194</v>
      </c>
      <c r="C1082" t="s">
        <v>15931</v>
      </c>
      <c r="D1082">
        <v>30000</v>
      </c>
      <c r="F1082">
        <f t="shared" si="16"/>
        <v>8867.08</v>
      </c>
      <c r="G1082">
        <v>8867.08</v>
      </c>
      <c r="H1082">
        <v>0</v>
      </c>
      <c r="I1082">
        <v>0</v>
      </c>
      <c r="J1082">
        <v>0</v>
      </c>
      <c r="K1082">
        <v>0</v>
      </c>
      <c r="L1082" t="s">
        <v>3936</v>
      </c>
      <c r="M1082" t="s">
        <v>14838</v>
      </c>
      <c r="N1082" t="s">
        <v>3984</v>
      </c>
      <c r="O1082" t="s">
        <v>16362</v>
      </c>
      <c r="P1082" t="s">
        <v>3986</v>
      </c>
      <c r="Q1082" t="s">
        <v>16363</v>
      </c>
      <c r="R1082" t="s">
        <v>3994</v>
      </c>
      <c r="S1082" t="s">
        <v>16312</v>
      </c>
      <c r="U1082" s="52"/>
      <c r="W1082">
        <v>-21132.92</v>
      </c>
    </row>
    <row r="1083" spans="1:23" x14ac:dyDescent="0.3">
      <c r="A1083" t="s">
        <v>3195</v>
      </c>
      <c r="B1083" t="s">
        <v>3196</v>
      </c>
      <c r="C1083" t="s">
        <v>15932</v>
      </c>
      <c r="D1083">
        <v>50000</v>
      </c>
      <c r="F1083">
        <f t="shared" si="16"/>
        <v>11988.11</v>
      </c>
      <c r="G1083">
        <v>16772.11</v>
      </c>
      <c r="H1083">
        <v>0</v>
      </c>
      <c r="I1083">
        <v>0</v>
      </c>
      <c r="J1083">
        <v>0</v>
      </c>
      <c r="K1083">
        <v>-4784</v>
      </c>
      <c r="L1083" t="s">
        <v>3939</v>
      </c>
      <c r="M1083" t="s">
        <v>14838</v>
      </c>
      <c r="N1083" t="s">
        <v>3990</v>
      </c>
      <c r="O1083" t="s">
        <v>16364</v>
      </c>
      <c r="P1083" t="s">
        <v>3986</v>
      </c>
      <c r="Q1083" t="s">
        <v>16363</v>
      </c>
      <c r="R1083" t="s">
        <v>3994</v>
      </c>
      <c r="S1083" t="s">
        <v>16318</v>
      </c>
      <c r="U1083" s="52"/>
      <c r="W1083">
        <v>-38011.89</v>
      </c>
    </row>
    <row r="1084" spans="1:23" x14ac:dyDescent="0.3">
      <c r="A1084" t="s">
        <v>3197</v>
      </c>
      <c r="B1084" t="s">
        <v>3198</v>
      </c>
      <c r="C1084" t="s">
        <v>15933</v>
      </c>
      <c r="D1084">
        <v>35000</v>
      </c>
      <c r="F1084">
        <f t="shared" si="16"/>
        <v>2401.42</v>
      </c>
      <c r="G1084">
        <v>2401.42</v>
      </c>
      <c r="H1084">
        <v>0</v>
      </c>
      <c r="I1084">
        <v>0</v>
      </c>
      <c r="J1084">
        <v>0</v>
      </c>
      <c r="K1084">
        <v>0</v>
      </c>
      <c r="L1084" t="s">
        <v>3931</v>
      </c>
      <c r="M1084" t="s">
        <v>14838</v>
      </c>
      <c r="N1084" t="s">
        <v>3984</v>
      </c>
      <c r="O1084" t="s">
        <v>16362</v>
      </c>
      <c r="P1084" t="s">
        <v>3986</v>
      </c>
      <c r="Q1084" t="s">
        <v>16363</v>
      </c>
      <c r="R1084" t="s">
        <v>3994</v>
      </c>
      <c r="S1084" t="s">
        <v>16320</v>
      </c>
      <c r="U1084" s="52"/>
      <c r="W1084">
        <v>-32598.58</v>
      </c>
    </row>
    <row r="1085" spans="1:23" x14ac:dyDescent="0.3">
      <c r="A1085" t="s">
        <v>3199</v>
      </c>
      <c r="B1085" t="s">
        <v>3200</v>
      </c>
      <c r="C1085" t="s">
        <v>15934</v>
      </c>
      <c r="D1085">
        <v>60000</v>
      </c>
      <c r="F1085">
        <f t="shared" si="16"/>
        <v>13852.6</v>
      </c>
      <c r="G1085">
        <v>13852.6</v>
      </c>
      <c r="H1085">
        <v>0</v>
      </c>
      <c r="I1085">
        <v>0</v>
      </c>
      <c r="J1085">
        <v>0</v>
      </c>
      <c r="K1085">
        <v>0</v>
      </c>
      <c r="L1085" t="s">
        <v>3941</v>
      </c>
      <c r="M1085" t="s">
        <v>14838</v>
      </c>
      <c r="N1085" t="s">
        <v>3984</v>
      </c>
      <c r="O1085" t="s">
        <v>16362</v>
      </c>
      <c r="P1085" t="s">
        <v>3986</v>
      </c>
      <c r="Q1085" t="s">
        <v>16363</v>
      </c>
      <c r="R1085" t="s">
        <v>3994</v>
      </c>
      <c r="S1085" t="s">
        <v>16317</v>
      </c>
      <c r="U1085" s="52"/>
      <c r="W1085">
        <v>-46147.4</v>
      </c>
    </row>
    <row r="1086" spans="1:23" x14ac:dyDescent="0.3">
      <c r="A1086" t="s">
        <v>3201</v>
      </c>
      <c r="B1086" t="s">
        <v>3202</v>
      </c>
      <c r="C1086" t="s">
        <v>15935</v>
      </c>
      <c r="D1086">
        <v>60000</v>
      </c>
      <c r="F1086">
        <f t="shared" si="16"/>
        <v>14716.32</v>
      </c>
      <c r="G1086">
        <v>11651.4</v>
      </c>
      <c r="H1086">
        <v>0</v>
      </c>
      <c r="I1086">
        <v>3064.92</v>
      </c>
      <c r="J1086">
        <v>0</v>
      </c>
      <c r="K1086">
        <v>0</v>
      </c>
      <c r="L1086" t="s">
        <v>3949</v>
      </c>
      <c r="M1086" t="s">
        <v>14838</v>
      </c>
      <c r="N1086" t="s">
        <v>3984</v>
      </c>
      <c r="O1086" t="s">
        <v>16362</v>
      </c>
      <c r="P1086" t="s">
        <v>3986</v>
      </c>
      <c r="Q1086" t="s">
        <v>16363</v>
      </c>
      <c r="R1086" t="s">
        <v>3994</v>
      </c>
      <c r="S1086" t="s">
        <v>16308</v>
      </c>
      <c r="U1086" s="52"/>
      <c r="W1086">
        <v>-45283.68</v>
      </c>
    </row>
    <row r="1087" spans="1:23" x14ac:dyDescent="0.3">
      <c r="A1087" t="s">
        <v>3203</v>
      </c>
      <c r="B1087" t="s">
        <v>3204</v>
      </c>
      <c r="C1087" t="s">
        <v>15936</v>
      </c>
      <c r="D1087">
        <v>60000</v>
      </c>
      <c r="F1087">
        <f t="shared" si="16"/>
        <v>14818.27</v>
      </c>
      <c r="G1087">
        <v>14818.27</v>
      </c>
      <c r="H1087">
        <v>0</v>
      </c>
      <c r="I1087">
        <v>0</v>
      </c>
      <c r="J1087">
        <v>0</v>
      </c>
      <c r="K1087">
        <v>0</v>
      </c>
      <c r="L1087" t="s">
        <v>3936</v>
      </c>
      <c r="M1087" t="s">
        <v>14838</v>
      </c>
      <c r="N1087" t="s">
        <v>3984</v>
      </c>
      <c r="O1087" t="s">
        <v>16362</v>
      </c>
      <c r="P1087" t="s">
        <v>3986</v>
      </c>
      <c r="Q1087" t="s">
        <v>16363</v>
      </c>
      <c r="R1087" t="s">
        <v>3994</v>
      </c>
      <c r="S1087" t="s">
        <v>16309</v>
      </c>
      <c r="U1087" s="52">
        <v>361074240</v>
      </c>
      <c r="V1087">
        <v>4</v>
      </c>
      <c r="W1087">
        <v>-45181.729999999996</v>
      </c>
    </row>
    <row r="1088" spans="1:23" x14ac:dyDescent="0.3">
      <c r="A1088" t="s">
        <v>3205</v>
      </c>
      <c r="B1088" t="s">
        <v>3206</v>
      </c>
      <c r="C1088" t="s">
        <v>15937</v>
      </c>
      <c r="D1088">
        <v>500000</v>
      </c>
      <c r="F1088">
        <f t="shared" si="16"/>
        <v>1216221.3799999999</v>
      </c>
      <c r="G1088">
        <v>1243577.57</v>
      </c>
      <c r="H1088">
        <v>-49058.59</v>
      </c>
      <c r="I1088">
        <v>5216.88</v>
      </c>
      <c r="J1088">
        <v>16485.52</v>
      </c>
      <c r="K1088">
        <v>0</v>
      </c>
      <c r="L1088" t="s">
        <v>3955</v>
      </c>
      <c r="M1088" t="s">
        <v>14842</v>
      </c>
      <c r="N1088" t="s">
        <v>3990</v>
      </c>
      <c r="O1088" t="s">
        <v>16364</v>
      </c>
      <c r="P1088" t="s">
        <v>3986</v>
      </c>
      <c r="Q1088" t="s">
        <v>16363</v>
      </c>
      <c r="R1088" t="s">
        <v>3994</v>
      </c>
      <c r="S1088" t="s">
        <v>16311</v>
      </c>
      <c r="U1088" s="52"/>
      <c r="W1088">
        <v>716221.37999999989</v>
      </c>
    </row>
    <row r="1089" spans="1:23" x14ac:dyDescent="0.3">
      <c r="A1089" t="s">
        <v>3207</v>
      </c>
      <c r="B1089" t="s">
        <v>3208</v>
      </c>
      <c r="C1089" t="s">
        <v>15938</v>
      </c>
      <c r="D1089">
        <v>20000</v>
      </c>
      <c r="F1089">
        <f t="shared" si="16"/>
        <v>253</v>
      </c>
      <c r="G1089">
        <v>253</v>
      </c>
      <c r="H1089">
        <v>0</v>
      </c>
      <c r="I1089">
        <v>0</v>
      </c>
      <c r="J1089">
        <v>0</v>
      </c>
      <c r="K1089">
        <v>0</v>
      </c>
      <c r="L1089" t="s">
        <v>3939</v>
      </c>
      <c r="M1089" t="s">
        <v>14838</v>
      </c>
      <c r="N1089" t="s">
        <v>3984</v>
      </c>
      <c r="O1089" t="s">
        <v>16362</v>
      </c>
      <c r="P1089" t="s">
        <v>3986</v>
      </c>
      <c r="Q1089" t="s">
        <v>16363</v>
      </c>
      <c r="R1089" t="s">
        <v>3994</v>
      </c>
      <c r="S1089" t="s">
        <v>16318</v>
      </c>
      <c r="U1089" s="52"/>
      <c r="W1089">
        <v>-19747</v>
      </c>
    </row>
    <row r="1090" spans="1:23" x14ac:dyDescent="0.3">
      <c r="A1090" t="s">
        <v>3209</v>
      </c>
      <c r="B1090" t="s">
        <v>3210</v>
      </c>
      <c r="C1090" t="s">
        <v>15939</v>
      </c>
      <c r="D1090">
        <v>200000</v>
      </c>
      <c r="F1090">
        <f t="shared" si="16"/>
        <v>-1177795.25</v>
      </c>
      <c r="G1090">
        <v>122204.75</v>
      </c>
      <c r="H1090">
        <v>-1300000</v>
      </c>
      <c r="I1090">
        <v>0</v>
      </c>
      <c r="J1090">
        <v>0</v>
      </c>
      <c r="K1090">
        <v>0</v>
      </c>
      <c r="L1090" t="s">
        <v>3942</v>
      </c>
      <c r="M1090" t="s">
        <v>14844</v>
      </c>
      <c r="N1090" t="s">
        <v>3984</v>
      </c>
      <c r="O1090" t="s">
        <v>16362</v>
      </c>
      <c r="P1090" t="s">
        <v>3986</v>
      </c>
      <c r="Q1090" t="s">
        <v>16363</v>
      </c>
      <c r="R1090" t="s">
        <v>3994</v>
      </c>
      <c r="S1090" t="s">
        <v>16309</v>
      </c>
      <c r="U1090" s="52">
        <v>135690100</v>
      </c>
      <c r="W1090">
        <v>-1377795.25</v>
      </c>
    </row>
    <row r="1091" spans="1:23" x14ac:dyDescent="0.3">
      <c r="A1091" t="s">
        <v>3211</v>
      </c>
      <c r="B1091" t="s">
        <v>3212</v>
      </c>
      <c r="C1091" t="s">
        <v>15940</v>
      </c>
      <c r="D1091">
        <v>30000</v>
      </c>
      <c r="F1091">
        <f t="shared" ref="F1091:F1154" si="17">G1091+H1091+I1091+J1091+K1091</f>
        <v>-284.94</v>
      </c>
      <c r="G1091">
        <v>198.06</v>
      </c>
      <c r="H1091">
        <v>0</v>
      </c>
      <c r="I1091">
        <v>-483</v>
      </c>
      <c r="J1091">
        <v>0</v>
      </c>
      <c r="K1091">
        <v>0</v>
      </c>
      <c r="L1091" t="s">
        <v>3942</v>
      </c>
      <c r="M1091" t="s">
        <v>14844</v>
      </c>
      <c r="N1091" t="s">
        <v>3984</v>
      </c>
      <c r="O1091" t="s">
        <v>16362</v>
      </c>
      <c r="P1091" t="s">
        <v>3988</v>
      </c>
      <c r="Q1091" t="s">
        <v>16362</v>
      </c>
      <c r="R1091" t="s">
        <v>3994</v>
      </c>
      <c r="S1091" t="s">
        <v>16311</v>
      </c>
      <c r="U1091" s="52">
        <v>280128400</v>
      </c>
      <c r="W1091">
        <v>-30284.94</v>
      </c>
    </row>
    <row r="1092" spans="1:23" x14ac:dyDescent="0.3">
      <c r="A1092" t="s">
        <v>3213</v>
      </c>
      <c r="B1092" t="s">
        <v>3214</v>
      </c>
      <c r="C1092" t="s">
        <v>15941</v>
      </c>
      <c r="D1092">
        <v>6613000</v>
      </c>
      <c r="F1092">
        <f t="shared" si="17"/>
        <v>479746.60000000003</v>
      </c>
      <c r="G1092">
        <v>-257097.81</v>
      </c>
      <c r="H1092">
        <v>1237.31</v>
      </c>
      <c r="I1092">
        <v>735084.67</v>
      </c>
      <c r="J1092">
        <v>-24.4</v>
      </c>
      <c r="K1092">
        <v>546.83000000000004</v>
      </c>
      <c r="L1092" t="s">
        <v>3976</v>
      </c>
      <c r="M1092" t="s">
        <v>14836</v>
      </c>
      <c r="N1092" t="s">
        <v>3989</v>
      </c>
      <c r="O1092" t="s">
        <v>16363</v>
      </c>
      <c r="P1092" t="s">
        <v>3985</v>
      </c>
      <c r="Q1092" t="s">
        <v>16371</v>
      </c>
      <c r="R1092" t="s">
        <v>3997</v>
      </c>
      <c r="S1092" t="s">
        <v>16321</v>
      </c>
      <c r="U1092" s="52"/>
      <c r="W1092">
        <v>-6133253.4000000004</v>
      </c>
    </row>
    <row r="1093" spans="1:23" x14ac:dyDescent="0.3">
      <c r="A1093" t="s">
        <v>3215</v>
      </c>
      <c r="B1093" t="s">
        <v>3216</v>
      </c>
      <c r="C1093" t="s">
        <v>15942</v>
      </c>
      <c r="D1093">
        <v>1000000</v>
      </c>
      <c r="F1093">
        <f t="shared" si="17"/>
        <v>8498.2200000000012</v>
      </c>
      <c r="G1093">
        <v>24601.95</v>
      </c>
      <c r="H1093">
        <v>-16808.73</v>
      </c>
      <c r="I1093">
        <v>0</v>
      </c>
      <c r="J1093">
        <v>0</v>
      </c>
      <c r="K1093">
        <v>705</v>
      </c>
      <c r="L1093" t="s">
        <v>3977</v>
      </c>
      <c r="M1093" t="s">
        <v>14844</v>
      </c>
      <c r="N1093" t="s">
        <v>3984</v>
      </c>
      <c r="O1093" t="s">
        <v>16362</v>
      </c>
      <c r="P1093" t="s">
        <v>3986</v>
      </c>
      <c r="Q1093" t="s">
        <v>16363</v>
      </c>
      <c r="R1093" t="s">
        <v>3994</v>
      </c>
      <c r="S1093" t="s">
        <v>16316</v>
      </c>
      <c r="U1093" s="52"/>
      <c r="W1093">
        <v>-991501.78</v>
      </c>
    </row>
    <row r="1094" spans="1:23" x14ac:dyDescent="0.3">
      <c r="A1094" t="s">
        <v>3217</v>
      </c>
      <c r="B1094" t="s">
        <v>3218</v>
      </c>
      <c r="C1094" t="s">
        <v>15943</v>
      </c>
      <c r="D1094">
        <v>35823378.600000001</v>
      </c>
      <c r="F1094">
        <f t="shared" si="17"/>
        <v>7981711.2199999997</v>
      </c>
      <c r="G1094">
        <v>7981711.2199999997</v>
      </c>
      <c r="H1094">
        <v>0</v>
      </c>
      <c r="I1094">
        <v>0</v>
      </c>
      <c r="J1094">
        <v>0</v>
      </c>
      <c r="K1094">
        <v>0</v>
      </c>
      <c r="L1094" t="s">
        <v>3929</v>
      </c>
      <c r="M1094" t="s">
        <v>14840</v>
      </c>
      <c r="N1094" t="s">
        <v>3984</v>
      </c>
      <c r="O1094" t="s">
        <v>16362</v>
      </c>
      <c r="P1094" t="s">
        <v>3985</v>
      </c>
      <c r="Q1094" t="s">
        <v>16371</v>
      </c>
      <c r="R1094" t="s">
        <v>3997</v>
      </c>
      <c r="S1094" t="s">
        <v>16317</v>
      </c>
      <c r="U1094" s="52"/>
      <c r="W1094">
        <v>-27841667.380000003</v>
      </c>
    </row>
    <row r="1095" spans="1:23" x14ac:dyDescent="0.3">
      <c r="A1095" t="s">
        <v>3219</v>
      </c>
      <c r="B1095" t="s">
        <v>3220</v>
      </c>
      <c r="C1095" t="s">
        <v>15944</v>
      </c>
      <c r="D1095">
        <v>8000</v>
      </c>
      <c r="F1095">
        <f t="shared" si="17"/>
        <v>4640.17</v>
      </c>
      <c r="G1095">
        <v>4640.17</v>
      </c>
      <c r="H1095">
        <v>0</v>
      </c>
      <c r="I1095">
        <v>0</v>
      </c>
      <c r="J1095">
        <v>0</v>
      </c>
      <c r="K1095">
        <v>0</v>
      </c>
      <c r="L1095" t="s">
        <v>3936</v>
      </c>
      <c r="M1095" t="s">
        <v>14838</v>
      </c>
      <c r="N1095" t="s">
        <v>3984</v>
      </c>
      <c r="O1095" t="s">
        <v>16362</v>
      </c>
      <c r="P1095" t="s">
        <v>3988</v>
      </c>
      <c r="Q1095" t="s">
        <v>16362</v>
      </c>
      <c r="R1095" t="s">
        <v>3994</v>
      </c>
      <c r="S1095" t="s">
        <v>16320</v>
      </c>
      <c r="U1095" s="52">
        <v>22972170</v>
      </c>
      <c r="W1095">
        <v>-3359.83</v>
      </c>
    </row>
    <row r="1096" spans="1:23" x14ac:dyDescent="0.3">
      <c r="A1096" t="s">
        <v>3221</v>
      </c>
      <c r="B1096" t="s">
        <v>3222</v>
      </c>
      <c r="C1096" t="s">
        <v>15945</v>
      </c>
      <c r="D1096">
        <v>40000</v>
      </c>
      <c r="F1096">
        <f t="shared" si="17"/>
        <v>4135.13</v>
      </c>
      <c r="G1096">
        <v>4135.13</v>
      </c>
      <c r="H1096">
        <v>0</v>
      </c>
      <c r="I1096">
        <v>0</v>
      </c>
      <c r="J1096">
        <v>0</v>
      </c>
      <c r="K1096">
        <v>0</v>
      </c>
      <c r="L1096" t="s">
        <v>3941</v>
      </c>
      <c r="M1096" t="s">
        <v>14838</v>
      </c>
      <c r="N1096" t="s">
        <v>3984</v>
      </c>
      <c r="O1096" t="s">
        <v>16362</v>
      </c>
      <c r="P1096" t="s">
        <v>3988</v>
      </c>
      <c r="Q1096" t="s">
        <v>16362</v>
      </c>
      <c r="R1096" t="s">
        <v>3994</v>
      </c>
      <c r="S1096" t="s">
        <v>16310</v>
      </c>
      <c r="U1096" s="52"/>
      <c r="W1096">
        <v>-35864.870000000003</v>
      </c>
    </row>
    <row r="1097" spans="1:23" x14ac:dyDescent="0.3">
      <c r="A1097" t="s">
        <v>3223</v>
      </c>
      <c r="B1097" t="s">
        <v>3224</v>
      </c>
      <c r="C1097" t="s">
        <v>15946</v>
      </c>
      <c r="D1097">
        <v>10000</v>
      </c>
      <c r="F1097">
        <f t="shared" si="17"/>
        <v>12971.99</v>
      </c>
      <c r="G1097">
        <v>12971.99</v>
      </c>
      <c r="H1097">
        <v>0</v>
      </c>
      <c r="I1097">
        <v>0</v>
      </c>
      <c r="J1097">
        <v>0</v>
      </c>
      <c r="K1097">
        <v>0</v>
      </c>
      <c r="L1097" t="s">
        <v>3939</v>
      </c>
      <c r="M1097" t="s">
        <v>14838</v>
      </c>
      <c r="N1097" t="s">
        <v>3984</v>
      </c>
      <c r="O1097" t="s">
        <v>16362</v>
      </c>
      <c r="P1097" t="s">
        <v>3986</v>
      </c>
      <c r="Q1097" t="s">
        <v>16363</v>
      </c>
      <c r="R1097" t="s">
        <v>3994</v>
      </c>
      <c r="S1097" t="s">
        <v>16318</v>
      </c>
      <c r="U1097" s="52">
        <v>546456220</v>
      </c>
      <c r="W1097">
        <v>2971.99</v>
      </c>
    </row>
    <row r="1098" spans="1:23" x14ac:dyDescent="0.3">
      <c r="A1098" t="s">
        <v>3225</v>
      </c>
      <c r="B1098" t="s">
        <v>3226</v>
      </c>
      <c r="C1098" t="s">
        <v>15947</v>
      </c>
      <c r="D1098">
        <v>30000</v>
      </c>
      <c r="F1098">
        <f t="shared" si="17"/>
        <v>52141.08</v>
      </c>
      <c r="G1098">
        <v>53043.58</v>
      </c>
      <c r="H1098">
        <v>-902.5</v>
      </c>
      <c r="I1098">
        <v>0</v>
      </c>
      <c r="J1098">
        <v>0</v>
      </c>
      <c r="K1098">
        <v>0</v>
      </c>
      <c r="L1098" t="s">
        <v>3939</v>
      </c>
      <c r="M1098" t="s">
        <v>14838</v>
      </c>
      <c r="N1098" t="s">
        <v>3984</v>
      </c>
      <c r="O1098" t="s">
        <v>16362</v>
      </c>
      <c r="P1098" t="s">
        <v>3988</v>
      </c>
      <c r="Q1098" t="s">
        <v>16362</v>
      </c>
      <c r="R1098" t="s">
        <v>3994</v>
      </c>
      <c r="S1098" t="s">
        <v>16314</v>
      </c>
      <c r="U1098" s="52">
        <v>159359040</v>
      </c>
      <c r="W1098">
        <v>22141.08</v>
      </c>
    </row>
    <row r="1099" spans="1:23" x14ac:dyDescent="0.3">
      <c r="A1099" t="s">
        <v>3227</v>
      </c>
      <c r="B1099" t="s">
        <v>3228</v>
      </c>
      <c r="C1099" t="s">
        <v>15948</v>
      </c>
      <c r="D1099">
        <v>30000</v>
      </c>
      <c r="F1099">
        <f t="shared" si="17"/>
        <v>3652.04</v>
      </c>
      <c r="G1099">
        <v>3652.04</v>
      </c>
      <c r="H1099">
        <v>0</v>
      </c>
      <c r="I1099">
        <v>0</v>
      </c>
      <c r="J1099">
        <v>0</v>
      </c>
      <c r="K1099">
        <v>0</v>
      </c>
      <c r="L1099" t="s">
        <v>3943</v>
      </c>
      <c r="M1099" t="s">
        <v>14842</v>
      </c>
      <c r="N1099" t="s">
        <v>3984</v>
      </c>
      <c r="O1099" t="s">
        <v>16362</v>
      </c>
      <c r="P1099" t="s">
        <v>3988</v>
      </c>
      <c r="Q1099" t="s">
        <v>16362</v>
      </c>
      <c r="R1099" t="s">
        <v>3994</v>
      </c>
      <c r="S1099" t="s">
        <v>16320</v>
      </c>
      <c r="U1099" s="52"/>
      <c r="W1099">
        <v>-26347.96</v>
      </c>
    </row>
    <row r="1100" spans="1:23" x14ac:dyDescent="0.3">
      <c r="A1100" t="s">
        <v>3229</v>
      </c>
      <c r="B1100" t="s">
        <v>3230</v>
      </c>
      <c r="C1100" t="s">
        <v>15949</v>
      </c>
      <c r="D1100">
        <v>1</v>
      </c>
      <c r="F1100">
        <f t="shared" si="17"/>
        <v>30115.42</v>
      </c>
      <c r="G1100">
        <v>0</v>
      </c>
      <c r="H1100">
        <v>0</v>
      </c>
      <c r="I1100">
        <v>0</v>
      </c>
      <c r="J1100">
        <v>0</v>
      </c>
      <c r="K1100">
        <v>30115.42</v>
      </c>
      <c r="L1100" t="s">
        <v>3940</v>
      </c>
      <c r="M1100" t="s">
        <v>14838</v>
      </c>
      <c r="N1100" t="s">
        <v>3984</v>
      </c>
      <c r="O1100" t="s">
        <v>16362</v>
      </c>
      <c r="P1100" t="s">
        <v>3987</v>
      </c>
      <c r="Q1100" t="s">
        <v>16365</v>
      </c>
      <c r="R1100" t="s">
        <v>4004</v>
      </c>
      <c r="S1100" t="s">
        <v>16318</v>
      </c>
      <c r="U1100" s="52"/>
      <c r="W1100">
        <v>30114.42</v>
      </c>
    </row>
    <row r="1101" spans="1:23" x14ac:dyDescent="0.3">
      <c r="A1101" t="s">
        <v>3231</v>
      </c>
      <c r="B1101" t="s">
        <v>3232</v>
      </c>
      <c r="C1101" t="s">
        <v>15950</v>
      </c>
      <c r="D1101">
        <v>0</v>
      </c>
      <c r="F1101">
        <f t="shared" si="17"/>
        <v>-97.8</v>
      </c>
      <c r="G1101">
        <v>0</v>
      </c>
      <c r="H1101">
        <v>0</v>
      </c>
      <c r="I1101">
        <v>0</v>
      </c>
      <c r="J1101">
        <v>0</v>
      </c>
      <c r="K1101">
        <v>-97.8</v>
      </c>
      <c r="L1101" t="s">
        <v>3954</v>
      </c>
      <c r="M1101" t="s">
        <v>14836</v>
      </c>
      <c r="N1101" t="s">
        <v>3984</v>
      </c>
      <c r="O1101" t="s">
        <v>16362</v>
      </c>
      <c r="P1101" t="s">
        <v>3988</v>
      </c>
      <c r="Q1101" t="s">
        <v>16362</v>
      </c>
      <c r="R1101" t="s">
        <v>3994</v>
      </c>
      <c r="S1101" t="s">
        <v>16321</v>
      </c>
      <c r="U1101" s="52"/>
      <c r="W1101">
        <v>-97.8</v>
      </c>
    </row>
    <row r="1102" spans="1:23" x14ac:dyDescent="0.3">
      <c r="A1102" t="s">
        <v>3233</v>
      </c>
      <c r="B1102" t="s">
        <v>3234</v>
      </c>
      <c r="C1102" t="s">
        <v>15951</v>
      </c>
      <c r="D1102">
        <v>5000</v>
      </c>
      <c r="F1102">
        <f t="shared" si="17"/>
        <v>449.88</v>
      </c>
      <c r="G1102">
        <v>449.88</v>
      </c>
      <c r="H1102">
        <v>0</v>
      </c>
      <c r="I1102">
        <v>0</v>
      </c>
      <c r="J1102">
        <v>0</v>
      </c>
      <c r="K1102">
        <v>0</v>
      </c>
      <c r="L1102" t="s">
        <v>3935</v>
      </c>
      <c r="M1102" t="s">
        <v>14838</v>
      </c>
      <c r="N1102" t="s">
        <v>3984</v>
      </c>
      <c r="O1102" t="s">
        <v>16362</v>
      </c>
      <c r="P1102" t="s">
        <v>3985</v>
      </c>
      <c r="Q1102" t="s">
        <v>16371</v>
      </c>
      <c r="R1102" t="s">
        <v>3997</v>
      </c>
      <c r="S1102" t="s">
        <v>16322</v>
      </c>
      <c r="U1102" s="52"/>
      <c r="W1102">
        <v>-4550.12</v>
      </c>
    </row>
    <row r="1103" spans="1:23" x14ac:dyDescent="0.3">
      <c r="A1103" t="s">
        <v>3235</v>
      </c>
      <c r="B1103" t="s">
        <v>3236</v>
      </c>
      <c r="C1103" t="s">
        <v>15952</v>
      </c>
      <c r="D1103">
        <v>700000</v>
      </c>
      <c r="F1103">
        <f t="shared" si="17"/>
        <v>30264.739999999998</v>
      </c>
      <c r="G1103">
        <v>25049.63</v>
      </c>
      <c r="H1103">
        <v>361.37</v>
      </c>
      <c r="I1103">
        <v>4750.12</v>
      </c>
      <c r="J1103">
        <v>103.62</v>
      </c>
      <c r="K1103">
        <v>0</v>
      </c>
      <c r="L1103" t="s">
        <v>3978</v>
      </c>
      <c r="M1103" t="s">
        <v>14836</v>
      </c>
      <c r="N1103" t="s">
        <v>3990</v>
      </c>
      <c r="O1103" t="s">
        <v>16364</v>
      </c>
      <c r="P1103" t="s">
        <v>3988</v>
      </c>
      <c r="Q1103" t="s">
        <v>16362</v>
      </c>
      <c r="R1103" t="s">
        <v>3999</v>
      </c>
      <c r="S1103" t="s">
        <v>16322</v>
      </c>
      <c r="U1103" s="52">
        <v>63576660</v>
      </c>
      <c r="W1103">
        <v>-669735.26</v>
      </c>
    </row>
    <row r="1104" spans="1:23" x14ac:dyDescent="0.3">
      <c r="A1104" t="s">
        <v>3237</v>
      </c>
      <c r="B1104" t="s">
        <v>3238</v>
      </c>
      <c r="C1104" t="s">
        <v>15953</v>
      </c>
      <c r="D1104">
        <v>300000</v>
      </c>
      <c r="F1104">
        <f t="shared" si="17"/>
        <v>40505.410000000003</v>
      </c>
      <c r="G1104">
        <v>40424.730000000003</v>
      </c>
      <c r="H1104">
        <v>161.38</v>
      </c>
      <c r="I1104">
        <v>0</v>
      </c>
      <c r="J1104">
        <v>-80.7</v>
      </c>
      <c r="K1104">
        <v>0</v>
      </c>
      <c r="L1104" t="s">
        <v>3978</v>
      </c>
      <c r="M1104" t="s">
        <v>14836</v>
      </c>
      <c r="N1104" t="s">
        <v>3984</v>
      </c>
      <c r="O1104" t="s">
        <v>16362</v>
      </c>
      <c r="P1104" t="s">
        <v>3986</v>
      </c>
      <c r="Q1104" t="s">
        <v>16363</v>
      </c>
      <c r="R1104" t="s">
        <v>3997</v>
      </c>
      <c r="S1104" t="s">
        <v>16312</v>
      </c>
      <c r="U1104" s="52"/>
      <c r="W1104">
        <v>-259494.59</v>
      </c>
    </row>
    <row r="1105" spans="1:23" x14ac:dyDescent="0.3">
      <c r="A1105" t="s">
        <v>3239</v>
      </c>
      <c r="B1105" t="s">
        <v>3240</v>
      </c>
      <c r="C1105" t="s">
        <v>15954</v>
      </c>
      <c r="D1105">
        <v>20000000</v>
      </c>
      <c r="F1105">
        <f t="shared" si="17"/>
        <v>2134317.02</v>
      </c>
      <c r="G1105">
        <v>1399960.15</v>
      </c>
      <c r="H1105">
        <v>7243.16</v>
      </c>
      <c r="I1105">
        <v>118035.81</v>
      </c>
      <c r="J1105">
        <v>222659.59</v>
      </c>
      <c r="K1105">
        <v>386418.31</v>
      </c>
      <c r="L1105" t="s">
        <v>3978</v>
      </c>
      <c r="M1105" t="s">
        <v>14836</v>
      </c>
      <c r="N1105" t="s">
        <v>3990</v>
      </c>
      <c r="O1105" t="s">
        <v>16364</v>
      </c>
      <c r="P1105" t="s">
        <v>3991</v>
      </c>
      <c r="Q1105" t="s">
        <v>16364</v>
      </c>
      <c r="R1105" t="s">
        <v>3994</v>
      </c>
      <c r="S1105" t="s">
        <v>16314</v>
      </c>
      <c r="U1105" s="52"/>
      <c r="W1105">
        <v>-17865682.98</v>
      </c>
    </row>
    <row r="1106" spans="1:23" x14ac:dyDescent="0.3">
      <c r="A1106" t="s">
        <v>3241</v>
      </c>
      <c r="B1106" t="s">
        <v>3242</v>
      </c>
      <c r="C1106" t="s">
        <v>15955</v>
      </c>
      <c r="D1106">
        <v>12000000</v>
      </c>
      <c r="F1106">
        <f t="shared" si="17"/>
        <v>4198039.07</v>
      </c>
      <c r="G1106">
        <v>3714604.84</v>
      </c>
      <c r="H1106">
        <v>381796.91</v>
      </c>
      <c r="I1106">
        <v>0</v>
      </c>
      <c r="J1106">
        <v>0</v>
      </c>
      <c r="K1106">
        <v>101637.32</v>
      </c>
      <c r="L1106" t="s">
        <v>3969</v>
      </c>
      <c r="M1106" t="s">
        <v>14842</v>
      </c>
      <c r="N1106" t="s">
        <v>3989</v>
      </c>
      <c r="O1106" t="s">
        <v>16363</v>
      </c>
      <c r="P1106" t="s">
        <v>3991</v>
      </c>
      <c r="Q1106" t="s">
        <v>16364</v>
      </c>
      <c r="R1106" t="s">
        <v>3994</v>
      </c>
      <c r="S1106" t="s">
        <v>16316</v>
      </c>
      <c r="U1106" s="52"/>
      <c r="V1106">
        <v>1</v>
      </c>
      <c r="W1106">
        <v>-7801960.9299999997</v>
      </c>
    </row>
    <row r="1107" spans="1:23" x14ac:dyDescent="0.3">
      <c r="A1107" t="s">
        <v>3243</v>
      </c>
      <c r="B1107" t="s">
        <v>3244</v>
      </c>
      <c r="C1107" t="s">
        <v>15956</v>
      </c>
      <c r="D1107">
        <v>50000</v>
      </c>
      <c r="F1107">
        <f t="shared" si="17"/>
        <v>1538.48</v>
      </c>
      <c r="G1107">
        <v>1538.48</v>
      </c>
      <c r="H1107">
        <v>0</v>
      </c>
      <c r="I1107">
        <v>0</v>
      </c>
      <c r="J1107">
        <v>0</v>
      </c>
      <c r="K1107">
        <v>0</v>
      </c>
      <c r="L1107" t="s">
        <v>3978</v>
      </c>
      <c r="M1107" t="s">
        <v>14836</v>
      </c>
      <c r="N1107" t="s">
        <v>3984</v>
      </c>
      <c r="O1107" t="s">
        <v>16362</v>
      </c>
      <c r="P1107" t="s">
        <v>3985</v>
      </c>
      <c r="Q1107" t="s">
        <v>16371</v>
      </c>
      <c r="R1107" t="s">
        <v>3997</v>
      </c>
      <c r="S1107" t="s">
        <v>16315</v>
      </c>
      <c r="U1107" s="52"/>
      <c r="W1107">
        <v>-48461.52</v>
      </c>
    </row>
    <row r="1108" spans="1:23" x14ac:dyDescent="0.3">
      <c r="A1108" t="s">
        <v>3245</v>
      </c>
      <c r="B1108" t="s">
        <v>3246</v>
      </c>
      <c r="C1108" t="s">
        <v>15957</v>
      </c>
      <c r="D1108">
        <v>300000</v>
      </c>
      <c r="F1108">
        <f t="shared" si="17"/>
        <v>38741.49</v>
      </c>
      <c r="G1108">
        <v>38741.49</v>
      </c>
      <c r="H1108">
        <v>0</v>
      </c>
      <c r="I1108">
        <v>0</v>
      </c>
      <c r="J1108">
        <v>0</v>
      </c>
      <c r="K1108">
        <v>0</v>
      </c>
      <c r="L1108" t="s">
        <v>3943</v>
      </c>
      <c r="M1108" t="s">
        <v>14842</v>
      </c>
      <c r="N1108" t="s">
        <v>3984</v>
      </c>
      <c r="O1108" t="s">
        <v>16362</v>
      </c>
      <c r="P1108" t="s">
        <v>3988</v>
      </c>
      <c r="Q1108" t="s">
        <v>16362</v>
      </c>
      <c r="R1108" t="s">
        <v>3994</v>
      </c>
      <c r="S1108" t="s">
        <v>16313</v>
      </c>
      <c r="U1108" s="52"/>
      <c r="W1108">
        <v>-261258.51</v>
      </c>
    </row>
    <row r="1109" spans="1:23" x14ac:dyDescent="0.3">
      <c r="A1109" t="s">
        <v>3247</v>
      </c>
      <c r="B1109" t="s">
        <v>3248</v>
      </c>
      <c r="C1109" t="s">
        <v>15958</v>
      </c>
      <c r="D1109">
        <v>15000</v>
      </c>
      <c r="F1109">
        <f t="shared" si="17"/>
        <v>1138.5</v>
      </c>
      <c r="G1109">
        <v>1138.5</v>
      </c>
      <c r="H1109">
        <v>0</v>
      </c>
      <c r="I1109">
        <v>0</v>
      </c>
      <c r="J1109">
        <v>0</v>
      </c>
      <c r="K1109">
        <v>0</v>
      </c>
      <c r="L1109" t="s">
        <v>3949</v>
      </c>
      <c r="M1109" t="s">
        <v>14838</v>
      </c>
      <c r="N1109" t="s">
        <v>3984</v>
      </c>
      <c r="O1109" t="s">
        <v>16362</v>
      </c>
      <c r="P1109" t="s">
        <v>3988</v>
      </c>
      <c r="Q1109" t="s">
        <v>16362</v>
      </c>
      <c r="R1109" t="s">
        <v>3994</v>
      </c>
      <c r="S1109" t="s">
        <v>16320</v>
      </c>
      <c r="U1109" s="52">
        <v>47870130</v>
      </c>
      <c r="W1109">
        <v>-13861.5</v>
      </c>
    </row>
    <row r="1110" spans="1:23" x14ac:dyDescent="0.3">
      <c r="A1110" t="s">
        <v>3249</v>
      </c>
      <c r="B1110" t="s">
        <v>3250</v>
      </c>
      <c r="C1110" t="s">
        <v>15959</v>
      </c>
      <c r="D1110">
        <v>30000</v>
      </c>
      <c r="F1110">
        <f t="shared" si="17"/>
        <v>9088.4500000000007</v>
      </c>
      <c r="G1110">
        <v>9088.4500000000007</v>
      </c>
      <c r="H1110">
        <v>0</v>
      </c>
      <c r="I1110">
        <v>0</v>
      </c>
      <c r="J1110">
        <v>0</v>
      </c>
      <c r="K1110">
        <v>0</v>
      </c>
      <c r="L1110" t="s">
        <v>3942</v>
      </c>
      <c r="M1110" t="s">
        <v>14844</v>
      </c>
      <c r="N1110" t="s">
        <v>3984</v>
      </c>
      <c r="O1110" t="s">
        <v>16362</v>
      </c>
      <c r="P1110" t="s">
        <v>3988</v>
      </c>
      <c r="Q1110" t="s">
        <v>16362</v>
      </c>
      <c r="R1110" t="s">
        <v>3994</v>
      </c>
      <c r="S1110" t="s">
        <v>16314</v>
      </c>
      <c r="U1110" s="52"/>
      <c r="W1110">
        <v>-20911.55</v>
      </c>
    </row>
    <row r="1111" spans="1:23" x14ac:dyDescent="0.3">
      <c r="A1111" t="s">
        <v>3251</v>
      </c>
      <c r="B1111" t="s">
        <v>3252</v>
      </c>
      <c r="C1111" t="s">
        <v>15960</v>
      </c>
      <c r="D1111">
        <v>10000</v>
      </c>
      <c r="F1111">
        <f t="shared" si="17"/>
        <v>9314.44</v>
      </c>
      <c r="G1111">
        <v>9314.44</v>
      </c>
      <c r="H1111">
        <v>0</v>
      </c>
      <c r="I1111">
        <v>0</v>
      </c>
      <c r="J1111">
        <v>0</v>
      </c>
      <c r="K1111">
        <v>0</v>
      </c>
      <c r="L1111" t="s">
        <v>3936</v>
      </c>
      <c r="M1111" t="s">
        <v>14838</v>
      </c>
      <c r="N1111" t="s">
        <v>3984</v>
      </c>
      <c r="O1111" t="s">
        <v>16362</v>
      </c>
      <c r="P1111" t="s">
        <v>3988</v>
      </c>
      <c r="Q1111" t="s">
        <v>16362</v>
      </c>
      <c r="R1111" t="s">
        <v>3994</v>
      </c>
      <c r="S1111" t="s">
        <v>16311</v>
      </c>
      <c r="U1111" s="52">
        <v>371490120</v>
      </c>
      <c r="W1111">
        <v>-685.55999999999949</v>
      </c>
    </row>
    <row r="1112" spans="1:23" x14ac:dyDescent="0.3">
      <c r="A1112" t="s">
        <v>3253</v>
      </c>
      <c r="B1112" t="s">
        <v>3254</v>
      </c>
      <c r="C1112" t="s">
        <v>15961</v>
      </c>
      <c r="D1112">
        <v>40000</v>
      </c>
      <c r="F1112">
        <f t="shared" si="17"/>
        <v>8839.36</v>
      </c>
      <c r="G1112">
        <v>8063.11</v>
      </c>
      <c r="H1112">
        <v>0</v>
      </c>
      <c r="I1112">
        <v>776.25</v>
      </c>
      <c r="J1112">
        <v>0</v>
      </c>
      <c r="K1112">
        <v>0</v>
      </c>
      <c r="L1112" t="s">
        <v>3932</v>
      </c>
      <c r="M1112" t="s">
        <v>14838</v>
      </c>
      <c r="N1112" t="s">
        <v>3984</v>
      </c>
      <c r="O1112" t="s">
        <v>16362</v>
      </c>
      <c r="P1112" t="s">
        <v>3986</v>
      </c>
      <c r="Q1112" t="s">
        <v>16363</v>
      </c>
      <c r="R1112" t="s">
        <v>3994</v>
      </c>
      <c r="S1112" t="s">
        <v>16319</v>
      </c>
      <c r="U1112" s="52"/>
      <c r="W1112">
        <v>-31160.639999999999</v>
      </c>
    </row>
    <row r="1113" spans="1:23" x14ac:dyDescent="0.3">
      <c r="A1113" t="s">
        <v>3255</v>
      </c>
      <c r="B1113" t="s">
        <v>3256</v>
      </c>
      <c r="C1113" t="s">
        <v>15962</v>
      </c>
      <c r="D1113">
        <v>150000</v>
      </c>
      <c r="F1113">
        <f t="shared" si="17"/>
        <v>53134.9</v>
      </c>
      <c r="G1113">
        <v>53134.9</v>
      </c>
      <c r="H1113">
        <v>0</v>
      </c>
      <c r="I1113">
        <v>0</v>
      </c>
      <c r="J1113">
        <v>0</v>
      </c>
      <c r="K1113">
        <v>0</v>
      </c>
      <c r="L1113" t="s">
        <v>3936</v>
      </c>
      <c r="M1113" t="s">
        <v>14838</v>
      </c>
      <c r="N1113" t="s">
        <v>3984</v>
      </c>
      <c r="O1113" t="s">
        <v>16362</v>
      </c>
      <c r="P1113" t="s">
        <v>3986</v>
      </c>
      <c r="Q1113" t="s">
        <v>16363</v>
      </c>
      <c r="R1113" t="s">
        <v>3994</v>
      </c>
      <c r="S1113" t="s">
        <v>16315</v>
      </c>
      <c r="U1113" s="52"/>
      <c r="W1113">
        <v>-96865.1</v>
      </c>
    </row>
    <row r="1114" spans="1:23" x14ac:dyDescent="0.3">
      <c r="A1114" t="s">
        <v>3257</v>
      </c>
      <c r="B1114" t="s">
        <v>3258</v>
      </c>
      <c r="C1114" t="s">
        <v>15963</v>
      </c>
      <c r="D1114">
        <v>10000</v>
      </c>
      <c r="F1114">
        <f t="shared" si="17"/>
        <v>4992.95</v>
      </c>
      <c r="G1114">
        <v>4992.95</v>
      </c>
      <c r="H1114">
        <v>0</v>
      </c>
      <c r="I1114">
        <v>0</v>
      </c>
      <c r="J1114">
        <v>0</v>
      </c>
      <c r="K1114">
        <v>0</v>
      </c>
      <c r="L1114" t="s">
        <v>3932</v>
      </c>
      <c r="M1114" t="s">
        <v>14838</v>
      </c>
      <c r="N1114" t="s">
        <v>3984</v>
      </c>
      <c r="O1114" t="s">
        <v>16362</v>
      </c>
      <c r="P1114" t="s">
        <v>3986</v>
      </c>
      <c r="Q1114" t="s">
        <v>16363</v>
      </c>
      <c r="R1114" t="s">
        <v>3994</v>
      </c>
      <c r="S1114" t="s">
        <v>16308</v>
      </c>
      <c r="U1114" s="52"/>
      <c r="W1114">
        <v>-5007.05</v>
      </c>
    </row>
    <row r="1115" spans="1:23" x14ac:dyDescent="0.3">
      <c r="A1115" t="s">
        <v>3259</v>
      </c>
      <c r="B1115" t="s">
        <v>3260</v>
      </c>
      <c r="C1115" t="s">
        <v>15964</v>
      </c>
      <c r="D1115">
        <v>35000</v>
      </c>
      <c r="F1115">
        <f t="shared" si="17"/>
        <v>6404.94</v>
      </c>
      <c r="G1115">
        <v>6404.94</v>
      </c>
      <c r="H1115">
        <v>0</v>
      </c>
      <c r="I1115">
        <v>0</v>
      </c>
      <c r="J1115">
        <v>0</v>
      </c>
      <c r="K1115">
        <v>0</v>
      </c>
      <c r="L1115" t="s">
        <v>3949</v>
      </c>
      <c r="M1115" t="s">
        <v>14838</v>
      </c>
      <c r="N1115" t="s">
        <v>3984</v>
      </c>
      <c r="O1115" t="s">
        <v>16362</v>
      </c>
      <c r="P1115" t="s">
        <v>3988</v>
      </c>
      <c r="Q1115" t="s">
        <v>16362</v>
      </c>
      <c r="R1115" t="s">
        <v>3994</v>
      </c>
      <c r="S1115" t="s">
        <v>16317</v>
      </c>
      <c r="U1115" s="52"/>
      <c r="V1115">
        <v>7</v>
      </c>
      <c r="W1115">
        <v>-28595.06</v>
      </c>
    </row>
    <row r="1116" spans="1:23" x14ac:dyDescent="0.3">
      <c r="A1116" t="s">
        <v>3261</v>
      </c>
      <c r="B1116" t="s">
        <v>3262</v>
      </c>
      <c r="C1116" t="s">
        <v>15965</v>
      </c>
      <c r="D1116">
        <v>1000000</v>
      </c>
      <c r="F1116">
        <f t="shared" si="17"/>
        <v>557795.44999999995</v>
      </c>
      <c r="G1116">
        <v>557795.44999999995</v>
      </c>
      <c r="H1116">
        <v>0</v>
      </c>
      <c r="I1116">
        <v>0</v>
      </c>
      <c r="J1116">
        <v>0</v>
      </c>
      <c r="K1116">
        <v>0</v>
      </c>
      <c r="L1116" t="s">
        <v>3928</v>
      </c>
      <c r="M1116" t="s">
        <v>14840</v>
      </c>
      <c r="N1116" t="s">
        <v>3984</v>
      </c>
      <c r="O1116" t="s">
        <v>16362</v>
      </c>
      <c r="P1116" t="s">
        <v>3988</v>
      </c>
      <c r="Q1116" t="s">
        <v>16362</v>
      </c>
      <c r="R1116" t="s">
        <v>3994</v>
      </c>
      <c r="S1116" t="s">
        <v>16315</v>
      </c>
      <c r="U1116" s="52"/>
      <c r="W1116">
        <v>-442204.55000000005</v>
      </c>
    </row>
    <row r="1117" spans="1:23" x14ac:dyDescent="0.3">
      <c r="A1117" t="s">
        <v>3263</v>
      </c>
      <c r="B1117" t="s">
        <v>3264</v>
      </c>
      <c r="C1117" t="s">
        <v>15966</v>
      </c>
      <c r="D1117">
        <v>29000</v>
      </c>
      <c r="F1117">
        <f t="shared" si="17"/>
        <v>13462.95</v>
      </c>
      <c r="G1117">
        <v>14324.77</v>
      </c>
      <c r="H1117">
        <v>0</v>
      </c>
      <c r="I1117">
        <v>0</v>
      </c>
      <c r="J1117">
        <v>-861.82</v>
      </c>
      <c r="K1117">
        <v>0</v>
      </c>
      <c r="L1117" t="s">
        <v>3943</v>
      </c>
      <c r="M1117" t="s">
        <v>14842</v>
      </c>
      <c r="N1117" t="s">
        <v>3989</v>
      </c>
      <c r="O1117" t="s">
        <v>16363</v>
      </c>
      <c r="P1117" t="s">
        <v>3988</v>
      </c>
      <c r="Q1117" t="s">
        <v>16362</v>
      </c>
      <c r="R1117" t="s">
        <v>3994</v>
      </c>
      <c r="S1117" t="s">
        <v>16313</v>
      </c>
      <c r="U1117" s="52">
        <v>86275200</v>
      </c>
      <c r="W1117">
        <v>-15537.05</v>
      </c>
    </row>
    <row r="1118" spans="1:23" x14ac:dyDescent="0.3">
      <c r="A1118" t="s">
        <v>3265</v>
      </c>
      <c r="B1118" t="s">
        <v>3266</v>
      </c>
      <c r="C1118" t="s">
        <v>15967</v>
      </c>
      <c r="D1118">
        <v>30000</v>
      </c>
      <c r="F1118">
        <f t="shared" si="17"/>
        <v>4914.1099999999997</v>
      </c>
      <c r="G1118">
        <v>4914.1099999999997</v>
      </c>
      <c r="H1118">
        <v>0</v>
      </c>
      <c r="I1118">
        <v>0</v>
      </c>
      <c r="J1118">
        <v>0</v>
      </c>
      <c r="K1118">
        <v>0</v>
      </c>
      <c r="L1118" t="s">
        <v>3941</v>
      </c>
      <c r="M1118" t="s">
        <v>14838</v>
      </c>
      <c r="N1118" t="s">
        <v>3984</v>
      </c>
      <c r="O1118" t="s">
        <v>16362</v>
      </c>
      <c r="P1118" t="s">
        <v>3986</v>
      </c>
      <c r="Q1118" t="s">
        <v>16363</v>
      </c>
      <c r="R1118" t="s">
        <v>3994</v>
      </c>
      <c r="S1118" t="s">
        <v>16320</v>
      </c>
      <c r="U1118" s="52">
        <v>494125570</v>
      </c>
      <c r="V1118">
        <v>4</v>
      </c>
      <c r="W1118">
        <v>-25085.89</v>
      </c>
    </row>
    <row r="1119" spans="1:23" x14ac:dyDescent="0.3">
      <c r="A1119" t="s">
        <v>3267</v>
      </c>
      <c r="B1119" t="s">
        <v>3268</v>
      </c>
      <c r="C1119" t="s">
        <v>15968</v>
      </c>
      <c r="D1119">
        <v>30000</v>
      </c>
      <c r="F1119">
        <f t="shared" si="17"/>
        <v>15558.83</v>
      </c>
      <c r="G1119">
        <v>15219.58</v>
      </c>
      <c r="H1119">
        <v>0</v>
      </c>
      <c r="I1119">
        <v>339.25</v>
      </c>
      <c r="J1119">
        <v>0</v>
      </c>
      <c r="K1119">
        <v>0</v>
      </c>
      <c r="L1119" t="s">
        <v>3941</v>
      </c>
      <c r="M1119" t="s">
        <v>14838</v>
      </c>
      <c r="N1119" t="s">
        <v>3989</v>
      </c>
      <c r="O1119" t="s">
        <v>16363</v>
      </c>
      <c r="P1119" t="s">
        <v>3991</v>
      </c>
      <c r="Q1119" t="s">
        <v>16364</v>
      </c>
      <c r="R1119" t="s">
        <v>3994</v>
      </c>
      <c r="S1119" t="s">
        <v>16309</v>
      </c>
      <c r="U1119" s="52"/>
      <c r="W1119">
        <v>-14441.17</v>
      </c>
    </row>
    <row r="1120" spans="1:23" x14ac:dyDescent="0.3">
      <c r="A1120" t="s">
        <v>3269</v>
      </c>
      <c r="B1120" t="s">
        <v>3270</v>
      </c>
      <c r="C1120" t="s">
        <v>15969</v>
      </c>
      <c r="D1120">
        <v>1</v>
      </c>
      <c r="F1120">
        <f t="shared" si="17"/>
        <v>15280.65</v>
      </c>
      <c r="G1120">
        <v>0</v>
      </c>
      <c r="H1120">
        <v>0</v>
      </c>
      <c r="I1120">
        <v>0</v>
      </c>
      <c r="J1120">
        <v>0</v>
      </c>
      <c r="K1120">
        <v>15280.65</v>
      </c>
      <c r="L1120" t="s">
        <v>3940</v>
      </c>
      <c r="M1120" t="s">
        <v>14838</v>
      </c>
      <c r="N1120" t="s">
        <v>3984</v>
      </c>
      <c r="O1120" t="s">
        <v>16362</v>
      </c>
      <c r="P1120" t="s">
        <v>3986</v>
      </c>
      <c r="Q1120" t="s">
        <v>16363</v>
      </c>
      <c r="R1120" t="s">
        <v>3994</v>
      </c>
      <c r="S1120" t="s">
        <v>16310</v>
      </c>
      <c r="U1120" s="52"/>
      <c r="W1120">
        <v>15279.65</v>
      </c>
    </row>
    <row r="1121" spans="1:23" x14ac:dyDescent="0.3">
      <c r="A1121" t="s">
        <v>3271</v>
      </c>
      <c r="B1121" t="s">
        <v>3272</v>
      </c>
      <c r="C1121" t="s">
        <v>15970</v>
      </c>
      <c r="D1121">
        <v>10000</v>
      </c>
      <c r="F1121">
        <f t="shared" si="17"/>
        <v>575.66999999999996</v>
      </c>
      <c r="G1121">
        <v>575.66999999999996</v>
      </c>
      <c r="H1121">
        <v>0</v>
      </c>
      <c r="I1121">
        <v>0</v>
      </c>
      <c r="J1121">
        <v>0</v>
      </c>
      <c r="K1121">
        <v>0</v>
      </c>
      <c r="L1121" t="s">
        <v>3939</v>
      </c>
      <c r="M1121" t="s">
        <v>14838</v>
      </c>
      <c r="N1121" t="s">
        <v>3984</v>
      </c>
      <c r="O1121" t="s">
        <v>16362</v>
      </c>
      <c r="P1121" t="s">
        <v>3985</v>
      </c>
      <c r="Q1121" t="s">
        <v>16371</v>
      </c>
      <c r="R1121" t="s">
        <v>3997</v>
      </c>
      <c r="S1121" t="s">
        <v>16315</v>
      </c>
      <c r="U1121" s="52">
        <v>123494550</v>
      </c>
      <c r="W1121">
        <v>-9424.33</v>
      </c>
    </row>
    <row r="1122" spans="1:23" x14ac:dyDescent="0.3">
      <c r="A1122" t="s">
        <v>3273</v>
      </c>
      <c r="B1122" t="s">
        <v>3274</v>
      </c>
      <c r="C1122" t="s">
        <v>15971</v>
      </c>
      <c r="D1122">
        <v>10000</v>
      </c>
      <c r="F1122">
        <f t="shared" si="17"/>
        <v>6694.43</v>
      </c>
      <c r="G1122">
        <v>6694.43</v>
      </c>
      <c r="H1122">
        <v>0</v>
      </c>
      <c r="I1122">
        <v>0</v>
      </c>
      <c r="J1122">
        <v>0</v>
      </c>
      <c r="K1122">
        <v>0</v>
      </c>
      <c r="L1122" t="s">
        <v>3939</v>
      </c>
      <c r="M1122" t="s">
        <v>14838</v>
      </c>
      <c r="N1122" t="s">
        <v>3984</v>
      </c>
      <c r="O1122" t="s">
        <v>16362</v>
      </c>
      <c r="P1122" t="s">
        <v>3985</v>
      </c>
      <c r="Q1122" t="s">
        <v>16371</v>
      </c>
      <c r="R1122" t="s">
        <v>3997</v>
      </c>
      <c r="S1122" t="s">
        <v>16312</v>
      </c>
      <c r="U1122" s="52"/>
      <c r="W1122">
        <v>-3305.5699999999997</v>
      </c>
    </row>
    <row r="1123" spans="1:23" x14ac:dyDescent="0.3">
      <c r="A1123" t="s">
        <v>3275</v>
      </c>
      <c r="B1123" t="s">
        <v>3276</v>
      </c>
      <c r="C1123" t="s">
        <v>15972</v>
      </c>
      <c r="D1123">
        <v>3000</v>
      </c>
      <c r="F1123">
        <f t="shared" si="17"/>
        <v>1677.45</v>
      </c>
      <c r="G1123">
        <v>0</v>
      </c>
      <c r="H1123">
        <v>147.44</v>
      </c>
      <c r="I1123">
        <v>0</v>
      </c>
      <c r="J1123">
        <v>1530.01</v>
      </c>
      <c r="K1123">
        <v>0</v>
      </c>
      <c r="L1123" t="s">
        <v>3939</v>
      </c>
      <c r="M1123" t="s">
        <v>14838</v>
      </c>
      <c r="N1123" t="s">
        <v>3992</v>
      </c>
      <c r="O1123" t="s">
        <v>16365</v>
      </c>
      <c r="P1123" t="s">
        <v>3985</v>
      </c>
      <c r="Q1123" t="s">
        <v>16371</v>
      </c>
      <c r="R1123" t="s">
        <v>3997</v>
      </c>
      <c r="S1123" t="s">
        <v>16311</v>
      </c>
      <c r="U1123" s="52">
        <v>326686620</v>
      </c>
      <c r="W1123">
        <v>-1322.55</v>
      </c>
    </row>
    <row r="1124" spans="1:23" x14ac:dyDescent="0.3">
      <c r="A1124" t="s">
        <v>3277</v>
      </c>
      <c r="B1124" t="s">
        <v>3278</v>
      </c>
      <c r="C1124" t="s">
        <v>15973</v>
      </c>
      <c r="D1124">
        <v>10000</v>
      </c>
      <c r="F1124">
        <f t="shared" si="17"/>
        <v>8004.41</v>
      </c>
      <c r="G1124">
        <v>5715.91</v>
      </c>
      <c r="H1124">
        <v>0</v>
      </c>
      <c r="I1124">
        <v>1431.75</v>
      </c>
      <c r="J1124">
        <v>0</v>
      </c>
      <c r="K1124">
        <v>856.75</v>
      </c>
      <c r="L1124" t="s">
        <v>3949</v>
      </c>
      <c r="M1124" t="s">
        <v>14838</v>
      </c>
      <c r="N1124" t="s">
        <v>3989</v>
      </c>
      <c r="O1124" t="s">
        <v>16363</v>
      </c>
      <c r="P1124" t="s">
        <v>3988</v>
      </c>
      <c r="Q1124" t="s">
        <v>16362</v>
      </c>
      <c r="R1124" t="s">
        <v>3994</v>
      </c>
      <c r="S1124" t="s">
        <v>16312</v>
      </c>
      <c r="U1124" s="52"/>
      <c r="W1124">
        <v>-1995.5900000000001</v>
      </c>
    </row>
    <row r="1125" spans="1:23" x14ac:dyDescent="0.3">
      <c r="A1125" t="s">
        <v>3279</v>
      </c>
      <c r="B1125" t="s">
        <v>3280</v>
      </c>
      <c r="C1125" t="s">
        <v>15974</v>
      </c>
      <c r="D1125">
        <v>50000</v>
      </c>
      <c r="F1125">
        <f t="shared" si="17"/>
        <v>15479</v>
      </c>
      <c r="G1125">
        <v>15479</v>
      </c>
      <c r="H1125">
        <v>0</v>
      </c>
      <c r="I1125">
        <v>0</v>
      </c>
      <c r="J1125">
        <v>0</v>
      </c>
      <c r="K1125">
        <v>0</v>
      </c>
      <c r="L1125" t="s">
        <v>3936</v>
      </c>
      <c r="M1125" t="s">
        <v>14838</v>
      </c>
      <c r="N1125" t="s">
        <v>3984</v>
      </c>
      <c r="O1125" t="s">
        <v>16362</v>
      </c>
      <c r="P1125" t="s">
        <v>3986</v>
      </c>
      <c r="Q1125" t="s">
        <v>16363</v>
      </c>
      <c r="R1125" t="s">
        <v>3994</v>
      </c>
      <c r="S1125" t="s">
        <v>16322</v>
      </c>
      <c r="U1125" s="52"/>
      <c r="W1125">
        <v>-34521</v>
      </c>
    </row>
    <row r="1126" spans="1:23" x14ac:dyDescent="0.3">
      <c r="A1126" t="s">
        <v>3281</v>
      </c>
      <c r="B1126" t="s">
        <v>3282</v>
      </c>
      <c r="C1126" t="s">
        <v>15975</v>
      </c>
      <c r="D1126">
        <v>10000</v>
      </c>
      <c r="F1126">
        <f t="shared" si="17"/>
        <v>40</v>
      </c>
      <c r="G1126">
        <v>40</v>
      </c>
      <c r="H1126">
        <v>0</v>
      </c>
      <c r="I1126">
        <v>0</v>
      </c>
      <c r="J1126">
        <v>0</v>
      </c>
      <c r="K1126">
        <v>0</v>
      </c>
      <c r="L1126" t="s">
        <v>3936</v>
      </c>
      <c r="M1126" t="s">
        <v>14838</v>
      </c>
      <c r="N1126" t="s">
        <v>3984</v>
      </c>
      <c r="O1126" t="s">
        <v>16362</v>
      </c>
      <c r="P1126" t="s">
        <v>3986</v>
      </c>
      <c r="Q1126" t="s">
        <v>16363</v>
      </c>
      <c r="R1126" t="s">
        <v>3997</v>
      </c>
      <c r="S1126" t="s">
        <v>16317</v>
      </c>
      <c r="U1126" s="52">
        <v>689539880</v>
      </c>
      <c r="W1126">
        <v>-9960</v>
      </c>
    </row>
    <row r="1127" spans="1:23" x14ac:dyDescent="0.3">
      <c r="A1127" t="s">
        <v>3283</v>
      </c>
      <c r="B1127" t="s">
        <v>3284</v>
      </c>
      <c r="C1127" t="s">
        <v>15976</v>
      </c>
      <c r="D1127">
        <v>1</v>
      </c>
      <c r="F1127">
        <f t="shared" si="17"/>
        <v>5130.0600000000004</v>
      </c>
      <c r="G1127">
        <v>0</v>
      </c>
      <c r="H1127">
        <v>0</v>
      </c>
      <c r="I1127">
        <v>0</v>
      </c>
      <c r="J1127">
        <v>0</v>
      </c>
      <c r="K1127">
        <v>5130.0600000000004</v>
      </c>
      <c r="L1127" t="s">
        <v>3940</v>
      </c>
      <c r="M1127" t="s">
        <v>14838</v>
      </c>
      <c r="N1127" t="s">
        <v>3984</v>
      </c>
      <c r="O1127" t="s">
        <v>16362</v>
      </c>
      <c r="P1127" t="s">
        <v>3988</v>
      </c>
      <c r="Q1127" t="s">
        <v>16362</v>
      </c>
      <c r="R1127" t="s">
        <v>3994</v>
      </c>
      <c r="S1127" t="s">
        <v>16309</v>
      </c>
      <c r="U1127" s="52"/>
      <c r="W1127">
        <v>5129.0600000000004</v>
      </c>
    </row>
    <row r="1128" spans="1:23" x14ac:dyDescent="0.3">
      <c r="A1128" t="s">
        <v>3285</v>
      </c>
      <c r="B1128" t="s">
        <v>3286</v>
      </c>
      <c r="C1128" t="s">
        <v>15977</v>
      </c>
      <c r="D1128">
        <v>20000</v>
      </c>
      <c r="F1128">
        <f t="shared" si="17"/>
        <v>4173.95</v>
      </c>
      <c r="G1128">
        <v>4173.95</v>
      </c>
      <c r="H1128">
        <v>0</v>
      </c>
      <c r="I1128">
        <v>0</v>
      </c>
      <c r="J1128">
        <v>0</v>
      </c>
      <c r="K1128">
        <v>0</v>
      </c>
      <c r="L1128" t="s">
        <v>3931</v>
      </c>
      <c r="M1128" t="s">
        <v>14838</v>
      </c>
      <c r="N1128" t="s">
        <v>3984</v>
      </c>
      <c r="O1128" t="s">
        <v>16362</v>
      </c>
      <c r="P1128" t="s">
        <v>3988</v>
      </c>
      <c r="Q1128" t="s">
        <v>16362</v>
      </c>
      <c r="R1128" t="s">
        <v>4001</v>
      </c>
      <c r="S1128" t="s">
        <v>16320</v>
      </c>
      <c r="U1128" s="52"/>
      <c r="W1128">
        <v>-15826.05</v>
      </c>
    </row>
    <row r="1129" spans="1:23" x14ac:dyDescent="0.3">
      <c r="A1129" t="s">
        <v>3287</v>
      </c>
      <c r="B1129" t="s">
        <v>3288</v>
      </c>
      <c r="C1129" t="s">
        <v>15978</v>
      </c>
      <c r="D1129">
        <v>160000</v>
      </c>
      <c r="F1129">
        <f t="shared" si="17"/>
        <v>5537.25</v>
      </c>
      <c r="G1129">
        <v>5537.25</v>
      </c>
      <c r="H1129">
        <v>0</v>
      </c>
      <c r="I1129">
        <v>0</v>
      </c>
      <c r="J1129">
        <v>0</v>
      </c>
      <c r="K1129">
        <v>0</v>
      </c>
      <c r="L1129" t="s">
        <v>3958</v>
      </c>
      <c r="M1129" t="s">
        <v>14838</v>
      </c>
      <c r="N1129" t="s">
        <v>3984</v>
      </c>
      <c r="O1129" t="s">
        <v>16362</v>
      </c>
      <c r="P1129" t="s">
        <v>3988</v>
      </c>
      <c r="Q1129" t="s">
        <v>16362</v>
      </c>
      <c r="R1129" t="s">
        <v>3994</v>
      </c>
      <c r="S1129" t="s">
        <v>16313</v>
      </c>
      <c r="U1129" s="52">
        <v>346974560</v>
      </c>
      <c r="W1129">
        <v>-154462.75</v>
      </c>
    </row>
    <row r="1130" spans="1:23" x14ac:dyDescent="0.3">
      <c r="A1130" t="s">
        <v>3289</v>
      </c>
      <c r="B1130" t="s">
        <v>3290</v>
      </c>
      <c r="C1130" t="s">
        <v>15979</v>
      </c>
      <c r="D1130">
        <v>0</v>
      </c>
      <c r="F1130">
        <f t="shared" si="17"/>
        <v>-2631.47</v>
      </c>
      <c r="G1130">
        <v>0</v>
      </c>
      <c r="H1130">
        <v>-2631.47</v>
      </c>
      <c r="I1130">
        <v>0</v>
      </c>
      <c r="J1130">
        <v>0</v>
      </c>
      <c r="K1130">
        <v>0</v>
      </c>
      <c r="L1130" t="s">
        <v>3954</v>
      </c>
      <c r="M1130" t="s">
        <v>14836</v>
      </c>
      <c r="N1130" t="s">
        <v>3984</v>
      </c>
      <c r="O1130" t="s">
        <v>16362</v>
      </c>
      <c r="P1130" t="s">
        <v>3985</v>
      </c>
      <c r="Q1130" t="s">
        <v>16371</v>
      </c>
      <c r="R1130" t="s">
        <v>3997</v>
      </c>
      <c r="S1130" t="s">
        <v>16308</v>
      </c>
      <c r="U1130" s="52"/>
      <c r="W1130">
        <v>-2631.47</v>
      </c>
    </row>
    <row r="1131" spans="1:23" x14ac:dyDescent="0.3">
      <c r="A1131" t="s">
        <v>3291</v>
      </c>
      <c r="B1131" t="s">
        <v>3292</v>
      </c>
      <c r="C1131" t="s">
        <v>15980</v>
      </c>
      <c r="D1131">
        <v>50000</v>
      </c>
      <c r="F1131">
        <f t="shared" si="17"/>
        <v>575</v>
      </c>
      <c r="G1131">
        <v>4232</v>
      </c>
      <c r="H1131">
        <v>0</v>
      </c>
      <c r="I1131">
        <v>0</v>
      </c>
      <c r="J1131">
        <v>0</v>
      </c>
      <c r="K1131">
        <v>-3657</v>
      </c>
      <c r="L1131" t="s">
        <v>3942</v>
      </c>
      <c r="M1131" t="s">
        <v>14844</v>
      </c>
      <c r="N1131" t="s">
        <v>3984</v>
      </c>
      <c r="O1131" t="s">
        <v>16362</v>
      </c>
      <c r="P1131" t="s">
        <v>3986</v>
      </c>
      <c r="Q1131" t="s">
        <v>16363</v>
      </c>
      <c r="R1131" t="s">
        <v>3994</v>
      </c>
      <c r="S1131" t="s">
        <v>16314</v>
      </c>
      <c r="U1131" s="52"/>
      <c r="W1131">
        <v>-49425</v>
      </c>
    </row>
    <row r="1132" spans="1:23" x14ac:dyDescent="0.3">
      <c r="A1132" t="s">
        <v>3293</v>
      </c>
      <c r="B1132" t="s">
        <v>3294</v>
      </c>
      <c r="C1132" t="s">
        <v>15981</v>
      </c>
      <c r="D1132">
        <v>5000</v>
      </c>
      <c r="F1132">
        <f t="shared" si="17"/>
        <v>-3299.06</v>
      </c>
      <c r="G1132">
        <v>0</v>
      </c>
      <c r="H1132">
        <v>0</v>
      </c>
      <c r="I1132">
        <v>0</v>
      </c>
      <c r="J1132">
        <v>0</v>
      </c>
      <c r="K1132">
        <v>-3299.06</v>
      </c>
      <c r="L1132" t="s">
        <v>3932</v>
      </c>
      <c r="M1132" t="s">
        <v>14838</v>
      </c>
      <c r="N1132" t="s">
        <v>3984</v>
      </c>
      <c r="O1132" t="s">
        <v>16362</v>
      </c>
      <c r="P1132" t="s">
        <v>3991</v>
      </c>
      <c r="Q1132" t="s">
        <v>16364</v>
      </c>
      <c r="R1132" t="s">
        <v>3994</v>
      </c>
      <c r="S1132" t="s">
        <v>16308</v>
      </c>
      <c r="U1132" s="52"/>
      <c r="W1132">
        <v>-8299.06</v>
      </c>
    </row>
    <row r="1133" spans="1:23" x14ac:dyDescent="0.3">
      <c r="A1133" t="s">
        <v>3295</v>
      </c>
      <c r="B1133" t="s">
        <v>3296</v>
      </c>
      <c r="C1133" t="s">
        <v>15982</v>
      </c>
      <c r="D1133">
        <v>3000</v>
      </c>
      <c r="F1133">
        <f t="shared" si="17"/>
        <v>-1196</v>
      </c>
      <c r="G1133">
        <v>0</v>
      </c>
      <c r="H1133">
        <v>0</v>
      </c>
      <c r="I1133">
        <v>0</v>
      </c>
      <c r="J1133">
        <v>0</v>
      </c>
      <c r="K1133">
        <v>-1196</v>
      </c>
      <c r="L1133" t="s">
        <v>3949</v>
      </c>
      <c r="M1133" t="s">
        <v>14838</v>
      </c>
      <c r="N1133" t="s">
        <v>3984</v>
      </c>
      <c r="O1133" t="s">
        <v>16362</v>
      </c>
      <c r="P1133" t="s">
        <v>3991</v>
      </c>
      <c r="Q1133" t="s">
        <v>16364</v>
      </c>
      <c r="R1133" t="s">
        <v>3994</v>
      </c>
      <c r="S1133" t="s">
        <v>16322</v>
      </c>
      <c r="U1133" s="52"/>
      <c r="W1133">
        <v>-4196</v>
      </c>
    </row>
    <row r="1134" spans="1:23" x14ac:dyDescent="0.3">
      <c r="A1134" t="s">
        <v>3297</v>
      </c>
      <c r="B1134" t="s">
        <v>3298</v>
      </c>
      <c r="C1134" t="s">
        <v>15983</v>
      </c>
      <c r="D1134">
        <v>75000</v>
      </c>
      <c r="F1134">
        <f t="shared" si="17"/>
        <v>2740.22</v>
      </c>
      <c r="G1134">
        <v>2740.22</v>
      </c>
      <c r="H1134">
        <v>0</v>
      </c>
      <c r="I1134">
        <v>0</v>
      </c>
      <c r="J1134">
        <v>0</v>
      </c>
      <c r="K1134">
        <v>0</v>
      </c>
      <c r="L1134" t="s">
        <v>3936</v>
      </c>
      <c r="M1134" t="s">
        <v>14838</v>
      </c>
      <c r="N1134" t="s">
        <v>3984</v>
      </c>
      <c r="O1134" t="s">
        <v>16362</v>
      </c>
      <c r="P1134" t="s">
        <v>3986</v>
      </c>
      <c r="Q1134" t="s">
        <v>16363</v>
      </c>
      <c r="R1134" t="s">
        <v>3994</v>
      </c>
      <c r="S1134" t="s">
        <v>16315</v>
      </c>
      <c r="U1134" s="52">
        <v>556868750</v>
      </c>
      <c r="W1134">
        <v>-72259.78</v>
      </c>
    </row>
    <row r="1135" spans="1:23" x14ac:dyDescent="0.3">
      <c r="A1135" t="s">
        <v>3299</v>
      </c>
      <c r="B1135" t="s">
        <v>3300</v>
      </c>
      <c r="C1135" t="s">
        <v>15984</v>
      </c>
      <c r="D1135">
        <v>3000</v>
      </c>
      <c r="F1135">
        <f t="shared" si="17"/>
        <v>2937.35</v>
      </c>
      <c r="G1135">
        <v>0</v>
      </c>
      <c r="H1135">
        <v>2937.35</v>
      </c>
      <c r="I1135">
        <v>0</v>
      </c>
      <c r="J1135">
        <v>0</v>
      </c>
      <c r="K1135">
        <v>0</v>
      </c>
      <c r="L1135" t="s">
        <v>3932</v>
      </c>
      <c r="M1135" t="s">
        <v>14838</v>
      </c>
      <c r="N1135" t="s">
        <v>3984</v>
      </c>
      <c r="O1135" t="s">
        <v>16362</v>
      </c>
      <c r="P1135" t="s">
        <v>3988</v>
      </c>
      <c r="Q1135" t="s">
        <v>16362</v>
      </c>
      <c r="R1135" t="s">
        <v>3994</v>
      </c>
      <c r="S1135" t="s">
        <v>16317</v>
      </c>
      <c r="U1135" s="52"/>
      <c r="W1135">
        <v>-62.650000000000091</v>
      </c>
    </row>
    <row r="1136" spans="1:23" x14ac:dyDescent="0.3">
      <c r="A1136" t="s">
        <v>3301</v>
      </c>
      <c r="B1136" t="s">
        <v>3302</v>
      </c>
      <c r="C1136" t="s">
        <v>15985</v>
      </c>
      <c r="D1136">
        <v>1</v>
      </c>
      <c r="F1136">
        <f t="shared" si="17"/>
        <v>5228.76</v>
      </c>
      <c r="G1136">
        <v>0</v>
      </c>
      <c r="H1136">
        <v>0</v>
      </c>
      <c r="I1136">
        <v>0</v>
      </c>
      <c r="J1136">
        <v>0</v>
      </c>
      <c r="K1136">
        <v>5228.76</v>
      </c>
      <c r="L1136" t="s">
        <v>3979</v>
      </c>
      <c r="M1136" t="s">
        <v>14844</v>
      </c>
      <c r="N1136" t="s">
        <v>3984</v>
      </c>
      <c r="O1136" t="s">
        <v>16362</v>
      </c>
      <c r="P1136" t="s">
        <v>3987</v>
      </c>
      <c r="Q1136" t="s">
        <v>16365</v>
      </c>
      <c r="R1136" t="s">
        <v>4003</v>
      </c>
      <c r="S1136" t="s">
        <v>16309</v>
      </c>
      <c r="U1136" s="52"/>
      <c r="W1136">
        <v>5227.76</v>
      </c>
    </row>
    <row r="1137" spans="1:23" x14ac:dyDescent="0.3">
      <c r="A1137" t="s">
        <v>3303</v>
      </c>
      <c r="B1137" t="s">
        <v>3304</v>
      </c>
      <c r="C1137" t="s">
        <v>15986</v>
      </c>
      <c r="D1137">
        <v>1</v>
      </c>
      <c r="F1137">
        <f t="shared" si="17"/>
        <v>29361.91</v>
      </c>
      <c r="G1137">
        <v>0</v>
      </c>
      <c r="H1137">
        <v>0</v>
      </c>
      <c r="I1137">
        <v>0</v>
      </c>
      <c r="J1137">
        <v>0</v>
      </c>
      <c r="K1137">
        <v>29361.91</v>
      </c>
      <c r="L1137" t="s">
        <v>3933</v>
      </c>
      <c r="M1137" t="s">
        <v>14842</v>
      </c>
      <c r="N1137" t="s">
        <v>3984</v>
      </c>
      <c r="O1137" t="s">
        <v>16362</v>
      </c>
      <c r="P1137" t="s">
        <v>3987</v>
      </c>
      <c r="Q1137" t="s">
        <v>16365</v>
      </c>
      <c r="R1137" t="s">
        <v>4003</v>
      </c>
      <c r="S1137" t="s">
        <v>16318</v>
      </c>
      <c r="U1137" s="52">
        <v>392544000</v>
      </c>
      <c r="W1137">
        <v>29360.91</v>
      </c>
    </row>
    <row r="1138" spans="1:23" x14ac:dyDescent="0.3">
      <c r="A1138" t="s">
        <v>3305</v>
      </c>
      <c r="B1138" t="s">
        <v>3306</v>
      </c>
      <c r="C1138" t="s">
        <v>15987</v>
      </c>
      <c r="D1138">
        <v>1</v>
      </c>
      <c r="F1138">
        <f t="shared" si="17"/>
        <v>242488.51</v>
      </c>
      <c r="G1138">
        <v>0</v>
      </c>
      <c r="H1138">
        <v>0</v>
      </c>
      <c r="I1138">
        <v>0</v>
      </c>
      <c r="J1138">
        <v>0</v>
      </c>
      <c r="K1138">
        <v>242488.51</v>
      </c>
      <c r="L1138" t="s">
        <v>3933</v>
      </c>
      <c r="M1138" t="s">
        <v>14842</v>
      </c>
      <c r="N1138" t="s">
        <v>3984</v>
      </c>
      <c r="O1138" t="s">
        <v>16362</v>
      </c>
      <c r="P1138" t="s">
        <v>3987</v>
      </c>
      <c r="Q1138" t="s">
        <v>16365</v>
      </c>
      <c r="R1138" t="s">
        <v>4003</v>
      </c>
      <c r="S1138" t="s">
        <v>16312</v>
      </c>
      <c r="U1138" s="52">
        <v>600384750</v>
      </c>
      <c r="W1138">
        <v>242487.51</v>
      </c>
    </row>
    <row r="1139" spans="1:23" x14ac:dyDescent="0.3">
      <c r="A1139" t="s">
        <v>3307</v>
      </c>
      <c r="B1139" t="s">
        <v>3308</v>
      </c>
      <c r="C1139" t="s">
        <v>15988</v>
      </c>
      <c r="D1139">
        <v>3000</v>
      </c>
      <c r="F1139">
        <f t="shared" si="17"/>
        <v>1035</v>
      </c>
      <c r="G1139">
        <v>1035</v>
      </c>
      <c r="H1139">
        <v>0</v>
      </c>
      <c r="I1139">
        <v>0</v>
      </c>
      <c r="J1139">
        <v>0</v>
      </c>
      <c r="K1139">
        <v>0</v>
      </c>
      <c r="L1139" t="s">
        <v>3931</v>
      </c>
      <c r="M1139" t="s">
        <v>14838</v>
      </c>
      <c r="N1139" t="s">
        <v>3984</v>
      </c>
      <c r="O1139" t="s">
        <v>16362</v>
      </c>
      <c r="P1139" t="s">
        <v>3986</v>
      </c>
      <c r="Q1139" t="s">
        <v>16363</v>
      </c>
      <c r="R1139" t="s">
        <v>3994</v>
      </c>
      <c r="S1139" t="s">
        <v>16315</v>
      </c>
      <c r="U1139" s="52">
        <v>128336590</v>
      </c>
      <c r="W1139">
        <v>-1965</v>
      </c>
    </row>
    <row r="1140" spans="1:23" x14ac:dyDescent="0.3">
      <c r="A1140" t="s">
        <v>3309</v>
      </c>
      <c r="B1140" t="s">
        <v>3310</v>
      </c>
      <c r="C1140" t="s">
        <v>15989</v>
      </c>
      <c r="D1140">
        <v>0</v>
      </c>
      <c r="F1140">
        <f t="shared" si="17"/>
        <v>-225.19999999999709</v>
      </c>
      <c r="G1140">
        <v>0</v>
      </c>
      <c r="H1140">
        <v>0</v>
      </c>
      <c r="I1140">
        <v>0</v>
      </c>
      <c r="J1140">
        <v>-42930.63</v>
      </c>
      <c r="K1140">
        <v>42705.43</v>
      </c>
      <c r="L1140" t="s">
        <v>3980</v>
      </c>
      <c r="M1140" t="s">
        <v>14840</v>
      </c>
      <c r="N1140" t="s">
        <v>3992</v>
      </c>
      <c r="O1140" t="s">
        <v>16365</v>
      </c>
      <c r="P1140" t="s">
        <v>3988</v>
      </c>
      <c r="Q1140" t="s">
        <v>16362</v>
      </c>
      <c r="R1140" t="s">
        <v>3994</v>
      </c>
      <c r="S1140" t="s">
        <v>16319</v>
      </c>
      <c r="U1140" s="52"/>
      <c r="W1140">
        <v>-225.19999999999709</v>
      </c>
    </row>
    <row r="1141" spans="1:23" x14ac:dyDescent="0.3">
      <c r="A1141" t="s">
        <v>3311</v>
      </c>
      <c r="B1141" t="s">
        <v>3312</v>
      </c>
      <c r="C1141" t="s">
        <v>15990</v>
      </c>
      <c r="D1141">
        <v>1</v>
      </c>
      <c r="F1141">
        <f t="shared" si="17"/>
        <v>935.53</v>
      </c>
      <c r="G1141">
        <v>935.53</v>
      </c>
      <c r="H1141">
        <v>0</v>
      </c>
      <c r="I1141">
        <v>0</v>
      </c>
      <c r="J1141">
        <v>0</v>
      </c>
      <c r="K1141">
        <v>0</v>
      </c>
      <c r="L1141" t="s">
        <v>3955</v>
      </c>
      <c r="M1141" t="s">
        <v>14842</v>
      </c>
      <c r="N1141" t="s">
        <v>3984</v>
      </c>
      <c r="O1141" t="s">
        <v>16362</v>
      </c>
      <c r="P1141" t="s">
        <v>3988</v>
      </c>
      <c r="Q1141" t="s">
        <v>16362</v>
      </c>
      <c r="R1141" t="s">
        <v>3994</v>
      </c>
      <c r="S1141" t="s">
        <v>16319</v>
      </c>
      <c r="U1141" s="52"/>
      <c r="V1141">
        <v>3</v>
      </c>
      <c r="W1141">
        <v>934.53</v>
      </c>
    </row>
    <row r="1142" spans="1:23" x14ac:dyDescent="0.3">
      <c r="A1142" t="s">
        <v>3313</v>
      </c>
      <c r="B1142" t="s">
        <v>3314</v>
      </c>
      <c r="C1142" t="s">
        <v>15991</v>
      </c>
      <c r="D1142">
        <v>95000</v>
      </c>
      <c r="F1142">
        <f t="shared" si="17"/>
        <v>-483</v>
      </c>
      <c r="G1142">
        <v>-483</v>
      </c>
      <c r="H1142">
        <v>0</v>
      </c>
      <c r="I1142">
        <v>0</v>
      </c>
      <c r="J1142">
        <v>0</v>
      </c>
      <c r="K1142">
        <v>0</v>
      </c>
      <c r="L1142" t="s">
        <v>3942</v>
      </c>
      <c r="M1142" t="s">
        <v>14844</v>
      </c>
      <c r="N1142" t="s">
        <v>3984</v>
      </c>
      <c r="O1142" t="s">
        <v>16362</v>
      </c>
      <c r="P1142" t="s">
        <v>3986</v>
      </c>
      <c r="Q1142" t="s">
        <v>16363</v>
      </c>
      <c r="R1142" t="s">
        <v>3997</v>
      </c>
      <c r="S1142" t="s">
        <v>16315</v>
      </c>
      <c r="U1142" s="52"/>
      <c r="W1142">
        <v>-95483</v>
      </c>
    </row>
    <row r="1143" spans="1:23" x14ac:dyDescent="0.3">
      <c r="A1143" t="s">
        <v>3315</v>
      </c>
      <c r="B1143" t="s">
        <v>3316</v>
      </c>
      <c r="C1143" t="s">
        <v>15992</v>
      </c>
      <c r="D1143">
        <v>5000</v>
      </c>
      <c r="F1143">
        <f t="shared" si="17"/>
        <v>1823.6</v>
      </c>
      <c r="G1143">
        <v>1823.6</v>
      </c>
      <c r="H1143">
        <v>0</v>
      </c>
      <c r="I1143">
        <v>0</v>
      </c>
      <c r="J1143">
        <v>0</v>
      </c>
      <c r="K1143">
        <v>0</v>
      </c>
      <c r="L1143" t="s">
        <v>3957</v>
      </c>
      <c r="M1143" t="s">
        <v>14838</v>
      </c>
      <c r="N1143" t="s">
        <v>3984</v>
      </c>
      <c r="O1143" t="s">
        <v>16362</v>
      </c>
      <c r="P1143" t="s">
        <v>3988</v>
      </c>
      <c r="Q1143" t="s">
        <v>16362</v>
      </c>
      <c r="R1143" t="s">
        <v>3994</v>
      </c>
      <c r="S1143" t="s">
        <v>16322</v>
      </c>
      <c r="U1143" s="52">
        <v>184456400</v>
      </c>
      <c r="V1143">
        <v>7</v>
      </c>
      <c r="W1143">
        <v>-3176.4</v>
      </c>
    </row>
    <row r="1144" spans="1:23" x14ac:dyDescent="0.3">
      <c r="A1144" t="s">
        <v>3317</v>
      </c>
      <c r="B1144" t="s">
        <v>3318</v>
      </c>
      <c r="C1144" t="s">
        <v>15993</v>
      </c>
      <c r="D1144">
        <v>3000000</v>
      </c>
      <c r="F1144">
        <f t="shared" si="17"/>
        <v>193718.71</v>
      </c>
      <c r="G1144">
        <v>400695.68</v>
      </c>
      <c r="H1144">
        <v>-206976.97</v>
      </c>
      <c r="I1144">
        <v>0</v>
      </c>
      <c r="J1144">
        <v>0</v>
      </c>
      <c r="K1144">
        <v>0</v>
      </c>
      <c r="L1144" t="s">
        <v>3950</v>
      </c>
      <c r="M1144" t="s">
        <v>14835</v>
      </c>
      <c r="N1144" t="s">
        <v>3984</v>
      </c>
      <c r="O1144" t="s">
        <v>16362</v>
      </c>
      <c r="P1144" t="s">
        <v>3985</v>
      </c>
      <c r="Q1144" t="s">
        <v>16371</v>
      </c>
      <c r="R1144" t="s">
        <v>3997</v>
      </c>
      <c r="S1144" t="s">
        <v>16316</v>
      </c>
      <c r="U1144" s="52">
        <v>242620920</v>
      </c>
      <c r="W1144">
        <v>-2806281.29</v>
      </c>
    </row>
    <row r="1145" spans="1:23" x14ac:dyDescent="0.3">
      <c r="A1145" t="s">
        <v>3319</v>
      </c>
      <c r="B1145" t="s">
        <v>3320</v>
      </c>
      <c r="C1145" t="s">
        <v>15994</v>
      </c>
      <c r="D1145">
        <v>1</v>
      </c>
      <c r="F1145">
        <f t="shared" si="17"/>
        <v>-7752201.1900000004</v>
      </c>
      <c r="G1145">
        <v>-1071142.96</v>
      </c>
      <c r="H1145">
        <v>-4611747.2300000004</v>
      </c>
      <c r="I1145">
        <v>-2069311</v>
      </c>
      <c r="J1145">
        <v>0</v>
      </c>
      <c r="K1145">
        <v>0</v>
      </c>
      <c r="L1145" t="s">
        <v>3950</v>
      </c>
      <c r="M1145" t="s">
        <v>14835</v>
      </c>
      <c r="N1145" t="s">
        <v>3989</v>
      </c>
      <c r="O1145" t="s">
        <v>16363</v>
      </c>
      <c r="P1145" t="s">
        <v>3985</v>
      </c>
      <c r="Q1145" t="s">
        <v>16371</v>
      </c>
      <c r="R1145" t="s">
        <v>3997</v>
      </c>
      <c r="S1145" t="s">
        <v>16314</v>
      </c>
      <c r="U1145" s="52"/>
      <c r="W1145">
        <v>-7752202.1900000004</v>
      </c>
    </row>
    <row r="1146" spans="1:23" x14ac:dyDescent="0.3">
      <c r="A1146" t="s">
        <v>3321</v>
      </c>
      <c r="B1146" t="s">
        <v>3322</v>
      </c>
      <c r="C1146" t="s">
        <v>15995</v>
      </c>
      <c r="D1146">
        <v>1</v>
      </c>
      <c r="F1146">
        <f t="shared" si="17"/>
        <v>-4698.1000000000004</v>
      </c>
      <c r="G1146">
        <v>0</v>
      </c>
      <c r="H1146">
        <v>0</v>
      </c>
      <c r="I1146">
        <v>0</v>
      </c>
      <c r="J1146">
        <v>0</v>
      </c>
      <c r="K1146">
        <v>-4698.1000000000004</v>
      </c>
      <c r="L1146" t="s">
        <v>3944</v>
      </c>
      <c r="M1146" t="s">
        <v>14838</v>
      </c>
      <c r="N1146" t="s">
        <v>3984</v>
      </c>
      <c r="O1146" t="s">
        <v>16362</v>
      </c>
      <c r="P1146" t="s">
        <v>3985</v>
      </c>
      <c r="Q1146" t="s">
        <v>16371</v>
      </c>
      <c r="R1146" t="s">
        <v>3997</v>
      </c>
      <c r="S1146" t="s">
        <v>16318</v>
      </c>
      <c r="U1146" s="52"/>
      <c r="W1146">
        <v>-4699.1000000000004</v>
      </c>
    </row>
    <row r="1147" spans="1:23" x14ac:dyDescent="0.3">
      <c r="A1147" t="s">
        <v>3323</v>
      </c>
      <c r="B1147" t="s">
        <v>3324</v>
      </c>
      <c r="C1147" t="s">
        <v>15996</v>
      </c>
      <c r="D1147">
        <v>0</v>
      </c>
      <c r="F1147">
        <f t="shared" si="17"/>
        <v>155731.29</v>
      </c>
      <c r="G1147">
        <v>27163.58</v>
      </c>
      <c r="H1147">
        <v>37151.33</v>
      </c>
      <c r="I1147">
        <v>91416.38</v>
      </c>
      <c r="J1147">
        <v>0</v>
      </c>
      <c r="K1147">
        <v>0</v>
      </c>
      <c r="L1147" t="s">
        <v>3928</v>
      </c>
      <c r="M1147" t="s">
        <v>14840</v>
      </c>
      <c r="N1147" t="s">
        <v>3984</v>
      </c>
      <c r="O1147" t="s">
        <v>16362</v>
      </c>
      <c r="P1147" t="s">
        <v>3986</v>
      </c>
      <c r="Q1147" t="s">
        <v>16363</v>
      </c>
      <c r="R1147" t="s">
        <v>3994</v>
      </c>
      <c r="S1147" t="s">
        <v>16319</v>
      </c>
      <c r="U1147" s="52"/>
      <c r="W1147">
        <v>155731.29</v>
      </c>
    </row>
    <row r="1148" spans="1:23" x14ac:dyDescent="0.3">
      <c r="A1148" t="s">
        <v>3325</v>
      </c>
      <c r="B1148" t="s">
        <v>3324</v>
      </c>
      <c r="C1148" t="s">
        <v>15997</v>
      </c>
      <c r="D1148">
        <v>300000</v>
      </c>
      <c r="F1148">
        <f t="shared" si="17"/>
        <v>418580.67</v>
      </c>
      <c r="G1148">
        <v>0</v>
      </c>
      <c r="H1148">
        <v>0</v>
      </c>
      <c r="I1148">
        <v>0</v>
      </c>
      <c r="J1148">
        <v>0</v>
      </c>
      <c r="K1148">
        <v>418580.67</v>
      </c>
      <c r="L1148" t="s">
        <v>3928</v>
      </c>
      <c r="M1148" t="s">
        <v>14840</v>
      </c>
      <c r="N1148" t="s">
        <v>3990</v>
      </c>
      <c r="O1148" t="s">
        <v>16364</v>
      </c>
      <c r="P1148" t="s">
        <v>3986</v>
      </c>
      <c r="Q1148" t="s">
        <v>16363</v>
      </c>
      <c r="R1148" t="s">
        <v>3994</v>
      </c>
      <c r="S1148" t="s">
        <v>16307</v>
      </c>
      <c r="U1148" s="52"/>
      <c r="W1148">
        <v>118580.66999999998</v>
      </c>
    </row>
    <row r="1149" spans="1:23" x14ac:dyDescent="0.3">
      <c r="A1149" t="s">
        <v>3326</v>
      </c>
      <c r="B1149" t="s">
        <v>3327</v>
      </c>
      <c r="C1149" t="s">
        <v>15998</v>
      </c>
      <c r="D1149">
        <v>0</v>
      </c>
      <c r="F1149">
        <f t="shared" si="17"/>
        <v>4237.24</v>
      </c>
      <c r="G1149">
        <v>0</v>
      </c>
      <c r="H1149">
        <v>0</v>
      </c>
      <c r="I1149">
        <v>-19.309999999999999</v>
      </c>
      <c r="J1149">
        <v>0</v>
      </c>
      <c r="K1149">
        <v>4256.55</v>
      </c>
      <c r="L1149" t="s">
        <v>3928</v>
      </c>
      <c r="M1149" t="s">
        <v>14840</v>
      </c>
      <c r="N1149" t="s">
        <v>3989</v>
      </c>
      <c r="O1149" t="s">
        <v>16363</v>
      </c>
      <c r="P1149" t="s">
        <v>3985</v>
      </c>
      <c r="Q1149" t="s">
        <v>16371</v>
      </c>
      <c r="R1149" t="s">
        <v>3997</v>
      </c>
      <c r="S1149" t="s">
        <v>16315</v>
      </c>
      <c r="U1149" s="52"/>
      <c r="W1149">
        <v>4237.24</v>
      </c>
    </row>
    <row r="1150" spans="1:23" x14ac:dyDescent="0.3">
      <c r="A1150" t="s">
        <v>3328</v>
      </c>
      <c r="B1150" t="s">
        <v>3329</v>
      </c>
      <c r="C1150" t="s">
        <v>15999</v>
      </c>
      <c r="D1150">
        <v>0</v>
      </c>
      <c r="F1150">
        <f t="shared" si="17"/>
        <v>-501.7</v>
      </c>
      <c r="G1150">
        <v>0</v>
      </c>
      <c r="H1150">
        <v>-501.7</v>
      </c>
      <c r="I1150">
        <v>0</v>
      </c>
      <c r="J1150">
        <v>0</v>
      </c>
      <c r="K1150">
        <v>0</v>
      </c>
      <c r="L1150" t="s">
        <v>3948</v>
      </c>
      <c r="M1150" t="s">
        <v>14844</v>
      </c>
      <c r="N1150" t="s">
        <v>3984</v>
      </c>
      <c r="O1150" t="s">
        <v>16362</v>
      </c>
      <c r="P1150" t="s">
        <v>3988</v>
      </c>
      <c r="Q1150" t="s">
        <v>16362</v>
      </c>
      <c r="R1150" t="s">
        <v>3994</v>
      </c>
      <c r="S1150" t="s">
        <v>16317</v>
      </c>
      <c r="U1150" s="52"/>
      <c r="W1150">
        <v>-501.7</v>
      </c>
    </row>
    <row r="1151" spans="1:23" x14ac:dyDescent="0.3">
      <c r="A1151" t="s">
        <v>3330</v>
      </c>
      <c r="B1151" t="s">
        <v>3331</v>
      </c>
      <c r="C1151" t="s">
        <v>16000</v>
      </c>
      <c r="D1151">
        <v>0</v>
      </c>
      <c r="F1151">
        <f t="shared" si="17"/>
        <v>-1767.7</v>
      </c>
      <c r="G1151">
        <v>0</v>
      </c>
      <c r="H1151">
        <v>0</v>
      </c>
      <c r="I1151">
        <v>-1767.7</v>
      </c>
      <c r="J1151">
        <v>0</v>
      </c>
      <c r="K1151">
        <v>0</v>
      </c>
      <c r="L1151" t="s">
        <v>3948</v>
      </c>
      <c r="M1151" t="s">
        <v>14844</v>
      </c>
      <c r="N1151" t="s">
        <v>3990</v>
      </c>
      <c r="O1151" t="s">
        <v>16364</v>
      </c>
      <c r="P1151" t="s">
        <v>3988</v>
      </c>
      <c r="Q1151" t="s">
        <v>16362</v>
      </c>
      <c r="R1151" t="s">
        <v>3994</v>
      </c>
      <c r="S1151" t="s">
        <v>16307</v>
      </c>
      <c r="U1151" s="52"/>
      <c r="W1151">
        <v>-1767.7</v>
      </c>
    </row>
    <row r="1152" spans="1:23" x14ac:dyDescent="0.3">
      <c r="A1152" t="s">
        <v>3332</v>
      </c>
      <c r="B1152" t="s">
        <v>3333</v>
      </c>
      <c r="C1152" t="s">
        <v>16001</v>
      </c>
      <c r="D1152">
        <v>20000</v>
      </c>
      <c r="F1152">
        <f t="shared" si="17"/>
        <v>500.25</v>
      </c>
      <c r="G1152">
        <v>500.25</v>
      </c>
      <c r="H1152">
        <v>0</v>
      </c>
      <c r="I1152">
        <v>0</v>
      </c>
      <c r="J1152">
        <v>0</v>
      </c>
      <c r="K1152">
        <v>0</v>
      </c>
      <c r="L1152" t="s">
        <v>3931</v>
      </c>
      <c r="M1152" t="s">
        <v>14838</v>
      </c>
      <c r="N1152" t="s">
        <v>3984</v>
      </c>
      <c r="O1152" t="s">
        <v>16362</v>
      </c>
      <c r="P1152" t="s">
        <v>3986</v>
      </c>
      <c r="Q1152" t="s">
        <v>16363</v>
      </c>
      <c r="R1152" t="s">
        <v>3994</v>
      </c>
      <c r="S1152" t="s">
        <v>16311</v>
      </c>
      <c r="U1152" s="52"/>
      <c r="W1152">
        <v>-19499.75</v>
      </c>
    </row>
    <row r="1153" spans="1:23" x14ac:dyDescent="0.3">
      <c r="A1153" t="s">
        <v>3334</v>
      </c>
      <c r="B1153" t="s">
        <v>3335</v>
      </c>
      <c r="C1153" t="s">
        <v>16002</v>
      </c>
      <c r="D1153">
        <v>1</v>
      </c>
      <c r="F1153">
        <f t="shared" si="17"/>
        <v>627</v>
      </c>
      <c r="G1153">
        <v>0</v>
      </c>
      <c r="H1153">
        <v>0</v>
      </c>
      <c r="I1153">
        <v>0</v>
      </c>
      <c r="J1153">
        <v>0</v>
      </c>
      <c r="K1153">
        <v>627</v>
      </c>
      <c r="L1153" t="s">
        <v>3957</v>
      </c>
      <c r="M1153" t="s">
        <v>14838</v>
      </c>
      <c r="N1153" t="s">
        <v>3984</v>
      </c>
      <c r="O1153" t="s">
        <v>16362</v>
      </c>
      <c r="P1153" t="s">
        <v>3987</v>
      </c>
      <c r="Q1153" t="s">
        <v>16365</v>
      </c>
      <c r="R1153" t="s">
        <v>4005</v>
      </c>
      <c r="S1153" t="s">
        <v>16322</v>
      </c>
      <c r="U1153" s="52"/>
      <c r="W1153">
        <v>626</v>
      </c>
    </row>
    <row r="1154" spans="1:23" x14ac:dyDescent="0.3">
      <c r="A1154" t="s">
        <v>3336</v>
      </c>
      <c r="B1154" t="s">
        <v>3337</v>
      </c>
      <c r="C1154" t="s">
        <v>16003</v>
      </c>
      <c r="D1154">
        <v>17305980</v>
      </c>
      <c r="F1154">
        <f t="shared" si="17"/>
        <v>22593811.809999999</v>
      </c>
      <c r="G1154">
        <v>18472933.210000001</v>
      </c>
      <c r="H1154">
        <v>3139880.64</v>
      </c>
      <c r="I1154">
        <v>1501709.47</v>
      </c>
      <c r="J1154">
        <v>-520711.51</v>
      </c>
      <c r="K1154">
        <v>0</v>
      </c>
      <c r="L1154" t="s">
        <v>3929</v>
      </c>
      <c r="M1154" t="s">
        <v>14840</v>
      </c>
      <c r="N1154" t="s">
        <v>3989</v>
      </c>
      <c r="O1154" t="s">
        <v>16363</v>
      </c>
      <c r="P1154" t="s">
        <v>3985</v>
      </c>
      <c r="Q1154" t="s">
        <v>16371</v>
      </c>
      <c r="R1154" t="s">
        <v>3997</v>
      </c>
      <c r="S1154" t="s">
        <v>16314</v>
      </c>
      <c r="U1154" s="52"/>
      <c r="W1154">
        <v>5287831.8099999987</v>
      </c>
    </row>
    <row r="1155" spans="1:23" x14ac:dyDescent="0.3">
      <c r="A1155" t="s">
        <v>3338</v>
      </c>
      <c r="B1155" t="s">
        <v>3339</v>
      </c>
      <c r="C1155" t="s">
        <v>16004</v>
      </c>
      <c r="D1155">
        <v>100000</v>
      </c>
      <c r="F1155">
        <f t="shared" ref="F1155:F1218" si="18">G1155+H1155+I1155+J1155+K1155</f>
        <v>84210.079999999987</v>
      </c>
      <c r="G1155">
        <v>81643.649999999994</v>
      </c>
      <c r="H1155">
        <v>-56168.78</v>
      </c>
      <c r="I1155">
        <v>46917.43</v>
      </c>
      <c r="J1155">
        <v>11817.78</v>
      </c>
      <c r="K1155">
        <v>0</v>
      </c>
      <c r="L1155" t="s">
        <v>3941</v>
      </c>
      <c r="M1155" t="s">
        <v>14838</v>
      </c>
      <c r="N1155" t="s">
        <v>3990</v>
      </c>
      <c r="O1155" t="s">
        <v>16364</v>
      </c>
      <c r="P1155" t="s">
        <v>3986</v>
      </c>
      <c r="Q1155" t="s">
        <v>16363</v>
      </c>
      <c r="R1155" t="s">
        <v>3994</v>
      </c>
      <c r="S1155" t="s">
        <v>16321</v>
      </c>
      <c r="U1155" s="52"/>
      <c r="W1155">
        <v>-15789.920000000013</v>
      </c>
    </row>
    <row r="1156" spans="1:23" x14ac:dyDescent="0.3">
      <c r="A1156" t="s">
        <v>3340</v>
      </c>
      <c r="B1156" t="s">
        <v>3341</v>
      </c>
      <c r="C1156" t="s">
        <v>16005</v>
      </c>
      <c r="D1156">
        <v>5000</v>
      </c>
      <c r="F1156">
        <f t="shared" si="18"/>
        <v>5014.0200000000004</v>
      </c>
      <c r="G1156">
        <v>5014.0200000000004</v>
      </c>
      <c r="H1156">
        <v>0</v>
      </c>
      <c r="I1156">
        <v>0</v>
      </c>
      <c r="J1156">
        <v>0</v>
      </c>
      <c r="K1156">
        <v>0</v>
      </c>
      <c r="L1156" t="s">
        <v>3932</v>
      </c>
      <c r="M1156" t="s">
        <v>14838</v>
      </c>
      <c r="N1156" t="s">
        <v>3984</v>
      </c>
      <c r="O1156" t="s">
        <v>16362</v>
      </c>
      <c r="P1156" t="s">
        <v>3986</v>
      </c>
      <c r="Q1156" t="s">
        <v>16363</v>
      </c>
      <c r="R1156" t="s">
        <v>3994</v>
      </c>
      <c r="S1156" t="s">
        <v>16314</v>
      </c>
      <c r="U1156" s="52"/>
      <c r="W1156">
        <v>14.020000000000437</v>
      </c>
    </row>
    <row r="1157" spans="1:23" x14ac:dyDescent="0.3">
      <c r="A1157" t="s">
        <v>3342</v>
      </c>
      <c r="B1157" t="s">
        <v>3341</v>
      </c>
      <c r="C1157" t="s">
        <v>16006</v>
      </c>
      <c r="D1157">
        <v>20000</v>
      </c>
      <c r="F1157">
        <f t="shared" si="18"/>
        <v>13697.83</v>
      </c>
      <c r="G1157">
        <v>13244.27</v>
      </c>
      <c r="H1157">
        <v>0</v>
      </c>
      <c r="I1157">
        <v>318.45999999999998</v>
      </c>
      <c r="J1157">
        <v>0</v>
      </c>
      <c r="K1157">
        <v>135.1</v>
      </c>
      <c r="L1157" t="s">
        <v>3936</v>
      </c>
      <c r="M1157" t="s">
        <v>14838</v>
      </c>
      <c r="N1157" t="s">
        <v>3990</v>
      </c>
      <c r="O1157" t="s">
        <v>16364</v>
      </c>
      <c r="P1157" t="s">
        <v>3986</v>
      </c>
      <c r="Q1157" t="s">
        <v>16363</v>
      </c>
      <c r="R1157" t="s">
        <v>3994</v>
      </c>
      <c r="S1157" t="s">
        <v>16312</v>
      </c>
      <c r="U1157" s="52"/>
      <c r="W1157">
        <v>-6302.17</v>
      </c>
    </row>
    <row r="1158" spans="1:23" x14ac:dyDescent="0.3">
      <c r="A1158" t="s">
        <v>3343</v>
      </c>
      <c r="B1158" t="s">
        <v>3341</v>
      </c>
      <c r="C1158" t="s">
        <v>16007</v>
      </c>
      <c r="D1158">
        <v>20000</v>
      </c>
      <c r="F1158">
        <f t="shared" si="18"/>
        <v>5369.38</v>
      </c>
      <c r="G1158">
        <v>1789.86</v>
      </c>
      <c r="H1158">
        <v>0</v>
      </c>
      <c r="I1158">
        <v>-715.94</v>
      </c>
      <c r="J1158">
        <v>4295.46</v>
      </c>
      <c r="K1158">
        <v>0</v>
      </c>
      <c r="L1158" t="s">
        <v>3932</v>
      </c>
      <c r="M1158" t="s">
        <v>14838</v>
      </c>
      <c r="N1158" t="s">
        <v>3990</v>
      </c>
      <c r="O1158" t="s">
        <v>16364</v>
      </c>
      <c r="P1158" t="s">
        <v>3986</v>
      </c>
      <c r="Q1158" t="s">
        <v>16363</v>
      </c>
      <c r="R1158" t="s">
        <v>3994</v>
      </c>
      <c r="S1158" t="s">
        <v>16315</v>
      </c>
      <c r="U1158" s="52">
        <v>267609440</v>
      </c>
      <c r="W1158">
        <v>-14630.619999999999</v>
      </c>
    </row>
    <row r="1159" spans="1:23" x14ac:dyDescent="0.3">
      <c r="A1159" t="s">
        <v>3344</v>
      </c>
      <c r="B1159" t="s">
        <v>3345</v>
      </c>
      <c r="C1159" t="s">
        <v>16008</v>
      </c>
      <c r="D1159">
        <v>30000</v>
      </c>
      <c r="F1159">
        <f t="shared" si="18"/>
        <v>30208.89</v>
      </c>
      <c r="G1159">
        <v>4301</v>
      </c>
      <c r="H1159">
        <v>0</v>
      </c>
      <c r="I1159">
        <v>4301</v>
      </c>
      <c r="J1159">
        <v>2150.5</v>
      </c>
      <c r="K1159">
        <v>19456.39</v>
      </c>
      <c r="L1159" t="s">
        <v>3949</v>
      </c>
      <c r="M1159" t="s">
        <v>14838</v>
      </c>
      <c r="N1159" t="s">
        <v>3992</v>
      </c>
      <c r="O1159" t="s">
        <v>16365</v>
      </c>
      <c r="P1159" t="s">
        <v>3991</v>
      </c>
      <c r="Q1159" t="s">
        <v>16364</v>
      </c>
      <c r="R1159" t="s">
        <v>3994</v>
      </c>
      <c r="S1159" t="s">
        <v>16312</v>
      </c>
      <c r="U1159" s="52"/>
      <c r="W1159">
        <v>208.88999999999942</v>
      </c>
    </row>
    <row r="1160" spans="1:23" x14ac:dyDescent="0.3">
      <c r="A1160" t="s">
        <v>3346</v>
      </c>
      <c r="B1160" t="s">
        <v>3347</v>
      </c>
      <c r="C1160" t="s">
        <v>16009</v>
      </c>
      <c r="D1160">
        <v>30000</v>
      </c>
      <c r="F1160">
        <f t="shared" si="18"/>
        <v>9965.06</v>
      </c>
      <c r="G1160">
        <v>9965.06</v>
      </c>
      <c r="H1160">
        <v>0</v>
      </c>
      <c r="I1160">
        <v>0</v>
      </c>
      <c r="J1160">
        <v>0</v>
      </c>
      <c r="K1160">
        <v>0</v>
      </c>
      <c r="L1160" t="s">
        <v>3931</v>
      </c>
      <c r="M1160" t="s">
        <v>14838</v>
      </c>
      <c r="N1160" t="s">
        <v>3984</v>
      </c>
      <c r="O1160" t="s">
        <v>16362</v>
      </c>
      <c r="P1160" t="s">
        <v>3985</v>
      </c>
      <c r="Q1160" t="s">
        <v>16371</v>
      </c>
      <c r="R1160" t="s">
        <v>3997</v>
      </c>
      <c r="S1160" t="s">
        <v>16312</v>
      </c>
      <c r="U1160" s="52"/>
      <c r="W1160">
        <v>-20034.940000000002</v>
      </c>
    </row>
    <row r="1161" spans="1:23" x14ac:dyDescent="0.3">
      <c r="A1161" t="s">
        <v>3348</v>
      </c>
      <c r="B1161" t="s">
        <v>3349</v>
      </c>
      <c r="C1161" t="s">
        <v>16010</v>
      </c>
      <c r="D1161">
        <v>7000000</v>
      </c>
      <c r="F1161">
        <f t="shared" si="18"/>
        <v>2192232.7099999995</v>
      </c>
      <c r="G1161">
        <v>2126547.8199999998</v>
      </c>
      <c r="H1161">
        <v>-1380.38</v>
      </c>
      <c r="I1161">
        <v>868.76</v>
      </c>
      <c r="J1161">
        <v>0</v>
      </c>
      <c r="K1161">
        <v>66196.509999999995</v>
      </c>
      <c r="L1161" t="s">
        <v>3954</v>
      </c>
      <c r="M1161" t="s">
        <v>14836</v>
      </c>
      <c r="N1161" t="s">
        <v>3989</v>
      </c>
      <c r="O1161" t="s">
        <v>16363</v>
      </c>
      <c r="P1161" t="s">
        <v>3986</v>
      </c>
      <c r="Q1161" t="s">
        <v>16363</v>
      </c>
      <c r="R1161" t="s">
        <v>3994</v>
      </c>
      <c r="S1161" t="s">
        <v>16320</v>
      </c>
      <c r="U1161" s="52"/>
      <c r="W1161">
        <v>-4807767.290000001</v>
      </c>
    </row>
    <row r="1162" spans="1:23" x14ac:dyDescent="0.3">
      <c r="A1162" t="s">
        <v>3350</v>
      </c>
      <c r="B1162" t="s">
        <v>3351</v>
      </c>
      <c r="C1162" t="s">
        <v>16011</v>
      </c>
      <c r="D1162">
        <v>500000</v>
      </c>
      <c r="F1162">
        <f t="shared" si="18"/>
        <v>3953</v>
      </c>
      <c r="G1162">
        <v>1081.79</v>
      </c>
      <c r="H1162">
        <v>0</v>
      </c>
      <c r="I1162">
        <v>0</v>
      </c>
      <c r="J1162">
        <v>323.74</v>
      </c>
      <c r="K1162">
        <v>2547.4699999999998</v>
      </c>
      <c r="L1162" t="s">
        <v>3934</v>
      </c>
      <c r="M1162" t="s">
        <v>14842</v>
      </c>
      <c r="N1162" t="s">
        <v>3990</v>
      </c>
      <c r="O1162" t="s">
        <v>16364</v>
      </c>
      <c r="P1162" t="s">
        <v>3986</v>
      </c>
      <c r="Q1162" t="s">
        <v>16363</v>
      </c>
      <c r="R1162" t="s">
        <v>3994</v>
      </c>
      <c r="S1162" t="s">
        <v>16311</v>
      </c>
      <c r="U1162" s="52"/>
      <c r="W1162">
        <v>-496047</v>
      </c>
    </row>
    <row r="1163" spans="1:23" x14ac:dyDescent="0.3">
      <c r="A1163" t="s">
        <v>3352</v>
      </c>
      <c r="B1163" t="s">
        <v>3353</v>
      </c>
      <c r="C1163" t="s">
        <v>16012</v>
      </c>
      <c r="D1163">
        <v>0</v>
      </c>
      <c r="F1163">
        <f t="shared" si="18"/>
        <v>-497.65</v>
      </c>
      <c r="G1163">
        <v>0</v>
      </c>
      <c r="H1163">
        <v>0</v>
      </c>
      <c r="I1163">
        <v>0</v>
      </c>
      <c r="J1163">
        <v>0</v>
      </c>
      <c r="K1163">
        <v>-497.65</v>
      </c>
      <c r="L1163" t="s">
        <v>3942</v>
      </c>
      <c r="M1163" t="s">
        <v>14844</v>
      </c>
      <c r="N1163" t="s">
        <v>3984</v>
      </c>
      <c r="O1163" t="s">
        <v>16362</v>
      </c>
      <c r="P1163" t="s">
        <v>3985</v>
      </c>
      <c r="Q1163" t="s">
        <v>16371</v>
      </c>
      <c r="R1163" t="s">
        <v>3997</v>
      </c>
      <c r="S1163" t="s">
        <v>16322</v>
      </c>
      <c r="U1163" s="52"/>
      <c r="W1163">
        <v>-497.65</v>
      </c>
    </row>
    <row r="1164" spans="1:23" x14ac:dyDescent="0.3">
      <c r="A1164" t="s">
        <v>3354</v>
      </c>
      <c r="B1164" t="s">
        <v>3355</v>
      </c>
      <c r="C1164" t="s">
        <v>16013</v>
      </c>
      <c r="D1164">
        <v>70000</v>
      </c>
      <c r="F1164">
        <f t="shared" si="18"/>
        <v>-149.5</v>
      </c>
      <c r="G1164">
        <v>0</v>
      </c>
      <c r="H1164">
        <v>0</v>
      </c>
      <c r="I1164">
        <v>-149.5</v>
      </c>
      <c r="J1164">
        <v>0</v>
      </c>
      <c r="K1164">
        <v>0</v>
      </c>
      <c r="L1164" t="s">
        <v>3939</v>
      </c>
      <c r="M1164" t="s">
        <v>14838</v>
      </c>
      <c r="N1164" t="s">
        <v>3984</v>
      </c>
      <c r="O1164" t="s">
        <v>16362</v>
      </c>
      <c r="P1164" t="s">
        <v>3986</v>
      </c>
      <c r="Q1164" t="s">
        <v>16363</v>
      </c>
      <c r="R1164" t="s">
        <v>3994</v>
      </c>
      <c r="S1164" t="s">
        <v>16307</v>
      </c>
      <c r="U1164" s="52"/>
      <c r="W1164">
        <v>-70149.5</v>
      </c>
    </row>
    <row r="1165" spans="1:23" x14ac:dyDescent="0.3">
      <c r="A1165" t="s">
        <v>3356</v>
      </c>
      <c r="B1165" t="s">
        <v>3357</v>
      </c>
      <c r="C1165" t="s">
        <v>16014</v>
      </c>
      <c r="D1165">
        <v>10000</v>
      </c>
      <c r="F1165">
        <f t="shared" si="18"/>
        <v>1535.25</v>
      </c>
      <c r="G1165">
        <v>0</v>
      </c>
      <c r="H1165">
        <v>0</v>
      </c>
      <c r="I1165">
        <v>0</v>
      </c>
      <c r="J1165">
        <v>0</v>
      </c>
      <c r="K1165">
        <v>1535.25</v>
      </c>
      <c r="L1165" t="s">
        <v>3931</v>
      </c>
      <c r="M1165" t="s">
        <v>14838</v>
      </c>
      <c r="N1165" t="s">
        <v>3984</v>
      </c>
      <c r="O1165" t="s">
        <v>16362</v>
      </c>
      <c r="P1165" t="s">
        <v>3986</v>
      </c>
      <c r="Q1165" t="s">
        <v>16363</v>
      </c>
      <c r="R1165" t="s">
        <v>3994</v>
      </c>
      <c r="S1165" t="s">
        <v>16318</v>
      </c>
      <c r="U1165" s="52"/>
      <c r="V1165">
        <v>6</v>
      </c>
      <c r="W1165">
        <v>-8464.75</v>
      </c>
    </row>
    <row r="1166" spans="1:23" x14ac:dyDescent="0.3">
      <c r="A1166" t="s">
        <v>3358</v>
      </c>
      <c r="B1166" t="s">
        <v>3359</v>
      </c>
      <c r="C1166" t="s">
        <v>16015</v>
      </c>
      <c r="D1166">
        <v>35000</v>
      </c>
      <c r="F1166">
        <f t="shared" si="18"/>
        <v>17773.34</v>
      </c>
      <c r="G1166">
        <v>17773.34</v>
      </c>
      <c r="H1166">
        <v>0</v>
      </c>
      <c r="I1166">
        <v>0</v>
      </c>
      <c r="J1166">
        <v>0</v>
      </c>
      <c r="K1166">
        <v>0</v>
      </c>
      <c r="L1166" t="s">
        <v>3939</v>
      </c>
      <c r="M1166" t="s">
        <v>14838</v>
      </c>
      <c r="N1166" t="s">
        <v>3984</v>
      </c>
      <c r="O1166" t="s">
        <v>16362</v>
      </c>
      <c r="P1166" t="s">
        <v>3986</v>
      </c>
      <c r="Q1166" t="s">
        <v>16363</v>
      </c>
      <c r="R1166" t="s">
        <v>3994</v>
      </c>
      <c r="S1166" t="s">
        <v>16312</v>
      </c>
      <c r="U1166" s="52"/>
      <c r="W1166">
        <v>-17226.66</v>
      </c>
    </row>
    <row r="1167" spans="1:23" x14ac:dyDescent="0.3">
      <c r="A1167" t="s">
        <v>3360</v>
      </c>
      <c r="B1167" t="s">
        <v>3361</v>
      </c>
      <c r="C1167" t="s">
        <v>16016</v>
      </c>
      <c r="D1167">
        <v>100000</v>
      </c>
      <c r="F1167">
        <f t="shared" si="18"/>
        <v>17770.060000000001</v>
      </c>
      <c r="G1167">
        <v>17770.060000000001</v>
      </c>
      <c r="H1167">
        <v>0</v>
      </c>
      <c r="I1167">
        <v>0</v>
      </c>
      <c r="J1167">
        <v>0</v>
      </c>
      <c r="K1167">
        <v>0</v>
      </c>
      <c r="L1167" t="s">
        <v>3943</v>
      </c>
      <c r="M1167" t="s">
        <v>14842</v>
      </c>
      <c r="N1167" t="s">
        <v>3984</v>
      </c>
      <c r="O1167" t="s">
        <v>16362</v>
      </c>
      <c r="P1167" t="s">
        <v>3986</v>
      </c>
      <c r="Q1167" t="s">
        <v>16363</v>
      </c>
      <c r="R1167" t="s">
        <v>3994</v>
      </c>
      <c r="S1167" t="s">
        <v>16308</v>
      </c>
      <c r="U1167" s="52"/>
      <c r="W1167">
        <v>-82229.94</v>
      </c>
    </row>
    <row r="1168" spans="1:23" x14ac:dyDescent="0.3">
      <c r="A1168" t="s">
        <v>3362</v>
      </c>
      <c r="B1168" t="s">
        <v>3363</v>
      </c>
      <c r="C1168" t="s">
        <v>16017</v>
      </c>
      <c r="D1168">
        <v>1</v>
      </c>
      <c r="F1168">
        <f t="shared" si="18"/>
        <v>-4209</v>
      </c>
      <c r="G1168">
        <v>0</v>
      </c>
      <c r="H1168">
        <v>0</v>
      </c>
      <c r="I1168">
        <v>0</v>
      </c>
      <c r="J1168">
        <v>0</v>
      </c>
      <c r="K1168">
        <v>-4209</v>
      </c>
      <c r="L1168" t="s">
        <v>3942</v>
      </c>
      <c r="M1168" t="s">
        <v>14844</v>
      </c>
      <c r="N1168" t="s">
        <v>3989</v>
      </c>
      <c r="O1168" t="s">
        <v>16363</v>
      </c>
      <c r="P1168" t="s">
        <v>3988</v>
      </c>
      <c r="Q1168" t="s">
        <v>16362</v>
      </c>
      <c r="R1168" t="s">
        <v>3994</v>
      </c>
      <c r="S1168" t="s">
        <v>16312</v>
      </c>
      <c r="U1168" s="52"/>
      <c r="W1168">
        <v>-4210</v>
      </c>
    </row>
    <row r="1169" spans="1:23" x14ac:dyDescent="0.3">
      <c r="A1169" t="s">
        <v>3364</v>
      </c>
      <c r="B1169" t="s">
        <v>3365</v>
      </c>
      <c r="C1169" t="s">
        <v>16018</v>
      </c>
      <c r="D1169">
        <v>30000</v>
      </c>
      <c r="F1169">
        <f t="shared" si="18"/>
        <v>2270.46</v>
      </c>
      <c r="G1169">
        <v>2270.46</v>
      </c>
      <c r="H1169">
        <v>0</v>
      </c>
      <c r="I1169">
        <v>0</v>
      </c>
      <c r="J1169">
        <v>0</v>
      </c>
      <c r="K1169">
        <v>0</v>
      </c>
      <c r="L1169" t="s">
        <v>3936</v>
      </c>
      <c r="M1169" t="s">
        <v>14838</v>
      </c>
      <c r="N1169" t="s">
        <v>3984</v>
      </c>
      <c r="O1169" t="s">
        <v>16362</v>
      </c>
      <c r="P1169" t="s">
        <v>3986</v>
      </c>
      <c r="Q1169" t="s">
        <v>16363</v>
      </c>
      <c r="R1169" t="s">
        <v>3994</v>
      </c>
      <c r="S1169" t="s">
        <v>16317</v>
      </c>
      <c r="U1169" s="52"/>
      <c r="W1169">
        <v>-27729.54</v>
      </c>
    </row>
    <row r="1170" spans="1:23" x14ac:dyDescent="0.3">
      <c r="A1170" t="s">
        <v>3366</v>
      </c>
      <c r="B1170" t="s">
        <v>3367</v>
      </c>
      <c r="C1170" t="s">
        <v>16019</v>
      </c>
      <c r="D1170">
        <v>6000</v>
      </c>
      <c r="F1170">
        <f t="shared" si="18"/>
        <v>-506.25</v>
      </c>
      <c r="G1170">
        <v>0</v>
      </c>
      <c r="H1170">
        <v>0</v>
      </c>
      <c r="I1170">
        <v>0</v>
      </c>
      <c r="J1170">
        <v>-506.25</v>
      </c>
      <c r="K1170">
        <v>0</v>
      </c>
      <c r="L1170" t="s">
        <v>3932</v>
      </c>
      <c r="M1170" t="s">
        <v>14838</v>
      </c>
      <c r="N1170" t="s">
        <v>3990</v>
      </c>
      <c r="O1170" t="s">
        <v>16364</v>
      </c>
      <c r="P1170" t="s">
        <v>3987</v>
      </c>
      <c r="Q1170" t="s">
        <v>16365</v>
      </c>
      <c r="R1170" t="s">
        <v>3998</v>
      </c>
      <c r="S1170" t="s">
        <v>16309</v>
      </c>
      <c r="U1170" s="52"/>
      <c r="W1170">
        <v>-6506.25</v>
      </c>
    </row>
    <row r="1171" spans="1:23" x14ac:dyDescent="0.3">
      <c r="A1171" t="s">
        <v>3368</v>
      </c>
      <c r="B1171" t="s">
        <v>3369</v>
      </c>
      <c r="C1171" t="s">
        <v>16020</v>
      </c>
      <c r="D1171">
        <v>120000</v>
      </c>
      <c r="F1171">
        <f t="shared" si="18"/>
        <v>-7663.9500000000007</v>
      </c>
      <c r="G1171">
        <v>517.9</v>
      </c>
      <c r="H1171">
        <v>0</v>
      </c>
      <c r="I1171">
        <v>0</v>
      </c>
      <c r="J1171">
        <v>0</v>
      </c>
      <c r="K1171">
        <v>-8181.85</v>
      </c>
      <c r="L1171" t="s">
        <v>3942</v>
      </c>
      <c r="M1171" t="s">
        <v>14844</v>
      </c>
      <c r="N1171" t="s">
        <v>3984</v>
      </c>
      <c r="O1171" t="s">
        <v>16362</v>
      </c>
      <c r="P1171" t="s">
        <v>3988</v>
      </c>
      <c r="Q1171" t="s">
        <v>16362</v>
      </c>
      <c r="R1171" t="s">
        <v>3994</v>
      </c>
      <c r="S1171" t="s">
        <v>16316</v>
      </c>
      <c r="U1171" s="52"/>
      <c r="W1171">
        <v>-127663.95</v>
      </c>
    </row>
    <row r="1172" spans="1:23" x14ac:dyDescent="0.3">
      <c r="A1172" t="s">
        <v>3370</v>
      </c>
      <c r="B1172" t="s">
        <v>3371</v>
      </c>
      <c r="C1172" t="s">
        <v>16021</v>
      </c>
      <c r="D1172">
        <v>20000</v>
      </c>
      <c r="F1172">
        <f t="shared" si="18"/>
        <v>3097.5</v>
      </c>
      <c r="G1172">
        <v>3097.5</v>
      </c>
      <c r="H1172">
        <v>0</v>
      </c>
      <c r="I1172">
        <v>0</v>
      </c>
      <c r="J1172">
        <v>0</v>
      </c>
      <c r="K1172">
        <v>0</v>
      </c>
      <c r="L1172" t="s">
        <v>3942</v>
      </c>
      <c r="M1172" t="s">
        <v>14844</v>
      </c>
      <c r="N1172" t="s">
        <v>3984</v>
      </c>
      <c r="O1172" t="s">
        <v>16362</v>
      </c>
      <c r="P1172" t="s">
        <v>3985</v>
      </c>
      <c r="Q1172" t="s">
        <v>16371</v>
      </c>
      <c r="R1172" t="s">
        <v>3997</v>
      </c>
      <c r="S1172" t="s">
        <v>16315</v>
      </c>
      <c r="U1172" s="52"/>
      <c r="W1172">
        <v>-16902.5</v>
      </c>
    </row>
    <row r="1173" spans="1:23" x14ac:dyDescent="0.3">
      <c r="A1173" t="s">
        <v>3372</v>
      </c>
      <c r="B1173" t="s">
        <v>3373</v>
      </c>
      <c r="C1173" t="s">
        <v>16022</v>
      </c>
      <c r="D1173">
        <v>5000</v>
      </c>
      <c r="F1173">
        <f t="shared" si="18"/>
        <v>16387.32</v>
      </c>
      <c r="G1173">
        <v>0</v>
      </c>
      <c r="H1173">
        <v>0</v>
      </c>
      <c r="I1173">
        <v>1380</v>
      </c>
      <c r="J1173">
        <v>0</v>
      </c>
      <c r="K1173">
        <v>15007.32</v>
      </c>
      <c r="L1173" t="s">
        <v>3949</v>
      </c>
      <c r="M1173" t="s">
        <v>14838</v>
      </c>
      <c r="N1173" t="s">
        <v>3989</v>
      </c>
      <c r="O1173" t="s">
        <v>16363</v>
      </c>
      <c r="P1173" t="s">
        <v>3988</v>
      </c>
      <c r="Q1173" t="s">
        <v>16362</v>
      </c>
      <c r="R1173" t="s">
        <v>3994</v>
      </c>
      <c r="S1173" t="s">
        <v>16319</v>
      </c>
      <c r="U1173" s="52"/>
      <c r="W1173">
        <v>11387.32</v>
      </c>
    </row>
    <row r="1174" spans="1:23" x14ac:dyDescent="0.3">
      <c r="A1174" t="s">
        <v>3374</v>
      </c>
      <c r="B1174" t="s">
        <v>3375</v>
      </c>
      <c r="C1174" t="s">
        <v>16023</v>
      </c>
      <c r="D1174">
        <v>5000</v>
      </c>
      <c r="F1174">
        <f t="shared" si="18"/>
        <v>517.5</v>
      </c>
      <c r="G1174">
        <v>517.5</v>
      </c>
      <c r="H1174">
        <v>0</v>
      </c>
      <c r="I1174">
        <v>0</v>
      </c>
      <c r="J1174">
        <v>0</v>
      </c>
      <c r="K1174">
        <v>0</v>
      </c>
      <c r="L1174" t="s">
        <v>3949</v>
      </c>
      <c r="M1174" t="s">
        <v>14838</v>
      </c>
      <c r="N1174" t="s">
        <v>3984</v>
      </c>
      <c r="O1174" t="s">
        <v>16362</v>
      </c>
      <c r="P1174" t="s">
        <v>3986</v>
      </c>
      <c r="Q1174" t="s">
        <v>16363</v>
      </c>
      <c r="R1174" t="s">
        <v>3994</v>
      </c>
      <c r="S1174" t="s">
        <v>16320</v>
      </c>
      <c r="U1174" s="52">
        <v>340830920</v>
      </c>
      <c r="W1174">
        <v>-4482.5</v>
      </c>
    </row>
    <row r="1175" spans="1:23" x14ac:dyDescent="0.3">
      <c r="A1175" t="s">
        <v>3376</v>
      </c>
      <c r="B1175" t="s">
        <v>3377</v>
      </c>
      <c r="C1175" t="s">
        <v>16024</v>
      </c>
      <c r="D1175">
        <v>5000</v>
      </c>
      <c r="F1175">
        <f t="shared" si="18"/>
        <v>517.5</v>
      </c>
      <c r="G1175">
        <v>517.5</v>
      </c>
      <c r="H1175">
        <v>0</v>
      </c>
      <c r="I1175">
        <v>0</v>
      </c>
      <c r="J1175">
        <v>0</v>
      </c>
      <c r="K1175">
        <v>0</v>
      </c>
      <c r="L1175" t="s">
        <v>3949</v>
      </c>
      <c r="M1175" t="s">
        <v>14838</v>
      </c>
      <c r="N1175" t="s">
        <v>3984</v>
      </c>
      <c r="O1175" t="s">
        <v>16362</v>
      </c>
      <c r="P1175" t="s">
        <v>3986</v>
      </c>
      <c r="Q1175" t="s">
        <v>16363</v>
      </c>
      <c r="R1175" t="s">
        <v>3994</v>
      </c>
      <c r="S1175" t="s">
        <v>16318</v>
      </c>
      <c r="U1175" s="52">
        <v>3874350</v>
      </c>
      <c r="W1175">
        <v>-4482.5</v>
      </c>
    </row>
    <row r="1176" spans="1:23" x14ac:dyDescent="0.3">
      <c r="A1176" t="s">
        <v>3378</v>
      </c>
      <c r="B1176" t="s">
        <v>3379</v>
      </c>
      <c r="C1176" t="s">
        <v>16025</v>
      </c>
      <c r="D1176">
        <v>60000</v>
      </c>
      <c r="F1176">
        <f t="shared" si="18"/>
        <v>-848.44</v>
      </c>
      <c r="G1176">
        <v>0</v>
      </c>
      <c r="H1176">
        <v>0</v>
      </c>
      <c r="I1176">
        <v>0</v>
      </c>
      <c r="J1176">
        <v>0</v>
      </c>
      <c r="K1176">
        <v>-848.44</v>
      </c>
      <c r="L1176" t="s">
        <v>3942</v>
      </c>
      <c r="M1176" t="s">
        <v>14844</v>
      </c>
      <c r="N1176" t="s">
        <v>3984</v>
      </c>
      <c r="O1176" t="s">
        <v>16362</v>
      </c>
      <c r="P1176" t="s">
        <v>3986</v>
      </c>
      <c r="Q1176" t="s">
        <v>16363</v>
      </c>
      <c r="R1176" t="s">
        <v>3994</v>
      </c>
      <c r="S1176" t="s">
        <v>16308</v>
      </c>
      <c r="U1176" s="52"/>
      <c r="W1176">
        <v>-60848.44</v>
      </c>
    </row>
    <row r="1177" spans="1:23" x14ac:dyDescent="0.3">
      <c r="A1177" t="s">
        <v>3380</v>
      </c>
      <c r="B1177" t="s">
        <v>3381</v>
      </c>
      <c r="C1177" t="s">
        <v>16026</v>
      </c>
      <c r="D1177">
        <v>150000</v>
      </c>
      <c r="F1177">
        <f t="shared" si="18"/>
        <v>113847.95999999999</v>
      </c>
      <c r="G1177">
        <v>66009</v>
      </c>
      <c r="H1177">
        <v>0</v>
      </c>
      <c r="I1177">
        <v>47838.96</v>
      </c>
      <c r="J1177">
        <v>0</v>
      </c>
      <c r="K1177">
        <v>0</v>
      </c>
      <c r="L1177" t="s">
        <v>3936</v>
      </c>
      <c r="M1177" t="s">
        <v>14838</v>
      </c>
      <c r="N1177" t="s">
        <v>3984</v>
      </c>
      <c r="O1177" t="s">
        <v>16362</v>
      </c>
      <c r="P1177" t="s">
        <v>3988</v>
      </c>
      <c r="Q1177" t="s">
        <v>16362</v>
      </c>
      <c r="R1177" t="s">
        <v>3994</v>
      </c>
      <c r="S1177" t="s">
        <v>16321</v>
      </c>
      <c r="U1177" s="52">
        <v>142116720</v>
      </c>
      <c r="W1177">
        <v>-36152.040000000008</v>
      </c>
    </row>
    <row r="1178" spans="1:23" x14ac:dyDescent="0.3">
      <c r="A1178" t="s">
        <v>3382</v>
      </c>
      <c r="B1178" t="s">
        <v>3383</v>
      </c>
      <c r="C1178" t="s">
        <v>16027</v>
      </c>
      <c r="D1178">
        <v>30000</v>
      </c>
      <c r="F1178">
        <f t="shared" si="18"/>
        <v>4364.12</v>
      </c>
      <c r="G1178">
        <v>0</v>
      </c>
      <c r="H1178">
        <v>0</v>
      </c>
      <c r="I1178">
        <v>0</v>
      </c>
      <c r="J1178">
        <v>0</v>
      </c>
      <c r="K1178">
        <v>4364.12</v>
      </c>
      <c r="L1178" t="s">
        <v>3942</v>
      </c>
      <c r="M1178" t="s">
        <v>14844</v>
      </c>
      <c r="N1178" t="s">
        <v>3984</v>
      </c>
      <c r="O1178" t="s">
        <v>16362</v>
      </c>
      <c r="P1178" t="s">
        <v>3988</v>
      </c>
      <c r="Q1178" t="s">
        <v>16362</v>
      </c>
      <c r="R1178" t="s">
        <v>3994</v>
      </c>
      <c r="S1178" t="s">
        <v>16321</v>
      </c>
      <c r="U1178" s="52"/>
      <c r="W1178">
        <v>-25635.88</v>
      </c>
    </row>
    <row r="1179" spans="1:23" x14ac:dyDescent="0.3">
      <c r="A1179" t="s">
        <v>3384</v>
      </c>
      <c r="B1179" t="s">
        <v>3385</v>
      </c>
      <c r="C1179" t="s">
        <v>16028</v>
      </c>
      <c r="D1179">
        <v>3000</v>
      </c>
      <c r="F1179">
        <f t="shared" si="18"/>
        <v>2035.5</v>
      </c>
      <c r="G1179">
        <v>0</v>
      </c>
      <c r="H1179">
        <v>0</v>
      </c>
      <c r="I1179">
        <v>0</v>
      </c>
      <c r="J1179">
        <v>0</v>
      </c>
      <c r="K1179">
        <v>2035.5</v>
      </c>
      <c r="L1179" t="s">
        <v>3941</v>
      </c>
      <c r="M1179" t="s">
        <v>14838</v>
      </c>
      <c r="N1179" t="s">
        <v>3984</v>
      </c>
      <c r="O1179" t="s">
        <v>16362</v>
      </c>
      <c r="P1179" t="s">
        <v>3986</v>
      </c>
      <c r="Q1179" t="s">
        <v>16363</v>
      </c>
      <c r="R1179" t="s">
        <v>3995</v>
      </c>
      <c r="S1179" t="s">
        <v>16313</v>
      </c>
      <c r="U1179" s="52"/>
      <c r="W1179">
        <v>-964.5</v>
      </c>
    </row>
    <row r="1180" spans="1:23" x14ac:dyDescent="0.3">
      <c r="A1180" t="s">
        <v>3386</v>
      </c>
      <c r="B1180" t="s">
        <v>3387</v>
      </c>
      <c r="C1180" t="s">
        <v>16029</v>
      </c>
      <c r="D1180">
        <v>1</v>
      </c>
      <c r="F1180">
        <f t="shared" si="18"/>
        <v>-1679</v>
      </c>
      <c r="G1180">
        <v>0</v>
      </c>
      <c r="H1180">
        <v>0</v>
      </c>
      <c r="I1180">
        <v>-1679</v>
      </c>
      <c r="J1180">
        <v>0</v>
      </c>
      <c r="K1180">
        <v>0</v>
      </c>
      <c r="L1180" t="s">
        <v>3954</v>
      </c>
      <c r="M1180" t="s">
        <v>14836</v>
      </c>
      <c r="N1180" t="s">
        <v>3990</v>
      </c>
      <c r="O1180" t="s">
        <v>16364</v>
      </c>
      <c r="P1180" t="s">
        <v>3988</v>
      </c>
      <c r="Q1180" t="s">
        <v>16362</v>
      </c>
      <c r="R1180" t="s">
        <v>3994</v>
      </c>
      <c r="S1180" t="s">
        <v>16317</v>
      </c>
      <c r="U1180" s="52">
        <v>371692160</v>
      </c>
      <c r="W1180">
        <v>-1680</v>
      </c>
    </row>
    <row r="1181" spans="1:23" x14ac:dyDescent="0.3">
      <c r="A1181" t="s">
        <v>3388</v>
      </c>
      <c r="B1181" t="s">
        <v>3389</v>
      </c>
      <c r="C1181" t="s">
        <v>16030</v>
      </c>
      <c r="D1181">
        <v>150000</v>
      </c>
      <c r="F1181">
        <f t="shared" si="18"/>
        <v>-3053.25</v>
      </c>
      <c r="G1181">
        <v>0</v>
      </c>
      <c r="H1181">
        <v>0</v>
      </c>
      <c r="I1181">
        <v>0</v>
      </c>
      <c r="J1181">
        <v>0</v>
      </c>
      <c r="K1181">
        <v>-3053.25</v>
      </c>
      <c r="L1181" t="s">
        <v>3942</v>
      </c>
      <c r="M1181" t="s">
        <v>14844</v>
      </c>
      <c r="N1181" t="s">
        <v>3984</v>
      </c>
      <c r="O1181" t="s">
        <v>16362</v>
      </c>
      <c r="P1181" t="s">
        <v>3986</v>
      </c>
      <c r="Q1181" t="s">
        <v>16363</v>
      </c>
      <c r="R1181" t="s">
        <v>3994</v>
      </c>
      <c r="S1181" t="s">
        <v>16307</v>
      </c>
      <c r="U1181" s="52">
        <v>410141760</v>
      </c>
      <c r="W1181">
        <v>-153053.25</v>
      </c>
    </row>
    <row r="1182" spans="1:23" x14ac:dyDescent="0.3">
      <c r="A1182" t="s">
        <v>3390</v>
      </c>
      <c r="B1182" t="s">
        <v>3391</v>
      </c>
      <c r="C1182" t="s">
        <v>16031</v>
      </c>
      <c r="D1182">
        <v>1</v>
      </c>
      <c r="F1182">
        <f t="shared" si="18"/>
        <v>-5270.83</v>
      </c>
      <c r="G1182">
        <v>0</v>
      </c>
      <c r="H1182">
        <v>-5270.83</v>
      </c>
      <c r="I1182">
        <v>0</v>
      </c>
      <c r="J1182">
        <v>0</v>
      </c>
      <c r="K1182">
        <v>0</v>
      </c>
      <c r="L1182" t="s">
        <v>3941</v>
      </c>
      <c r="M1182" t="s">
        <v>14838</v>
      </c>
      <c r="N1182" t="s">
        <v>3984</v>
      </c>
      <c r="O1182" t="s">
        <v>16362</v>
      </c>
      <c r="P1182" t="s">
        <v>3985</v>
      </c>
      <c r="Q1182" t="s">
        <v>16371</v>
      </c>
      <c r="R1182" t="s">
        <v>3997</v>
      </c>
      <c r="S1182" t="s">
        <v>16315</v>
      </c>
      <c r="U1182" s="52"/>
      <c r="W1182">
        <v>-5271.83</v>
      </c>
    </row>
    <row r="1183" spans="1:23" x14ac:dyDescent="0.3">
      <c r="A1183" t="s">
        <v>3392</v>
      </c>
      <c r="B1183" t="s">
        <v>3393</v>
      </c>
      <c r="C1183" t="s">
        <v>16032</v>
      </c>
      <c r="D1183">
        <v>55000000</v>
      </c>
      <c r="F1183">
        <f t="shared" si="18"/>
        <v>128711.87</v>
      </c>
      <c r="G1183">
        <v>128711.87</v>
      </c>
      <c r="H1183">
        <v>0</v>
      </c>
      <c r="I1183">
        <v>0</v>
      </c>
      <c r="J1183">
        <v>0</v>
      </c>
      <c r="K1183">
        <v>0</v>
      </c>
      <c r="L1183" t="s">
        <v>3946</v>
      </c>
      <c r="M1183" t="s">
        <v>14836</v>
      </c>
      <c r="N1183" t="s">
        <v>3984</v>
      </c>
      <c r="O1183" t="s">
        <v>16362</v>
      </c>
      <c r="P1183" t="s">
        <v>3988</v>
      </c>
      <c r="Q1183" t="s">
        <v>16362</v>
      </c>
      <c r="R1183" t="s">
        <v>3994</v>
      </c>
      <c r="S1183" t="s">
        <v>16311</v>
      </c>
      <c r="U1183" s="52">
        <v>611144500</v>
      </c>
      <c r="W1183">
        <v>-54871288.130000003</v>
      </c>
    </row>
    <row r="1184" spans="1:23" x14ac:dyDescent="0.3">
      <c r="A1184" t="s">
        <v>3394</v>
      </c>
      <c r="B1184" t="s">
        <v>3395</v>
      </c>
      <c r="C1184" t="s">
        <v>16033</v>
      </c>
      <c r="D1184">
        <v>50000000</v>
      </c>
      <c r="F1184">
        <f t="shared" si="18"/>
        <v>15517392.23</v>
      </c>
      <c r="G1184">
        <v>15517392.23</v>
      </c>
      <c r="H1184">
        <v>0</v>
      </c>
      <c r="I1184">
        <v>0</v>
      </c>
      <c r="J1184">
        <v>0</v>
      </c>
      <c r="K1184">
        <v>0</v>
      </c>
      <c r="L1184" t="s">
        <v>3946</v>
      </c>
      <c r="M1184" t="s">
        <v>14836</v>
      </c>
      <c r="N1184" t="s">
        <v>3984</v>
      </c>
      <c r="O1184" t="s">
        <v>16362</v>
      </c>
      <c r="P1184" t="s">
        <v>3988</v>
      </c>
      <c r="Q1184" t="s">
        <v>16362</v>
      </c>
      <c r="R1184" t="s">
        <v>3994</v>
      </c>
      <c r="S1184" t="s">
        <v>16315</v>
      </c>
      <c r="U1184" s="52"/>
      <c r="W1184">
        <v>-34482607.769999996</v>
      </c>
    </row>
    <row r="1185" spans="1:23" x14ac:dyDescent="0.3">
      <c r="A1185" t="s">
        <v>3396</v>
      </c>
      <c r="B1185" t="s">
        <v>3397</v>
      </c>
      <c r="C1185" t="s">
        <v>16034</v>
      </c>
      <c r="D1185">
        <v>100000</v>
      </c>
      <c r="F1185">
        <f t="shared" si="18"/>
        <v>10814.46</v>
      </c>
      <c r="G1185">
        <v>10814.46</v>
      </c>
      <c r="H1185">
        <v>0</v>
      </c>
      <c r="I1185">
        <v>0</v>
      </c>
      <c r="J1185">
        <v>0</v>
      </c>
      <c r="K1185">
        <v>0</v>
      </c>
      <c r="L1185" t="s">
        <v>3949</v>
      </c>
      <c r="M1185" t="s">
        <v>14838</v>
      </c>
      <c r="N1185" t="s">
        <v>3984</v>
      </c>
      <c r="O1185" t="s">
        <v>16362</v>
      </c>
      <c r="P1185" t="s">
        <v>3986</v>
      </c>
      <c r="Q1185" t="s">
        <v>16363</v>
      </c>
      <c r="R1185" t="s">
        <v>3994</v>
      </c>
      <c r="S1185" t="s">
        <v>16316</v>
      </c>
      <c r="U1185" s="52"/>
      <c r="W1185">
        <v>-89185.540000000008</v>
      </c>
    </row>
    <row r="1186" spans="1:23" x14ac:dyDescent="0.3">
      <c r="A1186" t="s">
        <v>3398</v>
      </c>
      <c r="B1186" t="s">
        <v>3399</v>
      </c>
      <c r="C1186" t="s">
        <v>16035</v>
      </c>
      <c r="D1186">
        <v>9000</v>
      </c>
      <c r="F1186">
        <f t="shared" si="18"/>
        <v>-178.25</v>
      </c>
      <c r="G1186">
        <v>0</v>
      </c>
      <c r="H1186">
        <v>0</v>
      </c>
      <c r="I1186">
        <v>0</v>
      </c>
      <c r="J1186">
        <v>0</v>
      </c>
      <c r="K1186">
        <v>-178.25</v>
      </c>
      <c r="L1186" t="s">
        <v>3936</v>
      </c>
      <c r="M1186" t="s">
        <v>14838</v>
      </c>
      <c r="N1186" t="s">
        <v>3984</v>
      </c>
      <c r="O1186" t="s">
        <v>16362</v>
      </c>
      <c r="P1186" t="s">
        <v>3988</v>
      </c>
      <c r="Q1186" t="s">
        <v>16362</v>
      </c>
      <c r="R1186" t="s">
        <v>3994</v>
      </c>
      <c r="S1186" t="s">
        <v>16319</v>
      </c>
      <c r="U1186" s="52">
        <v>603141440</v>
      </c>
      <c r="W1186">
        <v>-9178.25</v>
      </c>
    </row>
    <row r="1187" spans="1:23" x14ac:dyDescent="0.3">
      <c r="A1187" t="s">
        <v>3400</v>
      </c>
      <c r="B1187" t="s">
        <v>3401</v>
      </c>
      <c r="C1187" t="s">
        <v>16036</v>
      </c>
      <c r="D1187">
        <v>20000</v>
      </c>
      <c r="F1187">
        <f t="shared" si="18"/>
        <v>-1343.89</v>
      </c>
      <c r="G1187">
        <v>0</v>
      </c>
      <c r="H1187">
        <v>0</v>
      </c>
      <c r="I1187">
        <v>0</v>
      </c>
      <c r="J1187">
        <v>0</v>
      </c>
      <c r="K1187">
        <v>-1343.89</v>
      </c>
      <c r="L1187" t="s">
        <v>3942</v>
      </c>
      <c r="M1187" t="s">
        <v>14844</v>
      </c>
      <c r="N1187" t="s">
        <v>3984</v>
      </c>
      <c r="O1187" t="s">
        <v>16362</v>
      </c>
      <c r="P1187" t="s">
        <v>3985</v>
      </c>
      <c r="Q1187" t="s">
        <v>16371</v>
      </c>
      <c r="R1187" t="s">
        <v>3997</v>
      </c>
      <c r="S1187" t="s">
        <v>16321</v>
      </c>
      <c r="U1187" s="52"/>
      <c r="W1187">
        <v>-21343.89</v>
      </c>
    </row>
    <row r="1188" spans="1:23" x14ac:dyDescent="0.3">
      <c r="A1188" t="s">
        <v>3402</v>
      </c>
      <c r="B1188" t="s">
        <v>3403</v>
      </c>
      <c r="C1188" t="s">
        <v>16037</v>
      </c>
      <c r="D1188">
        <v>35000</v>
      </c>
      <c r="F1188">
        <f t="shared" si="18"/>
        <v>1983.75</v>
      </c>
      <c r="G1188">
        <v>1983.75</v>
      </c>
      <c r="H1188">
        <v>0</v>
      </c>
      <c r="I1188">
        <v>0</v>
      </c>
      <c r="J1188">
        <v>0</v>
      </c>
      <c r="K1188">
        <v>0</v>
      </c>
      <c r="L1188" t="s">
        <v>3949</v>
      </c>
      <c r="M1188" t="s">
        <v>14838</v>
      </c>
      <c r="N1188" t="s">
        <v>3984</v>
      </c>
      <c r="O1188" t="s">
        <v>16362</v>
      </c>
      <c r="P1188" t="s">
        <v>3986</v>
      </c>
      <c r="Q1188" t="s">
        <v>16363</v>
      </c>
      <c r="R1188" t="s">
        <v>3994</v>
      </c>
      <c r="S1188" t="s">
        <v>16307</v>
      </c>
      <c r="U1188" s="52"/>
      <c r="W1188">
        <v>-33016.25</v>
      </c>
    </row>
    <row r="1189" spans="1:23" x14ac:dyDescent="0.3">
      <c r="A1189" t="s">
        <v>3404</v>
      </c>
      <c r="B1189" t="s">
        <v>3405</v>
      </c>
      <c r="C1189" t="s">
        <v>16038</v>
      </c>
      <c r="D1189">
        <v>30000</v>
      </c>
      <c r="F1189">
        <f t="shared" si="18"/>
        <v>7935</v>
      </c>
      <c r="G1189">
        <v>-1983.75</v>
      </c>
      <c r="H1189">
        <v>0</v>
      </c>
      <c r="I1189">
        <v>3967.5</v>
      </c>
      <c r="J1189">
        <v>1983.75</v>
      </c>
      <c r="K1189">
        <v>3967.5</v>
      </c>
      <c r="L1189" t="s">
        <v>3932</v>
      </c>
      <c r="M1189" t="s">
        <v>14838</v>
      </c>
      <c r="N1189" t="s">
        <v>3990</v>
      </c>
      <c r="O1189" t="s">
        <v>16364</v>
      </c>
      <c r="P1189" t="s">
        <v>3986</v>
      </c>
      <c r="Q1189" t="s">
        <v>16363</v>
      </c>
      <c r="R1189" t="s">
        <v>3994</v>
      </c>
      <c r="S1189" t="s">
        <v>16317</v>
      </c>
      <c r="U1189" s="52"/>
      <c r="W1189">
        <v>-22065</v>
      </c>
    </row>
    <row r="1190" spans="1:23" x14ac:dyDescent="0.3">
      <c r="A1190" t="s">
        <v>3406</v>
      </c>
      <c r="B1190" t="s">
        <v>3407</v>
      </c>
      <c r="C1190" t="s">
        <v>16039</v>
      </c>
      <c r="D1190">
        <v>40000</v>
      </c>
      <c r="F1190">
        <f t="shared" si="18"/>
        <v>3384.37</v>
      </c>
      <c r="G1190">
        <v>3384.37</v>
      </c>
      <c r="H1190">
        <v>0</v>
      </c>
      <c r="I1190">
        <v>0</v>
      </c>
      <c r="J1190">
        <v>0</v>
      </c>
      <c r="K1190">
        <v>0</v>
      </c>
      <c r="L1190" t="s">
        <v>3949</v>
      </c>
      <c r="M1190" t="s">
        <v>14838</v>
      </c>
      <c r="N1190" t="s">
        <v>3984</v>
      </c>
      <c r="O1190" t="s">
        <v>16362</v>
      </c>
      <c r="P1190" t="s">
        <v>3985</v>
      </c>
      <c r="Q1190" t="s">
        <v>16371</v>
      </c>
      <c r="R1190" t="s">
        <v>3997</v>
      </c>
      <c r="S1190" t="s">
        <v>16320</v>
      </c>
      <c r="U1190" s="52">
        <v>331295200</v>
      </c>
      <c r="W1190">
        <v>-36615.629999999997</v>
      </c>
    </row>
    <row r="1191" spans="1:23" x14ac:dyDescent="0.3">
      <c r="A1191" t="s">
        <v>3408</v>
      </c>
      <c r="B1191" t="s">
        <v>3409</v>
      </c>
      <c r="C1191" t="s">
        <v>16040</v>
      </c>
      <c r="D1191">
        <v>80000</v>
      </c>
      <c r="F1191">
        <f t="shared" si="18"/>
        <v>20010.400000000001</v>
      </c>
      <c r="G1191">
        <v>20010.400000000001</v>
      </c>
      <c r="H1191">
        <v>0</v>
      </c>
      <c r="I1191">
        <v>0</v>
      </c>
      <c r="J1191">
        <v>0</v>
      </c>
      <c r="K1191">
        <v>0</v>
      </c>
      <c r="L1191" t="s">
        <v>3939</v>
      </c>
      <c r="M1191" t="s">
        <v>14838</v>
      </c>
      <c r="N1191" t="s">
        <v>3984</v>
      </c>
      <c r="O1191" t="s">
        <v>16362</v>
      </c>
      <c r="P1191" t="s">
        <v>3986</v>
      </c>
      <c r="Q1191" t="s">
        <v>16363</v>
      </c>
      <c r="R1191" t="s">
        <v>3994</v>
      </c>
      <c r="S1191" t="s">
        <v>16311</v>
      </c>
      <c r="U1191" s="52"/>
      <c r="W1191">
        <v>-59989.599999999999</v>
      </c>
    </row>
    <row r="1192" spans="1:23" x14ac:dyDescent="0.3">
      <c r="A1192" t="s">
        <v>3410</v>
      </c>
      <c r="B1192" t="s">
        <v>3411</v>
      </c>
      <c r="C1192" t="s">
        <v>16041</v>
      </c>
      <c r="D1192">
        <v>40000</v>
      </c>
      <c r="F1192">
        <f t="shared" si="18"/>
        <v>12205.01</v>
      </c>
      <c r="G1192">
        <v>11365.51</v>
      </c>
      <c r="H1192">
        <v>0</v>
      </c>
      <c r="I1192">
        <v>839.5</v>
      </c>
      <c r="J1192">
        <v>0</v>
      </c>
      <c r="K1192">
        <v>0</v>
      </c>
      <c r="L1192" t="s">
        <v>3931</v>
      </c>
      <c r="M1192" t="s">
        <v>14838</v>
      </c>
      <c r="N1192" t="s">
        <v>3984</v>
      </c>
      <c r="O1192" t="s">
        <v>16362</v>
      </c>
      <c r="P1192" t="s">
        <v>3986</v>
      </c>
      <c r="Q1192" t="s">
        <v>16363</v>
      </c>
      <c r="R1192" t="s">
        <v>3994</v>
      </c>
      <c r="S1192" t="s">
        <v>16312</v>
      </c>
      <c r="U1192" s="52">
        <v>423571020</v>
      </c>
      <c r="W1192">
        <v>-27794.989999999998</v>
      </c>
    </row>
    <row r="1193" spans="1:23" x14ac:dyDescent="0.3">
      <c r="A1193" t="s">
        <v>3412</v>
      </c>
      <c r="B1193" t="s">
        <v>3413</v>
      </c>
      <c r="C1193" t="s">
        <v>16042</v>
      </c>
      <c r="D1193">
        <v>40000</v>
      </c>
      <c r="F1193">
        <f t="shared" si="18"/>
        <v>23918</v>
      </c>
      <c r="G1193">
        <v>18398</v>
      </c>
      <c r="H1193">
        <v>0</v>
      </c>
      <c r="I1193">
        <v>5520</v>
      </c>
      <c r="J1193">
        <v>0</v>
      </c>
      <c r="K1193">
        <v>0</v>
      </c>
      <c r="L1193" t="s">
        <v>3931</v>
      </c>
      <c r="M1193" t="s">
        <v>14838</v>
      </c>
      <c r="N1193" t="s">
        <v>3989</v>
      </c>
      <c r="O1193" t="s">
        <v>16363</v>
      </c>
      <c r="P1193" t="s">
        <v>3986</v>
      </c>
      <c r="Q1193" t="s">
        <v>16363</v>
      </c>
      <c r="R1193" t="s">
        <v>3994</v>
      </c>
      <c r="S1193" t="s">
        <v>16312</v>
      </c>
      <c r="U1193" s="52">
        <v>319515400</v>
      </c>
      <c r="W1193">
        <v>-16082</v>
      </c>
    </row>
    <row r="1194" spans="1:23" x14ac:dyDescent="0.3">
      <c r="A1194" t="s">
        <v>3414</v>
      </c>
      <c r="B1194" t="s">
        <v>3415</v>
      </c>
      <c r="C1194" t="s">
        <v>16043</v>
      </c>
      <c r="D1194">
        <v>3000</v>
      </c>
      <c r="F1194">
        <f t="shared" si="18"/>
        <v>2338.3000000000002</v>
      </c>
      <c r="G1194">
        <v>2338.3000000000002</v>
      </c>
      <c r="H1194">
        <v>0</v>
      </c>
      <c r="I1194">
        <v>0</v>
      </c>
      <c r="J1194">
        <v>0</v>
      </c>
      <c r="K1194">
        <v>0</v>
      </c>
      <c r="L1194" t="s">
        <v>3932</v>
      </c>
      <c r="M1194" t="s">
        <v>14838</v>
      </c>
      <c r="N1194" t="s">
        <v>3984</v>
      </c>
      <c r="O1194" t="s">
        <v>16362</v>
      </c>
      <c r="P1194" t="s">
        <v>3985</v>
      </c>
      <c r="Q1194" t="s">
        <v>16371</v>
      </c>
      <c r="R1194" t="s">
        <v>3997</v>
      </c>
      <c r="S1194" t="s">
        <v>16307</v>
      </c>
      <c r="U1194" s="52"/>
      <c r="W1194">
        <v>-661.69999999999982</v>
      </c>
    </row>
    <row r="1195" spans="1:23" x14ac:dyDescent="0.3">
      <c r="A1195" t="s">
        <v>3416</v>
      </c>
      <c r="B1195" t="s">
        <v>3417</v>
      </c>
      <c r="C1195" t="s">
        <v>16044</v>
      </c>
      <c r="D1195">
        <v>20000</v>
      </c>
      <c r="F1195">
        <f t="shared" si="18"/>
        <v>1064.1500000000001</v>
      </c>
      <c r="G1195">
        <v>1064.1500000000001</v>
      </c>
      <c r="H1195">
        <v>0</v>
      </c>
      <c r="I1195">
        <v>0</v>
      </c>
      <c r="J1195">
        <v>0</v>
      </c>
      <c r="K1195">
        <v>0</v>
      </c>
      <c r="L1195" t="s">
        <v>3942</v>
      </c>
      <c r="M1195" t="s">
        <v>14844</v>
      </c>
      <c r="N1195" t="s">
        <v>3984</v>
      </c>
      <c r="O1195" t="s">
        <v>16362</v>
      </c>
      <c r="P1195" t="s">
        <v>3991</v>
      </c>
      <c r="Q1195" t="s">
        <v>16364</v>
      </c>
      <c r="R1195" t="s">
        <v>3994</v>
      </c>
      <c r="S1195" t="s">
        <v>16321</v>
      </c>
      <c r="U1195" s="52"/>
      <c r="W1195">
        <v>-18935.849999999999</v>
      </c>
    </row>
    <row r="1196" spans="1:23" x14ac:dyDescent="0.3">
      <c r="A1196" t="s">
        <v>3418</v>
      </c>
      <c r="B1196" t="s">
        <v>3419</v>
      </c>
      <c r="C1196" t="s">
        <v>16045</v>
      </c>
      <c r="D1196">
        <v>50000</v>
      </c>
      <c r="F1196">
        <f t="shared" si="18"/>
        <v>483</v>
      </c>
      <c r="G1196">
        <v>483</v>
      </c>
      <c r="H1196">
        <v>0</v>
      </c>
      <c r="I1196">
        <v>0</v>
      </c>
      <c r="J1196">
        <v>0</v>
      </c>
      <c r="K1196">
        <v>0</v>
      </c>
      <c r="L1196" t="s">
        <v>3939</v>
      </c>
      <c r="M1196" t="s">
        <v>14838</v>
      </c>
      <c r="N1196" t="s">
        <v>3984</v>
      </c>
      <c r="O1196" t="s">
        <v>16362</v>
      </c>
      <c r="P1196" t="s">
        <v>3988</v>
      </c>
      <c r="Q1196" t="s">
        <v>16362</v>
      </c>
      <c r="R1196" t="s">
        <v>3994</v>
      </c>
      <c r="S1196" t="s">
        <v>16308</v>
      </c>
      <c r="U1196" s="52"/>
      <c r="W1196">
        <v>-49517</v>
      </c>
    </row>
    <row r="1197" spans="1:23" x14ac:dyDescent="0.3">
      <c r="A1197" t="s">
        <v>3420</v>
      </c>
      <c r="B1197" t="s">
        <v>3421</v>
      </c>
      <c r="C1197" t="s">
        <v>16046</v>
      </c>
      <c r="D1197">
        <v>15000</v>
      </c>
      <c r="F1197">
        <f t="shared" si="18"/>
        <v>14750.849999999999</v>
      </c>
      <c r="G1197">
        <v>5866.15</v>
      </c>
      <c r="H1197">
        <v>0</v>
      </c>
      <c r="I1197">
        <v>4313.6499999999996</v>
      </c>
      <c r="J1197">
        <v>0</v>
      </c>
      <c r="K1197">
        <v>4571.05</v>
      </c>
      <c r="L1197" t="s">
        <v>3949</v>
      </c>
      <c r="M1197" t="s">
        <v>14838</v>
      </c>
      <c r="N1197" t="s">
        <v>3984</v>
      </c>
      <c r="O1197" t="s">
        <v>16362</v>
      </c>
      <c r="P1197" t="s">
        <v>3988</v>
      </c>
      <c r="Q1197" t="s">
        <v>16362</v>
      </c>
      <c r="R1197" t="s">
        <v>3994</v>
      </c>
      <c r="S1197" t="s">
        <v>16318</v>
      </c>
      <c r="U1197" s="52">
        <v>164176740</v>
      </c>
      <c r="W1197">
        <v>-249.15000000000146</v>
      </c>
    </row>
    <row r="1198" spans="1:23" x14ac:dyDescent="0.3">
      <c r="A1198" t="s">
        <v>3422</v>
      </c>
      <c r="B1198" t="s">
        <v>3423</v>
      </c>
      <c r="C1198" t="s">
        <v>16047</v>
      </c>
      <c r="D1198">
        <v>1</v>
      </c>
      <c r="F1198">
        <f t="shared" si="18"/>
        <v>4280.78</v>
      </c>
      <c r="G1198">
        <v>0</v>
      </c>
      <c r="H1198">
        <v>0</v>
      </c>
      <c r="I1198">
        <v>0</v>
      </c>
      <c r="J1198">
        <v>0</v>
      </c>
      <c r="K1198">
        <v>4280.78</v>
      </c>
      <c r="L1198" t="s">
        <v>3940</v>
      </c>
      <c r="M1198" t="s">
        <v>14838</v>
      </c>
      <c r="N1198" t="s">
        <v>3990</v>
      </c>
      <c r="O1198" t="s">
        <v>16364</v>
      </c>
      <c r="P1198" t="s">
        <v>3991</v>
      </c>
      <c r="Q1198" t="s">
        <v>16364</v>
      </c>
      <c r="R1198" t="s">
        <v>3994</v>
      </c>
      <c r="S1198" t="s">
        <v>16322</v>
      </c>
      <c r="U1198" s="52">
        <v>184753200</v>
      </c>
      <c r="W1198">
        <v>4279.78</v>
      </c>
    </row>
    <row r="1199" spans="1:23" x14ac:dyDescent="0.3">
      <c r="A1199" t="s">
        <v>3424</v>
      </c>
      <c r="B1199" t="s">
        <v>3425</v>
      </c>
      <c r="C1199" t="s">
        <v>16048</v>
      </c>
      <c r="D1199">
        <v>5000</v>
      </c>
      <c r="F1199">
        <f t="shared" si="18"/>
        <v>1823.6</v>
      </c>
      <c r="G1199">
        <v>1215.73</v>
      </c>
      <c r="H1199">
        <v>0</v>
      </c>
      <c r="I1199">
        <v>607.87</v>
      </c>
      <c r="J1199">
        <v>0</v>
      </c>
      <c r="K1199">
        <v>0</v>
      </c>
      <c r="L1199" t="s">
        <v>3941</v>
      </c>
      <c r="M1199" t="s">
        <v>14838</v>
      </c>
      <c r="N1199" t="s">
        <v>3984</v>
      </c>
      <c r="O1199" t="s">
        <v>16362</v>
      </c>
      <c r="P1199" t="s">
        <v>3986</v>
      </c>
      <c r="Q1199" t="s">
        <v>16363</v>
      </c>
      <c r="R1199" t="s">
        <v>3994</v>
      </c>
      <c r="S1199" t="s">
        <v>16307</v>
      </c>
      <c r="U1199" s="52"/>
      <c r="V1199">
        <v>5</v>
      </c>
      <c r="W1199">
        <v>-3176.4</v>
      </c>
    </row>
    <row r="1200" spans="1:23" x14ac:dyDescent="0.3">
      <c r="A1200" t="s">
        <v>3426</v>
      </c>
      <c r="B1200" t="s">
        <v>3427</v>
      </c>
      <c r="C1200" t="s">
        <v>16049</v>
      </c>
      <c r="D1200">
        <v>0</v>
      </c>
      <c r="F1200">
        <f t="shared" si="18"/>
        <v>-16672.580000000002</v>
      </c>
      <c r="G1200">
        <v>0</v>
      </c>
      <c r="H1200">
        <v>0</v>
      </c>
      <c r="I1200">
        <v>-16672.580000000002</v>
      </c>
      <c r="J1200">
        <v>0</v>
      </c>
      <c r="K1200">
        <v>0</v>
      </c>
      <c r="L1200" t="s">
        <v>3928</v>
      </c>
      <c r="M1200" t="s">
        <v>14840</v>
      </c>
      <c r="N1200" t="s">
        <v>3984</v>
      </c>
      <c r="O1200" t="s">
        <v>16362</v>
      </c>
      <c r="P1200" t="s">
        <v>3988</v>
      </c>
      <c r="Q1200" t="s">
        <v>16362</v>
      </c>
      <c r="R1200" t="s">
        <v>3994</v>
      </c>
      <c r="S1200" t="s">
        <v>16318</v>
      </c>
      <c r="U1200" s="52"/>
      <c r="V1200">
        <v>4</v>
      </c>
      <c r="W1200">
        <v>-16672.580000000002</v>
      </c>
    </row>
    <row r="1201" spans="1:23" x14ac:dyDescent="0.3">
      <c r="A1201" t="s">
        <v>3428</v>
      </c>
      <c r="B1201" t="s">
        <v>3429</v>
      </c>
      <c r="C1201" t="s">
        <v>16050</v>
      </c>
      <c r="D1201">
        <v>1</v>
      </c>
      <c r="F1201">
        <f t="shared" si="18"/>
        <v>-458.16</v>
      </c>
      <c r="G1201">
        <v>0</v>
      </c>
      <c r="H1201">
        <v>0</v>
      </c>
      <c r="I1201">
        <v>0</v>
      </c>
      <c r="J1201">
        <v>0</v>
      </c>
      <c r="K1201">
        <v>-458.16</v>
      </c>
      <c r="L1201" t="s">
        <v>3960</v>
      </c>
      <c r="M1201" t="s">
        <v>14836</v>
      </c>
      <c r="N1201" t="s">
        <v>3989</v>
      </c>
      <c r="O1201" t="s">
        <v>16363</v>
      </c>
      <c r="P1201" t="s">
        <v>3985</v>
      </c>
      <c r="Q1201" t="s">
        <v>16371</v>
      </c>
      <c r="R1201" t="s">
        <v>3997</v>
      </c>
      <c r="S1201" t="s">
        <v>16309</v>
      </c>
      <c r="U1201" s="52"/>
      <c r="W1201">
        <v>-459.16</v>
      </c>
    </row>
    <row r="1202" spans="1:23" x14ac:dyDescent="0.3">
      <c r="A1202" t="s">
        <v>3430</v>
      </c>
      <c r="B1202" t="s">
        <v>3431</v>
      </c>
      <c r="C1202" t="s">
        <v>16051</v>
      </c>
      <c r="D1202">
        <v>0</v>
      </c>
      <c r="F1202">
        <f t="shared" si="18"/>
        <v>-886.75</v>
      </c>
      <c r="G1202">
        <v>0</v>
      </c>
      <c r="H1202">
        <v>0</v>
      </c>
      <c r="I1202">
        <v>-886.75</v>
      </c>
      <c r="J1202">
        <v>0</v>
      </c>
      <c r="K1202">
        <v>0</v>
      </c>
      <c r="L1202" t="s">
        <v>3942</v>
      </c>
      <c r="M1202" t="s">
        <v>14844</v>
      </c>
      <c r="N1202" t="s">
        <v>3990</v>
      </c>
      <c r="O1202" t="s">
        <v>16364</v>
      </c>
      <c r="P1202" t="s">
        <v>3991</v>
      </c>
      <c r="Q1202" t="s">
        <v>16364</v>
      </c>
      <c r="R1202" t="s">
        <v>3994</v>
      </c>
      <c r="S1202" t="s">
        <v>16310</v>
      </c>
      <c r="U1202" s="52"/>
      <c r="V1202">
        <v>6</v>
      </c>
      <c r="W1202">
        <v>-886.75</v>
      </c>
    </row>
    <row r="1203" spans="1:23" x14ac:dyDescent="0.3">
      <c r="A1203" t="s">
        <v>3432</v>
      </c>
      <c r="B1203" t="s">
        <v>3433</v>
      </c>
      <c r="C1203" t="s">
        <v>16052</v>
      </c>
      <c r="D1203">
        <v>10000</v>
      </c>
      <c r="F1203">
        <f t="shared" si="18"/>
        <v>5329.98</v>
      </c>
      <c r="G1203">
        <v>5329.98</v>
      </c>
      <c r="H1203">
        <v>0</v>
      </c>
      <c r="I1203">
        <v>0</v>
      </c>
      <c r="J1203">
        <v>0</v>
      </c>
      <c r="K1203">
        <v>0</v>
      </c>
      <c r="L1203" t="s">
        <v>3939</v>
      </c>
      <c r="M1203" t="s">
        <v>14838</v>
      </c>
      <c r="N1203" t="s">
        <v>3984</v>
      </c>
      <c r="O1203" t="s">
        <v>16362</v>
      </c>
      <c r="P1203" t="s">
        <v>3986</v>
      </c>
      <c r="Q1203" t="s">
        <v>16363</v>
      </c>
      <c r="R1203" t="s">
        <v>3994</v>
      </c>
      <c r="S1203" t="s">
        <v>16320</v>
      </c>
      <c r="U1203" s="52"/>
      <c r="W1203">
        <v>-4670.0200000000004</v>
      </c>
    </row>
    <row r="1204" spans="1:23" x14ac:dyDescent="0.3">
      <c r="A1204" t="s">
        <v>3434</v>
      </c>
      <c r="B1204" t="s">
        <v>3435</v>
      </c>
      <c r="C1204" t="s">
        <v>16053</v>
      </c>
      <c r="D1204">
        <v>1</v>
      </c>
      <c r="F1204">
        <f t="shared" si="18"/>
        <v>8325.26</v>
      </c>
      <c r="G1204">
        <v>0</v>
      </c>
      <c r="H1204">
        <v>0</v>
      </c>
      <c r="I1204">
        <v>0</v>
      </c>
      <c r="J1204">
        <v>0</v>
      </c>
      <c r="K1204">
        <v>8325.26</v>
      </c>
      <c r="L1204" t="s">
        <v>3940</v>
      </c>
      <c r="M1204" t="s">
        <v>14838</v>
      </c>
      <c r="N1204" t="s">
        <v>3984</v>
      </c>
      <c r="O1204" t="s">
        <v>16362</v>
      </c>
      <c r="P1204" t="s">
        <v>3988</v>
      </c>
      <c r="Q1204" t="s">
        <v>16362</v>
      </c>
      <c r="R1204" t="s">
        <v>3995</v>
      </c>
      <c r="S1204" t="s">
        <v>16319</v>
      </c>
      <c r="U1204" s="52"/>
      <c r="W1204">
        <v>8324.26</v>
      </c>
    </row>
    <row r="1205" spans="1:23" x14ac:dyDescent="0.3">
      <c r="A1205" t="s">
        <v>3436</v>
      </c>
      <c r="B1205" t="s">
        <v>3437</v>
      </c>
      <c r="C1205" t="s">
        <v>16054</v>
      </c>
      <c r="D1205">
        <v>10000</v>
      </c>
      <c r="F1205">
        <f t="shared" si="18"/>
        <v>690</v>
      </c>
      <c r="G1205">
        <v>0</v>
      </c>
      <c r="H1205">
        <v>0</v>
      </c>
      <c r="I1205">
        <v>0</v>
      </c>
      <c r="J1205">
        <v>0</v>
      </c>
      <c r="K1205">
        <v>690</v>
      </c>
      <c r="L1205" t="s">
        <v>3941</v>
      </c>
      <c r="M1205" t="s">
        <v>14838</v>
      </c>
      <c r="N1205" t="s">
        <v>3984</v>
      </c>
      <c r="O1205" t="s">
        <v>16362</v>
      </c>
      <c r="P1205" t="s">
        <v>3991</v>
      </c>
      <c r="Q1205" t="s">
        <v>16364</v>
      </c>
      <c r="R1205" t="s">
        <v>3995</v>
      </c>
      <c r="S1205" t="s">
        <v>16315</v>
      </c>
      <c r="U1205" s="52">
        <v>238724040</v>
      </c>
      <c r="W1205">
        <v>-9310</v>
      </c>
    </row>
    <row r="1206" spans="1:23" x14ac:dyDescent="0.3">
      <c r="A1206" t="s">
        <v>3438</v>
      </c>
      <c r="B1206" t="s">
        <v>3439</v>
      </c>
      <c r="C1206" t="s">
        <v>16055</v>
      </c>
      <c r="D1206">
        <v>20000</v>
      </c>
      <c r="F1206">
        <f t="shared" si="18"/>
        <v>-953.92000000000053</v>
      </c>
      <c r="G1206">
        <v>3604.68</v>
      </c>
      <c r="H1206">
        <v>0</v>
      </c>
      <c r="I1206">
        <v>-1395.32</v>
      </c>
      <c r="J1206">
        <v>0</v>
      </c>
      <c r="K1206">
        <v>-3163.28</v>
      </c>
      <c r="L1206" t="s">
        <v>3941</v>
      </c>
      <c r="M1206" t="s">
        <v>14838</v>
      </c>
      <c r="N1206" t="s">
        <v>3990</v>
      </c>
      <c r="O1206" t="s">
        <v>16364</v>
      </c>
      <c r="P1206" t="s">
        <v>3986</v>
      </c>
      <c r="Q1206" t="s">
        <v>16363</v>
      </c>
      <c r="R1206" t="s">
        <v>3994</v>
      </c>
      <c r="S1206" t="s">
        <v>16310</v>
      </c>
      <c r="U1206" s="52">
        <v>2256430</v>
      </c>
      <c r="W1206">
        <v>-20953.920000000002</v>
      </c>
    </row>
    <row r="1207" spans="1:23" x14ac:dyDescent="0.3">
      <c r="A1207" t="s">
        <v>3440</v>
      </c>
      <c r="B1207" t="s">
        <v>3441</v>
      </c>
      <c r="C1207" t="s">
        <v>16056</v>
      </c>
      <c r="D1207">
        <v>50000</v>
      </c>
      <c r="F1207">
        <f t="shared" si="18"/>
        <v>13960.84</v>
      </c>
      <c r="G1207">
        <v>9410.15</v>
      </c>
      <c r="H1207">
        <v>0</v>
      </c>
      <c r="I1207">
        <v>4550.6899999999996</v>
      </c>
      <c r="J1207">
        <v>0</v>
      </c>
      <c r="K1207">
        <v>0</v>
      </c>
      <c r="L1207" t="s">
        <v>3941</v>
      </c>
      <c r="M1207" t="s">
        <v>14838</v>
      </c>
      <c r="N1207" t="s">
        <v>3984</v>
      </c>
      <c r="O1207" t="s">
        <v>16362</v>
      </c>
      <c r="P1207" t="s">
        <v>3988</v>
      </c>
      <c r="Q1207" t="s">
        <v>16362</v>
      </c>
      <c r="R1207" t="s">
        <v>3994</v>
      </c>
      <c r="S1207" t="s">
        <v>16308</v>
      </c>
      <c r="U1207" s="52">
        <v>35603340</v>
      </c>
      <c r="W1207">
        <v>-36039.160000000003</v>
      </c>
    </row>
    <row r="1208" spans="1:23" x14ac:dyDescent="0.3">
      <c r="A1208" t="s">
        <v>3442</v>
      </c>
      <c r="B1208" t="s">
        <v>3443</v>
      </c>
      <c r="C1208" t="s">
        <v>16057</v>
      </c>
      <c r="D1208">
        <v>47000</v>
      </c>
      <c r="F1208">
        <f t="shared" si="18"/>
        <v>1250.8800000000001</v>
      </c>
      <c r="G1208">
        <v>1250.8800000000001</v>
      </c>
      <c r="H1208">
        <v>0</v>
      </c>
      <c r="I1208">
        <v>0</v>
      </c>
      <c r="J1208">
        <v>0</v>
      </c>
      <c r="K1208">
        <v>0</v>
      </c>
      <c r="L1208" t="s">
        <v>3935</v>
      </c>
      <c r="M1208" t="s">
        <v>14838</v>
      </c>
      <c r="N1208" t="s">
        <v>3984</v>
      </c>
      <c r="O1208" t="s">
        <v>16362</v>
      </c>
      <c r="P1208" t="s">
        <v>3988</v>
      </c>
      <c r="Q1208" t="s">
        <v>16362</v>
      </c>
      <c r="R1208" t="s">
        <v>3994</v>
      </c>
      <c r="S1208" t="s">
        <v>16314</v>
      </c>
      <c r="U1208" s="52">
        <v>225369460</v>
      </c>
      <c r="W1208">
        <v>-45749.120000000003</v>
      </c>
    </row>
    <row r="1209" spans="1:23" x14ac:dyDescent="0.3">
      <c r="A1209" t="s">
        <v>3444</v>
      </c>
      <c r="B1209" t="s">
        <v>3445</v>
      </c>
      <c r="C1209" t="s">
        <v>16058</v>
      </c>
      <c r="D1209">
        <v>20000</v>
      </c>
      <c r="F1209">
        <f t="shared" si="18"/>
        <v>9969.5</v>
      </c>
      <c r="G1209">
        <v>8611.44</v>
      </c>
      <c r="H1209">
        <v>0</v>
      </c>
      <c r="I1209">
        <v>1358.06</v>
      </c>
      <c r="J1209">
        <v>0</v>
      </c>
      <c r="K1209">
        <v>0</v>
      </c>
      <c r="L1209" t="s">
        <v>3936</v>
      </c>
      <c r="M1209" t="s">
        <v>14838</v>
      </c>
      <c r="N1209" t="s">
        <v>3984</v>
      </c>
      <c r="O1209" t="s">
        <v>16362</v>
      </c>
      <c r="P1209" t="s">
        <v>3988</v>
      </c>
      <c r="Q1209" t="s">
        <v>16362</v>
      </c>
      <c r="R1209" t="s">
        <v>3994</v>
      </c>
      <c r="S1209" t="s">
        <v>16316</v>
      </c>
      <c r="U1209" s="52">
        <v>774266360</v>
      </c>
      <c r="W1209">
        <v>-10030.5</v>
      </c>
    </row>
    <row r="1210" spans="1:23" x14ac:dyDescent="0.3">
      <c r="A1210" t="s">
        <v>3446</v>
      </c>
      <c r="B1210" t="s">
        <v>3447</v>
      </c>
      <c r="C1210" t="s">
        <v>16059</v>
      </c>
      <c r="D1210">
        <v>1</v>
      </c>
      <c r="F1210">
        <f t="shared" si="18"/>
        <v>-342.59</v>
      </c>
      <c r="G1210">
        <v>0</v>
      </c>
      <c r="H1210">
        <v>-342.59</v>
      </c>
      <c r="I1210">
        <v>0</v>
      </c>
      <c r="J1210">
        <v>0</v>
      </c>
      <c r="K1210">
        <v>0</v>
      </c>
      <c r="L1210" t="s">
        <v>3969</v>
      </c>
      <c r="M1210" t="s">
        <v>14843</v>
      </c>
      <c r="N1210" t="s">
        <v>3984</v>
      </c>
      <c r="O1210" t="s">
        <v>16362</v>
      </c>
      <c r="P1210" t="s">
        <v>3985</v>
      </c>
      <c r="Q1210" t="s">
        <v>16371</v>
      </c>
      <c r="R1210" t="s">
        <v>3997</v>
      </c>
      <c r="S1210" t="s">
        <v>16316</v>
      </c>
      <c r="U1210" s="52">
        <v>192015000</v>
      </c>
      <c r="V1210">
        <v>6</v>
      </c>
      <c r="W1210">
        <v>-343.59</v>
      </c>
    </row>
    <row r="1211" spans="1:23" x14ac:dyDescent="0.3">
      <c r="A1211" t="s">
        <v>3448</v>
      </c>
      <c r="B1211" t="s">
        <v>3449</v>
      </c>
      <c r="C1211" t="s">
        <v>16060</v>
      </c>
      <c r="D1211">
        <v>10000</v>
      </c>
      <c r="F1211">
        <f t="shared" si="18"/>
        <v>1483.5</v>
      </c>
      <c r="G1211">
        <v>0</v>
      </c>
      <c r="H1211">
        <v>0</v>
      </c>
      <c r="I1211">
        <v>0</v>
      </c>
      <c r="J1211">
        <v>0</v>
      </c>
      <c r="K1211">
        <v>1483.5</v>
      </c>
      <c r="L1211" t="s">
        <v>3941</v>
      </c>
      <c r="M1211" t="s">
        <v>14838</v>
      </c>
      <c r="N1211" t="s">
        <v>3984</v>
      </c>
      <c r="O1211" t="s">
        <v>16362</v>
      </c>
      <c r="P1211" t="s">
        <v>3988</v>
      </c>
      <c r="Q1211" t="s">
        <v>16362</v>
      </c>
      <c r="R1211" t="s">
        <v>3994</v>
      </c>
      <c r="S1211" t="s">
        <v>16320</v>
      </c>
      <c r="U1211" s="52">
        <v>5585440</v>
      </c>
      <c r="V1211">
        <v>6</v>
      </c>
      <c r="W1211">
        <v>-8516.5</v>
      </c>
    </row>
    <row r="1212" spans="1:23" x14ac:dyDescent="0.3">
      <c r="A1212" t="s">
        <v>3450</v>
      </c>
      <c r="B1212" t="s">
        <v>3451</v>
      </c>
      <c r="C1212" t="s">
        <v>16061</v>
      </c>
      <c r="D1212">
        <v>849000</v>
      </c>
      <c r="F1212">
        <f t="shared" si="18"/>
        <v>552174.23</v>
      </c>
      <c r="G1212">
        <v>580261.09</v>
      </c>
      <c r="H1212">
        <v>-28086.86</v>
      </c>
      <c r="I1212">
        <v>0</v>
      </c>
      <c r="J1212">
        <v>0</v>
      </c>
      <c r="K1212">
        <v>0</v>
      </c>
      <c r="L1212" t="s">
        <v>3967</v>
      </c>
      <c r="M1212" t="s">
        <v>14843</v>
      </c>
      <c r="N1212" t="s">
        <v>3984</v>
      </c>
      <c r="O1212" t="s">
        <v>16362</v>
      </c>
      <c r="P1212" t="s">
        <v>3985</v>
      </c>
      <c r="Q1212" t="s">
        <v>16371</v>
      </c>
      <c r="R1212" t="s">
        <v>3997</v>
      </c>
      <c r="S1212" t="s">
        <v>16308</v>
      </c>
      <c r="U1212" s="52"/>
      <c r="W1212">
        <v>-296825.77</v>
      </c>
    </row>
    <row r="1213" spans="1:23" x14ac:dyDescent="0.3">
      <c r="A1213" t="s">
        <v>3452</v>
      </c>
      <c r="B1213" t="s">
        <v>3453</v>
      </c>
      <c r="C1213" t="s">
        <v>16062</v>
      </c>
      <c r="D1213">
        <v>1924000</v>
      </c>
      <c r="F1213">
        <f t="shared" si="18"/>
        <v>103194.98999999999</v>
      </c>
      <c r="G1213">
        <v>85153.51</v>
      </c>
      <c r="H1213">
        <v>759</v>
      </c>
      <c r="I1213">
        <v>9138.1299999999992</v>
      </c>
      <c r="J1213">
        <v>8235.2900000000009</v>
      </c>
      <c r="K1213">
        <v>-90.94</v>
      </c>
      <c r="L1213" t="s">
        <v>3968</v>
      </c>
      <c r="M1213" t="s">
        <v>14838</v>
      </c>
      <c r="N1213" t="s">
        <v>3984</v>
      </c>
      <c r="O1213" t="s">
        <v>16362</v>
      </c>
      <c r="P1213" t="s">
        <v>3986</v>
      </c>
      <c r="Q1213" t="s">
        <v>16363</v>
      </c>
      <c r="R1213" t="s">
        <v>3994</v>
      </c>
      <c r="S1213" t="s">
        <v>16319</v>
      </c>
      <c r="U1213" s="52">
        <v>357000000</v>
      </c>
      <c r="W1213">
        <v>-1820805.01</v>
      </c>
    </row>
    <row r="1214" spans="1:23" x14ac:dyDescent="0.3">
      <c r="A1214" t="s">
        <v>3454</v>
      </c>
      <c r="B1214" t="s">
        <v>3455</v>
      </c>
      <c r="C1214" t="s">
        <v>16063</v>
      </c>
      <c r="D1214">
        <v>8000</v>
      </c>
      <c r="F1214">
        <f t="shared" si="18"/>
        <v>2588.98</v>
      </c>
      <c r="G1214">
        <v>0</v>
      </c>
      <c r="H1214">
        <v>0</v>
      </c>
      <c r="I1214">
        <v>0</v>
      </c>
      <c r="J1214">
        <v>2588.98</v>
      </c>
      <c r="K1214">
        <v>0</v>
      </c>
      <c r="L1214" t="s">
        <v>3941</v>
      </c>
      <c r="M1214" t="s">
        <v>14838</v>
      </c>
      <c r="N1214" t="s">
        <v>3990</v>
      </c>
      <c r="O1214" t="s">
        <v>16364</v>
      </c>
      <c r="P1214" t="s">
        <v>3988</v>
      </c>
      <c r="Q1214" t="s">
        <v>16362</v>
      </c>
      <c r="R1214" t="s">
        <v>3995</v>
      </c>
      <c r="S1214" t="s">
        <v>16317</v>
      </c>
      <c r="U1214" s="52"/>
      <c r="W1214">
        <v>-5411.02</v>
      </c>
    </row>
    <row r="1215" spans="1:23" x14ac:dyDescent="0.3">
      <c r="A1215" t="s">
        <v>3456</v>
      </c>
      <c r="B1215" t="s">
        <v>3457</v>
      </c>
      <c r="C1215" t="s">
        <v>16064</v>
      </c>
      <c r="D1215">
        <v>25000</v>
      </c>
      <c r="F1215">
        <f t="shared" si="18"/>
        <v>557.75</v>
      </c>
      <c r="G1215">
        <v>557.75</v>
      </c>
      <c r="H1215">
        <v>0</v>
      </c>
      <c r="I1215">
        <v>0</v>
      </c>
      <c r="J1215">
        <v>0</v>
      </c>
      <c r="K1215">
        <v>0</v>
      </c>
      <c r="L1215" t="s">
        <v>3936</v>
      </c>
      <c r="M1215" t="s">
        <v>14838</v>
      </c>
      <c r="N1215" t="s">
        <v>3984</v>
      </c>
      <c r="O1215" t="s">
        <v>16362</v>
      </c>
      <c r="P1215" t="s">
        <v>3988</v>
      </c>
      <c r="Q1215" t="s">
        <v>16362</v>
      </c>
      <c r="R1215" t="s">
        <v>3994</v>
      </c>
      <c r="S1215" t="s">
        <v>16321</v>
      </c>
      <c r="U1215" s="52"/>
      <c r="W1215">
        <v>-24442.25</v>
      </c>
    </row>
    <row r="1216" spans="1:23" x14ac:dyDescent="0.3">
      <c r="A1216" t="s">
        <v>3458</v>
      </c>
      <c r="B1216" t="s">
        <v>3459</v>
      </c>
      <c r="C1216" t="s">
        <v>16065</v>
      </c>
      <c r="D1216">
        <v>6000</v>
      </c>
      <c r="F1216">
        <f t="shared" si="18"/>
        <v>1890.6</v>
      </c>
      <c r="G1216">
        <v>0</v>
      </c>
      <c r="H1216">
        <v>0</v>
      </c>
      <c r="I1216">
        <v>0</v>
      </c>
      <c r="J1216">
        <v>0</v>
      </c>
      <c r="K1216">
        <v>1890.6</v>
      </c>
      <c r="L1216" t="s">
        <v>3932</v>
      </c>
      <c r="M1216" t="s">
        <v>14838</v>
      </c>
      <c r="N1216" t="s">
        <v>3989</v>
      </c>
      <c r="O1216" t="s">
        <v>16363</v>
      </c>
      <c r="P1216" t="s">
        <v>3988</v>
      </c>
      <c r="Q1216" t="s">
        <v>16362</v>
      </c>
      <c r="R1216" t="s">
        <v>3994</v>
      </c>
      <c r="S1216" t="s">
        <v>16311</v>
      </c>
      <c r="U1216" s="52"/>
      <c r="W1216">
        <v>-4109.3999999999996</v>
      </c>
    </row>
    <row r="1217" spans="1:23" x14ac:dyDescent="0.3">
      <c r="A1217" t="s">
        <v>3460</v>
      </c>
      <c r="B1217" t="s">
        <v>3461</v>
      </c>
      <c r="C1217" t="s">
        <v>16066</v>
      </c>
      <c r="D1217">
        <v>1</v>
      </c>
      <c r="F1217">
        <f t="shared" si="18"/>
        <v>5112.8999999999996</v>
      </c>
      <c r="G1217">
        <v>0</v>
      </c>
      <c r="H1217">
        <v>0</v>
      </c>
      <c r="I1217">
        <v>0</v>
      </c>
      <c r="J1217">
        <v>0</v>
      </c>
      <c r="K1217">
        <v>5112.8999999999996</v>
      </c>
      <c r="L1217" t="s">
        <v>3949</v>
      </c>
      <c r="M1217" t="s">
        <v>14838</v>
      </c>
      <c r="N1217" t="s">
        <v>3984</v>
      </c>
      <c r="O1217" t="s">
        <v>16362</v>
      </c>
      <c r="P1217" t="s">
        <v>3988</v>
      </c>
      <c r="Q1217" t="s">
        <v>16362</v>
      </c>
      <c r="R1217" t="s">
        <v>3995</v>
      </c>
      <c r="S1217" t="s">
        <v>16307</v>
      </c>
      <c r="U1217" s="52">
        <v>505221180</v>
      </c>
      <c r="W1217">
        <v>5111.8999999999996</v>
      </c>
    </row>
    <row r="1218" spans="1:23" x14ac:dyDescent="0.3">
      <c r="A1218" t="s">
        <v>3462</v>
      </c>
      <c r="B1218" t="s">
        <v>3463</v>
      </c>
      <c r="C1218" t="s">
        <v>16067</v>
      </c>
      <c r="D1218">
        <v>15000</v>
      </c>
      <c r="F1218">
        <f t="shared" si="18"/>
        <v>640.67999999999995</v>
      </c>
      <c r="G1218">
        <v>0</v>
      </c>
      <c r="H1218">
        <v>0</v>
      </c>
      <c r="I1218">
        <v>0</v>
      </c>
      <c r="J1218">
        <v>0</v>
      </c>
      <c r="K1218">
        <v>640.67999999999995</v>
      </c>
      <c r="L1218" t="s">
        <v>3949</v>
      </c>
      <c r="M1218" t="s">
        <v>14838</v>
      </c>
      <c r="N1218" t="s">
        <v>3984</v>
      </c>
      <c r="O1218" t="s">
        <v>16362</v>
      </c>
      <c r="P1218" t="s">
        <v>3991</v>
      </c>
      <c r="Q1218" t="s">
        <v>16364</v>
      </c>
      <c r="R1218" t="s">
        <v>3994</v>
      </c>
      <c r="S1218" t="s">
        <v>16312</v>
      </c>
      <c r="U1218" s="52"/>
      <c r="V1218">
        <v>1</v>
      </c>
      <c r="W1218">
        <v>-14359.32</v>
      </c>
    </row>
    <row r="1219" spans="1:23" x14ac:dyDescent="0.3">
      <c r="A1219" t="s">
        <v>3464</v>
      </c>
      <c r="B1219" t="s">
        <v>3465</v>
      </c>
      <c r="C1219" t="s">
        <v>16068</v>
      </c>
      <c r="D1219">
        <v>1</v>
      </c>
      <c r="F1219">
        <f t="shared" ref="F1219:F1282" si="19">G1219+H1219+I1219+J1219+K1219</f>
        <v>8521.5</v>
      </c>
      <c r="G1219">
        <v>0</v>
      </c>
      <c r="H1219">
        <v>0</v>
      </c>
      <c r="I1219">
        <v>0</v>
      </c>
      <c r="J1219">
        <v>0</v>
      </c>
      <c r="K1219">
        <v>8521.5</v>
      </c>
      <c r="L1219" t="s">
        <v>3940</v>
      </c>
      <c r="M1219" t="s">
        <v>14838</v>
      </c>
      <c r="N1219" t="s">
        <v>3984</v>
      </c>
      <c r="O1219" t="s">
        <v>16362</v>
      </c>
      <c r="P1219" t="s">
        <v>3987</v>
      </c>
      <c r="Q1219" t="s">
        <v>16365</v>
      </c>
      <c r="R1219" t="s">
        <v>3995</v>
      </c>
      <c r="S1219" t="s">
        <v>16316</v>
      </c>
      <c r="U1219" s="52"/>
      <c r="W1219">
        <v>8520.5</v>
      </c>
    </row>
    <row r="1220" spans="1:23" x14ac:dyDescent="0.3">
      <c r="A1220" t="s">
        <v>3466</v>
      </c>
      <c r="B1220" t="s">
        <v>3467</v>
      </c>
      <c r="C1220" t="s">
        <v>16069</v>
      </c>
      <c r="D1220">
        <v>1</v>
      </c>
      <c r="F1220">
        <f t="shared" si="19"/>
        <v>6817.2</v>
      </c>
      <c r="G1220">
        <v>0</v>
      </c>
      <c r="H1220">
        <v>0</v>
      </c>
      <c r="I1220">
        <v>0</v>
      </c>
      <c r="J1220">
        <v>0</v>
      </c>
      <c r="K1220">
        <v>6817.2</v>
      </c>
      <c r="L1220" t="s">
        <v>3940</v>
      </c>
      <c r="M1220" t="s">
        <v>14838</v>
      </c>
      <c r="N1220" t="s">
        <v>3984</v>
      </c>
      <c r="O1220" t="s">
        <v>16362</v>
      </c>
      <c r="P1220" t="s">
        <v>3991</v>
      </c>
      <c r="Q1220" t="s">
        <v>16364</v>
      </c>
      <c r="R1220" t="s">
        <v>3995</v>
      </c>
      <c r="S1220" t="s">
        <v>16319</v>
      </c>
      <c r="U1220" s="52">
        <v>66798490</v>
      </c>
      <c r="W1220">
        <v>6816.2</v>
      </c>
    </row>
    <row r="1221" spans="1:23" x14ac:dyDescent="0.3">
      <c r="A1221" t="s">
        <v>3468</v>
      </c>
      <c r="B1221" t="s">
        <v>3469</v>
      </c>
      <c r="C1221" t="s">
        <v>16070</v>
      </c>
      <c r="D1221">
        <v>3000</v>
      </c>
      <c r="F1221">
        <f t="shared" si="19"/>
        <v>1719.25</v>
      </c>
      <c r="G1221">
        <v>0</v>
      </c>
      <c r="H1221">
        <v>0</v>
      </c>
      <c r="I1221">
        <v>0</v>
      </c>
      <c r="J1221">
        <v>0</v>
      </c>
      <c r="K1221">
        <v>1719.25</v>
      </c>
      <c r="L1221" t="s">
        <v>3932</v>
      </c>
      <c r="M1221" t="s">
        <v>14838</v>
      </c>
      <c r="N1221" t="s">
        <v>3984</v>
      </c>
      <c r="O1221" t="s">
        <v>16362</v>
      </c>
      <c r="P1221" t="s">
        <v>3985</v>
      </c>
      <c r="Q1221" t="s">
        <v>16371</v>
      </c>
      <c r="R1221" t="s">
        <v>3997</v>
      </c>
      <c r="S1221" t="s">
        <v>16321</v>
      </c>
      <c r="U1221" s="52"/>
      <c r="V1221">
        <v>3</v>
      </c>
      <c r="W1221">
        <v>-1280.75</v>
      </c>
    </row>
    <row r="1222" spans="1:23" x14ac:dyDescent="0.3">
      <c r="A1222" t="s">
        <v>3470</v>
      </c>
      <c r="B1222" t="s">
        <v>3471</v>
      </c>
      <c r="C1222" t="s">
        <v>16071</v>
      </c>
      <c r="D1222">
        <v>1</v>
      </c>
      <c r="F1222">
        <f t="shared" si="19"/>
        <v>5661.77</v>
      </c>
      <c r="G1222">
        <v>0</v>
      </c>
      <c r="H1222">
        <v>0</v>
      </c>
      <c r="I1222">
        <v>0</v>
      </c>
      <c r="J1222">
        <v>0</v>
      </c>
      <c r="K1222">
        <v>5661.77</v>
      </c>
      <c r="L1222" t="s">
        <v>3940</v>
      </c>
      <c r="M1222" t="s">
        <v>14838</v>
      </c>
      <c r="N1222" t="s">
        <v>3984</v>
      </c>
      <c r="O1222" t="s">
        <v>16362</v>
      </c>
      <c r="P1222" t="s">
        <v>3988</v>
      </c>
      <c r="Q1222" t="s">
        <v>16362</v>
      </c>
      <c r="R1222" t="s">
        <v>3995</v>
      </c>
      <c r="S1222" t="s">
        <v>16322</v>
      </c>
      <c r="U1222" s="52">
        <v>449621540</v>
      </c>
      <c r="W1222">
        <v>5660.77</v>
      </c>
    </row>
    <row r="1223" spans="1:23" x14ac:dyDescent="0.3">
      <c r="A1223" t="s">
        <v>3472</v>
      </c>
      <c r="B1223" t="s">
        <v>3473</v>
      </c>
      <c r="C1223" t="s">
        <v>16072</v>
      </c>
      <c r="D1223">
        <v>1</v>
      </c>
      <c r="F1223">
        <f t="shared" si="19"/>
        <v>8757.5</v>
      </c>
      <c r="G1223">
        <v>0</v>
      </c>
      <c r="H1223">
        <v>-500</v>
      </c>
      <c r="I1223">
        <v>0</v>
      </c>
      <c r="J1223">
        <v>0</v>
      </c>
      <c r="K1223">
        <v>9257.5</v>
      </c>
      <c r="L1223" t="s">
        <v>3940</v>
      </c>
      <c r="M1223" t="s">
        <v>14838</v>
      </c>
      <c r="N1223" t="s">
        <v>3984</v>
      </c>
      <c r="O1223" t="s">
        <v>16362</v>
      </c>
      <c r="P1223" t="s">
        <v>3988</v>
      </c>
      <c r="Q1223" t="s">
        <v>16362</v>
      </c>
      <c r="R1223" t="s">
        <v>3994</v>
      </c>
      <c r="S1223" t="s">
        <v>16307</v>
      </c>
      <c r="U1223" s="52"/>
      <c r="W1223">
        <v>8756.5</v>
      </c>
    </row>
    <row r="1224" spans="1:23" x14ac:dyDescent="0.3">
      <c r="A1224" t="s">
        <v>3474</v>
      </c>
      <c r="B1224" t="s">
        <v>3475</v>
      </c>
      <c r="C1224" t="s">
        <v>16073</v>
      </c>
      <c r="D1224">
        <v>1</v>
      </c>
      <c r="F1224">
        <f t="shared" si="19"/>
        <v>29073.8</v>
      </c>
      <c r="G1224">
        <v>0</v>
      </c>
      <c r="H1224">
        <v>0</v>
      </c>
      <c r="I1224">
        <v>0</v>
      </c>
      <c r="J1224">
        <v>0</v>
      </c>
      <c r="K1224">
        <v>29073.8</v>
      </c>
      <c r="L1224" t="s">
        <v>3940</v>
      </c>
      <c r="M1224" t="s">
        <v>14838</v>
      </c>
      <c r="N1224" t="s">
        <v>3984</v>
      </c>
      <c r="O1224" t="s">
        <v>16362</v>
      </c>
      <c r="P1224" t="s">
        <v>3991</v>
      </c>
      <c r="Q1224" t="s">
        <v>16364</v>
      </c>
      <c r="R1224" t="s">
        <v>3995</v>
      </c>
      <c r="S1224" t="s">
        <v>16317</v>
      </c>
      <c r="U1224" s="52">
        <v>279738310</v>
      </c>
      <c r="W1224">
        <v>29072.799999999999</v>
      </c>
    </row>
    <row r="1225" spans="1:23" x14ac:dyDescent="0.3">
      <c r="A1225" t="s">
        <v>3476</v>
      </c>
      <c r="B1225" t="s">
        <v>3477</v>
      </c>
      <c r="C1225" t="s">
        <v>16074</v>
      </c>
      <c r="D1225">
        <v>15000</v>
      </c>
      <c r="F1225">
        <f t="shared" si="19"/>
        <v>885.5</v>
      </c>
      <c r="G1225">
        <v>0</v>
      </c>
      <c r="H1225">
        <v>0</v>
      </c>
      <c r="I1225">
        <v>0</v>
      </c>
      <c r="J1225">
        <v>0</v>
      </c>
      <c r="K1225">
        <v>885.5</v>
      </c>
      <c r="L1225" t="s">
        <v>3932</v>
      </c>
      <c r="M1225" t="s">
        <v>14838</v>
      </c>
      <c r="N1225" t="s">
        <v>3984</v>
      </c>
      <c r="O1225" t="s">
        <v>16362</v>
      </c>
      <c r="P1225" t="s">
        <v>3986</v>
      </c>
      <c r="Q1225" t="s">
        <v>16363</v>
      </c>
      <c r="R1225" t="s">
        <v>3994</v>
      </c>
      <c r="S1225" t="s">
        <v>16322</v>
      </c>
      <c r="U1225" s="52"/>
      <c r="W1225">
        <v>-14114.5</v>
      </c>
    </row>
    <row r="1226" spans="1:23" x14ac:dyDescent="0.3">
      <c r="A1226" t="s">
        <v>3478</v>
      </c>
      <c r="B1226" t="s">
        <v>3479</v>
      </c>
      <c r="C1226" t="s">
        <v>16075</v>
      </c>
      <c r="D1226">
        <v>5000</v>
      </c>
      <c r="F1226">
        <f t="shared" si="19"/>
        <v>1215.73</v>
      </c>
      <c r="G1226">
        <v>1215.73</v>
      </c>
      <c r="H1226">
        <v>0</v>
      </c>
      <c r="I1226">
        <v>0</v>
      </c>
      <c r="J1226">
        <v>0</v>
      </c>
      <c r="K1226">
        <v>0</v>
      </c>
      <c r="L1226" t="s">
        <v>3957</v>
      </c>
      <c r="M1226" t="s">
        <v>14838</v>
      </c>
      <c r="N1226" t="s">
        <v>3984</v>
      </c>
      <c r="O1226" t="s">
        <v>16362</v>
      </c>
      <c r="P1226" t="s">
        <v>3986</v>
      </c>
      <c r="Q1226" t="s">
        <v>16363</v>
      </c>
      <c r="R1226" t="s">
        <v>3994</v>
      </c>
      <c r="S1226" t="s">
        <v>16321</v>
      </c>
      <c r="U1226" s="52">
        <v>530606670</v>
      </c>
      <c r="W1226">
        <v>-3784.27</v>
      </c>
    </row>
    <row r="1227" spans="1:23" x14ac:dyDescent="0.3">
      <c r="A1227" t="s">
        <v>3480</v>
      </c>
      <c r="B1227" t="s">
        <v>3481</v>
      </c>
      <c r="C1227" t="s">
        <v>16076</v>
      </c>
      <c r="D1227">
        <v>0</v>
      </c>
      <c r="F1227">
        <f t="shared" si="19"/>
        <v>-1098.6500000000001</v>
      </c>
      <c r="G1227">
        <v>0</v>
      </c>
      <c r="H1227">
        <v>0</v>
      </c>
      <c r="I1227">
        <v>0</v>
      </c>
      <c r="J1227">
        <v>0</v>
      </c>
      <c r="K1227">
        <v>-1098.6500000000001</v>
      </c>
      <c r="L1227" t="s">
        <v>3928</v>
      </c>
      <c r="M1227" t="s">
        <v>14840</v>
      </c>
      <c r="N1227" t="s">
        <v>3984</v>
      </c>
      <c r="O1227" t="s">
        <v>16362</v>
      </c>
      <c r="P1227" t="s">
        <v>3985</v>
      </c>
      <c r="Q1227" t="s">
        <v>16371</v>
      </c>
      <c r="R1227" t="s">
        <v>3997</v>
      </c>
      <c r="S1227" t="s">
        <v>16317</v>
      </c>
      <c r="U1227" s="52">
        <v>57105850</v>
      </c>
      <c r="W1227">
        <v>-1098.6500000000001</v>
      </c>
    </row>
    <row r="1228" spans="1:23" x14ac:dyDescent="0.3">
      <c r="A1228" t="s">
        <v>3482</v>
      </c>
      <c r="B1228" t="s">
        <v>3483</v>
      </c>
      <c r="C1228" t="s">
        <v>16077</v>
      </c>
      <c r="D1228">
        <v>17000</v>
      </c>
      <c r="F1228">
        <f t="shared" si="19"/>
        <v>4798.95</v>
      </c>
      <c r="G1228">
        <v>4798.95</v>
      </c>
      <c r="H1228">
        <v>0</v>
      </c>
      <c r="I1228">
        <v>0</v>
      </c>
      <c r="J1228">
        <v>0</v>
      </c>
      <c r="K1228">
        <v>0</v>
      </c>
      <c r="L1228" t="s">
        <v>3936</v>
      </c>
      <c r="M1228" t="s">
        <v>14838</v>
      </c>
      <c r="N1228" t="s">
        <v>3984</v>
      </c>
      <c r="O1228" t="s">
        <v>16362</v>
      </c>
      <c r="P1228" t="s">
        <v>3991</v>
      </c>
      <c r="Q1228" t="s">
        <v>16364</v>
      </c>
      <c r="R1228" t="s">
        <v>3994</v>
      </c>
      <c r="S1228" t="s">
        <v>16315</v>
      </c>
      <c r="U1228" s="52"/>
      <c r="V1228">
        <v>7</v>
      </c>
      <c r="W1228">
        <v>-12201.05</v>
      </c>
    </row>
    <row r="1229" spans="1:23" x14ac:dyDescent="0.3">
      <c r="A1229" t="s">
        <v>3484</v>
      </c>
      <c r="B1229" t="s">
        <v>3485</v>
      </c>
      <c r="C1229" t="s">
        <v>16078</v>
      </c>
      <c r="D1229">
        <v>15000</v>
      </c>
      <c r="F1229">
        <f t="shared" si="19"/>
        <v>1975.33</v>
      </c>
      <c r="G1229">
        <v>1975.33</v>
      </c>
      <c r="H1229">
        <v>0</v>
      </c>
      <c r="I1229">
        <v>0</v>
      </c>
      <c r="J1229">
        <v>0</v>
      </c>
      <c r="K1229">
        <v>0</v>
      </c>
      <c r="L1229" t="s">
        <v>3949</v>
      </c>
      <c r="M1229" t="s">
        <v>14838</v>
      </c>
      <c r="N1229" t="s">
        <v>3984</v>
      </c>
      <c r="O1229" t="s">
        <v>16362</v>
      </c>
      <c r="P1229" t="s">
        <v>3987</v>
      </c>
      <c r="Q1229" t="s">
        <v>16365</v>
      </c>
      <c r="R1229" t="s">
        <v>3994</v>
      </c>
      <c r="S1229" t="s">
        <v>16320</v>
      </c>
      <c r="U1229" s="52"/>
      <c r="W1229">
        <v>-13024.67</v>
      </c>
    </row>
    <row r="1230" spans="1:23" x14ac:dyDescent="0.3">
      <c r="A1230" t="s">
        <v>3486</v>
      </c>
      <c r="B1230" t="s">
        <v>3487</v>
      </c>
      <c r="C1230" t="s">
        <v>16079</v>
      </c>
      <c r="D1230">
        <v>31500</v>
      </c>
      <c r="F1230">
        <f t="shared" si="19"/>
        <v>1276.5</v>
      </c>
      <c r="G1230">
        <v>1276.5</v>
      </c>
      <c r="H1230">
        <v>0</v>
      </c>
      <c r="I1230">
        <v>0</v>
      </c>
      <c r="J1230">
        <v>0</v>
      </c>
      <c r="K1230">
        <v>0</v>
      </c>
      <c r="L1230" t="s">
        <v>3932</v>
      </c>
      <c r="M1230" t="s">
        <v>14838</v>
      </c>
      <c r="N1230" t="s">
        <v>3984</v>
      </c>
      <c r="O1230" t="s">
        <v>16362</v>
      </c>
      <c r="P1230" t="s">
        <v>3988</v>
      </c>
      <c r="Q1230" t="s">
        <v>16362</v>
      </c>
      <c r="R1230" t="s">
        <v>3994</v>
      </c>
      <c r="S1230" t="s">
        <v>16320</v>
      </c>
      <c r="U1230" s="52"/>
      <c r="W1230">
        <v>-30223.5</v>
      </c>
    </row>
    <row r="1231" spans="1:23" x14ac:dyDescent="0.3">
      <c r="A1231" t="s">
        <v>3488</v>
      </c>
      <c r="B1231" t="s">
        <v>3489</v>
      </c>
      <c r="C1231" t="s">
        <v>16080</v>
      </c>
      <c r="D1231">
        <v>20000</v>
      </c>
      <c r="F1231">
        <f t="shared" si="19"/>
        <v>5660</v>
      </c>
      <c r="G1231">
        <v>1610</v>
      </c>
      <c r="H1231">
        <v>0</v>
      </c>
      <c r="I1231">
        <v>3220</v>
      </c>
      <c r="J1231">
        <v>830</v>
      </c>
      <c r="K1231">
        <v>0</v>
      </c>
      <c r="L1231" t="s">
        <v>3931</v>
      </c>
      <c r="M1231" t="s">
        <v>14838</v>
      </c>
      <c r="N1231" t="s">
        <v>3989</v>
      </c>
      <c r="O1231" t="s">
        <v>16363</v>
      </c>
      <c r="P1231" t="s">
        <v>3985</v>
      </c>
      <c r="Q1231" t="s">
        <v>16371</v>
      </c>
      <c r="R1231" t="s">
        <v>3997</v>
      </c>
      <c r="S1231" t="s">
        <v>16317</v>
      </c>
      <c r="U1231" s="52"/>
      <c r="V1231">
        <v>4</v>
      </c>
      <c r="W1231">
        <v>-14340</v>
      </c>
    </row>
    <row r="1232" spans="1:23" x14ac:dyDescent="0.3">
      <c r="A1232" t="s">
        <v>3490</v>
      </c>
      <c r="B1232" t="s">
        <v>3491</v>
      </c>
      <c r="C1232" t="s">
        <v>16081</v>
      </c>
      <c r="D1232">
        <v>10000</v>
      </c>
      <c r="F1232">
        <f t="shared" si="19"/>
        <v>-11270</v>
      </c>
      <c r="G1232">
        <v>0</v>
      </c>
      <c r="H1232">
        <v>-1610</v>
      </c>
      <c r="I1232">
        <v>-9660</v>
      </c>
      <c r="J1232">
        <v>0</v>
      </c>
      <c r="K1232">
        <v>0</v>
      </c>
      <c r="L1232" t="s">
        <v>3931</v>
      </c>
      <c r="M1232" t="s">
        <v>14838</v>
      </c>
      <c r="N1232" t="s">
        <v>3989</v>
      </c>
      <c r="O1232" t="s">
        <v>16363</v>
      </c>
      <c r="P1232" t="s">
        <v>3985</v>
      </c>
      <c r="Q1232" t="s">
        <v>16371</v>
      </c>
      <c r="R1232" t="s">
        <v>3997</v>
      </c>
      <c r="S1232" t="s">
        <v>16312</v>
      </c>
      <c r="U1232" s="52"/>
      <c r="W1232">
        <v>-21270</v>
      </c>
    </row>
    <row r="1233" spans="1:23" x14ac:dyDescent="0.3">
      <c r="A1233" t="s">
        <v>3492</v>
      </c>
      <c r="B1233" t="s">
        <v>3493</v>
      </c>
      <c r="C1233" t="s">
        <v>16082</v>
      </c>
      <c r="D1233">
        <v>75000</v>
      </c>
      <c r="F1233">
        <f t="shared" si="19"/>
        <v>30533</v>
      </c>
      <c r="G1233">
        <v>30533</v>
      </c>
      <c r="H1233">
        <v>0</v>
      </c>
      <c r="I1233">
        <v>0</v>
      </c>
      <c r="J1233">
        <v>0</v>
      </c>
      <c r="K1233">
        <v>0</v>
      </c>
      <c r="L1233" t="s">
        <v>3948</v>
      </c>
      <c r="M1233" t="s">
        <v>14844</v>
      </c>
      <c r="N1233" t="s">
        <v>3984</v>
      </c>
      <c r="O1233" t="s">
        <v>16362</v>
      </c>
      <c r="P1233" t="s">
        <v>3985</v>
      </c>
      <c r="Q1233" t="s">
        <v>16371</v>
      </c>
      <c r="R1233" t="s">
        <v>3997</v>
      </c>
      <c r="S1233" t="s">
        <v>16320</v>
      </c>
      <c r="U1233" s="52"/>
      <c r="W1233">
        <v>-44467</v>
      </c>
    </row>
    <row r="1234" spans="1:23" x14ac:dyDescent="0.3">
      <c r="A1234" t="s">
        <v>3494</v>
      </c>
      <c r="B1234" t="s">
        <v>3495</v>
      </c>
      <c r="C1234" t="s">
        <v>16083</v>
      </c>
      <c r="D1234">
        <v>500000</v>
      </c>
      <c r="F1234">
        <f t="shared" si="19"/>
        <v>1084.73</v>
      </c>
      <c r="G1234">
        <v>0</v>
      </c>
      <c r="H1234">
        <v>0</v>
      </c>
      <c r="I1234">
        <v>0</v>
      </c>
      <c r="J1234">
        <v>0</v>
      </c>
      <c r="K1234">
        <v>1084.73</v>
      </c>
      <c r="L1234" t="s">
        <v>3943</v>
      </c>
      <c r="M1234" t="s">
        <v>14842</v>
      </c>
      <c r="N1234" t="s">
        <v>3984</v>
      </c>
      <c r="O1234" t="s">
        <v>16362</v>
      </c>
      <c r="P1234" t="s">
        <v>3988</v>
      </c>
      <c r="Q1234" t="s">
        <v>16362</v>
      </c>
      <c r="R1234" t="s">
        <v>3994</v>
      </c>
      <c r="S1234" t="s">
        <v>16307</v>
      </c>
      <c r="U1234" s="52"/>
      <c r="W1234">
        <v>-498915.27</v>
      </c>
    </row>
    <row r="1235" spans="1:23" x14ac:dyDescent="0.3">
      <c r="A1235" t="s">
        <v>3496</v>
      </c>
      <c r="B1235" t="s">
        <v>3497</v>
      </c>
      <c r="C1235" t="s">
        <v>16084</v>
      </c>
      <c r="D1235">
        <v>0</v>
      </c>
      <c r="F1235">
        <f t="shared" si="19"/>
        <v>-706.25</v>
      </c>
      <c r="G1235">
        <v>0</v>
      </c>
      <c r="H1235">
        <v>-615.25</v>
      </c>
      <c r="I1235">
        <v>-91</v>
      </c>
      <c r="J1235">
        <v>0</v>
      </c>
      <c r="K1235">
        <v>0</v>
      </c>
      <c r="L1235" t="s">
        <v>3942</v>
      </c>
      <c r="M1235" t="s">
        <v>14844</v>
      </c>
      <c r="N1235" t="s">
        <v>3989</v>
      </c>
      <c r="O1235" t="s">
        <v>16363</v>
      </c>
      <c r="P1235" t="s">
        <v>3986</v>
      </c>
      <c r="Q1235" t="s">
        <v>16363</v>
      </c>
      <c r="R1235" t="s">
        <v>3997</v>
      </c>
      <c r="S1235" t="s">
        <v>16307</v>
      </c>
      <c r="U1235" s="52"/>
      <c r="W1235">
        <v>-706.25</v>
      </c>
    </row>
    <row r="1236" spans="1:23" x14ac:dyDescent="0.3">
      <c r="A1236" t="s">
        <v>3498</v>
      </c>
      <c r="B1236" t="s">
        <v>3499</v>
      </c>
      <c r="C1236" t="s">
        <v>16085</v>
      </c>
      <c r="D1236">
        <v>1</v>
      </c>
      <c r="F1236">
        <f t="shared" si="19"/>
        <v>2562.7199999999998</v>
      </c>
      <c r="G1236">
        <v>0</v>
      </c>
      <c r="H1236">
        <v>0</v>
      </c>
      <c r="I1236">
        <v>0</v>
      </c>
      <c r="J1236">
        <v>0</v>
      </c>
      <c r="K1236">
        <v>2562.7199999999998</v>
      </c>
      <c r="L1236" t="s">
        <v>3940</v>
      </c>
      <c r="M1236" t="s">
        <v>14838</v>
      </c>
      <c r="N1236" t="s">
        <v>3984</v>
      </c>
      <c r="O1236" t="s">
        <v>16362</v>
      </c>
      <c r="P1236" t="s">
        <v>3987</v>
      </c>
      <c r="Q1236" t="s">
        <v>16365</v>
      </c>
      <c r="R1236" t="s">
        <v>3995</v>
      </c>
      <c r="S1236" t="s">
        <v>16321</v>
      </c>
      <c r="U1236" s="52">
        <v>388522900</v>
      </c>
      <c r="W1236">
        <v>2561.7199999999998</v>
      </c>
    </row>
    <row r="1237" spans="1:23" x14ac:dyDescent="0.3">
      <c r="A1237" t="s">
        <v>3500</v>
      </c>
      <c r="B1237" t="s">
        <v>3501</v>
      </c>
      <c r="C1237" t="s">
        <v>16086</v>
      </c>
      <c r="D1237">
        <v>10000</v>
      </c>
      <c r="F1237">
        <f t="shared" si="19"/>
        <v>-50</v>
      </c>
      <c r="G1237">
        <v>0</v>
      </c>
      <c r="H1237">
        <v>0</v>
      </c>
      <c r="I1237">
        <v>0</v>
      </c>
      <c r="J1237">
        <v>0</v>
      </c>
      <c r="K1237">
        <v>-50</v>
      </c>
      <c r="L1237" t="s">
        <v>3954</v>
      </c>
      <c r="M1237" t="s">
        <v>14836</v>
      </c>
      <c r="N1237" t="s">
        <v>3984</v>
      </c>
      <c r="O1237" t="s">
        <v>16362</v>
      </c>
      <c r="P1237" t="s">
        <v>3988</v>
      </c>
      <c r="Q1237" t="s">
        <v>16362</v>
      </c>
      <c r="R1237" t="s">
        <v>3994</v>
      </c>
      <c r="S1237" t="s">
        <v>16307</v>
      </c>
      <c r="U1237" s="52">
        <v>485317360</v>
      </c>
      <c r="W1237">
        <v>-10050</v>
      </c>
    </row>
    <row r="1238" spans="1:23" x14ac:dyDescent="0.3">
      <c r="A1238" t="s">
        <v>3502</v>
      </c>
      <c r="B1238" t="s">
        <v>3503</v>
      </c>
      <c r="C1238" t="s">
        <v>16087</v>
      </c>
      <c r="D1238">
        <v>1</v>
      </c>
      <c r="F1238">
        <f t="shared" si="19"/>
        <v>3863.22</v>
      </c>
      <c r="G1238">
        <v>0</v>
      </c>
      <c r="H1238">
        <v>0</v>
      </c>
      <c r="I1238">
        <v>0</v>
      </c>
      <c r="J1238">
        <v>0</v>
      </c>
      <c r="K1238">
        <v>3863.22</v>
      </c>
      <c r="L1238" t="s">
        <v>3940</v>
      </c>
      <c r="M1238" t="s">
        <v>14838</v>
      </c>
      <c r="N1238" t="s">
        <v>3984</v>
      </c>
      <c r="O1238" t="s">
        <v>16362</v>
      </c>
      <c r="P1238" t="s">
        <v>3988</v>
      </c>
      <c r="Q1238" t="s">
        <v>16362</v>
      </c>
      <c r="R1238" t="s">
        <v>3995</v>
      </c>
      <c r="S1238" t="s">
        <v>16317</v>
      </c>
      <c r="U1238" s="52"/>
      <c r="W1238">
        <v>3862.22</v>
      </c>
    </row>
    <row r="1239" spans="1:23" x14ac:dyDescent="0.3">
      <c r="A1239" t="s">
        <v>3504</v>
      </c>
      <c r="B1239" t="s">
        <v>3505</v>
      </c>
      <c r="C1239" t="s">
        <v>16088</v>
      </c>
      <c r="D1239">
        <v>100000</v>
      </c>
      <c r="F1239">
        <f t="shared" si="19"/>
        <v>45240.38</v>
      </c>
      <c r="G1239">
        <v>45240.38</v>
      </c>
      <c r="H1239">
        <v>0</v>
      </c>
      <c r="I1239">
        <v>0</v>
      </c>
      <c r="J1239">
        <v>0</v>
      </c>
      <c r="K1239">
        <v>0</v>
      </c>
      <c r="L1239" t="s">
        <v>3942</v>
      </c>
      <c r="M1239" t="s">
        <v>14844</v>
      </c>
      <c r="N1239" t="s">
        <v>3984</v>
      </c>
      <c r="O1239" t="s">
        <v>16362</v>
      </c>
      <c r="P1239" t="s">
        <v>3988</v>
      </c>
      <c r="Q1239" t="s">
        <v>16362</v>
      </c>
      <c r="R1239" t="s">
        <v>3994</v>
      </c>
      <c r="S1239" t="s">
        <v>16321</v>
      </c>
      <c r="U1239" s="52"/>
      <c r="W1239">
        <v>-54759.62</v>
      </c>
    </row>
    <row r="1240" spans="1:23" x14ac:dyDescent="0.3">
      <c r="A1240" t="s">
        <v>3506</v>
      </c>
      <c r="B1240" t="s">
        <v>3507</v>
      </c>
      <c r="C1240" t="s">
        <v>16089</v>
      </c>
      <c r="D1240">
        <v>5000</v>
      </c>
      <c r="F1240">
        <f t="shared" si="19"/>
        <v>2254.2800000000002</v>
      </c>
      <c r="G1240">
        <v>2254.2800000000002</v>
      </c>
      <c r="H1240">
        <v>0</v>
      </c>
      <c r="I1240">
        <v>0</v>
      </c>
      <c r="J1240">
        <v>0</v>
      </c>
      <c r="K1240">
        <v>0</v>
      </c>
      <c r="L1240" t="s">
        <v>3936</v>
      </c>
      <c r="M1240" t="s">
        <v>14838</v>
      </c>
      <c r="N1240" t="s">
        <v>3984</v>
      </c>
      <c r="O1240" t="s">
        <v>16362</v>
      </c>
      <c r="P1240" t="s">
        <v>3988</v>
      </c>
      <c r="Q1240" t="s">
        <v>16362</v>
      </c>
      <c r="R1240" t="s">
        <v>3994</v>
      </c>
      <c r="S1240" t="s">
        <v>16317</v>
      </c>
      <c r="U1240" s="52"/>
      <c r="W1240">
        <v>-2745.72</v>
      </c>
    </row>
    <row r="1241" spans="1:23" x14ac:dyDescent="0.3">
      <c r="A1241" t="s">
        <v>3508</v>
      </c>
      <c r="B1241" t="s">
        <v>3509</v>
      </c>
      <c r="C1241" t="s">
        <v>16090</v>
      </c>
      <c r="D1241">
        <v>100000</v>
      </c>
      <c r="F1241">
        <f t="shared" si="19"/>
        <v>86633.63</v>
      </c>
      <c r="G1241">
        <v>86633.63</v>
      </c>
      <c r="H1241">
        <v>0</v>
      </c>
      <c r="I1241">
        <v>0</v>
      </c>
      <c r="J1241">
        <v>0</v>
      </c>
      <c r="K1241">
        <v>0</v>
      </c>
      <c r="L1241" t="s">
        <v>3981</v>
      </c>
      <c r="M1241" t="s">
        <v>14839</v>
      </c>
      <c r="N1241" t="s">
        <v>3984</v>
      </c>
      <c r="O1241" t="s">
        <v>16362</v>
      </c>
      <c r="P1241" t="s">
        <v>3988</v>
      </c>
      <c r="Q1241" t="s">
        <v>16362</v>
      </c>
      <c r="R1241" t="s">
        <v>3994</v>
      </c>
      <c r="S1241" t="s">
        <v>16318</v>
      </c>
      <c r="U1241" s="52"/>
      <c r="V1241">
        <v>6</v>
      </c>
      <c r="W1241">
        <v>-13366.369999999995</v>
      </c>
    </row>
    <row r="1242" spans="1:23" x14ac:dyDescent="0.3">
      <c r="A1242" t="s">
        <v>3510</v>
      </c>
      <c r="B1242" t="s">
        <v>3511</v>
      </c>
      <c r="C1242" t="s">
        <v>16091</v>
      </c>
      <c r="D1242">
        <v>300000</v>
      </c>
      <c r="F1242">
        <f t="shared" si="19"/>
        <v>336041.63</v>
      </c>
      <c r="G1242">
        <v>336041.63</v>
      </c>
      <c r="H1242">
        <v>0</v>
      </c>
      <c r="I1242">
        <v>0</v>
      </c>
      <c r="J1242">
        <v>0</v>
      </c>
      <c r="K1242">
        <v>0</v>
      </c>
      <c r="L1242" t="s">
        <v>3981</v>
      </c>
      <c r="M1242" t="s">
        <v>14839</v>
      </c>
      <c r="N1242" t="s">
        <v>3984</v>
      </c>
      <c r="O1242" t="s">
        <v>16362</v>
      </c>
      <c r="P1242" t="s">
        <v>3988</v>
      </c>
      <c r="Q1242" t="s">
        <v>16362</v>
      </c>
      <c r="R1242" t="s">
        <v>3995</v>
      </c>
      <c r="S1242" t="s">
        <v>16312</v>
      </c>
      <c r="U1242" s="52"/>
      <c r="W1242">
        <v>36041.630000000005</v>
      </c>
    </row>
    <row r="1243" spans="1:23" x14ac:dyDescent="0.3">
      <c r="A1243" t="s">
        <v>3512</v>
      </c>
      <c r="B1243" t="s">
        <v>3513</v>
      </c>
      <c r="C1243" t="s">
        <v>16092</v>
      </c>
      <c r="D1243">
        <v>1</v>
      </c>
      <c r="F1243">
        <f t="shared" si="19"/>
        <v>-4500</v>
      </c>
      <c r="G1243">
        <v>0</v>
      </c>
      <c r="H1243">
        <v>-1500</v>
      </c>
      <c r="I1243">
        <v>0</v>
      </c>
      <c r="J1243">
        <v>-1000</v>
      </c>
      <c r="K1243">
        <v>-2000</v>
      </c>
      <c r="L1243" t="s">
        <v>3967</v>
      </c>
      <c r="M1243" t="s">
        <v>14843</v>
      </c>
      <c r="N1243" t="s">
        <v>3992</v>
      </c>
      <c r="O1243" t="s">
        <v>16365</v>
      </c>
      <c r="P1243" t="s">
        <v>3985</v>
      </c>
      <c r="Q1243" t="s">
        <v>16371</v>
      </c>
      <c r="R1243" t="s">
        <v>3997</v>
      </c>
      <c r="S1243" t="s">
        <v>16308</v>
      </c>
      <c r="U1243" s="52"/>
      <c r="W1243">
        <v>-4501</v>
      </c>
    </row>
    <row r="1244" spans="1:23" x14ac:dyDescent="0.3">
      <c r="A1244" t="s">
        <v>3514</v>
      </c>
      <c r="B1244" t="s">
        <v>3515</v>
      </c>
      <c r="C1244" t="s">
        <v>16093</v>
      </c>
      <c r="D1244">
        <v>100000</v>
      </c>
      <c r="F1244">
        <f t="shared" si="19"/>
        <v>25787.439999999999</v>
      </c>
      <c r="G1244">
        <v>25787.439999999999</v>
      </c>
      <c r="H1244">
        <v>0</v>
      </c>
      <c r="I1244">
        <v>0</v>
      </c>
      <c r="J1244">
        <v>0</v>
      </c>
      <c r="K1244">
        <v>0</v>
      </c>
      <c r="L1244" t="s">
        <v>3967</v>
      </c>
      <c r="M1244" t="s">
        <v>14843</v>
      </c>
      <c r="N1244" t="s">
        <v>3984</v>
      </c>
      <c r="O1244" t="s">
        <v>16362</v>
      </c>
      <c r="P1244" t="s">
        <v>3985</v>
      </c>
      <c r="Q1244" t="s">
        <v>16371</v>
      </c>
      <c r="R1244" t="s">
        <v>3997</v>
      </c>
      <c r="S1244" t="s">
        <v>16318</v>
      </c>
      <c r="U1244" s="52">
        <v>24973400</v>
      </c>
      <c r="W1244">
        <v>-74212.56</v>
      </c>
    </row>
    <row r="1245" spans="1:23" x14ac:dyDescent="0.3">
      <c r="A1245" t="s">
        <v>3516</v>
      </c>
      <c r="B1245" t="s">
        <v>3517</v>
      </c>
      <c r="C1245" t="s">
        <v>16094</v>
      </c>
      <c r="D1245">
        <v>80000</v>
      </c>
      <c r="F1245">
        <f t="shared" si="19"/>
        <v>25737</v>
      </c>
      <c r="G1245">
        <v>25737</v>
      </c>
      <c r="H1245">
        <v>0</v>
      </c>
      <c r="I1245">
        <v>0</v>
      </c>
      <c r="J1245">
        <v>0</v>
      </c>
      <c r="K1245">
        <v>0</v>
      </c>
      <c r="L1245" t="s">
        <v>3945</v>
      </c>
      <c r="M1245" t="s">
        <v>14844</v>
      </c>
      <c r="N1245" t="s">
        <v>3984</v>
      </c>
      <c r="O1245" t="s">
        <v>16362</v>
      </c>
      <c r="P1245" t="s">
        <v>3987</v>
      </c>
      <c r="Q1245" t="s">
        <v>16365</v>
      </c>
      <c r="R1245" t="s">
        <v>4004</v>
      </c>
      <c r="S1245" t="s">
        <v>16317</v>
      </c>
      <c r="U1245" s="52"/>
      <c r="W1245">
        <v>-54263</v>
      </c>
    </row>
    <row r="1246" spans="1:23" x14ac:dyDescent="0.3">
      <c r="A1246" t="s">
        <v>3518</v>
      </c>
      <c r="B1246" t="s">
        <v>3519</v>
      </c>
      <c r="C1246" t="s">
        <v>16095</v>
      </c>
      <c r="D1246">
        <v>30000</v>
      </c>
      <c r="F1246">
        <f t="shared" si="19"/>
        <v>704.87</v>
      </c>
      <c r="G1246">
        <v>0</v>
      </c>
      <c r="H1246">
        <v>704.87</v>
      </c>
      <c r="I1246">
        <v>0</v>
      </c>
      <c r="J1246">
        <v>0</v>
      </c>
      <c r="K1246">
        <v>0</v>
      </c>
      <c r="L1246" t="s">
        <v>3930</v>
      </c>
      <c r="M1246" t="s">
        <v>14841</v>
      </c>
      <c r="N1246" t="s">
        <v>3984</v>
      </c>
      <c r="O1246" t="s">
        <v>16362</v>
      </c>
      <c r="P1246" t="s">
        <v>3985</v>
      </c>
      <c r="Q1246" t="s">
        <v>16371</v>
      </c>
      <c r="R1246" t="s">
        <v>3997</v>
      </c>
      <c r="S1246" t="s">
        <v>16309</v>
      </c>
      <c r="U1246" s="52"/>
      <c r="W1246">
        <v>-29295.13</v>
      </c>
    </row>
    <row r="1247" spans="1:23" x14ac:dyDescent="0.3">
      <c r="A1247" t="s">
        <v>3520</v>
      </c>
      <c r="B1247" t="s">
        <v>3521</v>
      </c>
      <c r="C1247" t="s">
        <v>16096</v>
      </c>
      <c r="D1247">
        <v>10000</v>
      </c>
      <c r="F1247">
        <f t="shared" si="19"/>
        <v>691.54</v>
      </c>
      <c r="G1247">
        <v>691.54</v>
      </c>
      <c r="H1247">
        <v>0</v>
      </c>
      <c r="I1247">
        <v>0</v>
      </c>
      <c r="J1247">
        <v>0</v>
      </c>
      <c r="K1247">
        <v>0</v>
      </c>
      <c r="L1247" t="s">
        <v>3936</v>
      </c>
      <c r="M1247" t="s">
        <v>14838</v>
      </c>
      <c r="N1247" t="s">
        <v>3984</v>
      </c>
      <c r="O1247" t="s">
        <v>16362</v>
      </c>
      <c r="P1247" t="s">
        <v>3988</v>
      </c>
      <c r="Q1247" t="s">
        <v>16362</v>
      </c>
      <c r="R1247" t="s">
        <v>3994</v>
      </c>
      <c r="S1247" t="s">
        <v>16309</v>
      </c>
      <c r="U1247" s="52">
        <v>10238540</v>
      </c>
      <c r="W1247">
        <v>-9308.4599999999991</v>
      </c>
    </row>
    <row r="1248" spans="1:23" x14ac:dyDescent="0.3">
      <c r="A1248" t="s">
        <v>3522</v>
      </c>
      <c r="B1248" t="s">
        <v>3523</v>
      </c>
      <c r="C1248" t="s">
        <v>16097</v>
      </c>
      <c r="D1248">
        <v>0</v>
      </c>
      <c r="F1248">
        <f t="shared" si="19"/>
        <v>-262.33999999999997</v>
      </c>
      <c r="G1248">
        <v>0</v>
      </c>
      <c r="H1248">
        <v>0</v>
      </c>
      <c r="I1248">
        <v>-262.33999999999997</v>
      </c>
      <c r="J1248">
        <v>0</v>
      </c>
      <c r="K1248">
        <v>0</v>
      </c>
      <c r="L1248" t="s">
        <v>3954</v>
      </c>
      <c r="M1248" t="s">
        <v>14836</v>
      </c>
      <c r="N1248" t="s">
        <v>3984</v>
      </c>
      <c r="O1248" t="s">
        <v>16362</v>
      </c>
      <c r="P1248" t="s">
        <v>3988</v>
      </c>
      <c r="Q1248" t="s">
        <v>16362</v>
      </c>
      <c r="R1248" t="s">
        <v>3994</v>
      </c>
      <c r="S1248" t="s">
        <v>16316</v>
      </c>
      <c r="U1248" s="52"/>
      <c r="W1248">
        <v>-262.33999999999997</v>
      </c>
    </row>
    <row r="1249" spans="1:23" x14ac:dyDescent="0.3">
      <c r="A1249" t="s">
        <v>3524</v>
      </c>
      <c r="B1249" t="s">
        <v>3525</v>
      </c>
      <c r="C1249" t="s">
        <v>16098</v>
      </c>
      <c r="D1249">
        <v>15000</v>
      </c>
      <c r="F1249">
        <f t="shared" si="19"/>
        <v>1704.52</v>
      </c>
      <c r="G1249">
        <v>1704.52</v>
      </c>
      <c r="H1249">
        <v>0</v>
      </c>
      <c r="I1249">
        <v>0</v>
      </c>
      <c r="J1249">
        <v>0</v>
      </c>
      <c r="K1249">
        <v>0</v>
      </c>
      <c r="L1249" t="s">
        <v>3939</v>
      </c>
      <c r="M1249" t="s">
        <v>14838</v>
      </c>
      <c r="N1249" t="s">
        <v>3984</v>
      </c>
      <c r="O1249" t="s">
        <v>16362</v>
      </c>
      <c r="P1249" t="s">
        <v>3988</v>
      </c>
      <c r="Q1249" t="s">
        <v>16362</v>
      </c>
      <c r="R1249" t="s">
        <v>3994</v>
      </c>
      <c r="S1249" t="s">
        <v>16318</v>
      </c>
      <c r="U1249" s="52"/>
      <c r="W1249">
        <v>-13295.48</v>
      </c>
    </row>
    <row r="1250" spans="1:23" x14ac:dyDescent="0.3">
      <c r="A1250" t="s">
        <v>3526</v>
      </c>
      <c r="B1250" t="s">
        <v>3527</v>
      </c>
      <c r="C1250" t="s">
        <v>16099</v>
      </c>
      <c r="D1250">
        <v>25000</v>
      </c>
      <c r="F1250">
        <f t="shared" si="19"/>
        <v>1822.06</v>
      </c>
      <c r="G1250">
        <v>736</v>
      </c>
      <c r="H1250">
        <v>0</v>
      </c>
      <c r="I1250">
        <v>0</v>
      </c>
      <c r="J1250">
        <v>0</v>
      </c>
      <c r="K1250">
        <v>1086.06</v>
      </c>
      <c r="L1250" t="s">
        <v>3936</v>
      </c>
      <c r="M1250" t="s">
        <v>14838</v>
      </c>
      <c r="N1250" t="s">
        <v>3984</v>
      </c>
      <c r="O1250" t="s">
        <v>16362</v>
      </c>
      <c r="P1250" t="s">
        <v>3988</v>
      </c>
      <c r="Q1250" t="s">
        <v>16362</v>
      </c>
      <c r="R1250" t="s">
        <v>3994</v>
      </c>
      <c r="S1250" t="s">
        <v>16322</v>
      </c>
      <c r="U1250" s="52"/>
      <c r="W1250">
        <v>-23177.94</v>
      </c>
    </row>
    <row r="1251" spans="1:23" x14ac:dyDescent="0.3">
      <c r="A1251" t="s">
        <v>3528</v>
      </c>
      <c r="B1251" t="s">
        <v>3529</v>
      </c>
      <c r="C1251" t="s">
        <v>16100</v>
      </c>
      <c r="D1251">
        <v>1</v>
      </c>
      <c r="F1251">
        <f t="shared" si="19"/>
        <v>-1181.4000000000001</v>
      </c>
      <c r="G1251">
        <v>0</v>
      </c>
      <c r="H1251">
        <v>0</v>
      </c>
      <c r="I1251">
        <v>0</v>
      </c>
      <c r="J1251">
        <v>0</v>
      </c>
      <c r="K1251">
        <v>-1181.4000000000001</v>
      </c>
      <c r="L1251" t="s">
        <v>3932</v>
      </c>
      <c r="M1251" t="s">
        <v>14838</v>
      </c>
      <c r="N1251" t="s">
        <v>3984</v>
      </c>
      <c r="O1251" t="s">
        <v>16362</v>
      </c>
      <c r="P1251" t="s">
        <v>3987</v>
      </c>
      <c r="Q1251" t="s">
        <v>16365</v>
      </c>
      <c r="R1251" t="s">
        <v>3998</v>
      </c>
      <c r="S1251" t="s">
        <v>16313</v>
      </c>
      <c r="U1251" s="52"/>
      <c r="W1251">
        <v>-1182.4000000000001</v>
      </c>
    </row>
    <row r="1252" spans="1:23" x14ac:dyDescent="0.3">
      <c r="A1252" t="s">
        <v>3530</v>
      </c>
      <c r="B1252" t="s">
        <v>3531</v>
      </c>
      <c r="C1252" t="s">
        <v>16101</v>
      </c>
      <c r="D1252">
        <v>191000</v>
      </c>
      <c r="F1252">
        <f t="shared" si="19"/>
        <v>13808.56</v>
      </c>
      <c r="G1252">
        <v>13808.56</v>
      </c>
      <c r="H1252">
        <v>0</v>
      </c>
      <c r="I1252">
        <v>0</v>
      </c>
      <c r="J1252">
        <v>0</v>
      </c>
      <c r="K1252">
        <v>0</v>
      </c>
      <c r="L1252" t="s">
        <v>3931</v>
      </c>
      <c r="M1252" t="s">
        <v>14838</v>
      </c>
      <c r="N1252" t="s">
        <v>3984</v>
      </c>
      <c r="O1252" t="s">
        <v>16362</v>
      </c>
      <c r="P1252" t="s">
        <v>3986</v>
      </c>
      <c r="Q1252" t="s">
        <v>16363</v>
      </c>
      <c r="R1252" t="s">
        <v>3994</v>
      </c>
      <c r="S1252" t="s">
        <v>16311</v>
      </c>
      <c r="U1252" s="52"/>
      <c r="W1252">
        <v>-177191.44</v>
      </c>
    </row>
    <row r="1253" spans="1:23" x14ac:dyDescent="0.3">
      <c r="A1253" t="s">
        <v>3532</v>
      </c>
      <c r="B1253" t="s">
        <v>3533</v>
      </c>
      <c r="C1253" t="s">
        <v>16102</v>
      </c>
      <c r="D1253">
        <v>1</v>
      </c>
      <c r="F1253">
        <f t="shared" si="19"/>
        <v>-2348.08</v>
      </c>
      <c r="G1253">
        <v>0</v>
      </c>
      <c r="H1253">
        <v>0</v>
      </c>
      <c r="I1253">
        <v>-2348.08</v>
      </c>
      <c r="J1253">
        <v>0</v>
      </c>
      <c r="K1253">
        <v>0</v>
      </c>
      <c r="L1253" t="s">
        <v>3982</v>
      </c>
      <c r="M1253" t="s">
        <v>14842</v>
      </c>
      <c r="N1253" t="s">
        <v>3990</v>
      </c>
      <c r="O1253" t="s">
        <v>16364</v>
      </c>
      <c r="P1253" t="s">
        <v>3988</v>
      </c>
      <c r="Q1253" t="s">
        <v>16362</v>
      </c>
      <c r="R1253" t="s">
        <v>3994</v>
      </c>
      <c r="S1253" t="s">
        <v>16309</v>
      </c>
      <c r="U1253" s="52">
        <v>237139200</v>
      </c>
      <c r="W1253">
        <v>-2349.08</v>
      </c>
    </row>
    <row r="1254" spans="1:23" x14ac:dyDescent="0.3">
      <c r="A1254" t="s">
        <v>3534</v>
      </c>
      <c r="B1254" t="s">
        <v>3535</v>
      </c>
      <c r="C1254" t="s">
        <v>16103</v>
      </c>
      <c r="D1254">
        <v>3000</v>
      </c>
      <c r="F1254">
        <f t="shared" si="19"/>
        <v>1432.23</v>
      </c>
      <c r="G1254">
        <v>0</v>
      </c>
      <c r="H1254">
        <v>0</v>
      </c>
      <c r="I1254">
        <v>1432.23</v>
      </c>
      <c r="J1254">
        <v>0</v>
      </c>
      <c r="K1254">
        <v>0</v>
      </c>
      <c r="L1254" t="s">
        <v>3932</v>
      </c>
      <c r="M1254" t="s">
        <v>14838</v>
      </c>
      <c r="N1254" t="s">
        <v>3984</v>
      </c>
      <c r="O1254" t="s">
        <v>16362</v>
      </c>
      <c r="P1254" t="s">
        <v>3988</v>
      </c>
      <c r="Q1254" t="s">
        <v>16362</v>
      </c>
      <c r="R1254" t="s">
        <v>3994</v>
      </c>
      <c r="S1254" t="s">
        <v>16307</v>
      </c>
      <c r="U1254" s="52"/>
      <c r="V1254">
        <v>7</v>
      </c>
      <c r="W1254">
        <v>-1567.77</v>
      </c>
    </row>
    <row r="1255" spans="1:23" x14ac:dyDescent="0.3">
      <c r="A1255" t="s">
        <v>3536</v>
      </c>
      <c r="B1255" t="s">
        <v>3537</v>
      </c>
      <c r="C1255" t="s">
        <v>16104</v>
      </c>
      <c r="D1255">
        <v>100000</v>
      </c>
      <c r="F1255">
        <f t="shared" si="19"/>
        <v>20355.990000000002</v>
      </c>
      <c r="G1255">
        <v>20355.990000000002</v>
      </c>
      <c r="H1255">
        <v>0</v>
      </c>
      <c r="I1255">
        <v>0</v>
      </c>
      <c r="J1255">
        <v>0</v>
      </c>
      <c r="K1255">
        <v>0</v>
      </c>
      <c r="L1255" t="s">
        <v>3954</v>
      </c>
      <c r="M1255" t="s">
        <v>14836</v>
      </c>
      <c r="N1255" t="s">
        <v>3984</v>
      </c>
      <c r="O1255" t="s">
        <v>16362</v>
      </c>
      <c r="P1255" t="s">
        <v>3988</v>
      </c>
      <c r="Q1255" t="s">
        <v>16362</v>
      </c>
      <c r="R1255" t="s">
        <v>3994</v>
      </c>
      <c r="S1255" t="s">
        <v>16322</v>
      </c>
      <c r="U1255" s="52">
        <v>533586300</v>
      </c>
      <c r="V1255">
        <v>5</v>
      </c>
      <c r="W1255">
        <v>-79644.009999999995</v>
      </c>
    </row>
    <row r="1256" spans="1:23" x14ac:dyDescent="0.3">
      <c r="A1256" t="s">
        <v>3538</v>
      </c>
      <c r="B1256" t="s">
        <v>3539</v>
      </c>
      <c r="C1256" t="s">
        <v>16105</v>
      </c>
      <c r="D1256">
        <v>5000</v>
      </c>
      <c r="F1256">
        <f t="shared" si="19"/>
        <v>1552.5</v>
      </c>
      <c r="G1256">
        <v>1552.5</v>
      </c>
      <c r="H1256">
        <v>0</v>
      </c>
      <c r="I1256">
        <v>0</v>
      </c>
      <c r="J1256">
        <v>0</v>
      </c>
      <c r="K1256">
        <v>0</v>
      </c>
      <c r="L1256" t="s">
        <v>3932</v>
      </c>
      <c r="M1256" t="s">
        <v>14838</v>
      </c>
      <c r="N1256" t="s">
        <v>3984</v>
      </c>
      <c r="O1256" t="s">
        <v>16362</v>
      </c>
      <c r="P1256" t="s">
        <v>3988</v>
      </c>
      <c r="Q1256" t="s">
        <v>16362</v>
      </c>
      <c r="R1256" t="s">
        <v>3994</v>
      </c>
      <c r="S1256" t="s">
        <v>16318</v>
      </c>
      <c r="U1256" s="52">
        <v>109531200</v>
      </c>
      <c r="W1256">
        <v>-3447.5</v>
      </c>
    </row>
    <row r="1257" spans="1:23" x14ac:dyDescent="0.3">
      <c r="A1257" t="s">
        <v>3540</v>
      </c>
      <c r="B1257" t="s">
        <v>3541</v>
      </c>
      <c r="C1257" t="s">
        <v>16106</v>
      </c>
      <c r="D1257">
        <v>10000</v>
      </c>
      <c r="F1257">
        <f t="shared" si="19"/>
        <v>1035</v>
      </c>
      <c r="G1257">
        <v>1035</v>
      </c>
      <c r="H1257">
        <v>0</v>
      </c>
      <c r="I1257">
        <v>0</v>
      </c>
      <c r="J1257">
        <v>0</v>
      </c>
      <c r="K1257">
        <v>0</v>
      </c>
      <c r="L1257" t="s">
        <v>3941</v>
      </c>
      <c r="M1257" t="s">
        <v>14838</v>
      </c>
      <c r="N1257" t="s">
        <v>3984</v>
      </c>
      <c r="O1257" t="s">
        <v>16362</v>
      </c>
      <c r="P1257" t="s">
        <v>3988</v>
      </c>
      <c r="Q1257" t="s">
        <v>16362</v>
      </c>
      <c r="R1257" t="s">
        <v>3994</v>
      </c>
      <c r="S1257" t="s">
        <v>16319</v>
      </c>
      <c r="U1257" s="52"/>
      <c r="W1257">
        <v>-8965</v>
      </c>
    </row>
    <row r="1258" spans="1:23" x14ac:dyDescent="0.3">
      <c r="A1258" t="s">
        <v>3542</v>
      </c>
      <c r="B1258" t="s">
        <v>3543</v>
      </c>
      <c r="C1258" t="s">
        <v>16107</v>
      </c>
      <c r="D1258">
        <v>15000</v>
      </c>
      <c r="F1258">
        <f t="shared" si="19"/>
        <v>1472</v>
      </c>
      <c r="G1258">
        <v>1472</v>
      </c>
      <c r="H1258">
        <v>0</v>
      </c>
      <c r="I1258">
        <v>0</v>
      </c>
      <c r="J1258">
        <v>0</v>
      </c>
      <c r="K1258">
        <v>0</v>
      </c>
      <c r="L1258" t="s">
        <v>3939</v>
      </c>
      <c r="M1258" t="s">
        <v>14838</v>
      </c>
      <c r="N1258" t="s">
        <v>3984</v>
      </c>
      <c r="O1258" t="s">
        <v>16362</v>
      </c>
      <c r="P1258" t="s">
        <v>3988</v>
      </c>
      <c r="Q1258" t="s">
        <v>16362</v>
      </c>
      <c r="R1258" t="s">
        <v>3994</v>
      </c>
      <c r="S1258" t="s">
        <v>16319</v>
      </c>
      <c r="U1258" s="52"/>
      <c r="W1258">
        <v>-13528</v>
      </c>
    </row>
    <row r="1259" spans="1:23" x14ac:dyDescent="0.3">
      <c r="A1259" t="s">
        <v>3544</v>
      </c>
      <c r="B1259" t="s">
        <v>3545</v>
      </c>
      <c r="C1259" t="s">
        <v>16108</v>
      </c>
      <c r="D1259">
        <v>15000</v>
      </c>
      <c r="F1259">
        <f t="shared" si="19"/>
        <v>-538.4</v>
      </c>
      <c r="G1259">
        <v>0</v>
      </c>
      <c r="H1259">
        <v>0</v>
      </c>
      <c r="I1259">
        <v>0</v>
      </c>
      <c r="J1259">
        <v>0</v>
      </c>
      <c r="K1259">
        <v>-538.4</v>
      </c>
      <c r="L1259" t="s">
        <v>3939</v>
      </c>
      <c r="M1259" t="s">
        <v>14838</v>
      </c>
      <c r="N1259" t="s">
        <v>3984</v>
      </c>
      <c r="O1259" t="s">
        <v>16362</v>
      </c>
      <c r="P1259" t="s">
        <v>3988</v>
      </c>
      <c r="Q1259" t="s">
        <v>16362</v>
      </c>
      <c r="R1259" t="s">
        <v>3994</v>
      </c>
      <c r="S1259" t="s">
        <v>16312</v>
      </c>
      <c r="U1259" s="52"/>
      <c r="W1259">
        <v>-15538.4</v>
      </c>
    </row>
    <row r="1260" spans="1:23" x14ac:dyDescent="0.3">
      <c r="A1260" t="s">
        <v>3546</v>
      </c>
      <c r="B1260" t="s">
        <v>3547</v>
      </c>
      <c r="C1260" t="s">
        <v>16109</v>
      </c>
      <c r="D1260">
        <v>1</v>
      </c>
      <c r="F1260">
        <f t="shared" si="19"/>
        <v>6066.46</v>
      </c>
      <c r="G1260">
        <v>0</v>
      </c>
      <c r="H1260">
        <v>0</v>
      </c>
      <c r="I1260">
        <v>0</v>
      </c>
      <c r="J1260">
        <v>0</v>
      </c>
      <c r="K1260">
        <v>6066.46</v>
      </c>
      <c r="L1260" t="s">
        <v>3940</v>
      </c>
      <c r="M1260" t="s">
        <v>14838</v>
      </c>
      <c r="N1260" t="s">
        <v>3989</v>
      </c>
      <c r="O1260" t="s">
        <v>16363</v>
      </c>
      <c r="P1260" t="s">
        <v>3986</v>
      </c>
      <c r="Q1260" t="s">
        <v>16363</v>
      </c>
      <c r="R1260" t="s">
        <v>3994</v>
      </c>
      <c r="S1260" t="s">
        <v>16315</v>
      </c>
      <c r="U1260" s="52"/>
      <c r="W1260">
        <v>6065.46</v>
      </c>
    </row>
    <row r="1261" spans="1:23" x14ac:dyDescent="0.3">
      <c r="A1261" t="s">
        <v>3548</v>
      </c>
      <c r="B1261" t="s">
        <v>3549</v>
      </c>
      <c r="C1261" t="s">
        <v>16110</v>
      </c>
      <c r="D1261">
        <v>700000</v>
      </c>
      <c r="F1261">
        <f t="shared" si="19"/>
        <v>-4163</v>
      </c>
      <c r="G1261">
        <v>-4163</v>
      </c>
      <c r="H1261">
        <v>0</v>
      </c>
      <c r="I1261">
        <v>0</v>
      </c>
      <c r="J1261">
        <v>0</v>
      </c>
      <c r="K1261">
        <v>0</v>
      </c>
      <c r="L1261" t="s">
        <v>3942</v>
      </c>
      <c r="M1261" t="s">
        <v>14844</v>
      </c>
      <c r="N1261" t="s">
        <v>3984</v>
      </c>
      <c r="O1261" t="s">
        <v>16362</v>
      </c>
      <c r="P1261" t="s">
        <v>3986</v>
      </c>
      <c r="Q1261" t="s">
        <v>16363</v>
      </c>
      <c r="R1261" t="s">
        <v>4001</v>
      </c>
      <c r="S1261" t="s">
        <v>16309</v>
      </c>
      <c r="U1261" s="52">
        <v>43683210</v>
      </c>
      <c r="W1261">
        <v>-704163</v>
      </c>
    </row>
    <row r="1262" spans="1:23" x14ac:dyDescent="0.3">
      <c r="A1262" t="s">
        <v>3550</v>
      </c>
      <c r="B1262" t="s">
        <v>3551</v>
      </c>
      <c r="C1262" t="s">
        <v>16111</v>
      </c>
      <c r="D1262">
        <v>15000</v>
      </c>
      <c r="F1262">
        <f t="shared" si="19"/>
        <v>5579.84</v>
      </c>
      <c r="G1262">
        <v>5579.84</v>
      </c>
      <c r="H1262">
        <v>0</v>
      </c>
      <c r="I1262">
        <v>0</v>
      </c>
      <c r="J1262">
        <v>0</v>
      </c>
      <c r="K1262">
        <v>0</v>
      </c>
      <c r="L1262" t="s">
        <v>3939</v>
      </c>
      <c r="M1262" t="s">
        <v>14838</v>
      </c>
      <c r="N1262" t="s">
        <v>3984</v>
      </c>
      <c r="O1262" t="s">
        <v>16362</v>
      </c>
      <c r="P1262" t="s">
        <v>3988</v>
      </c>
      <c r="Q1262" t="s">
        <v>16362</v>
      </c>
      <c r="R1262" t="s">
        <v>3994</v>
      </c>
      <c r="S1262" t="s">
        <v>16315</v>
      </c>
      <c r="U1262" s="52"/>
      <c r="W1262">
        <v>-9420.16</v>
      </c>
    </row>
    <row r="1263" spans="1:23" x14ac:dyDescent="0.3">
      <c r="A1263" t="s">
        <v>3552</v>
      </c>
      <c r="B1263" t="s">
        <v>3553</v>
      </c>
      <c r="C1263" t="s">
        <v>16112</v>
      </c>
      <c r="D1263">
        <v>10000</v>
      </c>
      <c r="F1263">
        <f t="shared" si="19"/>
        <v>7237.22</v>
      </c>
      <c r="G1263">
        <v>7237.22</v>
      </c>
      <c r="H1263">
        <v>0</v>
      </c>
      <c r="I1263">
        <v>0</v>
      </c>
      <c r="J1263">
        <v>0</v>
      </c>
      <c r="K1263">
        <v>0</v>
      </c>
      <c r="L1263" t="s">
        <v>3932</v>
      </c>
      <c r="M1263" t="s">
        <v>14838</v>
      </c>
      <c r="N1263" t="s">
        <v>3984</v>
      </c>
      <c r="O1263" t="s">
        <v>16362</v>
      </c>
      <c r="P1263" t="s">
        <v>3988</v>
      </c>
      <c r="Q1263" t="s">
        <v>16362</v>
      </c>
      <c r="R1263" t="s">
        <v>3994</v>
      </c>
      <c r="S1263" t="s">
        <v>16320</v>
      </c>
      <c r="U1263" s="52">
        <v>164703330</v>
      </c>
      <c r="W1263">
        <v>-2762.7799999999997</v>
      </c>
    </row>
    <row r="1264" spans="1:23" x14ac:dyDescent="0.3">
      <c r="A1264" t="s">
        <v>3554</v>
      </c>
      <c r="B1264" t="s">
        <v>3555</v>
      </c>
      <c r="C1264" t="s">
        <v>16113</v>
      </c>
      <c r="D1264">
        <v>10000</v>
      </c>
      <c r="F1264">
        <f t="shared" si="19"/>
        <v>1305.25</v>
      </c>
      <c r="G1264">
        <v>1305.25</v>
      </c>
      <c r="H1264">
        <v>0</v>
      </c>
      <c r="I1264">
        <v>0</v>
      </c>
      <c r="J1264">
        <v>0</v>
      </c>
      <c r="K1264">
        <v>0</v>
      </c>
      <c r="L1264" t="s">
        <v>3936</v>
      </c>
      <c r="M1264" t="s">
        <v>14838</v>
      </c>
      <c r="N1264" t="s">
        <v>3984</v>
      </c>
      <c r="O1264" t="s">
        <v>16362</v>
      </c>
      <c r="P1264" t="s">
        <v>3985</v>
      </c>
      <c r="Q1264" t="s">
        <v>16371</v>
      </c>
      <c r="R1264" t="s">
        <v>3997</v>
      </c>
      <c r="S1264" t="s">
        <v>16318</v>
      </c>
      <c r="U1264" s="52"/>
      <c r="W1264">
        <v>-8694.75</v>
      </c>
    </row>
    <row r="1265" spans="1:23" x14ac:dyDescent="0.3">
      <c r="A1265" t="s">
        <v>3556</v>
      </c>
      <c r="B1265" t="s">
        <v>3557</v>
      </c>
      <c r="C1265" t="s">
        <v>16114</v>
      </c>
      <c r="D1265">
        <v>10000</v>
      </c>
      <c r="F1265">
        <f t="shared" si="19"/>
        <v>40</v>
      </c>
      <c r="G1265">
        <v>40</v>
      </c>
      <c r="H1265">
        <v>0</v>
      </c>
      <c r="I1265">
        <v>0</v>
      </c>
      <c r="J1265">
        <v>0</v>
      </c>
      <c r="K1265">
        <v>0</v>
      </c>
      <c r="L1265" t="s">
        <v>3936</v>
      </c>
      <c r="M1265" t="s">
        <v>14838</v>
      </c>
      <c r="N1265" t="s">
        <v>3984</v>
      </c>
      <c r="O1265" t="s">
        <v>16362</v>
      </c>
      <c r="P1265" t="s">
        <v>3986</v>
      </c>
      <c r="Q1265" t="s">
        <v>16363</v>
      </c>
      <c r="R1265" t="s">
        <v>3994</v>
      </c>
      <c r="S1265" t="s">
        <v>16317</v>
      </c>
      <c r="U1265" s="52"/>
      <c r="W1265">
        <v>-9960</v>
      </c>
    </row>
    <row r="1266" spans="1:23" x14ac:dyDescent="0.3">
      <c r="A1266" t="s">
        <v>3558</v>
      </c>
      <c r="B1266" t="s">
        <v>3559</v>
      </c>
      <c r="C1266" t="s">
        <v>16115</v>
      </c>
      <c r="D1266">
        <v>100000</v>
      </c>
      <c r="F1266">
        <f t="shared" si="19"/>
        <v>29951.02</v>
      </c>
      <c r="G1266">
        <v>29951.02</v>
      </c>
      <c r="H1266">
        <v>0</v>
      </c>
      <c r="I1266">
        <v>0</v>
      </c>
      <c r="J1266">
        <v>0</v>
      </c>
      <c r="K1266">
        <v>0</v>
      </c>
      <c r="L1266" t="s">
        <v>3936</v>
      </c>
      <c r="M1266" t="s">
        <v>14838</v>
      </c>
      <c r="N1266" t="s">
        <v>3984</v>
      </c>
      <c r="O1266" t="s">
        <v>16362</v>
      </c>
      <c r="P1266" t="s">
        <v>3988</v>
      </c>
      <c r="Q1266" t="s">
        <v>16362</v>
      </c>
      <c r="R1266" t="s">
        <v>3994</v>
      </c>
      <c r="S1266" t="s">
        <v>16320</v>
      </c>
      <c r="U1266" s="52">
        <v>56453400</v>
      </c>
      <c r="W1266">
        <v>-70048.98</v>
      </c>
    </row>
    <row r="1267" spans="1:23" x14ac:dyDescent="0.3">
      <c r="A1267" t="s">
        <v>3560</v>
      </c>
      <c r="B1267" t="s">
        <v>3561</v>
      </c>
      <c r="C1267" t="s">
        <v>16116</v>
      </c>
      <c r="D1267">
        <v>30000</v>
      </c>
      <c r="F1267">
        <f t="shared" si="19"/>
        <v>1301.21</v>
      </c>
      <c r="G1267">
        <v>1301.21</v>
      </c>
      <c r="H1267">
        <v>0</v>
      </c>
      <c r="I1267">
        <v>0</v>
      </c>
      <c r="J1267">
        <v>0</v>
      </c>
      <c r="K1267">
        <v>0</v>
      </c>
      <c r="L1267" t="s">
        <v>3939</v>
      </c>
      <c r="M1267" t="s">
        <v>14838</v>
      </c>
      <c r="N1267" t="s">
        <v>3984</v>
      </c>
      <c r="O1267" t="s">
        <v>16362</v>
      </c>
      <c r="P1267" t="s">
        <v>3985</v>
      </c>
      <c r="Q1267" t="s">
        <v>16371</v>
      </c>
      <c r="R1267" t="s">
        <v>3997</v>
      </c>
      <c r="S1267" t="s">
        <v>16309</v>
      </c>
      <c r="U1267" s="52"/>
      <c r="W1267">
        <v>-28698.79</v>
      </c>
    </row>
    <row r="1268" spans="1:23" x14ac:dyDescent="0.3">
      <c r="A1268" t="s">
        <v>3562</v>
      </c>
      <c r="B1268" t="s">
        <v>3563</v>
      </c>
      <c r="C1268" t="s">
        <v>16117</v>
      </c>
      <c r="D1268">
        <v>1</v>
      </c>
      <c r="F1268">
        <f t="shared" si="19"/>
        <v>-453.26</v>
      </c>
      <c r="G1268">
        <v>0</v>
      </c>
      <c r="H1268">
        <v>0</v>
      </c>
      <c r="I1268">
        <v>0</v>
      </c>
      <c r="J1268">
        <v>0</v>
      </c>
      <c r="K1268">
        <v>-453.26</v>
      </c>
      <c r="L1268" t="s">
        <v>3960</v>
      </c>
      <c r="M1268" t="s">
        <v>14836</v>
      </c>
      <c r="N1268" t="s">
        <v>3984</v>
      </c>
      <c r="O1268" t="s">
        <v>16362</v>
      </c>
      <c r="P1268" t="s">
        <v>3985</v>
      </c>
      <c r="Q1268" t="s">
        <v>16371</v>
      </c>
      <c r="R1268" t="s">
        <v>3997</v>
      </c>
      <c r="S1268" t="s">
        <v>16308</v>
      </c>
      <c r="U1268" s="52"/>
      <c r="W1268">
        <v>-454.26</v>
      </c>
    </row>
    <row r="1269" spans="1:23" x14ac:dyDescent="0.3">
      <c r="A1269" t="s">
        <v>3564</v>
      </c>
      <c r="B1269" t="s">
        <v>3565</v>
      </c>
      <c r="C1269" t="s">
        <v>16118</v>
      </c>
      <c r="D1269">
        <v>10000</v>
      </c>
      <c r="F1269">
        <f t="shared" si="19"/>
        <v>2346</v>
      </c>
      <c r="G1269">
        <v>2346</v>
      </c>
      <c r="H1269">
        <v>0</v>
      </c>
      <c r="I1269">
        <v>0</v>
      </c>
      <c r="J1269">
        <v>0</v>
      </c>
      <c r="K1269">
        <v>0</v>
      </c>
      <c r="L1269" t="s">
        <v>3939</v>
      </c>
      <c r="M1269" t="s">
        <v>14838</v>
      </c>
      <c r="N1269" t="s">
        <v>3984</v>
      </c>
      <c r="O1269" t="s">
        <v>16362</v>
      </c>
      <c r="P1269" t="s">
        <v>3991</v>
      </c>
      <c r="Q1269" t="s">
        <v>16364</v>
      </c>
      <c r="R1269" t="s">
        <v>3994</v>
      </c>
      <c r="S1269" t="s">
        <v>16320</v>
      </c>
      <c r="U1269" s="52">
        <v>374677680</v>
      </c>
      <c r="W1269">
        <v>-7654</v>
      </c>
    </row>
    <row r="1270" spans="1:23" x14ac:dyDescent="0.3">
      <c r="A1270" t="s">
        <v>3566</v>
      </c>
      <c r="B1270" t="s">
        <v>3567</v>
      </c>
      <c r="C1270" t="s">
        <v>16119</v>
      </c>
      <c r="D1270">
        <v>273000</v>
      </c>
      <c r="F1270">
        <f t="shared" si="19"/>
        <v>444.23</v>
      </c>
      <c r="G1270">
        <v>0</v>
      </c>
      <c r="H1270">
        <v>444.23</v>
      </c>
      <c r="I1270">
        <v>0</v>
      </c>
      <c r="J1270">
        <v>0</v>
      </c>
      <c r="K1270">
        <v>0</v>
      </c>
      <c r="L1270" t="s">
        <v>3967</v>
      </c>
      <c r="M1270" t="s">
        <v>14843</v>
      </c>
      <c r="N1270" t="s">
        <v>3984</v>
      </c>
      <c r="O1270" t="s">
        <v>16362</v>
      </c>
      <c r="P1270" t="s">
        <v>3985</v>
      </c>
      <c r="Q1270" t="s">
        <v>16371</v>
      </c>
      <c r="R1270" t="s">
        <v>3997</v>
      </c>
      <c r="S1270" t="s">
        <v>16310</v>
      </c>
      <c r="U1270" s="52">
        <v>22158500</v>
      </c>
      <c r="W1270">
        <v>-272555.77</v>
      </c>
    </row>
    <row r="1271" spans="1:23" x14ac:dyDescent="0.3">
      <c r="A1271" t="s">
        <v>3568</v>
      </c>
      <c r="B1271" t="s">
        <v>3569</v>
      </c>
      <c r="C1271" t="s">
        <v>16120</v>
      </c>
      <c r="D1271">
        <v>500000</v>
      </c>
      <c r="F1271">
        <f t="shared" si="19"/>
        <v>256376.17</v>
      </c>
      <c r="G1271">
        <v>256376.17</v>
      </c>
      <c r="H1271">
        <v>0</v>
      </c>
      <c r="I1271">
        <v>0</v>
      </c>
      <c r="J1271">
        <v>0</v>
      </c>
      <c r="K1271">
        <v>0</v>
      </c>
      <c r="L1271" t="s">
        <v>3951</v>
      </c>
      <c r="M1271" t="s">
        <v>14836</v>
      </c>
      <c r="N1271" t="s">
        <v>3984</v>
      </c>
      <c r="O1271" t="s">
        <v>16362</v>
      </c>
      <c r="P1271" t="s">
        <v>3988</v>
      </c>
      <c r="Q1271" t="s">
        <v>16362</v>
      </c>
      <c r="R1271" t="s">
        <v>3994</v>
      </c>
      <c r="S1271" t="s">
        <v>16307</v>
      </c>
      <c r="U1271" s="52"/>
      <c r="W1271">
        <v>-243623.83</v>
      </c>
    </row>
    <row r="1272" spans="1:23" x14ac:dyDescent="0.3">
      <c r="A1272" t="s">
        <v>3570</v>
      </c>
      <c r="B1272" t="s">
        <v>3571</v>
      </c>
      <c r="C1272" t="s">
        <v>16121</v>
      </c>
      <c r="D1272">
        <v>12000</v>
      </c>
      <c r="F1272">
        <f t="shared" si="19"/>
        <v>2289.13</v>
      </c>
      <c r="G1272">
        <v>2289.13</v>
      </c>
      <c r="H1272">
        <v>0</v>
      </c>
      <c r="I1272">
        <v>0</v>
      </c>
      <c r="J1272">
        <v>0</v>
      </c>
      <c r="K1272">
        <v>0</v>
      </c>
      <c r="L1272" t="s">
        <v>3949</v>
      </c>
      <c r="M1272" t="s">
        <v>14838</v>
      </c>
      <c r="N1272" t="s">
        <v>3984</v>
      </c>
      <c r="O1272" t="s">
        <v>16362</v>
      </c>
      <c r="P1272" t="s">
        <v>3988</v>
      </c>
      <c r="Q1272" t="s">
        <v>16362</v>
      </c>
      <c r="R1272" t="s">
        <v>3994</v>
      </c>
      <c r="S1272" t="s">
        <v>16316</v>
      </c>
      <c r="U1272" s="52">
        <v>116425920</v>
      </c>
      <c r="W1272">
        <v>-9710.869999999999</v>
      </c>
    </row>
    <row r="1273" spans="1:23" x14ac:dyDescent="0.3">
      <c r="A1273" t="s">
        <v>3572</v>
      </c>
      <c r="B1273" t="s">
        <v>3573</v>
      </c>
      <c r="C1273" t="s">
        <v>16122</v>
      </c>
      <c r="D1273">
        <v>30000</v>
      </c>
      <c r="F1273">
        <f t="shared" si="19"/>
        <v>1357.82</v>
      </c>
      <c r="G1273">
        <v>1357.82</v>
      </c>
      <c r="H1273">
        <v>0</v>
      </c>
      <c r="I1273">
        <v>0</v>
      </c>
      <c r="J1273">
        <v>0</v>
      </c>
      <c r="K1273">
        <v>0</v>
      </c>
      <c r="L1273" t="s">
        <v>3954</v>
      </c>
      <c r="M1273" t="s">
        <v>14836</v>
      </c>
      <c r="N1273" t="s">
        <v>3984</v>
      </c>
      <c r="O1273" t="s">
        <v>16362</v>
      </c>
      <c r="P1273" t="s">
        <v>3988</v>
      </c>
      <c r="Q1273" t="s">
        <v>16362</v>
      </c>
      <c r="R1273" t="s">
        <v>3994</v>
      </c>
      <c r="S1273" t="s">
        <v>16310</v>
      </c>
      <c r="U1273" s="52">
        <v>28452480</v>
      </c>
      <c r="W1273">
        <v>-28642.18</v>
      </c>
    </row>
    <row r="1274" spans="1:23" x14ac:dyDescent="0.3">
      <c r="A1274" t="s">
        <v>3574</v>
      </c>
      <c r="B1274" t="s">
        <v>3575</v>
      </c>
      <c r="C1274" t="s">
        <v>16123</v>
      </c>
      <c r="D1274">
        <v>20000</v>
      </c>
      <c r="F1274">
        <f t="shared" si="19"/>
        <v>3897.15</v>
      </c>
      <c r="G1274">
        <v>3897.15</v>
      </c>
      <c r="H1274">
        <v>0</v>
      </c>
      <c r="I1274">
        <v>0</v>
      </c>
      <c r="J1274">
        <v>0</v>
      </c>
      <c r="K1274">
        <v>0</v>
      </c>
      <c r="L1274" t="s">
        <v>3942</v>
      </c>
      <c r="M1274" t="s">
        <v>14844</v>
      </c>
      <c r="N1274" t="s">
        <v>3984</v>
      </c>
      <c r="O1274" t="s">
        <v>16362</v>
      </c>
      <c r="P1274" t="s">
        <v>3991</v>
      </c>
      <c r="Q1274" t="s">
        <v>16364</v>
      </c>
      <c r="R1274" t="s">
        <v>3994</v>
      </c>
      <c r="S1274" t="s">
        <v>16312</v>
      </c>
      <c r="U1274" s="52">
        <v>139089450</v>
      </c>
      <c r="W1274">
        <v>-16102.85</v>
      </c>
    </row>
    <row r="1275" spans="1:23" x14ac:dyDescent="0.3">
      <c r="A1275" t="s">
        <v>3576</v>
      </c>
      <c r="B1275" t="s">
        <v>3577</v>
      </c>
      <c r="C1275" t="s">
        <v>16124</v>
      </c>
      <c r="D1275">
        <v>150000</v>
      </c>
      <c r="F1275">
        <f t="shared" si="19"/>
        <v>63702.66</v>
      </c>
      <c r="G1275">
        <v>80742.559999999998</v>
      </c>
      <c r="H1275">
        <v>-31157.06</v>
      </c>
      <c r="I1275">
        <v>13923.19</v>
      </c>
      <c r="J1275">
        <v>-30.43</v>
      </c>
      <c r="K1275">
        <v>224.4</v>
      </c>
      <c r="L1275" t="s">
        <v>3930</v>
      </c>
      <c r="M1275" t="s">
        <v>14841</v>
      </c>
      <c r="N1275" t="s">
        <v>3989</v>
      </c>
      <c r="O1275" t="s">
        <v>16363</v>
      </c>
      <c r="P1275" t="s">
        <v>3985</v>
      </c>
      <c r="Q1275" t="s">
        <v>16371</v>
      </c>
      <c r="R1275" t="s">
        <v>3997</v>
      </c>
      <c r="S1275" t="s">
        <v>16320</v>
      </c>
      <c r="U1275" s="52"/>
      <c r="V1275">
        <v>1</v>
      </c>
      <c r="W1275">
        <v>-86297.34</v>
      </c>
    </row>
    <row r="1276" spans="1:23" x14ac:dyDescent="0.3">
      <c r="A1276" t="s">
        <v>3578</v>
      </c>
      <c r="B1276" t="s">
        <v>3579</v>
      </c>
      <c r="C1276" t="s">
        <v>16125</v>
      </c>
      <c r="D1276">
        <v>50000</v>
      </c>
      <c r="F1276">
        <f t="shared" si="19"/>
        <v>58069.19</v>
      </c>
      <c r="G1276">
        <v>0</v>
      </c>
      <c r="H1276">
        <v>0</v>
      </c>
      <c r="I1276">
        <v>58069.19</v>
      </c>
      <c r="J1276">
        <v>0</v>
      </c>
      <c r="K1276">
        <v>0</v>
      </c>
      <c r="L1276" t="s">
        <v>3941</v>
      </c>
      <c r="M1276" t="s">
        <v>14838</v>
      </c>
      <c r="N1276" t="s">
        <v>3989</v>
      </c>
      <c r="O1276" t="s">
        <v>16363</v>
      </c>
      <c r="P1276" t="s">
        <v>3987</v>
      </c>
      <c r="Q1276" t="s">
        <v>16365</v>
      </c>
      <c r="R1276" t="s">
        <v>3994</v>
      </c>
      <c r="S1276" t="s">
        <v>16317</v>
      </c>
      <c r="U1276" s="52">
        <v>332507250</v>
      </c>
      <c r="W1276">
        <v>8069.1900000000023</v>
      </c>
    </row>
    <row r="1277" spans="1:23" x14ac:dyDescent="0.3">
      <c r="A1277" t="s">
        <v>3580</v>
      </c>
      <c r="B1277" t="s">
        <v>3581</v>
      </c>
      <c r="C1277" t="s">
        <v>16126</v>
      </c>
      <c r="D1277">
        <v>1</v>
      </c>
      <c r="F1277">
        <f t="shared" si="19"/>
        <v>4598.82</v>
      </c>
      <c r="G1277">
        <v>0</v>
      </c>
      <c r="H1277">
        <v>0</v>
      </c>
      <c r="I1277">
        <v>0</v>
      </c>
      <c r="J1277">
        <v>0</v>
      </c>
      <c r="K1277">
        <v>4598.82</v>
      </c>
      <c r="L1277" t="s">
        <v>3940</v>
      </c>
      <c r="M1277" t="s">
        <v>14838</v>
      </c>
      <c r="N1277" t="s">
        <v>3984</v>
      </c>
      <c r="O1277" t="s">
        <v>16362</v>
      </c>
      <c r="P1277" t="s">
        <v>3985</v>
      </c>
      <c r="Q1277" t="s">
        <v>16371</v>
      </c>
      <c r="R1277" t="s">
        <v>3997</v>
      </c>
      <c r="S1277" t="s">
        <v>16313</v>
      </c>
      <c r="U1277" s="52"/>
      <c r="W1277">
        <v>4597.82</v>
      </c>
    </row>
    <row r="1278" spans="1:23" x14ac:dyDescent="0.3">
      <c r="A1278" t="s">
        <v>3582</v>
      </c>
      <c r="B1278" t="s">
        <v>3583</v>
      </c>
      <c r="C1278" t="s">
        <v>16127</v>
      </c>
      <c r="D1278">
        <v>35000</v>
      </c>
      <c r="F1278">
        <f t="shared" si="19"/>
        <v>13302.7</v>
      </c>
      <c r="G1278">
        <v>13302.7</v>
      </c>
      <c r="H1278">
        <v>0</v>
      </c>
      <c r="I1278">
        <v>0</v>
      </c>
      <c r="J1278">
        <v>0</v>
      </c>
      <c r="K1278">
        <v>0</v>
      </c>
      <c r="L1278" t="s">
        <v>3943</v>
      </c>
      <c r="M1278" t="s">
        <v>14842</v>
      </c>
      <c r="N1278" t="s">
        <v>3984</v>
      </c>
      <c r="O1278" t="s">
        <v>16362</v>
      </c>
      <c r="P1278" t="s">
        <v>3988</v>
      </c>
      <c r="Q1278" t="s">
        <v>16362</v>
      </c>
      <c r="R1278" t="s">
        <v>3994</v>
      </c>
      <c r="S1278" t="s">
        <v>16311</v>
      </c>
      <c r="U1278" s="52">
        <v>523310690</v>
      </c>
      <c r="W1278">
        <v>-21697.3</v>
      </c>
    </row>
    <row r="1279" spans="1:23" x14ac:dyDescent="0.3">
      <c r="A1279" t="s">
        <v>3584</v>
      </c>
      <c r="B1279" t="s">
        <v>3585</v>
      </c>
      <c r="C1279" t="s">
        <v>16128</v>
      </c>
      <c r="D1279">
        <v>15000</v>
      </c>
      <c r="F1279">
        <f t="shared" si="19"/>
        <v>5130</v>
      </c>
      <c r="G1279">
        <v>0</v>
      </c>
      <c r="H1279">
        <v>0</v>
      </c>
      <c r="I1279">
        <v>0</v>
      </c>
      <c r="J1279">
        <v>0</v>
      </c>
      <c r="K1279">
        <v>5130</v>
      </c>
      <c r="L1279" t="s">
        <v>3941</v>
      </c>
      <c r="M1279" t="s">
        <v>14838</v>
      </c>
      <c r="N1279" t="s">
        <v>3984</v>
      </c>
      <c r="O1279" t="s">
        <v>16362</v>
      </c>
      <c r="P1279" t="s">
        <v>3986</v>
      </c>
      <c r="Q1279" t="s">
        <v>16363</v>
      </c>
      <c r="R1279" t="s">
        <v>3994</v>
      </c>
      <c r="S1279" t="s">
        <v>16315</v>
      </c>
      <c r="U1279" s="52">
        <v>179861460</v>
      </c>
      <c r="W1279">
        <v>-9870</v>
      </c>
    </row>
    <row r="1280" spans="1:23" x14ac:dyDescent="0.3">
      <c r="A1280" t="s">
        <v>3586</v>
      </c>
      <c r="B1280" t="s">
        <v>3587</v>
      </c>
      <c r="C1280" t="s">
        <v>16129</v>
      </c>
      <c r="D1280">
        <v>100000</v>
      </c>
      <c r="F1280">
        <f t="shared" si="19"/>
        <v>11743.67</v>
      </c>
      <c r="G1280">
        <v>11341.64</v>
      </c>
      <c r="H1280">
        <v>0</v>
      </c>
      <c r="I1280">
        <v>0</v>
      </c>
      <c r="J1280">
        <v>402.03</v>
      </c>
      <c r="K1280">
        <v>0</v>
      </c>
      <c r="L1280" t="s">
        <v>3943</v>
      </c>
      <c r="M1280" t="s">
        <v>14842</v>
      </c>
      <c r="N1280" t="s">
        <v>3990</v>
      </c>
      <c r="O1280" t="s">
        <v>16364</v>
      </c>
      <c r="P1280" t="s">
        <v>3986</v>
      </c>
      <c r="Q1280" t="s">
        <v>16363</v>
      </c>
      <c r="R1280" t="s">
        <v>3994</v>
      </c>
      <c r="S1280" t="s">
        <v>16307</v>
      </c>
      <c r="U1280" s="52"/>
      <c r="W1280">
        <v>-88256.33</v>
      </c>
    </row>
    <row r="1281" spans="1:23" x14ac:dyDescent="0.3">
      <c r="A1281" t="s">
        <v>3588</v>
      </c>
      <c r="B1281" t="s">
        <v>3589</v>
      </c>
      <c r="C1281" t="s">
        <v>16130</v>
      </c>
      <c r="D1281">
        <v>5000</v>
      </c>
      <c r="F1281">
        <f t="shared" si="19"/>
        <v>1144.3699999999999</v>
      </c>
      <c r="G1281">
        <v>0</v>
      </c>
      <c r="H1281">
        <v>1144.3699999999999</v>
      </c>
      <c r="I1281">
        <v>0</v>
      </c>
      <c r="J1281">
        <v>0</v>
      </c>
      <c r="K1281">
        <v>0</v>
      </c>
      <c r="L1281" t="s">
        <v>3941</v>
      </c>
      <c r="M1281" t="s">
        <v>14838</v>
      </c>
      <c r="N1281" t="s">
        <v>3984</v>
      </c>
      <c r="O1281" t="s">
        <v>16362</v>
      </c>
      <c r="P1281" t="s">
        <v>3985</v>
      </c>
      <c r="Q1281" t="s">
        <v>16371</v>
      </c>
      <c r="R1281" t="s">
        <v>3997</v>
      </c>
      <c r="S1281" t="s">
        <v>16308</v>
      </c>
      <c r="U1281" s="52">
        <v>96576180</v>
      </c>
      <c r="W1281">
        <v>-3855.63</v>
      </c>
    </row>
    <row r="1282" spans="1:23" x14ac:dyDescent="0.3">
      <c r="A1282" t="s">
        <v>3590</v>
      </c>
      <c r="B1282" t="s">
        <v>3591</v>
      </c>
      <c r="C1282" t="s">
        <v>16131</v>
      </c>
      <c r="D1282">
        <v>28500</v>
      </c>
      <c r="F1282">
        <f t="shared" si="19"/>
        <v>-9683.2900000000009</v>
      </c>
      <c r="G1282">
        <v>-9683.2900000000009</v>
      </c>
      <c r="H1282">
        <v>0</v>
      </c>
      <c r="I1282">
        <v>0</v>
      </c>
      <c r="J1282">
        <v>0</v>
      </c>
      <c r="K1282">
        <v>0</v>
      </c>
      <c r="L1282" t="s">
        <v>3932</v>
      </c>
      <c r="M1282" t="s">
        <v>14838</v>
      </c>
      <c r="N1282" t="s">
        <v>3984</v>
      </c>
      <c r="O1282" t="s">
        <v>16362</v>
      </c>
      <c r="P1282" t="s">
        <v>3991</v>
      </c>
      <c r="Q1282" t="s">
        <v>16364</v>
      </c>
      <c r="R1282" t="s">
        <v>3994</v>
      </c>
      <c r="S1282" t="s">
        <v>16309</v>
      </c>
      <c r="U1282" s="52"/>
      <c r="W1282">
        <v>-38183.29</v>
      </c>
    </row>
    <row r="1283" spans="1:23" x14ac:dyDescent="0.3">
      <c r="A1283" t="s">
        <v>3592</v>
      </c>
      <c r="B1283" t="s">
        <v>3593</v>
      </c>
      <c r="C1283" t="s">
        <v>16132</v>
      </c>
      <c r="D1283">
        <v>1</v>
      </c>
      <c r="F1283">
        <f t="shared" ref="F1283:F1346" si="20">G1283+H1283+I1283+J1283+K1283</f>
        <v>-1272.4499999999998</v>
      </c>
      <c r="G1283">
        <v>0</v>
      </c>
      <c r="H1283">
        <v>0</v>
      </c>
      <c r="I1283">
        <v>0</v>
      </c>
      <c r="J1283">
        <v>-641.17999999999995</v>
      </c>
      <c r="K1283">
        <v>-631.27</v>
      </c>
      <c r="L1283" t="s">
        <v>3979</v>
      </c>
      <c r="M1283" t="s">
        <v>14844</v>
      </c>
      <c r="N1283" t="s">
        <v>3990</v>
      </c>
      <c r="O1283" t="s">
        <v>16364</v>
      </c>
      <c r="P1283" t="s">
        <v>3986</v>
      </c>
      <c r="Q1283" t="s">
        <v>16363</v>
      </c>
      <c r="R1283" t="s">
        <v>3995</v>
      </c>
      <c r="S1283" t="s">
        <v>16320</v>
      </c>
      <c r="U1283" s="52"/>
      <c r="W1283">
        <v>-1273.4499999999998</v>
      </c>
    </row>
    <row r="1284" spans="1:23" x14ac:dyDescent="0.3">
      <c r="A1284" t="s">
        <v>3594</v>
      </c>
      <c r="B1284" t="s">
        <v>3595</v>
      </c>
      <c r="C1284" t="s">
        <v>16133</v>
      </c>
      <c r="D1284">
        <v>10000</v>
      </c>
      <c r="F1284">
        <f t="shared" si="20"/>
        <v>2768.82</v>
      </c>
      <c r="G1284">
        <v>2768.82</v>
      </c>
      <c r="H1284">
        <v>0</v>
      </c>
      <c r="I1284">
        <v>0</v>
      </c>
      <c r="J1284">
        <v>0</v>
      </c>
      <c r="K1284">
        <v>0</v>
      </c>
      <c r="L1284" t="s">
        <v>3939</v>
      </c>
      <c r="M1284" t="s">
        <v>14838</v>
      </c>
      <c r="N1284" t="s">
        <v>3984</v>
      </c>
      <c r="O1284" t="s">
        <v>16362</v>
      </c>
      <c r="P1284" t="s">
        <v>3986</v>
      </c>
      <c r="Q1284" t="s">
        <v>16363</v>
      </c>
      <c r="R1284" t="s">
        <v>3994</v>
      </c>
      <c r="S1284" t="s">
        <v>16309</v>
      </c>
      <c r="U1284" s="52"/>
      <c r="W1284">
        <v>-7231.18</v>
      </c>
    </row>
    <row r="1285" spans="1:23" x14ac:dyDescent="0.3">
      <c r="A1285" t="s">
        <v>3596</v>
      </c>
      <c r="B1285" t="s">
        <v>3597</v>
      </c>
      <c r="C1285" t="s">
        <v>16134</v>
      </c>
      <c r="D1285">
        <v>100000</v>
      </c>
      <c r="F1285">
        <f t="shared" si="20"/>
        <v>25314.04</v>
      </c>
      <c r="G1285">
        <v>25314.04</v>
      </c>
      <c r="H1285">
        <v>0</v>
      </c>
      <c r="I1285">
        <v>0</v>
      </c>
      <c r="J1285">
        <v>0</v>
      </c>
      <c r="K1285">
        <v>0</v>
      </c>
      <c r="L1285" t="s">
        <v>3967</v>
      </c>
      <c r="M1285" t="s">
        <v>14843</v>
      </c>
      <c r="N1285" t="s">
        <v>3984</v>
      </c>
      <c r="O1285" t="s">
        <v>16362</v>
      </c>
      <c r="P1285" t="s">
        <v>3987</v>
      </c>
      <c r="Q1285" t="s">
        <v>16365</v>
      </c>
      <c r="R1285" t="s">
        <v>3998</v>
      </c>
      <c r="S1285" t="s">
        <v>16316</v>
      </c>
      <c r="U1285" s="52">
        <v>789566140</v>
      </c>
      <c r="V1285">
        <v>7</v>
      </c>
      <c r="W1285">
        <v>-74685.959999999992</v>
      </c>
    </row>
    <row r="1286" spans="1:23" x14ac:dyDescent="0.3">
      <c r="A1286" t="s">
        <v>3598</v>
      </c>
      <c r="B1286" t="s">
        <v>3599</v>
      </c>
      <c r="C1286" t="s">
        <v>16135</v>
      </c>
      <c r="D1286">
        <v>600000</v>
      </c>
      <c r="F1286">
        <f t="shared" si="20"/>
        <v>8580.7899999999991</v>
      </c>
      <c r="G1286">
        <v>8609.4</v>
      </c>
      <c r="H1286">
        <v>0</v>
      </c>
      <c r="I1286">
        <v>0</v>
      </c>
      <c r="J1286">
        <v>0</v>
      </c>
      <c r="K1286">
        <v>-28.61</v>
      </c>
      <c r="L1286" t="s">
        <v>3954</v>
      </c>
      <c r="M1286" t="s">
        <v>14836</v>
      </c>
      <c r="N1286" t="s">
        <v>3989</v>
      </c>
      <c r="O1286" t="s">
        <v>16363</v>
      </c>
      <c r="P1286" t="s">
        <v>3988</v>
      </c>
      <c r="Q1286" t="s">
        <v>16362</v>
      </c>
      <c r="R1286" t="s">
        <v>3994</v>
      </c>
      <c r="S1286" t="s">
        <v>16317</v>
      </c>
      <c r="U1286" s="52">
        <v>139368800</v>
      </c>
      <c r="W1286">
        <v>-591419.21</v>
      </c>
    </row>
    <row r="1287" spans="1:23" x14ac:dyDescent="0.3">
      <c r="A1287" t="s">
        <v>3600</v>
      </c>
      <c r="B1287" t="s">
        <v>3599</v>
      </c>
      <c r="C1287" t="s">
        <v>16136</v>
      </c>
      <c r="D1287">
        <v>3000000</v>
      </c>
      <c r="F1287">
        <f t="shared" si="20"/>
        <v>190707.56000000003</v>
      </c>
      <c r="G1287">
        <v>190263.92</v>
      </c>
      <c r="H1287">
        <v>0</v>
      </c>
      <c r="I1287">
        <v>443.64</v>
      </c>
      <c r="J1287">
        <v>0</v>
      </c>
      <c r="K1287">
        <v>0</v>
      </c>
      <c r="L1287" t="s">
        <v>3954</v>
      </c>
      <c r="M1287" t="s">
        <v>14836</v>
      </c>
      <c r="N1287" t="s">
        <v>3989</v>
      </c>
      <c r="O1287" t="s">
        <v>16363</v>
      </c>
      <c r="P1287" t="s">
        <v>3986</v>
      </c>
      <c r="Q1287" t="s">
        <v>16363</v>
      </c>
      <c r="R1287" t="s">
        <v>3994</v>
      </c>
      <c r="S1287" t="s">
        <v>16309</v>
      </c>
      <c r="U1287" s="52"/>
      <c r="W1287">
        <v>-2809292.44</v>
      </c>
    </row>
    <row r="1288" spans="1:23" x14ac:dyDescent="0.3">
      <c r="A1288" t="s">
        <v>3601</v>
      </c>
      <c r="B1288" t="s">
        <v>3602</v>
      </c>
      <c r="C1288" t="s">
        <v>16137</v>
      </c>
      <c r="D1288">
        <v>250000</v>
      </c>
      <c r="F1288">
        <f t="shared" si="20"/>
        <v>38621.410000000003</v>
      </c>
      <c r="G1288">
        <v>38166.11</v>
      </c>
      <c r="H1288">
        <v>0</v>
      </c>
      <c r="I1288">
        <v>0</v>
      </c>
      <c r="J1288">
        <v>0</v>
      </c>
      <c r="K1288">
        <v>455.3</v>
      </c>
      <c r="L1288" t="s">
        <v>3954</v>
      </c>
      <c r="M1288" t="s">
        <v>14836</v>
      </c>
      <c r="N1288" t="s">
        <v>3989</v>
      </c>
      <c r="O1288" t="s">
        <v>16363</v>
      </c>
      <c r="P1288" t="s">
        <v>3986</v>
      </c>
      <c r="Q1288" t="s">
        <v>16363</v>
      </c>
      <c r="R1288" t="s">
        <v>3994</v>
      </c>
      <c r="S1288" t="s">
        <v>16315</v>
      </c>
      <c r="U1288" s="52">
        <v>303982980</v>
      </c>
      <c r="W1288">
        <v>-211378.59</v>
      </c>
    </row>
    <row r="1289" spans="1:23" x14ac:dyDescent="0.3">
      <c r="A1289" t="s">
        <v>3603</v>
      </c>
      <c r="B1289" t="s">
        <v>3604</v>
      </c>
      <c r="C1289" t="s">
        <v>16138</v>
      </c>
      <c r="D1289">
        <v>10000</v>
      </c>
      <c r="F1289">
        <f t="shared" si="20"/>
        <v>5532.33</v>
      </c>
      <c r="G1289">
        <v>5532.33</v>
      </c>
      <c r="H1289">
        <v>0</v>
      </c>
      <c r="I1289">
        <v>0</v>
      </c>
      <c r="J1289">
        <v>0</v>
      </c>
      <c r="K1289">
        <v>0</v>
      </c>
      <c r="L1289" t="s">
        <v>3931</v>
      </c>
      <c r="M1289" t="s">
        <v>14838</v>
      </c>
      <c r="N1289" t="s">
        <v>3984</v>
      </c>
      <c r="O1289" t="s">
        <v>16362</v>
      </c>
      <c r="P1289" t="s">
        <v>3991</v>
      </c>
      <c r="Q1289" t="s">
        <v>16364</v>
      </c>
      <c r="R1289" t="s">
        <v>3994</v>
      </c>
      <c r="S1289" t="s">
        <v>16321</v>
      </c>
      <c r="U1289" s="52"/>
      <c r="W1289">
        <v>-4467.67</v>
      </c>
    </row>
    <row r="1290" spans="1:23" x14ac:dyDescent="0.3">
      <c r="A1290" t="s">
        <v>3605</v>
      </c>
      <c r="B1290" t="s">
        <v>3606</v>
      </c>
      <c r="C1290" t="s">
        <v>16139</v>
      </c>
      <c r="D1290">
        <v>150000</v>
      </c>
      <c r="F1290">
        <f t="shared" si="20"/>
        <v>133398.96</v>
      </c>
      <c r="G1290">
        <v>134748.72</v>
      </c>
      <c r="H1290">
        <v>0</v>
      </c>
      <c r="I1290">
        <v>-1349.76</v>
      </c>
      <c r="J1290">
        <v>0</v>
      </c>
      <c r="K1290">
        <v>0</v>
      </c>
      <c r="L1290" t="s">
        <v>3928</v>
      </c>
      <c r="M1290" t="s">
        <v>14840</v>
      </c>
      <c r="N1290" t="s">
        <v>3984</v>
      </c>
      <c r="O1290" t="s">
        <v>16362</v>
      </c>
      <c r="P1290" t="s">
        <v>3988</v>
      </c>
      <c r="Q1290" t="s">
        <v>16362</v>
      </c>
      <c r="R1290" t="s">
        <v>3994</v>
      </c>
      <c r="S1290" t="s">
        <v>16317</v>
      </c>
      <c r="U1290" s="52">
        <v>113598000</v>
      </c>
      <c r="W1290">
        <v>-16601.040000000008</v>
      </c>
    </row>
    <row r="1291" spans="1:23" x14ac:dyDescent="0.3">
      <c r="A1291" t="s">
        <v>3607</v>
      </c>
      <c r="B1291" t="s">
        <v>3608</v>
      </c>
      <c r="C1291" t="s">
        <v>16140</v>
      </c>
      <c r="D1291">
        <v>5000</v>
      </c>
      <c r="F1291">
        <f t="shared" si="20"/>
        <v>2150.5</v>
      </c>
      <c r="G1291">
        <v>517.5</v>
      </c>
      <c r="H1291">
        <v>0</v>
      </c>
      <c r="I1291">
        <v>0</v>
      </c>
      <c r="J1291">
        <v>0</v>
      </c>
      <c r="K1291">
        <v>1633</v>
      </c>
      <c r="L1291" t="s">
        <v>3958</v>
      </c>
      <c r="M1291" t="s">
        <v>14838</v>
      </c>
      <c r="N1291" t="s">
        <v>3984</v>
      </c>
      <c r="O1291" t="s">
        <v>16362</v>
      </c>
      <c r="P1291" t="s">
        <v>3986</v>
      </c>
      <c r="Q1291" t="s">
        <v>16363</v>
      </c>
      <c r="R1291" t="s">
        <v>3994</v>
      </c>
      <c r="S1291" t="s">
        <v>16308</v>
      </c>
      <c r="U1291" s="52"/>
      <c r="W1291">
        <v>-2849.5</v>
      </c>
    </row>
    <row r="1292" spans="1:23" x14ac:dyDescent="0.3">
      <c r="A1292" t="s">
        <v>3609</v>
      </c>
      <c r="B1292" t="s">
        <v>3610</v>
      </c>
      <c r="C1292" t="s">
        <v>16141</v>
      </c>
      <c r="D1292">
        <v>10000</v>
      </c>
      <c r="F1292">
        <f t="shared" si="20"/>
        <v>586.13</v>
      </c>
      <c r="G1292">
        <v>586.13</v>
      </c>
      <c r="H1292">
        <v>0</v>
      </c>
      <c r="I1292">
        <v>0</v>
      </c>
      <c r="J1292">
        <v>0</v>
      </c>
      <c r="K1292">
        <v>0</v>
      </c>
      <c r="L1292" t="s">
        <v>3939</v>
      </c>
      <c r="M1292" t="s">
        <v>14838</v>
      </c>
      <c r="N1292" t="s">
        <v>3984</v>
      </c>
      <c r="O1292" t="s">
        <v>16362</v>
      </c>
      <c r="P1292" t="s">
        <v>3991</v>
      </c>
      <c r="Q1292" t="s">
        <v>16364</v>
      </c>
      <c r="R1292" t="s">
        <v>3994</v>
      </c>
      <c r="S1292" t="s">
        <v>16316</v>
      </c>
      <c r="U1292" s="52"/>
      <c r="W1292">
        <v>-9413.8700000000008</v>
      </c>
    </row>
    <row r="1293" spans="1:23" x14ac:dyDescent="0.3">
      <c r="A1293" t="s">
        <v>3611</v>
      </c>
      <c r="B1293" t="s">
        <v>3612</v>
      </c>
      <c r="C1293" t="s">
        <v>16142</v>
      </c>
      <c r="D1293">
        <v>20000</v>
      </c>
      <c r="F1293">
        <f t="shared" si="20"/>
        <v>3320.07</v>
      </c>
      <c r="G1293">
        <v>3320.07</v>
      </c>
      <c r="H1293">
        <v>0</v>
      </c>
      <c r="I1293">
        <v>0</v>
      </c>
      <c r="J1293">
        <v>0</v>
      </c>
      <c r="K1293">
        <v>0</v>
      </c>
      <c r="L1293" t="s">
        <v>3931</v>
      </c>
      <c r="M1293" t="s">
        <v>14838</v>
      </c>
      <c r="N1293" t="s">
        <v>3984</v>
      </c>
      <c r="O1293" t="s">
        <v>16362</v>
      </c>
      <c r="P1293" t="s">
        <v>3991</v>
      </c>
      <c r="Q1293" t="s">
        <v>16364</v>
      </c>
      <c r="R1293" t="s">
        <v>3994</v>
      </c>
      <c r="S1293" t="s">
        <v>16308</v>
      </c>
      <c r="U1293" s="52"/>
      <c r="W1293">
        <v>-16679.93</v>
      </c>
    </row>
    <row r="1294" spans="1:23" x14ac:dyDescent="0.3">
      <c r="A1294" t="s">
        <v>3613</v>
      </c>
      <c r="B1294" t="s">
        <v>3614</v>
      </c>
      <c r="C1294" t="s">
        <v>16143</v>
      </c>
      <c r="D1294">
        <v>120000</v>
      </c>
      <c r="F1294">
        <f t="shared" si="20"/>
        <v>1324</v>
      </c>
      <c r="G1294">
        <v>1324</v>
      </c>
      <c r="H1294">
        <v>0</v>
      </c>
      <c r="I1294">
        <v>0</v>
      </c>
      <c r="J1294">
        <v>0</v>
      </c>
      <c r="K1294">
        <v>0</v>
      </c>
      <c r="L1294" t="s">
        <v>3954</v>
      </c>
      <c r="M1294" t="s">
        <v>14836</v>
      </c>
      <c r="N1294" t="s">
        <v>3984</v>
      </c>
      <c r="O1294" t="s">
        <v>16362</v>
      </c>
      <c r="P1294" t="s">
        <v>3985</v>
      </c>
      <c r="Q1294" t="s">
        <v>16371</v>
      </c>
      <c r="R1294" t="s">
        <v>3997</v>
      </c>
      <c r="S1294" t="s">
        <v>16315</v>
      </c>
      <c r="U1294" s="52"/>
      <c r="W1294">
        <v>-118676</v>
      </c>
    </row>
    <row r="1295" spans="1:23" x14ac:dyDescent="0.3">
      <c r="A1295" t="s">
        <v>3615</v>
      </c>
      <c r="B1295" t="s">
        <v>3616</v>
      </c>
      <c r="C1295" t="s">
        <v>16144</v>
      </c>
      <c r="D1295">
        <v>10000</v>
      </c>
      <c r="F1295">
        <f t="shared" si="20"/>
        <v>299</v>
      </c>
      <c r="G1295">
        <v>0</v>
      </c>
      <c r="H1295">
        <v>0</v>
      </c>
      <c r="I1295">
        <v>0</v>
      </c>
      <c r="J1295">
        <v>0</v>
      </c>
      <c r="K1295">
        <v>299</v>
      </c>
      <c r="L1295" t="s">
        <v>3936</v>
      </c>
      <c r="M1295" t="s">
        <v>14838</v>
      </c>
      <c r="N1295" t="s">
        <v>3984</v>
      </c>
      <c r="O1295" t="s">
        <v>16362</v>
      </c>
      <c r="P1295" t="s">
        <v>3986</v>
      </c>
      <c r="Q1295" t="s">
        <v>16363</v>
      </c>
      <c r="R1295" t="s">
        <v>3994</v>
      </c>
      <c r="S1295" t="s">
        <v>16310</v>
      </c>
      <c r="U1295" s="52"/>
      <c r="W1295">
        <v>-9701</v>
      </c>
    </row>
    <row r="1296" spans="1:23" x14ac:dyDescent="0.3">
      <c r="A1296" t="s">
        <v>3617</v>
      </c>
      <c r="B1296" t="s">
        <v>3618</v>
      </c>
      <c r="C1296" t="s">
        <v>16145</v>
      </c>
      <c r="D1296">
        <v>100000</v>
      </c>
      <c r="F1296">
        <f t="shared" si="20"/>
        <v>22944.82</v>
      </c>
      <c r="G1296">
        <v>22944.82</v>
      </c>
      <c r="H1296">
        <v>0</v>
      </c>
      <c r="I1296">
        <v>0</v>
      </c>
      <c r="J1296">
        <v>0</v>
      </c>
      <c r="K1296">
        <v>0</v>
      </c>
      <c r="L1296" t="s">
        <v>3931</v>
      </c>
      <c r="M1296" t="s">
        <v>14838</v>
      </c>
      <c r="N1296" t="s">
        <v>3984</v>
      </c>
      <c r="O1296" t="s">
        <v>16362</v>
      </c>
      <c r="P1296" t="s">
        <v>3988</v>
      </c>
      <c r="Q1296" t="s">
        <v>16362</v>
      </c>
      <c r="R1296" t="s">
        <v>3994</v>
      </c>
      <c r="S1296" t="s">
        <v>16318</v>
      </c>
      <c r="U1296" s="52"/>
      <c r="W1296">
        <v>-77055.179999999993</v>
      </c>
    </row>
    <row r="1297" spans="1:23" x14ac:dyDescent="0.3">
      <c r="A1297" t="s">
        <v>3619</v>
      </c>
      <c r="B1297" t="s">
        <v>3620</v>
      </c>
      <c r="C1297" t="s">
        <v>16146</v>
      </c>
      <c r="D1297">
        <v>0</v>
      </c>
      <c r="F1297">
        <f t="shared" si="20"/>
        <v>0</v>
      </c>
      <c r="G1297">
        <v>0</v>
      </c>
      <c r="H1297">
        <v>0</v>
      </c>
      <c r="I1297">
        <v>236.19</v>
      </c>
      <c r="J1297">
        <v>0</v>
      </c>
      <c r="K1297">
        <v>-236.19</v>
      </c>
      <c r="L1297" t="s">
        <v>3983</v>
      </c>
      <c r="M1297" t="s">
        <v>14836</v>
      </c>
      <c r="N1297" t="s">
        <v>3989</v>
      </c>
      <c r="O1297" t="s">
        <v>16363</v>
      </c>
      <c r="P1297" t="s">
        <v>3986</v>
      </c>
      <c r="Q1297" t="s">
        <v>16363</v>
      </c>
      <c r="R1297" t="s">
        <v>3994</v>
      </c>
      <c r="S1297" t="s">
        <v>16317</v>
      </c>
      <c r="U1297" s="52"/>
      <c r="W1297">
        <v>0</v>
      </c>
    </row>
    <row r="1298" spans="1:23" x14ac:dyDescent="0.3">
      <c r="A1298" t="s">
        <v>3621</v>
      </c>
      <c r="B1298" t="s">
        <v>3622</v>
      </c>
      <c r="C1298" t="s">
        <v>16147</v>
      </c>
      <c r="D1298">
        <v>1</v>
      </c>
      <c r="F1298">
        <f t="shared" si="20"/>
        <v>7751</v>
      </c>
      <c r="G1298">
        <v>0</v>
      </c>
      <c r="H1298">
        <v>0</v>
      </c>
      <c r="I1298">
        <v>0</v>
      </c>
      <c r="J1298">
        <v>0</v>
      </c>
      <c r="K1298">
        <v>7751</v>
      </c>
      <c r="L1298" t="s">
        <v>3940</v>
      </c>
      <c r="M1298" t="s">
        <v>14838</v>
      </c>
      <c r="N1298" t="s">
        <v>3984</v>
      </c>
      <c r="O1298" t="s">
        <v>16362</v>
      </c>
      <c r="P1298" t="s">
        <v>3985</v>
      </c>
      <c r="Q1298" t="s">
        <v>16371</v>
      </c>
      <c r="R1298" t="s">
        <v>3997</v>
      </c>
      <c r="S1298" t="s">
        <v>16321</v>
      </c>
      <c r="U1298" s="52"/>
      <c r="W1298">
        <v>7750</v>
      </c>
    </row>
    <row r="1299" spans="1:23" x14ac:dyDescent="0.3">
      <c r="A1299" t="s">
        <v>3623</v>
      </c>
      <c r="B1299" t="s">
        <v>3624</v>
      </c>
      <c r="C1299" t="s">
        <v>16148</v>
      </c>
      <c r="D1299">
        <v>5000</v>
      </c>
      <c r="F1299">
        <f t="shared" si="20"/>
        <v>782.02</v>
      </c>
      <c r="G1299">
        <v>691.54</v>
      </c>
      <c r="H1299">
        <v>0</v>
      </c>
      <c r="I1299">
        <v>0</v>
      </c>
      <c r="J1299">
        <v>90.48</v>
      </c>
      <c r="K1299">
        <v>0</v>
      </c>
      <c r="L1299" t="s">
        <v>3932</v>
      </c>
      <c r="M1299" t="s">
        <v>14838</v>
      </c>
      <c r="N1299" t="s">
        <v>3990</v>
      </c>
      <c r="O1299" t="s">
        <v>16364</v>
      </c>
      <c r="P1299" t="s">
        <v>3988</v>
      </c>
      <c r="Q1299" t="s">
        <v>16362</v>
      </c>
      <c r="R1299" t="s">
        <v>3994</v>
      </c>
      <c r="S1299" t="s">
        <v>16319</v>
      </c>
      <c r="U1299" s="52">
        <v>156541000</v>
      </c>
      <c r="V1299">
        <v>2</v>
      </c>
      <c r="W1299">
        <v>-4217.9799999999996</v>
      </c>
    </row>
    <row r="1300" spans="1:23" x14ac:dyDescent="0.3">
      <c r="A1300" t="s">
        <v>3625</v>
      </c>
      <c r="B1300" t="s">
        <v>3626</v>
      </c>
      <c r="C1300" t="s">
        <v>16149</v>
      </c>
      <c r="D1300">
        <v>5000</v>
      </c>
      <c r="F1300">
        <f t="shared" si="20"/>
        <v>4110.76</v>
      </c>
      <c r="G1300">
        <v>0</v>
      </c>
      <c r="H1300">
        <v>0</v>
      </c>
      <c r="I1300">
        <v>0</v>
      </c>
      <c r="J1300">
        <v>0</v>
      </c>
      <c r="K1300">
        <v>4110.76</v>
      </c>
      <c r="L1300" t="s">
        <v>3932</v>
      </c>
      <c r="M1300" t="s">
        <v>14838</v>
      </c>
      <c r="N1300" t="s">
        <v>3984</v>
      </c>
      <c r="O1300" t="s">
        <v>16362</v>
      </c>
      <c r="P1300" t="s">
        <v>3986</v>
      </c>
      <c r="Q1300" t="s">
        <v>16363</v>
      </c>
      <c r="R1300" t="s">
        <v>3997</v>
      </c>
      <c r="S1300" t="s">
        <v>16318</v>
      </c>
      <c r="U1300" s="52"/>
      <c r="W1300">
        <v>-889.23999999999978</v>
      </c>
    </row>
    <row r="1301" spans="1:23" x14ac:dyDescent="0.3">
      <c r="A1301" t="s">
        <v>3627</v>
      </c>
      <c r="B1301" t="s">
        <v>3628</v>
      </c>
      <c r="C1301" t="s">
        <v>16150</v>
      </c>
      <c r="D1301">
        <v>5000</v>
      </c>
      <c r="F1301">
        <f t="shared" si="20"/>
        <v>492.8</v>
      </c>
      <c r="G1301">
        <v>492.8</v>
      </c>
      <c r="H1301">
        <v>0</v>
      </c>
      <c r="I1301">
        <v>0</v>
      </c>
      <c r="J1301">
        <v>0</v>
      </c>
      <c r="K1301">
        <v>0</v>
      </c>
      <c r="L1301" t="s">
        <v>3935</v>
      </c>
      <c r="M1301" t="s">
        <v>14838</v>
      </c>
      <c r="N1301" t="s">
        <v>3984</v>
      </c>
      <c r="O1301" t="s">
        <v>16362</v>
      </c>
      <c r="P1301" t="s">
        <v>3985</v>
      </c>
      <c r="Q1301" t="s">
        <v>16371</v>
      </c>
      <c r="R1301" t="s">
        <v>3997</v>
      </c>
      <c r="S1301" t="s">
        <v>16314</v>
      </c>
      <c r="U1301" s="52">
        <v>191920490</v>
      </c>
      <c r="W1301">
        <v>-4507.2</v>
      </c>
    </row>
    <row r="1302" spans="1:23" x14ac:dyDescent="0.3">
      <c r="A1302" t="s">
        <v>3629</v>
      </c>
      <c r="B1302" t="s">
        <v>3630</v>
      </c>
      <c r="C1302" t="s">
        <v>16151</v>
      </c>
      <c r="D1302">
        <v>5000</v>
      </c>
      <c r="F1302">
        <f t="shared" si="20"/>
        <v>684.25</v>
      </c>
      <c r="G1302">
        <v>0</v>
      </c>
      <c r="H1302">
        <v>0</v>
      </c>
      <c r="I1302">
        <v>0</v>
      </c>
      <c r="J1302">
        <v>0</v>
      </c>
      <c r="K1302">
        <v>684.25</v>
      </c>
      <c r="L1302" t="s">
        <v>3932</v>
      </c>
      <c r="M1302" t="s">
        <v>14838</v>
      </c>
      <c r="N1302" t="s">
        <v>3984</v>
      </c>
      <c r="O1302" t="s">
        <v>16362</v>
      </c>
      <c r="P1302" t="s">
        <v>3988</v>
      </c>
      <c r="Q1302" t="s">
        <v>16362</v>
      </c>
      <c r="R1302" t="s">
        <v>3995</v>
      </c>
      <c r="S1302" t="s">
        <v>16322</v>
      </c>
      <c r="U1302" s="52">
        <v>106620150</v>
      </c>
      <c r="W1302">
        <v>-4315.75</v>
      </c>
    </row>
    <row r="1303" spans="1:23" x14ac:dyDescent="0.3">
      <c r="A1303" t="s">
        <v>3631</v>
      </c>
      <c r="B1303" t="s">
        <v>3632</v>
      </c>
      <c r="C1303" t="s">
        <v>16152</v>
      </c>
      <c r="D1303">
        <v>2000000</v>
      </c>
      <c r="F1303">
        <f t="shared" si="20"/>
        <v>608880.50000000012</v>
      </c>
      <c r="G1303">
        <v>577899.17000000004</v>
      </c>
      <c r="H1303">
        <v>0</v>
      </c>
      <c r="I1303">
        <v>14151.04</v>
      </c>
      <c r="J1303">
        <v>-65.97</v>
      </c>
      <c r="K1303">
        <v>16896.259999999998</v>
      </c>
      <c r="L1303" t="s">
        <v>3968</v>
      </c>
      <c r="M1303" t="s">
        <v>14838</v>
      </c>
      <c r="N1303" t="s">
        <v>3990</v>
      </c>
      <c r="O1303" t="s">
        <v>16364</v>
      </c>
      <c r="P1303" t="s">
        <v>3986</v>
      </c>
      <c r="Q1303" t="s">
        <v>16363</v>
      </c>
      <c r="R1303" t="s">
        <v>3994</v>
      </c>
      <c r="S1303" t="s">
        <v>16319</v>
      </c>
      <c r="U1303" s="52">
        <v>877201740</v>
      </c>
      <c r="W1303">
        <v>-1391119.5</v>
      </c>
    </row>
    <row r="1304" spans="1:23" x14ac:dyDescent="0.3">
      <c r="A1304" t="s">
        <v>3633</v>
      </c>
      <c r="B1304" t="s">
        <v>3634</v>
      </c>
      <c r="C1304" t="s">
        <v>16153</v>
      </c>
      <c r="D1304">
        <v>2300000</v>
      </c>
      <c r="F1304">
        <f t="shared" si="20"/>
        <v>1210552.24</v>
      </c>
      <c r="G1304">
        <v>1174556.8899999999</v>
      </c>
      <c r="H1304">
        <v>0</v>
      </c>
      <c r="I1304">
        <v>20125.349999999999</v>
      </c>
      <c r="J1304">
        <v>0</v>
      </c>
      <c r="K1304">
        <v>15870</v>
      </c>
      <c r="L1304" t="s">
        <v>3968</v>
      </c>
      <c r="M1304" t="s">
        <v>14838</v>
      </c>
      <c r="N1304" t="s">
        <v>3990</v>
      </c>
      <c r="O1304" t="s">
        <v>16364</v>
      </c>
      <c r="P1304" t="s">
        <v>3986</v>
      </c>
      <c r="Q1304" t="s">
        <v>16363</v>
      </c>
      <c r="R1304" t="s">
        <v>3994</v>
      </c>
      <c r="S1304" t="s">
        <v>16319</v>
      </c>
      <c r="U1304" s="52">
        <v>754117000</v>
      </c>
      <c r="W1304">
        <v>-1089447.76</v>
      </c>
    </row>
    <row r="1305" spans="1:23" x14ac:dyDescent="0.3">
      <c r="A1305" t="s">
        <v>3635</v>
      </c>
      <c r="B1305" t="s">
        <v>3636</v>
      </c>
      <c r="C1305" t="s">
        <v>16154</v>
      </c>
      <c r="D1305">
        <v>3800000</v>
      </c>
      <c r="F1305">
        <f t="shared" si="20"/>
        <v>1516855.79</v>
      </c>
      <c r="G1305">
        <v>1516855.79</v>
      </c>
      <c r="H1305">
        <v>0</v>
      </c>
      <c r="I1305">
        <v>0</v>
      </c>
      <c r="J1305">
        <v>0</v>
      </c>
      <c r="K1305">
        <v>0</v>
      </c>
      <c r="L1305" t="s">
        <v>3968</v>
      </c>
      <c r="M1305" t="s">
        <v>14838</v>
      </c>
      <c r="N1305" t="s">
        <v>3984</v>
      </c>
      <c r="O1305" t="s">
        <v>16362</v>
      </c>
      <c r="P1305" t="s">
        <v>3986</v>
      </c>
      <c r="Q1305" t="s">
        <v>16363</v>
      </c>
      <c r="R1305" t="s">
        <v>3994</v>
      </c>
      <c r="S1305" t="s">
        <v>16313</v>
      </c>
      <c r="U1305" s="52"/>
      <c r="W1305">
        <v>-2283144.21</v>
      </c>
    </row>
    <row r="1306" spans="1:23" x14ac:dyDescent="0.3">
      <c r="A1306" t="s">
        <v>3637</v>
      </c>
      <c r="B1306" t="s">
        <v>3638</v>
      </c>
      <c r="C1306" t="s">
        <v>16155</v>
      </c>
      <c r="D1306">
        <v>400000</v>
      </c>
      <c r="F1306">
        <f t="shared" si="20"/>
        <v>151483.85</v>
      </c>
      <c r="G1306">
        <v>151483.85</v>
      </c>
      <c r="H1306">
        <v>0</v>
      </c>
      <c r="I1306">
        <v>0</v>
      </c>
      <c r="J1306">
        <v>0</v>
      </c>
      <c r="K1306">
        <v>0</v>
      </c>
      <c r="L1306" t="s">
        <v>3968</v>
      </c>
      <c r="M1306" t="s">
        <v>14838</v>
      </c>
      <c r="N1306" t="s">
        <v>3984</v>
      </c>
      <c r="O1306" t="s">
        <v>16362</v>
      </c>
      <c r="P1306" t="s">
        <v>3986</v>
      </c>
      <c r="Q1306" t="s">
        <v>16363</v>
      </c>
      <c r="R1306" t="s">
        <v>3994</v>
      </c>
      <c r="S1306" t="s">
        <v>16320</v>
      </c>
      <c r="U1306" s="52">
        <v>55337800</v>
      </c>
      <c r="V1306">
        <v>3</v>
      </c>
      <c r="W1306">
        <v>-248516.15</v>
      </c>
    </row>
    <row r="1307" spans="1:23" x14ac:dyDescent="0.3">
      <c r="A1307" t="s">
        <v>3639</v>
      </c>
      <c r="B1307" t="s">
        <v>3640</v>
      </c>
      <c r="C1307" t="s">
        <v>16156</v>
      </c>
      <c r="D1307">
        <v>400000</v>
      </c>
      <c r="F1307">
        <f t="shared" si="20"/>
        <v>20860.920000000002</v>
      </c>
      <c r="G1307">
        <v>18377.47</v>
      </c>
      <c r="H1307">
        <v>0</v>
      </c>
      <c r="I1307">
        <v>0</v>
      </c>
      <c r="J1307">
        <v>0</v>
      </c>
      <c r="K1307">
        <v>2483.4499999999998</v>
      </c>
      <c r="L1307" t="s">
        <v>3943</v>
      </c>
      <c r="M1307" t="s">
        <v>14842</v>
      </c>
      <c r="N1307" t="s">
        <v>3989</v>
      </c>
      <c r="O1307" t="s">
        <v>16363</v>
      </c>
      <c r="P1307" t="s">
        <v>3986</v>
      </c>
      <c r="Q1307" t="s">
        <v>16363</v>
      </c>
      <c r="R1307" t="s">
        <v>3994</v>
      </c>
      <c r="S1307" t="s">
        <v>16314</v>
      </c>
      <c r="U1307" s="52"/>
      <c r="W1307">
        <v>-379139.08</v>
      </c>
    </row>
    <row r="1308" spans="1:23" x14ac:dyDescent="0.3">
      <c r="A1308" t="s">
        <v>3641</v>
      </c>
      <c r="B1308" t="s">
        <v>3642</v>
      </c>
      <c r="C1308" t="s">
        <v>16157</v>
      </c>
      <c r="D1308">
        <v>250000</v>
      </c>
      <c r="F1308">
        <f t="shared" si="20"/>
        <v>-20443.32</v>
      </c>
      <c r="G1308">
        <v>5221</v>
      </c>
      <c r="H1308">
        <v>0</v>
      </c>
      <c r="I1308">
        <v>0</v>
      </c>
      <c r="J1308">
        <v>0</v>
      </c>
      <c r="K1308">
        <v>-25664.32</v>
      </c>
      <c r="L1308" t="s">
        <v>3932</v>
      </c>
      <c r="M1308" t="s">
        <v>14838</v>
      </c>
      <c r="N1308" t="s">
        <v>3984</v>
      </c>
      <c r="O1308" t="s">
        <v>16362</v>
      </c>
      <c r="P1308" t="s">
        <v>3991</v>
      </c>
      <c r="Q1308" t="s">
        <v>16364</v>
      </c>
      <c r="R1308" t="s">
        <v>3994</v>
      </c>
      <c r="S1308" t="s">
        <v>16319</v>
      </c>
      <c r="U1308" s="52">
        <v>647355900</v>
      </c>
      <c r="W1308">
        <v>-270443.32</v>
      </c>
    </row>
    <row r="1309" spans="1:23" x14ac:dyDescent="0.3">
      <c r="A1309" t="s">
        <v>3643</v>
      </c>
      <c r="B1309" t="s">
        <v>3644</v>
      </c>
      <c r="C1309" t="s">
        <v>16158</v>
      </c>
      <c r="D1309">
        <v>1481000</v>
      </c>
      <c r="F1309">
        <f t="shared" si="20"/>
        <v>1137681.0699999998</v>
      </c>
      <c r="G1309">
        <v>1046841.94</v>
      </c>
      <c r="H1309">
        <v>0</v>
      </c>
      <c r="I1309">
        <v>16226.95</v>
      </c>
      <c r="J1309">
        <v>0</v>
      </c>
      <c r="K1309">
        <v>74612.179999999993</v>
      </c>
      <c r="L1309" t="s">
        <v>3972</v>
      </c>
      <c r="M1309" t="s">
        <v>14842</v>
      </c>
      <c r="N1309" t="s">
        <v>3989</v>
      </c>
      <c r="O1309" t="s">
        <v>16363</v>
      </c>
      <c r="P1309" t="s">
        <v>3986</v>
      </c>
      <c r="Q1309" t="s">
        <v>16363</v>
      </c>
      <c r="R1309" t="s">
        <v>3994</v>
      </c>
      <c r="S1309" t="s">
        <v>16307</v>
      </c>
      <c r="U1309" s="52"/>
      <c r="V1309">
        <v>3</v>
      </c>
      <c r="W1309">
        <v>-343318.93000000017</v>
      </c>
    </row>
    <row r="1310" spans="1:23" x14ac:dyDescent="0.3">
      <c r="A1310" t="s">
        <v>3645</v>
      </c>
      <c r="B1310" t="s">
        <v>3646</v>
      </c>
      <c r="C1310" t="s">
        <v>16159</v>
      </c>
      <c r="D1310">
        <v>10000</v>
      </c>
      <c r="F1310">
        <f t="shared" si="20"/>
        <v>1003.38</v>
      </c>
      <c r="G1310">
        <v>0</v>
      </c>
      <c r="H1310">
        <v>0</v>
      </c>
      <c r="I1310">
        <v>0</v>
      </c>
      <c r="J1310">
        <v>0</v>
      </c>
      <c r="K1310">
        <v>1003.38</v>
      </c>
      <c r="L1310" t="s">
        <v>3932</v>
      </c>
      <c r="M1310" t="s">
        <v>14838</v>
      </c>
      <c r="N1310" t="s">
        <v>3989</v>
      </c>
      <c r="O1310" t="s">
        <v>16363</v>
      </c>
      <c r="P1310" t="s">
        <v>3986</v>
      </c>
      <c r="Q1310" t="s">
        <v>16363</v>
      </c>
      <c r="R1310" t="s">
        <v>3994</v>
      </c>
      <c r="S1310" t="s">
        <v>16307</v>
      </c>
      <c r="U1310" s="52">
        <v>2728320000</v>
      </c>
      <c r="W1310">
        <v>-8996.6200000000008</v>
      </c>
    </row>
    <row r="1311" spans="1:23" x14ac:dyDescent="0.3">
      <c r="A1311" t="s">
        <v>3647</v>
      </c>
      <c r="B1311" t="s">
        <v>3646</v>
      </c>
      <c r="C1311" t="s">
        <v>16160</v>
      </c>
      <c r="D1311">
        <v>30000</v>
      </c>
      <c r="F1311">
        <f t="shared" si="20"/>
        <v>16891.64</v>
      </c>
      <c r="G1311">
        <v>16891.64</v>
      </c>
      <c r="H1311">
        <v>0</v>
      </c>
      <c r="I1311">
        <v>0</v>
      </c>
      <c r="J1311">
        <v>0</v>
      </c>
      <c r="K1311">
        <v>0</v>
      </c>
      <c r="L1311" t="s">
        <v>3949</v>
      </c>
      <c r="M1311" t="s">
        <v>14838</v>
      </c>
      <c r="N1311" t="s">
        <v>3984</v>
      </c>
      <c r="O1311" t="s">
        <v>16362</v>
      </c>
      <c r="P1311" t="s">
        <v>3986</v>
      </c>
      <c r="Q1311" t="s">
        <v>16363</v>
      </c>
      <c r="R1311" t="s">
        <v>3994</v>
      </c>
      <c r="S1311" t="s">
        <v>16308</v>
      </c>
      <c r="U1311" s="52">
        <v>8706720</v>
      </c>
      <c r="W1311">
        <v>-13108.36</v>
      </c>
    </row>
    <row r="1312" spans="1:23" x14ac:dyDescent="0.3">
      <c r="A1312" t="s">
        <v>3648</v>
      </c>
      <c r="B1312" t="s">
        <v>3649</v>
      </c>
      <c r="C1312" t="s">
        <v>16161</v>
      </c>
      <c r="D1312">
        <v>4731100</v>
      </c>
      <c r="F1312">
        <f t="shared" si="20"/>
        <v>1278492.6400000001</v>
      </c>
      <c r="G1312">
        <v>1219140.48</v>
      </c>
      <c r="H1312">
        <v>46199.98</v>
      </c>
      <c r="I1312">
        <v>12243.01</v>
      </c>
      <c r="J1312">
        <v>3031.11</v>
      </c>
      <c r="K1312">
        <v>-2121.94</v>
      </c>
      <c r="L1312" t="s">
        <v>3972</v>
      </c>
      <c r="M1312" t="s">
        <v>14842</v>
      </c>
      <c r="N1312" t="s">
        <v>3989</v>
      </c>
      <c r="O1312" t="s">
        <v>16363</v>
      </c>
      <c r="P1312" t="s">
        <v>3986</v>
      </c>
      <c r="Q1312" t="s">
        <v>16363</v>
      </c>
      <c r="R1312" t="s">
        <v>3994</v>
      </c>
      <c r="S1312" t="s">
        <v>16316</v>
      </c>
      <c r="U1312" s="52"/>
      <c r="V1312">
        <v>1</v>
      </c>
      <c r="W1312">
        <v>-3452607.36</v>
      </c>
    </row>
    <row r="1313" spans="1:23" x14ac:dyDescent="0.3">
      <c r="A1313" t="s">
        <v>3650</v>
      </c>
      <c r="B1313" t="s">
        <v>3651</v>
      </c>
      <c r="C1313" t="s">
        <v>16162</v>
      </c>
      <c r="D1313">
        <v>45000</v>
      </c>
      <c r="F1313">
        <f t="shared" si="20"/>
        <v>6451.9</v>
      </c>
      <c r="G1313">
        <v>6451.9</v>
      </c>
      <c r="H1313">
        <v>0</v>
      </c>
      <c r="I1313">
        <v>0</v>
      </c>
      <c r="J1313">
        <v>0</v>
      </c>
      <c r="K1313">
        <v>0</v>
      </c>
      <c r="L1313" t="s">
        <v>3945</v>
      </c>
      <c r="M1313" t="s">
        <v>14844</v>
      </c>
      <c r="N1313" t="s">
        <v>3984</v>
      </c>
      <c r="O1313" t="s">
        <v>16362</v>
      </c>
      <c r="P1313" t="s">
        <v>3991</v>
      </c>
      <c r="Q1313" t="s">
        <v>16364</v>
      </c>
      <c r="R1313" t="s">
        <v>3994</v>
      </c>
      <c r="S1313" t="s">
        <v>16320</v>
      </c>
      <c r="U1313" s="52"/>
      <c r="W1313">
        <v>-38548.1</v>
      </c>
    </row>
    <row r="1314" spans="1:23" x14ac:dyDescent="0.3">
      <c r="A1314" t="s">
        <v>3652</v>
      </c>
      <c r="B1314" t="s">
        <v>3653</v>
      </c>
      <c r="C1314" t="s">
        <v>16163</v>
      </c>
      <c r="D1314">
        <v>300000</v>
      </c>
      <c r="F1314">
        <f t="shared" si="20"/>
        <v>723.65</v>
      </c>
      <c r="G1314">
        <v>0</v>
      </c>
      <c r="H1314">
        <v>0</v>
      </c>
      <c r="I1314">
        <v>0</v>
      </c>
      <c r="J1314">
        <v>0</v>
      </c>
      <c r="K1314">
        <v>723.65</v>
      </c>
      <c r="L1314" t="s">
        <v>3959</v>
      </c>
      <c r="M1314" t="s">
        <v>14844</v>
      </c>
      <c r="N1314" t="s">
        <v>3984</v>
      </c>
      <c r="O1314" t="s">
        <v>16362</v>
      </c>
      <c r="P1314" t="s">
        <v>3986</v>
      </c>
      <c r="Q1314" t="s">
        <v>16363</v>
      </c>
      <c r="R1314" t="s">
        <v>3994</v>
      </c>
      <c r="S1314" t="s">
        <v>16319</v>
      </c>
      <c r="U1314" s="52"/>
      <c r="W1314">
        <v>-299276.34999999998</v>
      </c>
    </row>
    <row r="1315" spans="1:23" x14ac:dyDescent="0.3">
      <c r="A1315" t="s">
        <v>3654</v>
      </c>
      <c r="B1315" t="s">
        <v>3653</v>
      </c>
      <c r="C1315" t="s">
        <v>16164</v>
      </c>
      <c r="D1315">
        <v>305000</v>
      </c>
      <c r="F1315">
        <f t="shared" si="20"/>
        <v>1105.76</v>
      </c>
      <c r="G1315">
        <v>0</v>
      </c>
      <c r="H1315">
        <v>0</v>
      </c>
      <c r="I1315">
        <v>0</v>
      </c>
      <c r="J1315">
        <v>0</v>
      </c>
      <c r="K1315">
        <v>1105.76</v>
      </c>
      <c r="L1315" t="s">
        <v>3959</v>
      </c>
      <c r="M1315" t="s">
        <v>14844</v>
      </c>
      <c r="N1315" t="s">
        <v>3984</v>
      </c>
      <c r="O1315" t="s">
        <v>16362</v>
      </c>
      <c r="P1315" t="s">
        <v>3986</v>
      </c>
      <c r="Q1315" t="s">
        <v>16363</v>
      </c>
      <c r="R1315" t="s">
        <v>3994</v>
      </c>
      <c r="S1315" t="s">
        <v>16315</v>
      </c>
      <c r="U1315" s="52"/>
      <c r="W1315">
        <v>-303894.24</v>
      </c>
    </row>
    <row r="1316" spans="1:23" x14ac:dyDescent="0.3">
      <c r="A1316" t="s">
        <v>3655</v>
      </c>
      <c r="B1316" t="s">
        <v>3653</v>
      </c>
      <c r="C1316" t="s">
        <v>16165</v>
      </c>
      <c r="D1316">
        <v>1700000</v>
      </c>
      <c r="F1316">
        <f t="shared" si="20"/>
        <v>492959.26</v>
      </c>
      <c r="G1316">
        <v>490617.74</v>
      </c>
      <c r="H1316">
        <v>2823.4</v>
      </c>
      <c r="I1316">
        <v>0</v>
      </c>
      <c r="J1316">
        <v>0</v>
      </c>
      <c r="K1316">
        <v>-481.88</v>
      </c>
      <c r="L1316" t="s">
        <v>3959</v>
      </c>
      <c r="M1316" t="s">
        <v>14844</v>
      </c>
      <c r="N1316" t="s">
        <v>3989</v>
      </c>
      <c r="O1316" t="s">
        <v>16363</v>
      </c>
      <c r="P1316" t="s">
        <v>3986</v>
      </c>
      <c r="Q1316" t="s">
        <v>16363</v>
      </c>
      <c r="R1316" t="s">
        <v>3994</v>
      </c>
      <c r="S1316" t="s">
        <v>16311</v>
      </c>
      <c r="U1316" s="52">
        <v>23522720</v>
      </c>
      <c r="W1316">
        <v>-1207040.74</v>
      </c>
    </row>
    <row r="1317" spans="1:23" x14ac:dyDescent="0.3">
      <c r="A1317" t="s">
        <v>3656</v>
      </c>
      <c r="B1317" t="s">
        <v>3653</v>
      </c>
      <c r="C1317" t="s">
        <v>16166</v>
      </c>
      <c r="D1317">
        <v>7000000</v>
      </c>
      <c r="F1317">
        <f t="shared" si="20"/>
        <v>-17565.28</v>
      </c>
      <c r="G1317">
        <v>0</v>
      </c>
      <c r="H1317">
        <v>0</v>
      </c>
      <c r="I1317">
        <v>0</v>
      </c>
      <c r="J1317">
        <v>0</v>
      </c>
      <c r="K1317">
        <v>-17565.28</v>
      </c>
      <c r="L1317" t="s">
        <v>3959</v>
      </c>
      <c r="M1317" t="s">
        <v>14844</v>
      </c>
      <c r="N1317" t="s">
        <v>3984</v>
      </c>
      <c r="O1317" t="s">
        <v>16362</v>
      </c>
      <c r="P1317" t="s">
        <v>3986</v>
      </c>
      <c r="Q1317" t="s">
        <v>16363</v>
      </c>
      <c r="R1317" t="s">
        <v>3994</v>
      </c>
      <c r="S1317" t="s">
        <v>16321</v>
      </c>
      <c r="U1317" s="52"/>
      <c r="W1317">
        <v>-7017565.2800000003</v>
      </c>
    </row>
    <row r="1318" spans="1:23" x14ac:dyDescent="0.3">
      <c r="A1318" t="s">
        <v>3657</v>
      </c>
      <c r="B1318" t="s">
        <v>3658</v>
      </c>
      <c r="C1318" t="s">
        <v>16167</v>
      </c>
      <c r="D1318">
        <v>200000</v>
      </c>
      <c r="F1318">
        <f t="shared" si="20"/>
        <v>132994.80000000002</v>
      </c>
      <c r="G1318">
        <v>132572.94</v>
      </c>
      <c r="H1318">
        <v>323.16000000000003</v>
      </c>
      <c r="I1318">
        <v>0</v>
      </c>
      <c r="J1318">
        <v>98.7</v>
      </c>
      <c r="K1318">
        <v>0</v>
      </c>
      <c r="L1318" t="s">
        <v>3976</v>
      </c>
      <c r="M1318" t="s">
        <v>14836</v>
      </c>
      <c r="N1318" t="s">
        <v>3989</v>
      </c>
      <c r="O1318" t="s">
        <v>16363</v>
      </c>
      <c r="P1318" t="s">
        <v>3988</v>
      </c>
      <c r="Q1318" t="s">
        <v>16362</v>
      </c>
      <c r="R1318" t="s">
        <v>3999</v>
      </c>
      <c r="S1318" t="s">
        <v>16316</v>
      </c>
      <c r="U1318" s="52">
        <v>928344200</v>
      </c>
      <c r="W1318">
        <v>-67005.199999999983</v>
      </c>
    </row>
    <row r="1319" spans="1:23" x14ac:dyDescent="0.3">
      <c r="A1319" t="s">
        <v>3659</v>
      </c>
      <c r="B1319" t="s">
        <v>3658</v>
      </c>
      <c r="C1319" t="s">
        <v>16168</v>
      </c>
      <c r="D1319">
        <v>800000</v>
      </c>
      <c r="F1319">
        <f t="shared" si="20"/>
        <v>228348.94999999998</v>
      </c>
      <c r="G1319">
        <v>226881.93</v>
      </c>
      <c r="H1319">
        <v>0</v>
      </c>
      <c r="I1319">
        <v>549.87</v>
      </c>
      <c r="J1319">
        <v>0</v>
      </c>
      <c r="K1319">
        <v>917.15</v>
      </c>
      <c r="L1319" t="s">
        <v>3976</v>
      </c>
      <c r="M1319" t="s">
        <v>14836</v>
      </c>
      <c r="N1319" t="s">
        <v>3989</v>
      </c>
      <c r="O1319" t="s">
        <v>16363</v>
      </c>
      <c r="P1319" t="s">
        <v>3988</v>
      </c>
      <c r="Q1319" t="s">
        <v>16362</v>
      </c>
      <c r="R1319" t="s">
        <v>3999</v>
      </c>
      <c r="S1319" t="s">
        <v>16317</v>
      </c>
      <c r="U1319" s="52"/>
      <c r="W1319">
        <v>-571651.05000000005</v>
      </c>
    </row>
    <row r="1320" spans="1:23" x14ac:dyDescent="0.3">
      <c r="A1320" t="s">
        <v>3660</v>
      </c>
      <c r="B1320" t="s">
        <v>3661</v>
      </c>
      <c r="C1320" t="s">
        <v>16169</v>
      </c>
      <c r="D1320">
        <v>20000</v>
      </c>
      <c r="F1320">
        <f t="shared" si="20"/>
        <v>-281.22000000000003</v>
      </c>
      <c r="G1320">
        <v>0</v>
      </c>
      <c r="H1320">
        <v>0</v>
      </c>
      <c r="I1320">
        <v>0</v>
      </c>
      <c r="J1320">
        <v>-281.22000000000003</v>
      </c>
      <c r="K1320">
        <v>0</v>
      </c>
      <c r="L1320" t="s">
        <v>3976</v>
      </c>
      <c r="M1320" t="s">
        <v>14836</v>
      </c>
      <c r="N1320" t="s">
        <v>3990</v>
      </c>
      <c r="O1320" t="s">
        <v>16364</v>
      </c>
      <c r="P1320" t="s">
        <v>3985</v>
      </c>
      <c r="Q1320" t="s">
        <v>16371</v>
      </c>
      <c r="R1320" t="s">
        <v>3997</v>
      </c>
      <c r="S1320" t="s">
        <v>16321</v>
      </c>
      <c r="U1320" s="52">
        <v>94146140</v>
      </c>
      <c r="W1320">
        <v>-20281.22</v>
      </c>
    </row>
    <row r="1321" spans="1:23" x14ac:dyDescent="0.3">
      <c r="A1321" t="s">
        <v>3662</v>
      </c>
      <c r="B1321" t="s">
        <v>3661</v>
      </c>
      <c r="C1321" t="s">
        <v>16170</v>
      </c>
      <c r="D1321">
        <v>20000000</v>
      </c>
      <c r="F1321">
        <f t="shared" si="20"/>
        <v>15751062.800000001</v>
      </c>
      <c r="G1321">
        <v>15174661.02</v>
      </c>
      <c r="H1321">
        <v>16279.83</v>
      </c>
      <c r="I1321">
        <v>494344.39</v>
      </c>
      <c r="J1321">
        <v>-17576.62</v>
      </c>
      <c r="K1321">
        <v>83354.179999999993</v>
      </c>
      <c r="L1321" t="s">
        <v>3976</v>
      </c>
      <c r="M1321" t="s">
        <v>14836</v>
      </c>
      <c r="N1321" t="s">
        <v>3992</v>
      </c>
      <c r="O1321" t="s">
        <v>16365</v>
      </c>
      <c r="P1321" t="s">
        <v>3986</v>
      </c>
      <c r="Q1321" t="s">
        <v>16363</v>
      </c>
      <c r="R1321" t="s">
        <v>3994</v>
      </c>
      <c r="S1321" t="s">
        <v>16312</v>
      </c>
      <c r="U1321" s="52"/>
      <c r="W1321">
        <v>-4248937.1999999993</v>
      </c>
    </row>
    <row r="1322" spans="1:23" x14ac:dyDescent="0.3">
      <c r="A1322" t="s">
        <v>3663</v>
      </c>
      <c r="B1322" t="s">
        <v>3661</v>
      </c>
      <c r="C1322" t="s">
        <v>16171</v>
      </c>
      <c r="D1322">
        <v>49000000</v>
      </c>
      <c r="F1322">
        <f t="shared" si="20"/>
        <v>20035267.349999998</v>
      </c>
      <c r="G1322">
        <v>18651731.82</v>
      </c>
      <c r="H1322">
        <v>80548.06</v>
      </c>
      <c r="I1322">
        <v>1091569.46</v>
      </c>
      <c r="J1322">
        <v>148933.20000000001</v>
      </c>
      <c r="K1322">
        <v>62484.81</v>
      </c>
      <c r="L1322" t="s">
        <v>3976</v>
      </c>
      <c r="M1322" t="s">
        <v>14836</v>
      </c>
      <c r="N1322" t="s">
        <v>3992</v>
      </c>
      <c r="O1322" t="s">
        <v>16365</v>
      </c>
      <c r="P1322" t="s">
        <v>3986</v>
      </c>
      <c r="Q1322" t="s">
        <v>16363</v>
      </c>
      <c r="R1322" t="s">
        <v>3994</v>
      </c>
      <c r="S1322" t="s">
        <v>16311</v>
      </c>
      <c r="U1322" s="52"/>
      <c r="W1322">
        <v>-28964732.650000002</v>
      </c>
    </row>
    <row r="1323" spans="1:23" x14ac:dyDescent="0.3">
      <c r="A1323" t="s">
        <v>3664</v>
      </c>
      <c r="B1323" t="s">
        <v>3665</v>
      </c>
      <c r="C1323" t="s">
        <v>16172</v>
      </c>
      <c r="D1323">
        <v>15000</v>
      </c>
      <c r="F1323">
        <f t="shared" si="20"/>
        <v>5761.2999999999993</v>
      </c>
      <c r="G1323">
        <v>4683.83</v>
      </c>
      <c r="H1323">
        <v>671.96</v>
      </c>
      <c r="I1323">
        <v>113.74</v>
      </c>
      <c r="J1323">
        <v>122.29</v>
      </c>
      <c r="K1323">
        <v>169.48</v>
      </c>
      <c r="L1323" t="s">
        <v>3975</v>
      </c>
      <c r="M1323" t="s">
        <v>14841</v>
      </c>
      <c r="N1323" t="s">
        <v>3984</v>
      </c>
      <c r="O1323" t="s">
        <v>16362</v>
      </c>
      <c r="P1323" t="s">
        <v>3985</v>
      </c>
      <c r="Q1323" t="s">
        <v>16371</v>
      </c>
      <c r="R1323" t="s">
        <v>3997</v>
      </c>
      <c r="S1323" t="s">
        <v>16311</v>
      </c>
      <c r="U1323" s="52"/>
      <c r="W1323">
        <v>-9238.7000000000007</v>
      </c>
    </row>
    <row r="1324" spans="1:23" x14ac:dyDescent="0.3">
      <c r="A1324" t="s">
        <v>3666</v>
      </c>
      <c r="B1324" t="s">
        <v>3667</v>
      </c>
      <c r="C1324" t="s">
        <v>16173</v>
      </c>
      <c r="D1324">
        <v>35000</v>
      </c>
      <c r="F1324">
        <f t="shared" si="20"/>
        <v>20608.359999999997</v>
      </c>
      <c r="G1324">
        <v>17332.96</v>
      </c>
      <c r="H1324">
        <v>338.41</v>
      </c>
      <c r="I1324">
        <v>1060.46</v>
      </c>
      <c r="J1324">
        <v>359.44</v>
      </c>
      <c r="K1324">
        <v>1517.09</v>
      </c>
      <c r="L1324" t="s">
        <v>3975</v>
      </c>
      <c r="M1324" t="s">
        <v>14841</v>
      </c>
      <c r="N1324" t="s">
        <v>3990</v>
      </c>
      <c r="O1324" t="s">
        <v>16364</v>
      </c>
      <c r="P1324" t="s">
        <v>3985</v>
      </c>
      <c r="Q1324" t="s">
        <v>16371</v>
      </c>
      <c r="R1324" t="s">
        <v>3997</v>
      </c>
      <c r="S1324" t="s">
        <v>16310</v>
      </c>
      <c r="U1324" s="52">
        <v>70033800</v>
      </c>
      <c r="W1324">
        <v>-14391.640000000003</v>
      </c>
    </row>
    <row r="1325" spans="1:23" x14ac:dyDescent="0.3">
      <c r="A1325" t="s">
        <v>3668</v>
      </c>
      <c r="B1325" t="s">
        <v>3669</v>
      </c>
      <c r="C1325" t="s">
        <v>16174</v>
      </c>
      <c r="D1325">
        <v>500000</v>
      </c>
      <c r="F1325">
        <f t="shared" si="20"/>
        <v>48818.310000000005</v>
      </c>
      <c r="G1325">
        <v>44291.91</v>
      </c>
      <c r="H1325">
        <v>0</v>
      </c>
      <c r="I1325">
        <v>4526.3999999999996</v>
      </c>
      <c r="J1325">
        <v>0</v>
      </c>
      <c r="K1325">
        <v>0</v>
      </c>
      <c r="L1325" t="s">
        <v>3976</v>
      </c>
      <c r="M1325" t="s">
        <v>14836</v>
      </c>
      <c r="N1325" t="s">
        <v>3984</v>
      </c>
      <c r="O1325" t="s">
        <v>16362</v>
      </c>
      <c r="P1325" t="s">
        <v>3985</v>
      </c>
      <c r="Q1325" t="s">
        <v>16371</v>
      </c>
      <c r="R1325" t="s">
        <v>3997</v>
      </c>
      <c r="S1325" t="s">
        <v>16319</v>
      </c>
      <c r="U1325" s="52"/>
      <c r="W1325">
        <v>-451181.69</v>
      </c>
    </row>
    <row r="1326" spans="1:23" x14ac:dyDescent="0.3">
      <c r="A1326" t="s">
        <v>3670</v>
      </c>
      <c r="B1326" t="s">
        <v>3669</v>
      </c>
      <c r="C1326" t="s">
        <v>16175</v>
      </c>
      <c r="D1326">
        <v>500000</v>
      </c>
      <c r="F1326">
        <f t="shared" si="20"/>
        <v>70359.25</v>
      </c>
      <c r="G1326">
        <v>71483.649999999994</v>
      </c>
      <c r="H1326">
        <v>0</v>
      </c>
      <c r="I1326">
        <v>269.5</v>
      </c>
      <c r="J1326">
        <v>266.75</v>
      </c>
      <c r="K1326">
        <v>-1660.65</v>
      </c>
      <c r="L1326" t="s">
        <v>3976</v>
      </c>
      <c r="M1326" t="s">
        <v>14836</v>
      </c>
      <c r="N1326" t="s">
        <v>3989</v>
      </c>
      <c r="O1326" t="s">
        <v>16363</v>
      </c>
      <c r="P1326" t="s">
        <v>3985</v>
      </c>
      <c r="Q1326" t="s">
        <v>16371</v>
      </c>
      <c r="R1326" t="s">
        <v>3997</v>
      </c>
      <c r="S1326" t="s">
        <v>16319</v>
      </c>
      <c r="U1326" s="52"/>
      <c r="W1326">
        <v>-429640.75</v>
      </c>
    </row>
    <row r="1327" spans="1:23" x14ac:dyDescent="0.3">
      <c r="A1327" t="s">
        <v>3671</v>
      </c>
      <c r="B1327" t="s">
        <v>3672</v>
      </c>
      <c r="C1327" t="s">
        <v>16176</v>
      </c>
      <c r="D1327">
        <v>250000</v>
      </c>
      <c r="F1327">
        <f t="shared" si="20"/>
        <v>175121.72999999998</v>
      </c>
      <c r="G1327">
        <v>167388.65</v>
      </c>
      <c r="H1327">
        <v>0</v>
      </c>
      <c r="I1327">
        <v>7733.08</v>
      </c>
      <c r="J1327">
        <v>0</v>
      </c>
      <c r="K1327">
        <v>0</v>
      </c>
      <c r="L1327" t="s">
        <v>3976</v>
      </c>
      <c r="M1327" t="s">
        <v>14836</v>
      </c>
      <c r="N1327" t="s">
        <v>3990</v>
      </c>
      <c r="O1327" t="s">
        <v>16364</v>
      </c>
      <c r="P1327" t="s">
        <v>3985</v>
      </c>
      <c r="Q1327" t="s">
        <v>16371</v>
      </c>
      <c r="R1327" t="s">
        <v>3997</v>
      </c>
      <c r="S1327" t="s">
        <v>16314</v>
      </c>
      <c r="U1327" s="52"/>
      <c r="V1327">
        <v>5</v>
      </c>
      <c r="W1327">
        <v>-74878.270000000019</v>
      </c>
    </row>
    <row r="1328" spans="1:23" x14ac:dyDescent="0.3">
      <c r="A1328" t="s">
        <v>3673</v>
      </c>
      <c r="B1328" t="s">
        <v>3674</v>
      </c>
      <c r="C1328" t="s">
        <v>16177</v>
      </c>
      <c r="D1328">
        <v>100000</v>
      </c>
      <c r="F1328">
        <f t="shared" si="20"/>
        <v>39839.68</v>
      </c>
      <c r="G1328">
        <v>40301.17</v>
      </c>
      <c r="H1328">
        <v>0</v>
      </c>
      <c r="I1328">
        <v>0</v>
      </c>
      <c r="J1328">
        <v>0</v>
      </c>
      <c r="K1328">
        <v>-461.49</v>
      </c>
      <c r="L1328" t="s">
        <v>3976</v>
      </c>
      <c r="M1328" t="s">
        <v>14836</v>
      </c>
      <c r="N1328" t="s">
        <v>3984</v>
      </c>
      <c r="O1328" t="s">
        <v>16362</v>
      </c>
      <c r="P1328" t="s">
        <v>3985</v>
      </c>
      <c r="Q1328" t="s">
        <v>16371</v>
      </c>
      <c r="R1328" t="s">
        <v>3997</v>
      </c>
      <c r="S1328" t="s">
        <v>16316</v>
      </c>
      <c r="U1328" s="52">
        <v>28448880</v>
      </c>
      <c r="W1328">
        <v>-60160.32</v>
      </c>
    </row>
    <row r="1329" spans="1:23" x14ac:dyDescent="0.3">
      <c r="A1329" t="s">
        <v>3675</v>
      </c>
      <c r="B1329" t="s">
        <v>3674</v>
      </c>
      <c r="C1329" t="s">
        <v>16178</v>
      </c>
      <c r="D1329">
        <v>400000</v>
      </c>
      <c r="F1329">
        <f t="shared" si="20"/>
        <v>61243.87</v>
      </c>
      <c r="G1329">
        <v>59456.639999999999</v>
      </c>
      <c r="H1329">
        <v>436.5</v>
      </c>
      <c r="I1329">
        <v>59.28</v>
      </c>
      <c r="J1329">
        <v>418.4</v>
      </c>
      <c r="K1329">
        <v>873.05</v>
      </c>
      <c r="L1329" t="s">
        <v>3976</v>
      </c>
      <c r="M1329" t="s">
        <v>14836</v>
      </c>
      <c r="N1329" t="s">
        <v>3984</v>
      </c>
      <c r="O1329" t="s">
        <v>16362</v>
      </c>
      <c r="P1329" t="s">
        <v>3985</v>
      </c>
      <c r="Q1329" t="s">
        <v>16371</v>
      </c>
      <c r="R1329" t="s">
        <v>3997</v>
      </c>
      <c r="S1329" t="s">
        <v>16319</v>
      </c>
      <c r="U1329" s="52">
        <v>392121000</v>
      </c>
      <c r="W1329">
        <v>-338756.13</v>
      </c>
    </row>
    <row r="1330" spans="1:23" x14ac:dyDescent="0.3">
      <c r="A1330" t="s">
        <v>3676</v>
      </c>
      <c r="B1330" t="s">
        <v>3677</v>
      </c>
      <c r="C1330" t="s">
        <v>16179</v>
      </c>
      <c r="D1330">
        <v>100000</v>
      </c>
      <c r="F1330">
        <f t="shared" si="20"/>
        <v>51379.37</v>
      </c>
      <c r="G1330">
        <v>51379.37</v>
      </c>
      <c r="H1330">
        <v>0</v>
      </c>
      <c r="I1330">
        <v>0</v>
      </c>
      <c r="J1330">
        <v>0</v>
      </c>
      <c r="K1330">
        <v>0</v>
      </c>
      <c r="L1330" t="s">
        <v>3976</v>
      </c>
      <c r="M1330" t="s">
        <v>14836</v>
      </c>
      <c r="N1330" t="s">
        <v>3984</v>
      </c>
      <c r="O1330" t="s">
        <v>16362</v>
      </c>
      <c r="P1330" t="s">
        <v>3985</v>
      </c>
      <c r="Q1330" t="s">
        <v>16371</v>
      </c>
      <c r="R1330" t="s">
        <v>3997</v>
      </c>
      <c r="S1330" t="s">
        <v>16314</v>
      </c>
      <c r="U1330" s="52"/>
      <c r="W1330">
        <v>-48620.63</v>
      </c>
    </row>
    <row r="1331" spans="1:23" x14ac:dyDescent="0.3">
      <c r="A1331" t="s">
        <v>3678</v>
      </c>
      <c r="B1331" t="s">
        <v>3677</v>
      </c>
      <c r="C1331" t="s">
        <v>16180</v>
      </c>
      <c r="D1331">
        <v>250000</v>
      </c>
      <c r="F1331">
        <f t="shared" si="20"/>
        <v>54559.479999999996</v>
      </c>
      <c r="G1331">
        <v>53316.4</v>
      </c>
      <c r="H1331">
        <v>0</v>
      </c>
      <c r="I1331">
        <v>0</v>
      </c>
      <c r="J1331">
        <v>830.27</v>
      </c>
      <c r="K1331">
        <v>412.81</v>
      </c>
      <c r="L1331" t="s">
        <v>3976</v>
      </c>
      <c r="M1331" t="s">
        <v>14836</v>
      </c>
      <c r="N1331" t="s">
        <v>3989</v>
      </c>
      <c r="O1331" t="s">
        <v>16363</v>
      </c>
      <c r="P1331" t="s">
        <v>3985</v>
      </c>
      <c r="Q1331" t="s">
        <v>16371</v>
      </c>
      <c r="R1331" t="s">
        <v>3997</v>
      </c>
      <c r="S1331" t="s">
        <v>16322</v>
      </c>
      <c r="U1331" s="52"/>
      <c r="V1331">
        <v>4</v>
      </c>
      <c r="W1331">
        <v>-195440.52000000002</v>
      </c>
    </row>
    <row r="1332" spans="1:23" x14ac:dyDescent="0.3">
      <c r="A1332" t="s">
        <v>3679</v>
      </c>
      <c r="B1332" t="s">
        <v>3680</v>
      </c>
      <c r="C1332" t="s">
        <v>16181</v>
      </c>
      <c r="D1332">
        <v>150000</v>
      </c>
      <c r="F1332">
        <f t="shared" si="20"/>
        <v>44350.93</v>
      </c>
      <c r="G1332">
        <v>44081.97</v>
      </c>
      <c r="H1332">
        <v>-9</v>
      </c>
      <c r="I1332">
        <v>0</v>
      </c>
      <c r="J1332">
        <v>0</v>
      </c>
      <c r="K1332">
        <v>277.95999999999998</v>
      </c>
      <c r="L1332" t="s">
        <v>3976</v>
      </c>
      <c r="M1332" t="s">
        <v>14836</v>
      </c>
      <c r="N1332" t="s">
        <v>3989</v>
      </c>
      <c r="O1332" t="s">
        <v>16363</v>
      </c>
      <c r="P1332" t="s">
        <v>3985</v>
      </c>
      <c r="Q1332" t="s">
        <v>16371</v>
      </c>
      <c r="R1332" t="s">
        <v>3997</v>
      </c>
      <c r="S1332" t="s">
        <v>16321</v>
      </c>
      <c r="U1332" s="52"/>
      <c r="W1332">
        <v>-105649.07</v>
      </c>
    </row>
    <row r="1333" spans="1:23" x14ac:dyDescent="0.3">
      <c r="A1333" t="s">
        <v>3681</v>
      </c>
      <c r="B1333" t="s">
        <v>3680</v>
      </c>
      <c r="C1333" t="s">
        <v>16182</v>
      </c>
      <c r="D1333">
        <v>350000</v>
      </c>
      <c r="F1333">
        <f t="shared" si="20"/>
        <v>92937.1</v>
      </c>
      <c r="G1333">
        <v>64758.29</v>
      </c>
      <c r="H1333">
        <v>0</v>
      </c>
      <c r="I1333">
        <v>27872.28</v>
      </c>
      <c r="J1333">
        <v>0</v>
      </c>
      <c r="K1333">
        <v>306.52999999999997</v>
      </c>
      <c r="L1333" t="s">
        <v>3976</v>
      </c>
      <c r="M1333" t="s">
        <v>14836</v>
      </c>
      <c r="N1333" t="s">
        <v>3984</v>
      </c>
      <c r="O1333" t="s">
        <v>16362</v>
      </c>
      <c r="P1333" t="s">
        <v>3985</v>
      </c>
      <c r="Q1333" t="s">
        <v>16371</v>
      </c>
      <c r="R1333" t="s">
        <v>3997</v>
      </c>
      <c r="S1333" t="s">
        <v>16318</v>
      </c>
      <c r="U1333" s="52">
        <v>218713460</v>
      </c>
      <c r="W1333">
        <v>-257062.9</v>
      </c>
    </row>
    <row r="1334" spans="1:23" x14ac:dyDescent="0.3">
      <c r="A1334" t="s">
        <v>3682</v>
      </c>
      <c r="B1334" t="s">
        <v>3683</v>
      </c>
      <c r="C1334" t="s">
        <v>16183</v>
      </c>
      <c r="D1334">
        <v>3000</v>
      </c>
      <c r="F1334">
        <f t="shared" si="20"/>
        <v>347.2</v>
      </c>
      <c r="G1334">
        <v>0</v>
      </c>
      <c r="H1334">
        <v>0</v>
      </c>
      <c r="I1334">
        <v>0</v>
      </c>
      <c r="J1334">
        <v>0</v>
      </c>
      <c r="K1334">
        <v>347.2</v>
      </c>
      <c r="L1334" t="s">
        <v>3936</v>
      </c>
      <c r="M1334" t="s">
        <v>14838</v>
      </c>
      <c r="N1334" t="s">
        <v>3984</v>
      </c>
      <c r="O1334" t="s">
        <v>16362</v>
      </c>
      <c r="P1334" t="s">
        <v>3986</v>
      </c>
      <c r="Q1334" t="s">
        <v>16363</v>
      </c>
      <c r="R1334" t="s">
        <v>3994</v>
      </c>
      <c r="S1334" t="s">
        <v>16315</v>
      </c>
      <c r="U1334" s="52"/>
      <c r="W1334">
        <v>-2652.8</v>
      </c>
    </row>
    <row r="1335" spans="1:23" x14ac:dyDescent="0.3">
      <c r="A1335" t="s">
        <v>3684</v>
      </c>
      <c r="B1335" t="s">
        <v>3685</v>
      </c>
      <c r="C1335" t="s">
        <v>16184</v>
      </c>
      <c r="D1335">
        <v>1</v>
      </c>
      <c r="F1335">
        <f t="shared" si="20"/>
        <v>2133.12</v>
      </c>
      <c r="G1335">
        <v>0</v>
      </c>
      <c r="H1335">
        <v>0</v>
      </c>
      <c r="I1335">
        <v>0</v>
      </c>
      <c r="J1335">
        <v>0</v>
      </c>
      <c r="K1335">
        <v>2133.12</v>
      </c>
      <c r="L1335" t="s">
        <v>3934</v>
      </c>
      <c r="M1335" t="s">
        <v>14842</v>
      </c>
      <c r="N1335" t="s">
        <v>3984</v>
      </c>
      <c r="O1335" t="s">
        <v>16362</v>
      </c>
      <c r="P1335" t="s">
        <v>3991</v>
      </c>
      <c r="Q1335" t="s">
        <v>16364</v>
      </c>
      <c r="R1335" t="s">
        <v>3994</v>
      </c>
      <c r="S1335" t="s">
        <v>16322</v>
      </c>
      <c r="U1335" s="52">
        <v>755965450</v>
      </c>
      <c r="W1335">
        <v>2132.12</v>
      </c>
    </row>
    <row r="1336" spans="1:23" x14ac:dyDescent="0.3">
      <c r="A1336" t="s">
        <v>3686</v>
      </c>
      <c r="B1336" t="s">
        <v>3687</v>
      </c>
      <c r="C1336" t="s">
        <v>16185</v>
      </c>
      <c r="D1336">
        <v>1</v>
      </c>
      <c r="F1336">
        <f t="shared" si="20"/>
        <v>3866.13</v>
      </c>
      <c r="G1336">
        <v>0</v>
      </c>
      <c r="H1336">
        <v>0</v>
      </c>
      <c r="I1336">
        <v>0</v>
      </c>
      <c r="J1336">
        <v>0</v>
      </c>
      <c r="K1336">
        <v>3866.13</v>
      </c>
      <c r="L1336" t="s">
        <v>3940</v>
      </c>
      <c r="M1336" t="s">
        <v>14838</v>
      </c>
      <c r="N1336" t="s">
        <v>3984</v>
      </c>
      <c r="O1336" t="s">
        <v>16362</v>
      </c>
      <c r="P1336" t="s">
        <v>3988</v>
      </c>
      <c r="Q1336" t="s">
        <v>16362</v>
      </c>
      <c r="R1336" t="s">
        <v>3994</v>
      </c>
      <c r="S1336" t="s">
        <v>16311</v>
      </c>
      <c r="U1336" s="52"/>
      <c r="W1336">
        <v>3865.13</v>
      </c>
    </row>
    <row r="1337" spans="1:23" x14ac:dyDescent="0.3">
      <c r="A1337" t="s">
        <v>3688</v>
      </c>
      <c r="B1337" t="s">
        <v>3689</v>
      </c>
      <c r="C1337" t="s">
        <v>16186</v>
      </c>
      <c r="D1337">
        <v>285000</v>
      </c>
      <c r="F1337">
        <f t="shared" si="20"/>
        <v>77115.929999999993</v>
      </c>
      <c r="G1337">
        <v>77115.929999999993</v>
      </c>
      <c r="H1337">
        <v>0</v>
      </c>
      <c r="I1337">
        <v>0</v>
      </c>
      <c r="J1337">
        <v>0</v>
      </c>
      <c r="K1337">
        <v>0</v>
      </c>
      <c r="L1337" t="s">
        <v>3943</v>
      </c>
      <c r="M1337" t="s">
        <v>14842</v>
      </c>
      <c r="N1337" t="s">
        <v>3984</v>
      </c>
      <c r="O1337" t="s">
        <v>16362</v>
      </c>
      <c r="P1337" t="s">
        <v>3988</v>
      </c>
      <c r="Q1337" t="s">
        <v>16362</v>
      </c>
      <c r="R1337" t="s">
        <v>3994</v>
      </c>
      <c r="S1337" t="s">
        <v>16322</v>
      </c>
      <c r="U1337" s="52">
        <v>54113900</v>
      </c>
      <c r="W1337">
        <v>-207884.07</v>
      </c>
    </row>
    <row r="1338" spans="1:23" x14ac:dyDescent="0.3">
      <c r="A1338" t="s">
        <v>3690</v>
      </c>
      <c r="B1338" t="s">
        <v>3691</v>
      </c>
      <c r="C1338" t="s">
        <v>16187</v>
      </c>
      <c r="D1338">
        <v>7000</v>
      </c>
      <c r="F1338">
        <f t="shared" si="20"/>
        <v>2410.12</v>
      </c>
      <c r="G1338">
        <v>2410.12</v>
      </c>
      <c r="H1338">
        <v>0</v>
      </c>
      <c r="I1338">
        <v>0</v>
      </c>
      <c r="J1338">
        <v>0</v>
      </c>
      <c r="K1338">
        <v>0</v>
      </c>
      <c r="L1338" t="s">
        <v>3931</v>
      </c>
      <c r="M1338" t="s">
        <v>14838</v>
      </c>
      <c r="N1338" t="s">
        <v>3984</v>
      </c>
      <c r="O1338" t="s">
        <v>16362</v>
      </c>
      <c r="P1338" t="s">
        <v>3988</v>
      </c>
      <c r="Q1338" t="s">
        <v>16362</v>
      </c>
      <c r="R1338" t="s">
        <v>4001</v>
      </c>
      <c r="S1338" t="s">
        <v>16311</v>
      </c>
      <c r="U1338" s="52"/>
      <c r="V1338">
        <v>1</v>
      </c>
      <c r="W1338">
        <v>-4589.88</v>
      </c>
    </row>
    <row r="1339" spans="1:23" x14ac:dyDescent="0.3">
      <c r="A1339" t="s">
        <v>3692</v>
      </c>
      <c r="B1339" t="s">
        <v>3693</v>
      </c>
      <c r="C1339" t="s">
        <v>16188</v>
      </c>
      <c r="D1339">
        <v>10000</v>
      </c>
      <c r="F1339">
        <f t="shared" si="20"/>
        <v>1383.08</v>
      </c>
      <c r="G1339">
        <v>0</v>
      </c>
      <c r="H1339">
        <v>0</v>
      </c>
      <c r="I1339">
        <v>1383.08</v>
      </c>
      <c r="J1339">
        <v>0</v>
      </c>
      <c r="K1339">
        <v>0</v>
      </c>
      <c r="L1339" t="s">
        <v>3936</v>
      </c>
      <c r="M1339" t="s">
        <v>14838</v>
      </c>
      <c r="N1339" t="s">
        <v>3984</v>
      </c>
      <c r="O1339" t="s">
        <v>16362</v>
      </c>
      <c r="P1339" t="s">
        <v>3986</v>
      </c>
      <c r="Q1339" t="s">
        <v>16363</v>
      </c>
      <c r="R1339" t="s">
        <v>3994</v>
      </c>
      <c r="S1339" t="s">
        <v>16307</v>
      </c>
      <c r="U1339" s="52">
        <v>192668480</v>
      </c>
      <c r="W1339">
        <v>-8616.92</v>
      </c>
    </row>
    <row r="1340" spans="1:23" x14ac:dyDescent="0.3">
      <c r="A1340" t="s">
        <v>3694</v>
      </c>
      <c r="B1340" t="s">
        <v>3695</v>
      </c>
      <c r="C1340" t="s">
        <v>16189</v>
      </c>
      <c r="D1340">
        <v>1</v>
      </c>
      <c r="F1340">
        <f t="shared" si="20"/>
        <v>-1340</v>
      </c>
      <c r="G1340">
        <v>0</v>
      </c>
      <c r="H1340">
        <v>0</v>
      </c>
      <c r="I1340">
        <v>-495</v>
      </c>
      <c r="J1340">
        <v>0</v>
      </c>
      <c r="K1340">
        <v>-845</v>
      </c>
      <c r="L1340" t="s">
        <v>3979</v>
      </c>
      <c r="M1340" t="s">
        <v>14844</v>
      </c>
      <c r="N1340" t="s">
        <v>3990</v>
      </c>
      <c r="O1340" t="s">
        <v>16364</v>
      </c>
      <c r="P1340" t="s">
        <v>3986</v>
      </c>
      <c r="Q1340" t="s">
        <v>16363</v>
      </c>
      <c r="R1340" t="s">
        <v>3994</v>
      </c>
      <c r="S1340" t="s">
        <v>16316</v>
      </c>
      <c r="U1340" s="52"/>
      <c r="W1340">
        <v>-1341</v>
      </c>
    </row>
    <row r="1341" spans="1:23" x14ac:dyDescent="0.3">
      <c r="A1341" t="s">
        <v>3696</v>
      </c>
      <c r="B1341" t="s">
        <v>3697</v>
      </c>
      <c r="C1341" t="s">
        <v>16190</v>
      </c>
      <c r="D1341">
        <v>13500</v>
      </c>
      <c r="F1341">
        <f t="shared" si="20"/>
        <v>6671.33</v>
      </c>
      <c r="G1341">
        <v>6671.33</v>
      </c>
      <c r="H1341">
        <v>0</v>
      </c>
      <c r="I1341">
        <v>0</v>
      </c>
      <c r="J1341">
        <v>0</v>
      </c>
      <c r="K1341">
        <v>0</v>
      </c>
      <c r="L1341" t="s">
        <v>3936</v>
      </c>
      <c r="M1341" t="s">
        <v>14838</v>
      </c>
      <c r="N1341" t="s">
        <v>3984</v>
      </c>
      <c r="O1341" t="s">
        <v>16362</v>
      </c>
      <c r="P1341" t="s">
        <v>3986</v>
      </c>
      <c r="Q1341" t="s">
        <v>16363</v>
      </c>
      <c r="R1341" t="s">
        <v>3994</v>
      </c>
      <c r="S1341" t="s">
        <v>16319</v>
      </c>
      <c r="U1341" s="52">
        <v>362693380</v>
      </c>
      <c r="W1341">
        <v>-6828.67</v>
      </c>
    </row>
    <row r="1342" spans="1:23" x14ac:dyDescent="0.3">
      <c r="A1342" t="s">
        <v>3698</v>
      </c>
      <c r="B1342" t="s">
        <v>3699</v>
      </c>
      <c r="C1342" t="s">
        <v>16191</v>
      </c>
      <c r="D1342">
        <v>10000</v>
      </c>
      <c r="F1342">
        <f t="shared" si="20"/>
        <v>2654.08</v>
      </c>
      <c r="G1342">
        <v>2654.08</v>
      </c>
      <c r="H1342">
        <v>0</v>
      </c>
      <c r="I1342">
        <v>0</v>
      </c>
      <c r="J1342">
        <v>0</v>
      </c>
      <c r="K1342">
        <v>0</v>
      </c>
      <c r="L1342" t="s">
        <v>3931</v>
      </c>
      <c r="M1342" t="s">
        <v>14838</v>
      </c>
      <c r="N1342" t="s">
        <v>3984</v>
      </c>
      <c r="O1342" t="s">
        <v>16362</v>
      </c>
      <c r="P1342" t="s">
        <v>3986</v>
      </c>
      <c r="Q1342" t="s">
        <v>16363</v>
      </c>
      <c r="R1342" t="s">
        <v>3994</v>
      </c>
      <c r="S1342" t="s">
        <v>16307</v>
      </c>
      <c r="U1342" s="52">
        <v>41315490</v>
      </c>
      <c r="W1342">
        <v>-7345.92</v>
      </c>
    </row>
    <row r="1343" spans="1:23" x14ac:dyDescent="0.3">
      <c r="A1343" t="s">
        <v>3700</v>
      </c>
      <c r="B1343" t="s">
        <v>3701</v>
      </c>
      <c r="C1343" t="s">
        <v>16192</v>
      </c>
      <c r="D1343">
        <v>1</v>
      </c>
      <c r="F1343">
        <f t="shared" si="20"/>
        <v>6667.91</v>
      </c>
      <c r="G1343">
        <v>0</v>
      </c>
      <c r="H1343">
        <v>0</v>
      </c>
      <c r="I1343">
        <v>0</v>
      </c>
      <c r="J1343">
        <v>0</v>
      </c>
      <c r="K1343">
        <v>6667.91</v>
      </c>
      <c r="L1343" t="s">
        <v>3940</v>
      </c>
      <c r="M1343" t="s">
        <v>14838</v>
      </c>
      <c r="N1343" t="s">
        <v>3984</v>
      </c>
      <c r="O1343" t="s">
        <v>16362</v>
      </c>
      <c r="P1343" t="s">
        <v>3988</v>
      </c>
      <c r="Q1343" t="s">
        <v>16362</v>
      </c>
      <c r="R1343" t="s">
        <v>3994</v>
      </c>
      <c r="S1343" t="s">
        <v>16321</v>
      </c>
      <c r="U1343" s="52">
        <v>609358970</v>
      </c>
      <c r="V1343">
        <v>3</v>
      </c>
      <c r="W1343">
        <v>6666.91</v>
      </c>
    </row>
    <row r="1344" spans="1:23" x14ac:dyDescent="0.3">
      <c r="A1344" t="s">
        <v>3702</v>
      </c>
      <c r="B1344" t="s">
        <v>3703</v>
      </c>
      <c r="C1344" t="s">
        <v>16193</v>
      </c>
      <c r="D1344">
        <v>10000</v>
      </c>
      <c r="F1344">
        <f t="shared" si="20"/>
        <v>281.75</v>
      </c>
      <c r="G1344">
        <v>281.75</v>
      </c>
      <c r="H1344">
        <v>0</v>
      </c>
      <c r="I1344">
        <v>0</v>
      </c>
      <c r="J1344">
        <v>0</v>
      </c>
      <c r="K1344">
        <v>0</v>
      </c>
      <c r="L1344" t="s">
        <v>3958</v>
      </c>
      <c r="M1344" t="s">
        <v>14838</v>
      </c>
      <c r="N1344" t="s">
        <v>3984</v>
      </c>
      <c r="O1344" t="s">
        <v>16362</v>
      </c>
      <c r="P1344" t="s">
        <v>3988</v>
      </c>
      <c r="Q1344" t="s">
        <v>16362</v>
      </c>
      <c r="R1344" t="s">
        <v>3994</v>
      </c>
      <c r="S1344" t="s">
        <v>16309</v>
      </c>
      <c r="U1344" s="52"/>
      <c r="V1344">
        <v>4</v>
      </c>
      <c r="W1344">
        <v>-9718.25</v>
      </c>
    </row>
    <row r="1345" spans="1:23" x14ac:dyDescent="0.3">
      <c r="A1345" t="s">
        <v>3704</v>
      </c>
      <c r="B1345" t="s">
        <v>3705</v>
      </c>
      <c r="C1345" t="s">
        <v>16194</v>
      </c>
      <c r="D1345">
        <v>120000</v>
      </c>
      <c r="F1345">
        <f t="shared" si="20"/>
        <v>-346.86</v>
      </c>
      <c r="G1345">
        <v>0</v>
      </c>
      <c r="H1345">
        <v>0</v>
      </c>
      <c r="I1345">
        <v>0</v>
      </c>
      <c r="J1345">
        <v>0</v>
      </c>
      <c r="K1345">
        <v>-346.86</v>
      </c>
      <c r="L1345" t="s">
        <v>3954</v>
      </c>
      <c r="M1345" t="s">
        <v>14836</v>
      </c>
      <c r="N1345" t="s">
        <v>3989</v>
      </c>
      <c r="O1345" t="s">
        <v>16363</v>
      </c>
      <c r="P1345" t="s">
        <v>3988</v>
      </c>
      <c r="Q1345" t="s">
        <v>16362</v>
      </c>
      <c r="R1345" t="s">
        <v>4001</v>
      </c>
      <c r="S1345" t="s">
        <v>16322</v>
      </c>
      <c r="U1345" s="52">
        <v>95056490</v>
      </c>
      <c r="W1345">
        <v>-120346.86</v>
      </c>
    </row>
    <row r="1346" spans="1:23" x14ac:dyDescent="0.3">
      <c r="A1346" t="s">
        <v>3706</v>
      </c>
      <c r="B1346" t="s">
        <v>3707</v>
      </c>
      <c r="C1346" t="s">
        <v>16195</v>
      </c>
      <c r="D1346">
        <v>150000</v>
      </c>
      <c r="F1346">
        <f t="shared" si="20"/>
        <v>6813.75</v>
      </c>
      <c r="G1346">
        <v>6813.75</v>
      </c>
      <c r="H1346">
        <v>0</v>
      </c>
      <c r="I1346">
        <v>0</v>
      </c>
      <c r="J1346">
        <v>0</v>
      </c>
      <c r="K1346">
        <v>0</v>
      </c>
      <c r="L1346" t="s">
        <v>3958</v>
      </c>
      <c r="M1346" t="s">
        <v>14838</v>
      </c>
      <c r="N1346" t="s">
        <v>3984</v>
      </c>
      <c r="O1346" t="s">
        <v>16362</v>
      </c>
      <c r="P1346" t="s">
        <v>3988</v>
      </c>
      <c r="Q1346" t="s">
        <v>16362</v>
      </c>
      <c r="R1346" t="s">
        <v>3994</v>
      </c>
      <c r="S1346" t="s">
        <v>16322</v>
      </c>
      <c r="U1346" s="52">
        <v>250866880</v>
      </c>
      <c r="W1346">
        <v>-143186.25</v>
      </c>
    </row>
    <row r="1347" spans="1:23" x14ac:dyDescent="0.3">
      <c r="A1347" t="s">
        <v>3708</v>
      </c>
      <c r="B1347" t="s">
        <v>3709</v>
      </c>
      <c r="C1347" t="s">
        <v>16196</v>
      </c>
      <c r="D1347">
        <v>80000</v>
      </c>
      <c r="F1347">
        <f t="shared" ref="F1347:F1410" si="21">G1347+H1347+I1347+J1347+K1347</f>
        <v>5421.07</v>
      </c>
      <c r="G1347">
        <v>5421.07</v>
      </c>
      <c r="H1347">
        <v>0</v>
      </c>
      <c r="I1347">
        <v>0</v>
      </c>
      <c r="J1347">
        <v>0</v>
      </c>
      <c r="K1347">
        <v>0</v>
      </c>
      <c r="L1347" t="s">
        <v>3936</v>
      </c>
      <c r="M1347" t="s">
        <v>14838</v>
      </c>
      <c r="N1347" t="s">
        <v>3984</v>
      </c>
      <c r="O1347" t="s">
        <v>16362</v>
      </c>
      <c r="P1347" t="s">
        <v>3986</v>
      </c>
      <c r="Q1347" t="s">
        <v>16363</v>
      </c>
      <c r="R1347" t="s">
        <v>3994</v>
      </c>
      <c r="S1347" t="s">
        <v>16319</v>
      </c>
      <c r="U1347" s="52"/>
      <c r="W1347">
        <v>-74578.929999999993</v>
      </c>
    </row>
    <row r="1348" spans="1:23" x14ac:dyDescent="0.3">
      <c r="A1348" t="s">
        <v>3710</v>
      </c>
      <c r="B1348" t="s">
        <v>3711</v>
      </c>
      <c r="C1348" t="s">
        <v>16197</v>
      </c>
      <c r="D1348">
        <v>35000</v>
      </c>
      <c r="F1348">
        <f t="shared" si="21"/>
        <v>31219.230000000003</v>
      </c>
      <c r="G1348">
        <v>5658</v>
      </c>
      <c r="H1348">
        <v>0</v>
      </c>
      <c r="I1348">
        <v>7613.25</v>
      </c>
      <c r="J1348">
        <v>7947.33</v>
      </c>
      <c r="K1348">
        <v>10000.65</v>
      </c>
      <c r="L1348" t="s">
        <v>3932</v>
      </c>
      <c r="M1348" t="s">
        <v>14838</v>
      </c>
      <c r="N1348" t="s">
        <v>3990</v>
      </c>
      <c r="O1348" t="s">
        <v>16364</v>
      </c>
      <c r="P1348" t="s">
        <v>3985</v>
      </c>
      <c r="Q1348" t="s">
        <v>16371</v>
      </c>
      <c r="R1348" t="s">
        <v>3997</v>
      </c>
      <c r="S1348" t="s">
        <v>16321</v>
      </c>
      <c r="U1348" s="52">
        <v>17782100</v>
      </c>
      <c r="W1348">
        <v>-3780.7699999999968</v>
      </c>
    </row>
    <row r="1349" spans="1:23" x14ac:dyDescent="0.3">
      <c r="A1349" t="s">
        <v>3712</v>
      </c>
      <c r="B1349" t="s">
        <v>3713</v>
      </c>
      <c r="C1349" t="s">
        <v>16198</v>
      </c>
      <c r="D1349">
        <v>10000</v>
      </c>
      <c r="F1349">
        <f t="shared" si="21"/>
        <v>6777.72</v>
      </c>
      <c r="G1349">
        <v>6777.72</v>
      </c>
      <c r="H1349">
        <v>0</v>
      </c>
      <c r="I1349">
        <v>0</v>
      </c>
      <c r="J1349">
        <v>0</v>
      </c>
      <c r="K1349">
        <v>0</v>
      </c>
      <c r="L1349" t="s">
        <v>3936</v>
      </c>
      <c r="M1349" t="s">
        <v>14838</v>
      </c>
      <c r="N1349" t="s">
        <v>3984</v>
      </c>
      <c r="O1349" t="s">
        <v>16362</v>
      </c>
      <c r="P1349" t="s">
        <v>3988</v>
      </c>
      <c r="Q1349" t="s">
        <v>16362</v>
      </c>
      <c r="R1349" t="s">
        <v>3994</v>
      </c>
      <c r="S1349" t="s">
        <v>16310</v>
      </c>
      <c r="U1349" s="52"/>
      <c r="W1349">
        <v>-3222.2799999999997</v>
      </c>
    </row>
    <row r="1350" spans="1:23" x14ac:dyDescent="0.3">
      <c r="A1350" t="s">
        <v>3714</v>
      </c>
      <c r="B1350" t="s">
        <v>3715</v>
      </c>
      <c r="C1350" t="s">
        <v>16199</v>
      </c>
      <c r="D1350">
        <v>3000</v>
      </c>
      <c r="F1350">
        <f t="shared" si="21"/>
        <v>691.54</v>
      </c>
      <c r="G1350">
        <v>0</v>
      </c>
      <c r="H1350">
        <v>691.54</v>
      </c>
      <c r="I1350">
        <v>0</v>
      </c>
      <c r="J1350">
        <v>0</v>
      </c>
      <c r="K1350">
        <v>0</v>
      </c>
      <c r="L1350" t="s">
        <v>3957</v>
      </c>
      <c r="M1350" t="s">
        <v>14838</v>
      </c>
      <c r="N1350" t="s">
        <v>3984</v>
      </c>
      <c r="O1350" t="s">
        <v>16362</v>
      </c>
      <c r="P1350" t="s">
        <v>3986</v>
      </c>
      <c r="Q1350" t="s">
        <v>16363</v>
      </c>
      <c r="R1350" t="s">
        <v>3994</v>
      </c>
      <c r="S1350" t="s">
        <v>16317</v>
      </c>
      <c r="U1350" s="52"/>
      <c r="W1350">
        <v>-2308.46</v>
      </c>
    </row>
    <row r="1351" spans="1:23" x14ac:dyDescent="0.3">
      <c r="A1351" t="s">
        <v>3716</v>
      </c>
      <c r="B1351" t="s">
        <v>3717</v>
      </c>
      <c r="C1351" t="s">
        <v>16200</v>
      </c>
      <c r="D1351">
        <v>2000</v>
      </c>
      <c r="F1351">
        <f t="shared" si="21"/>
        <v>75.149999999999977</v>
      </c>
      <c r="G1351">
        <v>-431.25</v>
      </c>
      <c r="H1351">
        <v>506.4</v>
      </c>
      <c r="I1351">
        <v>0</v>
      </c>
      <c r="J1351">
        <v>0</v>
      </c>
      <c r="K1351">
        <v>0</v>
      </c>
      <c r="L1351" t="s">
        <v>3942</v>
      </c>
      <c r="M1351" t="s">
        <v>14844</v>
      </c>
      <c r="N1351" t="s">
        <v>3984</v>
      </c>
      <c r="O1351" t="s">
        <v>16362</v>
      </c>
      <c r="P1351" t="s">
        <v>3985</v>
      </c>
      <c r="Q1351" t="s">
        <v>16371</v>
      </c>
      <c r="R1351" t="s">
        <v>3997</v>
      </c>
      <c r="S1351" t="s">
        <v>16316</v>
      </c>
      <c r="U1351" s="52"/>
      <c r="W1351">
        <v>-1924.85</v>
      </c>
    </row>
    <row r="1352" spans="1:23" x14ac:dyDescent="0.3">
      <c r="A1352" t="s">
        <v>3718</v>
      </c>
      <c r="B1352" t="s">
        <v>3719</v>
      </c>
      <c r="C1352" t="s">
        <v>16201</v>
      </c>
      <c r="D1352">
        <v>5000</v>
      </c>
      <c r="F1352">
        <f t="shared" si="21"/>
        <v>-147.47999999999999</v>
      </c>
      <c r="G1352">
        <v>0</v>
      </c>
      <c r="H1352">
        <v>0</v>
      </c>
      <c r="I1352">
        <v>0</v>
      </c>
      <c r="J1352">
        <v>-147.47999999999999</v>
      </c>
      <c r="K1352">
        <v>0</v>
      </c>
      <c r="L1352" t="s">
        <v>3936</v>
      </c>
      <c r="M1352" t="s">
        <v>14838</v>
      </c>
      <c r="N1352" t="s">
        <v>3989</v>
      </c>
      <c r="O1352" t="s">
        <v>16363</v>
      </c>
      <c r="P1352" t="s">
        <v>3985</v>
      </c>
      <c r="Q1352" t="s">
        <v>16371</v>
      </c>
      <c r="R1352" t="s">
        <v>3997</v>
      </c>
      <c r="S1352" t="s">
        <v>16316</v>
      </c>
      <c r="U1352" s="52"/>
      <c r="W1352">
        <v>-5147.4799999999996</v>
      </c>
    </row>
    <row r="1353" spans="1:23" x14ac:dyDescent="0.3">
      <c r="A1353" t="s">
        <v>3720</v>
      </c>
      <c r="B1353" t="s">
        <v>3721</v>
      </c>
      <c r="C1353" t="s">
        <v>16202</v>
      </c>
      <c r="D1353">
        <v>15000</v>
      </c>
      <c r="F1353">
        <f t="shared" si="21"/>
        <v>607.87</v>
      </c>
      <c r="G1353">
        <v>607.87</v>
      </c>
      <c r="H1353">
        <v>0</v>
      </c>
      <c r="I1353">
        <v>0</v>
      </c>
      <c r="J1353">
        <v>0</v>
      </c>
      <c r="K1353">
        <v>0</v>
      </c>
      <c r="L1353" t="s">
        <v>3941</v>
      </c>
      <c r="M1353" t="s">
        <v>14838</v>
      </c>
      <c r="N1353" t="s">
        <v>3984</v>
      </c>
      <c r="O1353" t="s">
        <v>16362</v>
      </c>
      <c r="P1353" t="s">
        <v>3991</v>
      </c>
      <c r="Q1353" t="s">
        <v>16364</v>
      </c>
      <c r="R1353" t="s">
        <v>3994</v>
      </c>
      <c r="S1353" t="s">
        <v>16310</v>
      </c>
      <c r="U1353" s="52">
        <v>491788400</v>
      </c>
      <c r="W1353">
        <v>-14392.13</v>
      </c>
    </row>
    <row r="1354" spans="1:23" x14ac:dyDescent="0.3">
      <c r="A1354" t="s">
        <v>3722</v>
      </c>
      <c r="B1354" t="s">
        <v>3723</v>
      </c>
      <c r="C1354" t="s">
        <v>16203</v>
      </c>
      <c r="D1354">
        <v>15000</v>
      </c>
      <c r="F1354">
        <f t="shared" si="21"/>
        <v>2325.38</v>
      </c>
      <c r="G1354">
        <v>2325.38</v>
      </c>
      <c r="H1354">
        <v>0</v>
      </c>
      <c r="I1354">
        <v>0</v>
      </c>
      <c r="J1354">
        <v>0</v>
      </c>
      <c r="K1354">
        <v>0</v>
      </c>
      <c r="L1354" t="s">
        <v>3941</v>
      </c>
      <c r="M1354" t="s">
        <v>14838</v>
      </c>
      <c r="N1354" t="s">
        <v>3984</v>
      </c>
      <c r="O1354" t="s">
        <v>16362</v>
      </c>
      <c r="P1354" t="s">
        <v>3986</v>
      </c>
      <c r="Q1354" t="s">
        <v>16363</v>
      </c>
      <c r="R1354" t="s">
        <v>3994</v>
      </c>
      <c r="S1354" t="s">
        <v>16318</v>
      </c>
      <c r="U1354" s="52"/>
      <c r="W1354">
        <v>-12674.619999999999</v>
      </c>
    </row>
    <row r="1355" spans="1:23" x14ac:dyDescent="0.3">
      <c r="A1355" t="s">
        <v>3724</v>
      </c>
      <c r="B1355" t="s">
        <v>3725</v>
      </c>
      <c r="C1355" t="s">
        <v>16204</v>
      </c>
      <c r="D1355">
        <v>100000</v>
      </c>
      <c r="F1355">
        <f t="shared" si="21"/>
        <v>18687.099999999999</v>
      </c>
      <c r="G1355">
        <v>17867.73</v>
      </c>
      <c r="H1355">
        <v>0</v>
      </c>
      <c r="I1355">
        <v>0</v>
      </c>
      <c r="J1355">
        <v>0</v>
      </c>
      <c r="K1355">
        <v>819.37</v>
      </c>
      <c r="L1355" t="s">
        <v>3941</v>
      </c>
      <c r="M1355" t="s">
        <v>14838</v>
      </c>
      <c r="N1355" t="s">
        <v>3989</v>
      </c>
      <c r="O1355" t="s">
        <v>16363</v>
      </c>
      <c r="P1355" t="s">
        <v>3986</v>
      </c>
      <c r="Q1355" t="s">
        <v>16363</v>
      </c>
      <c r="R1355" t="s">
        <v>3994</v>
      </c>
      <c r="S1355" t="s">
        <v>16311</v>
      </c>
      <c r="U1355" s="52"/>
      <c r="W1355">
        <v>-81312.899999999994</v>
      </c>
    </row>
    <row r="1356" spans="1:23" x14ac:dyDescent="0.3">
      <c r="A1356" t="s">
        <v>3726</v>
      </c>
      <c r="B1356" t="s">
        <v>3727</v>
      </c>
      <c r="C1356" t="s">
        <v>16205</v>
      </c>
      <c r="D1356">
        <v>100000</v>
      </c>
      <c r="F1356">
        <f t="shared" si="21"/>
        <v>57355.46</v>
      </c>
      <c r="G1356">
        <v>57355.46</v>
      </c>
      <c r="H1356">
        <v>0</v>
      </c>
      <c r="I1356">
        <v>0</v>
      </c>
      <c r="J1356">
        <v>0</v>
      </c>
      <c r="K1356">
        <v>0</v>
      </c>
      <c r="L1356" t="s">
        <v>3941</v>
      </c>
      <c r="M1356" t="s">
        <v>14838</v>
      </c>
      <c r="N1356" t="s">
        <v>3984</v>
      </c>
      <c r="O1356" t="s">
        <v>16362</v>
      </c>
      <c r="P1356" t="s">
        <v>3986</v>
      </c>
      <c r="Q1356" t="s">
        <v>16363</v>
      </c>
      <c r="R1356" t="s">
        <v>3994</v>
      </c>
      <c r="S1356" t="s">
        <v>16311</v>
      </c>
      <c r="U1356" s="52">
        <v>819282600</v>
      </c>
      <c r="W1356">
        <v>-42644.54</v>
      </c>
    </row>
    <row r="1357" spans="1:23" x14ac:dyDescent="0.3">
      <c r="A1357" t="s">
        <v>3728</v>
      </c>
      <c r="B1357" t="s">
        <v>3729</v>
      </c>
      <c r="C1357" t="s">
        <v>16206</v>
      </c>
      <c r="D1357">
        <v>900000</v>
      </c>
      <c r="F1357">
        <f t="shared" si="21"/>
        <v>-479.55</v>
      </c>
      <c r="G1357">
        <v>-479.55</v>
      </c>
      <c r="H1357">
        <v>0</v>
      </c>
      <c r="I1357">
        <v>0</v>
      </c>
      <c r="J1357">
        <v>0</v>
      </c>
      <c r="K1357">
        <v>0</v>
      </c>
      <c r="L1357" t="s">
        <v>3955</v>
      </c>
      <c r="M1357" t="s">
        <v>14842</v>
      </c>
      <c r="N1357" t="s">
        <v>3984</v>
      </c>
      <c r="O1357" t="s">
        <v>16362</v>
      </c>
      <c r="P1357" t="s">
        <v>3988</v>
      </c>
      <c r="Q1357" t="s">
        <v>16362</v>
      </c>
      <c r="R1357" t="s">
        <v>3994</v>
      </c>
      <c r="S1357" t="s">
        <v>16317</v>
      </c>
      <c r="U1357" s="52"/>
      <c r="V1357">
        <v>4</v>
      </c>
      <c r="W1357">
        <v>-900479.55</v>
      </c>
    </row>
    <row r="1358" spans="1:23" x14ac:dyDescent="0.3">
      <c r="A1358" t="s">
        <v>3730</v>
      </c>
      <c r="B1358" t="s">
        <v>3731</v>
      </c>
      <c r="C1358" t="s">
        <v>16207</v>
      </c>
      <c r="D1358">
        <v>5000</v>
      </c>
      <c r="F1358">
        <f t="shared" si="21"/>
        <v>-227.74</v>
      </c>
      <c r="G1358">
        <v>0</v>
      </c>
      <c r="H1358">
        <v>0</v>
      </c>
      <c r="I1358">
        <v>-227.74</v>
      </c>
      <c r="J1358">
        <v>0</v>
      </c>
      <c r="K1358">
        <v>0</v>
      </c>
      <c r="L1358" t="s">
        <v>3949</v>
      </c>
      <c r="M1358" t="s">
        <v>14838</v>
      </c>
      <c r="N1358" t="s">
        <v>3990</v>
      </c>
      <c r="O1358" t="s">
        <v>16364</v>
      </c>
      <c r="P1358" t="s">
        <v>3991</v>
      </c>
      <c r="Q1358" t="s">
        <v>16364</v>
      </c>
      <c r="R1358" t="s">
        <v>3994</v>
      </c>
      <c r="S1358" t="s">
        <v>16310</v>
      </c>
      <c r="U1358" s="52">
        <v>131362560</v>
      </c>
      <c r="W1358">
        <v>-5227.74</v>
      </c>
    </row>
    <row r="1359" spans="1:23" x14ac:dyDescent="0.3">
      <c r="A1359" t="s">
        <v>3732</v>
      </c>
      <c r="B1359" t="s">
        <v>3733</v>
      </c>
      <c r="C1359" t="s">
        <v>16208</v>
      </c>
      <c r="D1359">
        <v>10000</v>
      </c>
      <c r="F1359">
        <f t="shared" si="21"/>
        <v>15551.3</v>
      </c>
      <c r="G1359">
        <v>15574</v>
      </c>
      <c r="H1359">
        <v>0</v>
      </c>
      <c r="I1359">
        <v>-22.7</v>
      </c>
      <c r="J1359">
        <v>0</v>
      </c>
      <c r="K1359">
        <v>0</v>
      </c>
      <c r="L1359" t="s">
        <v>3939</v>
      </c>
      <c r="M1359" t="s">
        <v>14838</v>
      </c>
      <c r="N1359" t="s">
        <v>3990</v>
      </c>
      <c r="O1359" t="s">
        <v>16364</v>
      </c>
      <c r="P1359" t="s">
        <v>3986</v>
      </c>
      <c r="Q1359" t="s">
        <v>16363</v>
      </c>
      <c r="R1359" t="s">
        <v>3994</v>
      </c>
      <c r="S1359" t="s">
        <v>16310</v>
      </c>
      <c r="U1359" s="52">
        <v>181054620</v>
      </c>
      <c r="W1359">
        <v>5551.2999999999993</v>
      </c>
    </row>
    <row r="1360" spans="1:23" x14ac:dyDescent="0.3">
      <c r="A1360" t="s">
        <v>3734</v>
      </c>
      <c r="B1360" t="s">
        <v>3735</v>
      </c>
      <c r="C1360" t="s">
        <v>16209</v>
      </c>
      <c r="D1360">
        <v>50000</v>
      </c>
      <c r="F1360">
        <f t="shared" si="21"/>
        <v>62.46</v>
      </c>
      <c r="G1360">
        <v>0</v>
      </c>
      <c r="H1360">
        <v>62.46</v>
      </c>
      <c r="I1360">
        <v>0</v>
      </c>
      <c r="J1360">
        <v>0</v>
      </c>
      <c r="K1360">
        <v>0</v>
      </c>
      <c r="L1360" t="s">
        <v>3954</v>
      </c>
      <c r="M1360" t="s">
        <v>14836</v>
      </c>
      <c r="N1360" t="s">
        <v>3984</v>
      </c>
      <c r="O1360" t="s">
        <v>16362</v>
      </c>
      <c r="P1360" t="s">
        <v>3986</v>
      </c>
      <c r="Q1360" t="s">
        <v>16363</v>
      </c>
      <c r="R1360" t="s">
        <v>3997</v>
      </c>
      <c r="S1360" t="s">
        <v>16317</v>
      </c>
      <c r="U1360" s="52"/>
      <c r="W1360">
        <v>-49937.54</v>
      </c>
    </row>
    <row r="1361" spans="1:23" x14ac:dyDescent="0.3">
      <c r="A1361" t="s">
        <v>3736</v>
      </c>
      <c r="B1361" t="s">
        <v>3737</v>
      </c>
      <c r="C1361" t="s">
        <v>16210</v>
      </c>
      <c r="D1361">
        <v>10000</v>
      </c>
      <c r="F1361">
        <f t="shared" si="21"/>
        <v>690</v>
      </c>
      <c r="G1361">
        <v>0</v>
      </c>
      <c r="H1361">
        <v>0</v>
      </c>
      <c r="I1361">
        <v>0</v>
      </c>
      <c r="J1361">
        <v>0</v>
      </c>
      <c r="K1361">
        <v>690</v>
      </c>
      <c r="L1361" t="s">
        <v>3936</v>
      </c>
      <c r="M1361" t="s">
        <v>14838</v>
      </c>
      <c r="N1361" t="s">
        <v>3989</v>
      </c>
      <c r="O1361" t="s">
        <v>16363</v>
      </c>
      <c r="P1361" t="s">
        <v>3986</v>
      </c>
      <c r="Q1361" t="s">
        <v>16363</v>
      </c>
      <c r="R1361" t="s">
        <v>3994</v>
      </c>
      <c r="S1361" t="s">
        <v>16315</v>
      </c>
      <c r="U1361" s="52"/>
      <c r="V1361">
        <v>4</v>
      </c>
      <c r="W1361">
        <v>-9310</v>
      </c>
    </row>
    <row r="1362" spans="1:23" x14ac:dyDescent="0.3">
      <c r="A1362" t="s">
        <v>3738</v>
      </c>
      <c r="B1362" t="s">
        <v>3739</v>
      </c>
      <c r="C1362" t="s">
        <v>16211</v>
      </c>
      <c r="D1362">
        <v>15000</v>
      </c>
      <c r="F1362">
        <f t="shared" si="21"/>
        <v>-2127.5</v>
      </c>
      <c r="G1362">
        <v>0</v>
      </c>
      <c r="H1362">
        <v>0</v>
      </c>
      <c r="I1362">
        <v>0</v>
      </c>
      <c r="J1362">
        <v>0</v>
      </c>
      <c r="K1362">
        <v>-2127.5</v>
      </c>
      <c r="L1362" t="s">
        <v>3949</v>
      </c>
      <c r="M1362" t="s">
        <v>14838</v>
      </c>
      <c r="N1362" t="s">
        <v>3984</v>
      </c>
      <c r="O1362" t="s">
        <v>16362</v>
      </c>
      <c r="P1362" t="s">
        <v>3988</v>
      </c>
      <c r="Q1362" t="s">
        <v>16362</v>
      </c>
      <c r="R1362" t="s">
        <v>3995</v>
      </c>
      <c r="S1362" t="s">
        <v>16321</v>
      </c>
      <c r="U1362" s="52"/>
      <c r="W1362">
        <v>-17127.5</v>
      </c>
    </row>
    <row r="1363" spans="1:23" x14ac:dyDescent="0.3">
      <c r="A1363" t="s">
        <v>3740</v>
      </c>
      <c r="B1363" t="s">
        <v>3741</v>
      </c>
      <c r="C1363" t="s">
        <v>16212</v>
      </c>
      <c r="D1363">
        <v>5000</v>
      </c>
      <c r="F1363">
        <f t="shared" si="21"/>
        <v>7085.3</v>
      </c>
      <c r="G1363">
        <v>0</v>
      </c>
      <c r="H1363">
        <v>0</v>
      </c>
      <c r="I1363">
        <v>0</v>
      </c>
      <c r="J1363">
        <v>0</v>
      </c>
      <c r="K1363">
        <v>7085.3</v>
      </c>
      <c r="L1363" t="s">
        <v>3935</v>
      </c>
      <c r="M1363" t="s">
        <v>14838</v>
      </c>
      <c r="N1363" t="s">
        <v>3984</v>
      </c>
      <c r="O1363" t="s">
        <v>16362</v>
      </c>
      <c r="P1363" t="s">
        <v>3986</v>
      </c>
      <c r="Q1363" t="s">
        <v>16363</v>
      </c>
      <c r="R1363" t="s">
        <v>3995</v>
      </c>
      <c r="S1363" t="s">
        <v>16308</v>
      </c>
      <c r="U1363" s="52"/>
      <c r="W1363">
        <v>2085.3000000000002</v>
      </c>
    </row>
    <row r="1364" spans="1:23" x14ac:dyDescent="0.3">
      <c r="A1364" t="s">
        <v>3742</v>
      </c>
      <c r="B1364" t="s">
        <v>3743</v>
      </c>
      <c r="C1364" t="s">
        <v>16213</v>
      </c>
      <c r="D1364">
        <v>5000</v>
      </c>
      <c r="F1364">
        <f t="shared" si="21"/>
        <v>1173</v>
      </c>
      <c r="G1364">
        <v>0</v>
      </c>
      <c r="H1364">
        <v>0</v>
      </c>
      <c r="I1364">
        <v>1173</v>
      </c>
      <c r="J1364">
        <v>0</v>
      </c>
      <c r="K1364">
        <v>0</v>
      </c>
      <c r="L1364" t="s">
        <v>3941</v>
      </c>
      <c r="M1364" t="s">
        <v>14838</v>
      </c>
      <c r="N1364" t="s">
        <v>3990</v>
      </c>
      <c r="O1364" t="s">
        <v>16364</v>
      </c>
      <c r="P1364" t="s">
        <v>3985</v>
      </c>
      <c r="Q1364" t="s">
        <v>16371</v>
      </c>
      <c r="R1364" t="s">
        <v>3997</v>
      </c>
      <c r="S1364" t="s">
        <v>16313</v>
      </c>
      <c r="U1364" s="52"/>
      <c r="W1364">
        <v>-3827</v>
      </c>
    </row>
    <row r="1365" spans="1:23" x14ac:dyDescent="0.3">
      <c r="A1365" t="s">
        <v>3744</v>
      </c>
      <c r="B1365" t="s">
        <v>3743</v>
      </c>
      <c r="C1365" t="s">
        <v>16214</v>
      </c>
      <c r="D1365">
        <v>10000</v>
      </c>
      <c r="F1365">
        <f t="shared" si="21"/>
        <v>9545.92</v>
      </c>
      <c r="G1365">
        <v>0</v>
      </c>
      <c r="H1365">
        <v>0</v>
      </c>
      <c r="I1365">
        <v>0</v>
      </c>
      <c r="J1365">
        <v>0</v>
      </c>
      <c r="K1365">
        <v>9545.92</v>
      </c>
      <c r="L1365" t="s">
        <v>3941</v>
      </c>
      <c r="M1365" t="s">
        <v>14838</v>
      </c>
      <c r="N1365" t="s">
        <v>3984</v>
      </c>
      <c r="O1365" t="s">
        <v>16362</v>
      </c>
      <c r="P1365" t="s">
        <v>3985</v>
      </c>
      <c r="Q1365" t="s">
        <v>16371</v>
      </c>
      <c r="R1365" t="s">
        <v>3997</v>
      </c>
      <c r="S1365" t="s">
        <v>16307</v>
      </c>
      <c r="U1365" s="52"/>
      <c r="W1365">
        <v>-454.07999999999993</v>
      </c>
    </row>
    <row r="1366" spans="1:23" x14ac:dyDescent="0.3">
      <c r="A1366" t="s">
        <v>3745</v>
      </c>
      <c r="B1366" t="s">
        <v>3746</v>
      </c>
      <c r="C1366" t="s">
        <v>16215</v>
      </c>
      <c r="D1366">
        <v>10000</v>
      </c>
      <c r="F1366">
        <f t="shared" si="21"/>
        <v>6559.0499999999993</v>
      </c>
      <c r="G1366">
        <v>1048.1199999999999</v>
      </c>
      <c r="H1366">
        <v>3222.43</v>
      </c>
      <c r="I1366">
        <v>0</v>
      </c>
      <c r="J1366">
        <v>0</v>
      </c>
      <c r="K1366">
        <v>2288.5</v>
      </c>
      <c r="L1366" t="s">
        <v>3949</v>
      </c>
      <c r="M1366" t="s">
        <v>14838</v>
      </c>
      <c r="N1366" t="s">
        <v>3984</v>
      </c>
      <c r="O1366" t="s">
        <v>16362</v>
      </c>
      <c r="P1366" t="s">
        <v>3986</v>
      </c>
      <c r="Q1366" t="s">
        <v>16363</v>
      </c>
      <c r="R1366" t="s">
        <v>3994</v>
      </c>
      <c r="S1366" t="s">
        <v>16314</v>
      </c>
      <c r="U1366" s="52"/>
      <c r="W1366">
        <v>-3440.9500000000007</v>
      </c>
    </row>
    <row r="1367" spans="1:23" x14ac:dyDescent="0.3">
      <c r="A1367" t="s">
        <v>3747</v>
      </c>
      <c r="B1367" t="s">
        <v>3748</v>
      </c>
      <c r="C1367" t="s">
        <v>16216</v>
      </c>
      <c r="D1367">
        <v>83000</v>
      </c>
      <c r="F1367">
        <f t="shared" si="21"/>
        <v>20559.84</v>
      </c>
      <c r="G1367">
        <v>20559.84</v>
      </c>
      <c r="H1367">
        <v>0</v>
      </c>
      <c r="I1367">
        <v>0</v>
      </c>
      <c r="J1367">
        <v>0</v>
      </c>
      <c r="K1367">
        <v>0</v>
      </c>
      <c r="L1367" t="s">
        <v>3939</v>
      </c>
      <c r="M1367" t="s">
        <v>14838</v>
      </c>
      <c r="N1367" t="s">
        <v>3984</v>
      </c>
      <c r="O1367" t="s">
        <v>16362</v>
      </c>
      <c r="P1367" t="s">
        <v>3991</v>
      </c>
      <c r="Q1367" t="s">
        <v>16364</v>
      </c>
      <c r="R1367" t="s">
        <v>3994</v>
      </c>
      <c r="S1367" t="s">
        <v>16311</v>
      </c>
      <c r="U1367" s="52"/>
      <c r="W1367">
        <v>-62440.160000000003</v>
      </c>
    </row>
    <row r="1368" spans="1:23" x14ac:dyDescent="0.3">
      <c r="A1368" t="s">
        <v>3749</v>
      </c>
      <c r="B1368" t="s">
        <v>3750</v>
      </c>
      <c r="C1368" t="s">
        <v>16217</v>
      </c>
      <c r="D1368">
        <v>20000</v>
      </c>
      <c r="F1368">
        <f t="shared" si="21"/>
        <v>2950.72</v>
      </c>
      <c r="G1368">
        <v>2950.72</v>
      </c>
      <c r="H1368">
        <v>0</v>
      </c>
      <c r="I1368">
        <v>0</v>
      </c>
      <c r="J1368">
        <v>0</v>
      </c>
      <c r="K1368">
        <v>0</v>
      </c>
      <c r="L1368" t="s">
        <v>3942</v>
      </c>
      <c r="M1368" t="s">
        <v>14844</v>
      </c>
      <c r="N1368" t="s">
        <v>3984</v>
      </c>
      <c r="O1368" t="s">
        <v>16362</v>
      </c>
      <c r="P1368" t="s">
        <v>3988</v>
      </c>
      <c r="Q1368" t="s">
        <v>16362</v>
      </c>
      <c r="R1368" t="s">
        <v>3994</v>
      </c>
      <c r="S1368" t="s">
        <v>16316</v>
      </c>
      <c r="U1368" s="52">
        <v>43542400</v>
      </c>
      <c r="W1368">
        <v>-17049.28</v>
      </c>
    </row>
    <row r="1369" spans="1:23" x14ac:dyDescent="0.3">
      <c r="A1369" t="s">
        <v>3751</v>
      </c>
      <c r="B1369" t="s">
        <v>3752</v>
      </c>
      <c r="C1369" t="s">
        <v>16218</v>
      </c>
      <c r="D1369">
        <v>30000</v>
      </c>
      <c r="F1369">
        <f t="shared" si="21"/>
        <v>13833.830000000002</v>
      </c>
      <c r="G1369">
        <v>6315.31</v>
      </c>
      <c r="H1369">
        <v>7518.52</v>
      </c>
      <c r="I1369">
        <v>0</v>
      </c>
      <c r="J1369">
        <v>0</v>
      </c>
      <c r="K1369">
        <v>0</v>
      </c>
      <c r="L1369" t="s">
        <v>3942</v>
      </c>
      <c r="M1369" t="s">
        <v>14844</v>
      </c>
      <c r="N1369" t="s">
        <v>3984</v>
      </c>
      <c r="O1369" t="s">
        <v>16362</v>
      </c>
      <c r="P1369" t="s">
        <v>3985</v>
      </c>
      <c r="Q1369" t="s">
        <v>16371</v>
      </c>
      <c r="R1369" t="s">
        <v>3997</v>
      </c>
      <c r="S1369" t="s">
        <v>16317</v>
      </c>
      <c r="U1369" s="52"/>
      <c r="V1369">
        <v>1</v>
      </c>
      <c r="W1369">
        <v>-16166.169999999998</v>
      </c>
    </row>
    <row r="1370" spans="1:23" x14ac:dyDescent="0.3">
      <c r="A1370" t="s">
        <v>3753</v>
      </c>
      <c r="B1370" t="s">
        <v>3754</v>
      </c>
      <c r="C1370" t="s">
        <v>16219</v>
      </c>
      <c r="D1370">
        <v>31000</v>
      </c>
      <c r="F1370">
        <f t="shared" si="21"/>
        <v>-546.25</v>
      </c>
      <c r="G1370">
        <v>-546.25</v>
      </c>
      <c r="H1370">
        <v>0</v>
      </c>
      <c r="I1370">
        <v>0</v>
      </c>
      <c r="J1370">
        <v>0</v>
      </c>
      <c r="K1370">
        <v>0</v>
      </c>
      <c r="L1370" t="s">
        <v>3942</v>
      </c>
      <c r="M1370" t="s">
        <v>14844</v>
      </c>
      <c r="N1370" t="s">
        <v>3984</v>
      </c>
      <c r="O1370" t="s">
        <v>16362</v>
      </c>
      <c r="P1370" t="s">
        <v>3985</v>
      </c>
      <c r="Q1370" t="s">
        <v>16371</v>
      </c>
      <c r="R1370" t="s">
        <v>3997</v>
      </c>
      <c r="S1370" t="s">
        <v>16312</v>
      </c>
      <c r="U1370" s="52"/>
      <c r="W1370">
        <v>-31546.25</v>
      </c>
    </row>
    <row r="1371" spans="1:23" x14ac:dyDescent="0.3">
      <c r="A1371" t="s">
        <v>3755</v>
      </c>
      <c r="B1371" t="s">
        <v>3756</v>
      </c>
      <c r="C1371" t="s">
        <v>16220</v>
      </c>
      <c r="D1371">
        <v>200000</v>
      </c>
      <c r="F1371">
        <f t="shared" si="21"/>
        <v>2053.7199999999998</v>
      </c>
      <c r="G1371">
        <v>2053.7199999999998</v>
      </c>
      <c r="H1371">
        <v>0</v>
      </c>
      <c r="I1371">
        <v>0</v>
      </c>
      <c r="J1371">
        <v>0</v>
      </c>
      <c r="K1371">
        <v>0</v>
      </c>
      <c r="L1371" t="s">
        <v>3942</v>
      </c>
      <c r="M1371" t="s">
        <v>14844</v>
      </c>
      <c r="N1371" t="s">
        <v>3984</v>
      </c>
      <c r="O1371" t="s">
        <v>16362</v>
      </c>
      <c r="P1371" t="s">
        <v>3986</v>
      </c>
      <c r="Q1371" t="s">
        <v>16363</v>
      </c>
      <c r="R1371" t="s">
        <v>3994</v>
      </c>
      <c r="S1371" t="s">
        <v>16315</v>
      </c>
      <c r="U1371" s="52">
        <v>6868000</v>
      </c>
      <c r="W1371">
        <v>-197946.28</v>
      </c>
    </row>
    <row r="1372" spans="1:23" x14ac:dyDescent="0.3">
      <c r="A1372" t="s">
        <v>3757</v>
      </c>
      <c r="B1372" t="s">
        <v>3758</v>
      </c>
      <c r="C1372" t="s">
        <v>16221</v>
      </c>
      <c r="D1372">
        <v>20000</v>
      </c>
      <c r="F1372">
        <f t="shared" si="21"/>
        <v>4796.95</v>
      </c>
      <c r="G1372">
        <v>4796.95</v>
      </c>
      <c r="H1372">
        <v>0</v>
      </c>
      <c r="I1372">
        <v>0</v>
      </c>
      <c r="J1372">
        <v>0</v>
      </c>
      <c r="K1372">
        <v>0</v>
      </c>
      <c r="L1372" t="s">
        <v>3942</v>
      </c>
      <c r="M1372" t="s">
        <v>14844</v>
      </c>
      <c r="N1372" t="s">
        <v>3984</v>
      </c>
      <c r="O1372" t="s">
        <v>16362</v>
      </c>
      <c r="P1372" t="s">
        <v>3986</v>
      </c>
      <c r="Q1372" t="s">
        <v>16363</v>
      </c>
      <c r="R1372" t="s">
        <v>3994</v>
      </c>
      <c r="S1372" t="s">
        <v>16316</v>
      </c>
      <c r="U1372" s="52"/>
      <c r="W1372">
        <v>-15203.05</v>
      </c>
    </row>
    <row r="1373" spans="1:23" x14ac:dyDescent="0.3">
      <c r="A1373" t="s">
        <v>3759</v>
      </c>
      <c r="B1373" t="s">
        <v>3760</v>
      </c>
      <c r="C1373" t="s">
        <v>16222</v>
      </c>
      <c r="D1373">
        <v>100000</v>
      </c>
      <c r="F1373">
        <f t="shared" si="21"/>
        <v>16519.09</v>
      </c>
      <c r="G1373">
        <v>16519.09</v>
      </c>
      <c r="H1373">
        <v>0</v>
      </c>
      <c r="I1373">
        <v>0</v>
      </c>
      <c r="J1373">
        <v>0</v>
      </c>
      <c r="K1373">
        <v>0</v>
      </c>
      <c r="L1373" t="s">
        <v>3932</v>
      </c>
      <c r="M1373" t="s">
        <v>14838</v>
      </c>
      <c r="N1373" t="s">
        <v>3984</v>
      </c>
      <c r="O1373" t="s">
        <v>16362</v>
      </c>
      <c r="P1373" t="s">
        <v>3986</v>
      </c>
      <c r="Q1373" t="s">
        <v>16363</v>
      </c>
      <c r="R1373" t="s">
        <v>3994</v>
      </c>
      <c r="S1373" t="s">
        <v>16312</v>
      </c>
      <c r="U1373" s="52">
        <v>64216250</v>
      </c>
      <c r="W1373">
        <v>-83480.91</v>
      </c>
    </row>
    <row r="1374" spans="1:23" x14ac:dyDescent="0.3">
      <c r="A1374" t="s">
        <v>3761</v>
      </c>
      <c r="B1374" t="s">
        <v>3762</v>
      </c>
      <c r="C1374" t="s">
        <v>16223</v>
      </c>
      <c r="D1374">
        <v>50000</v>
      </c>
      <c r="F1374">
        <f t="shared" si="21"/>
        <v>2371.4</v>
      </c>
      <c r="G1374">
        <v>2371.4</v>
      </c>
      <c r="H1374">
        <v>0</v>
      </c>
      <c r="I1374">
        <v>0</v>
      </c>
      <c r="J1374">
        <v>0</v>
      </c>
      <c r="K1374">
        <v>0</v>
      </c>
      <c r="L1374" t="s">
        <v>3945</v>
      </c>
      <c r="M1374" t="s">
        <v>14844</v>
      </c>
      <c r="N1374" t="s">
        <v>3984</v>
      </c>
      <c r="O1374" t="s">
        <v>16362</v>
      </c>
      <c r="P1374" t="s">
        <v>3985</v>
      </c>
      <c r="Q1374" t="s">
        <v>16371</v>
      </c>
      <c r="R1374" t="s">
        <v>3997</v>
      </c>
      <c r="S1374" t="s">
        <v>16319</v>
      </c>
      <c r="U1374" s="52">
        <v>375633380</v>
      </c>
      <c r="W1374">
        <v>-47628.6</v>
      </c>
    </row>
    <row r="1375" spans="1:23" x14ac:dyDescent="0.3">
      <c r="A1375" t="s">
        <v>3763</v>
      </c>
      <c r="B1375" t="s">
        <v>3764</v>
      </c>
      <c r="C1375" t="s">
        <v>16224</v>
      </c>
      <c r="D1375">
        <v>1</v>
      </c>
      <c r="F1375">
        <f t="shared" si="21"/>
        <v>1544.7</v>
      </c>
      <c r="G1375">
        <v>0</v>
      </c>
      <c r="H1375">
        <v>0</v>
      </c>
      <c r="I1375">
        <v>0</v>
      </c>
      <c r="J1375">
        <v>0</v>
      </c>
      <c r="K1375">
        <v>1544.7</v>
      </c>
      <c r="L1375" t="s">
        <v>3940</v>
      </c>
      <c r="M1375" t="s">
        <v>14838</v>
      </c>
      <c r="N1375" t="s">
        <v>3984</v>
      </c>
      <c r="O1375" t="s">
        <v>16362</v>
      </c>
      <c r="P1375" t="s">
        <v>3985</v>
      </c>
      <c r="Q1375" t="s">
        <v>16371</v>
      </c>
      <c r="R1375" t="s">
        <v>3997</v>
      </c>
      <c r="S1375" t="s">
        <v>16316</v>
      </c>
      <c r="U1375" s="52"/>
      <c r="W1375">
        <v>1543.7</v>
      </c>
    </row>
    <row r="1376" spans="1:23" x14ac:dyDescent="0.3">
      <c r="A1376" t="s">
        <v>3765</v>
      </c>
      <c r="B1376" t="s">
        <v>3766</v>
      </c>
      <c r="C1376" t="s">
        <v>16225</v>
      </c>
      <c r="D1376">
        <v>15000</v>
      </c>
      <c r="F1376">
        <f t="shared" si="21"/>
        <v>307.97000000000003</v>
      </c>
      <c r="G1376">
        <v>299</v>
      </c>
      <c r="H1376">
        <v>0</v>
      </c>
      <c r="I1376">
        <v>8.9700000000000006</v>
      </c>
      <c r="J1376">
        <v>0</v>
      </c>
      <c r="K1376">
        <v>0</v>
      </c>
      <c r="L1376" t="s">
        <v>3941</v>
      </c>
      <c r="M1376" t="s">
        <v>14838</v>
      </c>
      <c r="N1376" t="s">
        <v>3989</v>
      </c>
      <c r="O1376" t="s">
        <v>16363</v>
      </c>
      <c r="P1376" t="s">
        <v>3986</v>
      </c>
      <c r="Q1376" t="s">
        <v>16363</v>
      </c>
      <c r="R1376" t="s">
        <v>3994</v>
      </c>
      <c r="S1376" t="s">
        <v>16315</v>
      </c>
      <c r="U1376" s="52"/>
      <c r="V1376">
        <v>4</v>
      </c>
      <c r="W1376">
        <v>-14692.03</v>
      </c>
    </row>
    <row r="1377" spans="1:23" x14ac:dyDescent="0.3">
      <c r="A1377" t="s">
        <v>3767</v>
      </c>
      <c r="B1377" t="s">
        <v>3768</v>
      </c>
      <c r="C1377" t="s">
        <v>16226</v>
      </c>
      <c r="D1377">
        <v>20000</v>
      </c>
      <c r="F1377">
        <f t="shared" si="21"/>
        <v>3358</v>
      </c>
      <c r="G1377">
        <v>3358</v>
      </c>
      <c r="H1377">
        <v>0</v>
      </c>
      <c r="I1377">
        <v>0</v>
      </c>
      <c r="J1377">
        <v>0</v>
      </c>
      <c r="K1377">
        <v>0</v>
      </c>
      <c r="L1377" t="s">
        <v>3949</v>
      </c>
      <c r="M1377" t="s">
        <v>14838</v>
      </c>
      <c r="N1377" t="s">
        <v>3984</v>
      </c>
      <c r="O1377" t="s">
        <v>16362</v>
      </c>
      <c r="P1377" t="s">
        <v>3988</v>
      </c>
      <c r="Q1377" t="s">
        <v>16362</v>
      </c>
      <c r="R1377" t="s">
        <v>3994</v>
      </c>
      <c r="S1377" t="s">
        <v>16319</v>
      </c>
      <c r="U1377" s="52"/>
      <c r="W1377">
        <v>-16642</v>
      </c>
    </row>
    <row r="1378" spans="1:23" x14ac:dyDescent="0.3">
      <c r="A1378" t="s">
        <v>3769</v>
      </c>
      <c r="B1378" t="s">
        <v>3770</v>
      </c>
      <c r="C1378" t="s">
        <v>16227</v>
      </c>
      <c r="D1378">
        <v>10000</v>
      </c>
      <c r="F1378">
        <f t="shared" si="21"/>
        <v>1063.75</v>
      </c>
      <c r="G1378">
        <v>1063.75</v>
      </c>
      <c r="H1378">
        <v>0</v>
      </c>
      <c r="I1378">
        <v>0</v>
      </c>
      <c r="J1378">
        <v>0</v>
      </c>
      <c r="K1378">
        <v>0</v>
      </c>
      <c r="L1378" t="s">
        <v>3935</v>
      </c>
      <c r="M1378" t="s">
        <v>14838</v>
      </c>
      <c r="N1378" t="s">
        <v>3984</v>
      </c>
      <c r="O1378" t="s">
        <v>16362</v>
      </c>
      <c r="P1378" t="s">
        <v>3986</v>
      </c>
      <c r="Q1378" t="s">
        <v>16363</v>
      </c>
      <c r="R1378" t="s">
        <v>3994</v>
      </c>
      <c r="S1378" t="s">
        <v>16309</v>
      </c>
      <c r="U1378" s="52">
        <v>329793750</v>
      </c>
      <c r="W1378">
        <v>-8936.25</v>
      </c>
    </row>
    <row r="1379" spans="1:23" x14ac:dyDescent="0.3">
      <c r="A1379" t="s">
        <v>3771</v>
      </c>
      <c r="B1379" t="s">
        <v>3772</v>
      </c>
      <c r="C1379" t="s">
        <v>16228</v>
      </c>
      <c r="D1379">
        <v>3000</v>
      </c>
      <c r="F1379">
        <f t="shared" si="21"/>
        <v>1136.2</v>
      </c>
      <c r="G1379">
        <v>0</v>
      </c>
      <c r="H1379">
        <v>0</v>
      </c>
      <c r="I1379">
        <v>0</v>
      </c>
      <c r="J1379">
        <v>0</v>
      </c>
      <c r="K1379">
        <v>1136.2</v>
      </c>
      <c r="L1379" t="s">
        <v>3941</v>
      </c>
      <c r="M1379" t="s">
        <v>14838</v>
      </c>
      <c r="N1379" t="s">
        <v>3984</v>
      </c>
      <c r="O1379" t="s">
        <v>16362</v>
      </c>
      <c r="P1379" t="s">
        <v>3988</v>
      </c>
      <c r="Q1379" t="s">
        <v>16362</v>
      </c>
      <c r="R1379" t="s">
        <v>3995</v>
      </c>
      <c r="S1379" t="s">
        <v>16321</v>
      </c>
      <c r="U1379" s="52"/>
      <c r="V1379">
        <v>4</v>
      </c>
      <c r="W1379">
        <v>-1863.8</v>
      </c>
    </row>
    <row r="1380" spans="1:23" x14ac:dyDescent="0.3">
      <c r="A1380" t="s">
        <v>3773</v>
      </c>
      <c r="B1380" t="s">
        <v>3774</v>
      </c>
      <c r="C1380" t="s">
        <v>16229</v>
      </c>
      <c r="D1380">
        <v>20000</v>
      </c>
      <c r="F1380">
        <f t="shared" si="21"/>
        <v>38.979999999999791</v>
      </c>
      <c r="G1380">
        <v>4048.97</v>
      </c>
      <c r="H1380">
        <v>-3875.5</v>
      </c>
      <c r="I1380">
        <v>0</v>
      </c>
      <c r="J1380">
        <v>0</v>
      </c>
      <c r="K1380">
        <v>-134.49</v>
      </c>
      <c r="L1380" t="s">
        <v>3942</v>
      </c>
      <c r="M1380" t="s">
        <v>14844</v>
      </c>
      <c r="N1380" t="s">
        <v>3984</v>
      </c>
      <c r="O1380" t="s">
        <v>16362</v>
      </c>
      <c r="P1380" t="s">
        <v>3986</v>
      </c>
      <c r="Q1380" t="s">
        <v>16363</v>
      </c>
      <c r="R1380" t="s">
        <v>3997</v>
      </c>
      <c r="S1380" t="s">
        <v>16316</v>
      </c>
      <c r="U1380" s="52"/>
      <c r="W1380">
        <v>-19961.02</v>
      </c>
    </row>
    <row r="1381" spans="1:23" x14ac:dyDescent="0.3">
      <c r="A1381" t="s">
        <v>3775</v>
      </c>
      <c r="B1381" t="s">
        <v>3774</v>
      </c>
      <c r="C1381" t="s">
        <v>16230</v>
      </c>
      <c r="D1381">
        <v>50000</v>
      </c>
      <c r="F1381">
        <f t="shared" si="21"/>
        <v>13960.21</v>
      </c>
      <c r="G1381">
        <v>8076.11</v>
      </c>
      <c r="H1381">
        <v>0</v>
      </c>
      <c r="I1381">
        <v>5884.1</v>
      </c>
      <c r="J1381">
        <v>0</v>
      </c>
      <c r="K1381">
        <v>0</v>
      </c>
      <c r="L1381" t="s">
        <v>3941</v>
      </c>
      <c r="M1381" t="s">
        <v>14838</v>
      </c>
      <c r="N1381" t="s">
        <v>3984</v>
      </c>
      <c r="O1381" t="s">
        <v>16362</v>
      </c>
      <c r="P1381" t="s">
        <v>3987</v>
      </c>
      <c r="Q1381" t="s">
        <v>16365</v>
      </c>
      <c r="R1381" t="s">
        <v>3998</v>
      </c>
      <c r="S1381" t="s">
        <v>16310</v>
      </c>
      <c r="U1381" s="52">
        <v>18500000000000</v>
      </c>
      <c r="W1381">
        <v>-36039.79</v>
      </c>
    </row>
    <row r="1382" spans="1:23" x14ac:dyDescent="0.3">
      <c r="A1382" t="s">
        <v>3776</v>
      </c>
      <c r="B1382" t="s">
        <v>3777</v>
      </c>
      <c r="C1382" t="s">
        <v>16231</v>
      </c>
      <c r="D1382">
        <v>100000</v>
      </c>
      <c r="F1382">
        <f t="shared" si="21"/>
        <v>3467.03</v>
      </c>
      <c r="G1382">
        <v>3467.03</v>
      </c>
      <c r="H1382">
        <v>0</v>
      </c>
      <c r="I1382">
        <v>0</v>
      </c>
      <c r="J1382">
        <v>0</v>
      </c>
      <c r="K1382">
        <v>0</v>
      </c>
      <c r="L1382" t="s">
        <v>3960</v>
      </c>
      <c r="M1382" t="s">
        <v>14836</v>
      </c>
      <c r="N1382" t="s">
        <v>3984</v>
      </c>
      <c r="O1382" t="s">
        <v>16362</v>
      </c>
      <c r="P1382" t="s">
        <v>3985</v>
      </c>
      <c r="Q1382" t="s">
        <v>16371</v>
      </c>
      <c r="R1382" t="s">
        <v>3997</v>
      </c>
      <c r="S1382" t="s">
        <v>16308</v>
      </c>
      <c r="U1382" s="52">
        <v>168951090</v>
      </c>
      <c r="W1382">
        <v>-96532.97</v>
      </c>
    </row>
    <row r="1383" spans="1:23" x14ac:dyDescent="0.3">
      <c r="A1383" t="s">
        <v>3778</v>
      </c>
      <c r="B1383" t="s">
        <v>3779</v>
      </c>
      <c r="C1383" t="s">
        <v>16232</v>
      </c>
      <c r="D1383">
        <v>20000</v>
      </c>
      <c r="F1383">
        <f t="shared" si="21"/>
        <v>-289.5</v>
      </c>
      <c r="G1383">
        <v>218.5</v>
      </c>
      <c r="H1383">
        <v>-127</v>
      </c>
      <c r="I1383">
        <v>-254</v>
      </c>
      <c r="J1383">
        <v>0</v>
      </c>
      <c r="K1383">
        <v>-127</v>
      </c>
      <c r="L1383" t="s">
        <v>3936</v>
      </c>
      <c r="M1383" t="s">
        <v>14838</v>
      </c>
      <c r="N1383" t="s">
        <v>3990</v>
      </c>
      <c r="O1383" t="s">
        <v>16364</v>
      </c>
      <c r="P1383" t="s">
        <v>3986</v>
      </c>
      <c r="Q1383" t="s">
        <v>16363</v>
      </c>
      <c r="R1383" t="s">
        <v>3994</v>
      </c>
      <c r="S1383" t="s">
        <v>16307</v>
      </c>
      <c r="U1383" s="52">
        <v>16180500</v>
      </c>
      <c r="W1383">
        <v>-20289.5</v>
      </c>
    </row>
    <row r="1384" spans="1:23" x14ac:dyDescent="0.3">
      <c r="A1384" t="s">
        <v>3780</v>
      </c>
      <c r="B1384" t="s">
        <v>3781</v>
      </c>
      <c r="C1384" t="s">
        <v>16233</v>
      </c>
      <c r="D1384">
        <v>30000</v>
      </c>
      <c r="F1384">
        <f t="shared" si="21"/>
        <v>14340.74</v>
      </c>
      <c r="G1384">
        <v>13928.72</v>
      </c>
      <c r="H1384">
        <v>0</v>
      </c>
      <c r="I1384">
        <v>920</v>
      </c>
      <c r="J1384">
        <v>0</v>
      </c>
      <c r="K1384">
        <v>-507.98</v>
      </c>
      <c r="L1384" t="s">
        <v>3936</v>
      </c>
      <c r="M1384" t="s">
        <v>14838</v>
      </c>
      <c r="N1384" t="s">
        <v>3989</v>
      </c>
      <c r="O1384" t="s">
        <v>16363</v>
      </c>
      <c r="P1384" t="s">
        <v>3991</v>
      </c>
      <c r="Q1384" t="s">
        <v>16364</v>
      </c>
      <c r="R1384" t="s">
        <v>3994</v>
      </c>
      <c r="S1384" t="s">
        <v>16311</v>
      </c>
      <c r="U1384" s="52"/>
      <c r="W1384">
        <v>-15659.26</v>
      </c>
    </row>
    <row r="1385" spans="1:23" x14ac:dyDescent="0.3">
      <c r="A1385" t="s">
        <v>3782</v>
      </c>
      <c r="B1385" t="s">
        <v>3783</v>
      </c>
      <c r="C1385" t="s">
        <v>16234</v>
      </c>
      <c r="D1385">
        <v>100000</v>
      </c>
      <c r="F1385">
        <f t="shared" si="21"/>
        <v>7968.12</v>
      </c>
      <c r="G1385">
        <v>7968.12</v>
      </c>
      <c r="H1385">
        <v>0</v>
      </c>
      <c r="I1385">
        <v>0</v>
      </c>
      <c r="J1385">
        <v>0</v>
      </c>
      <c r="K1385">
        <v>0</v>
      </c>
      <c r="L1385" t="s">
        <v>3954</v>
      </c>
      <c r="M1385" t="s">
        <v>14836</v>
      </c>
      <c r="N1385" t="s">
        <v>3984</v>
      </c>
      <c r="O1385" t="s">
        <v>16362</v>
      </c>
      <c r="P1385" t="s">
        <v>3985</v>
      </c>
      <c r="Q1385" t="s">
        <v>16371</v>
      </c>
      <c r="R1385" t="s">
        <v>3997</v>
      </c>
      <c r="S1385" t="s">
        <v>16314</v>
      </c>
      <c r="U1385" s="52">
        <v>64988280</v>
      </c>
      <c r="W1385">
        <v>-92031.88</v>
      </c>
    </row>
    <row r="1386" spans="1:23" x14ac:dyDescent="0.3">
      <c r="A1386" t="s">
        <v>3784</v>
      </c>
      <c r="B1386" t="s">
        <v>3785</v>
      </c>
      <c r="C1386" t="s">
        <v>16235</v>
      </c>
      <c r="D1386">
        <v>1000000</v>
      </c>
      <c r="F1386">
        <f t="shared" si="21"/>
        <v>71495.5</v>
      </c>
      <c r="G1386">
        <v>71495.5</v>
      </c>
      <c r="H1386">
        <v>0</v>
      </c>
      <c r="I1386">
        <v>0</v>
      </c>
      <c r="J1386">
        <v>0</v>
      </c>
      <c r="K1386">
        <v>0</v>
      </c>
      <c r="L1386" t="s">
        <v>3928</v>
      </c>
      <c r="M1386" t="s">
        <v>14840</v>
      </c>
      <c r="N1386" t="s">
        <v>3984</v>
      </c>
      <c r="O1386" t="s">
        <v>16362</v>
      </c>
      <c r="P1386" t="s">
        <v>3988</v>
      </c>
      <c r="Q1386" t="s">
        <v>16362</v>
      </c>
      <c r="R1386" t="s">
        <v>3994</v>
      </c>
      <c r="S1386" t="s">
        <v>16311</v>
      </c>
      <c r="U1386" s="52"/>
      <c r="W1386">
        <v>-928504.5</v>
      </c>
    </row>
    <row r="1387" spans="1:23" x14ac:dyDescent="0.3">
      <c r="A1387" t="s">
        <v>3786</v>
      </c>
      <c r="B1387" t="s">
        <v>3787</v>
      </c>
      <c r="C1387" t="s">
        <v>16236</v>
      </c>
      <c r="D1387">
        <v>15000</v>
      </c>
      <c r="F1387">
        <f t="shared" si="21"/>
        <v>1491.55</v>
      </c>
      <c r="G1387">
        <v>1491.55</v>
      </c>
      <c r="H1387">
        <v>0</v>
      </c>
      <c r="I1387">
        <v>0</v>
      </c>
      <c r="J1387">
        <v>0</v>
      </c>
      <c r="K1387">
        <v>0</v>
      </c>
      <c r="L1387" t="s">
        <v>3945</v>
      </c>
      <c r="M1387" t="s">
        <v>14844</v>
      </c>
      <c r="N1387" t="s">
        <v>3984</v>
      </c>
      <c r="O1387" t="s">
        <v>16362</v>
      </c>
      <c r="P1387" t="s">
        <v>3988</v>
      </c>
      <c r="Q1387" t="s">
        <v>16362</v>
      </c>
      <c r="R1387" t="s">
        <v>3994</v>
      </c>
      <c r="S1387" t="s">
        <v>16316</v>
      </c>
      <c r="U1387" s="52">
        <v>170553070</v>
      </c>
      <c r="W1387">
        <v>-13508.45</v>
      </c>
    </row>
    <row r="1388" spans="1:23" x14ac:dyDescent="0.3">
      <c r="A1388" t="s">
        <v>3788</v>
      </c>
      <c r="B1388" t="s">
        <v>3789</v>
      </c>
      <c r="C1388" t="s">
        <v>16237</v>
      </c>
      <c r="D1388">
        <v>25000</v>
      </c>
      <c r="F1388">
        <f t="shared" si="21"/>
        <v>2895.2</v>
      </c>
      <c r="G1388">
        <v>2895.2</v>
      </c>
      <c r="H1388">
        <v>0</v>
      </c>
      <c r="I1388">
        <v>0</v>
      </c>
      <c r="J1388">
        <v>0</v>
      </c>
      <c r="K1388">
        <v>0</v>
      </c>
      <c r="L1388" t="s">
        <v>3939</v>
      </c>
      <c r="M1388" t="s">
        <v>14838</v>
      </c>
      <c r="N1388" t="s">
        <v>3984</v>
      </c>
      <c r="O1388" t="s">
        <v>16362</v>
      </c>
      <c r="P1388" t="s">
        <v>3988</v>
      </c>
      <c r="Q1388" t="s">
        <v>16362</v>
      </c>
      <c r="R1388" t="s">
        <v>3994</v>
      </c>
      <c r="S1388" t="s">
        <v>16321</v>
      </c>
      <c r="U1388" s="52"/>
      <c r="W1388">
        <v>-22104.799999999999</v>
      </c>
    </row>
    <row r="1389" spans="1:23" x14ac:dyDescent="0.3">
      <c r="A1389" t="s">
        <v>3790</v>
      </c>
      <c r="B1389" t="s">
        <v>3791</v>
      </c>
      <c r="C1389" t="s">
        <v>16238</v>
      </c>
      <c r="D1389">
        <v>30000</v>
      </c>
      <c r="F1389">
        <f t="shared" si="21"/>
        <v>-337.41</v>
      </c>
      <c r="G1389">
        <v>-337.41</v>
      </c>
      <c r="H1389">
        <v>0</v>
      </c>
      <c r="I1389">
        <v>0</v>
      </c>
      <c r="J1389">
        <v>0</v>
      </c>
      <c r="K1389">
        <v>0</v>
      </c>
      <c r="L1389" t="s">
        <v>3954</v>
      </c>
      <c r="M1389" t="s">
        <v>14836</v>
      </c>
      <c r="N1389" t="s">
        <v>3984</v>
      </c>
      <c r="O1389" t="s">
        <v>16362</v>
      </c>
      <c r="P1389" t="s">
        <v>3988</v>
      </c>
      <c r="Q1389" t="s">
        <v>16362</v>
      </c>
      <c r="R1389" t="s">
        <v>3994</v>
      </c>
      <c r="S1389" t="s">
        <v>16315</v>
      </c>
      <c r="U1389" s="52">
        <v>809530440</v>
      </c>
      <c r="V1389">
        <v>6</v>
      </c>
      <c r="W1389">
        <v>-30337.41</v>
      </c>
    </row>
    <row r="1390" spans="1:23" x14ac:dyDescent="0.3">
      <c r="A1390" t="s">
        <v>3792</v>
      </c>
      <c r="B1390" t="s">
        <v>3793</v>
      </c>
      <c r="C1390" t="s">
        <v>16239</v>
      </c>
      <c r="D1390">
        <v>120000</v>
      </c>
      <c r="F1390">
        <f t="shared" si="21"/>
        <v>24868.75</v>
      </c>
      <c r="G1390">
        <v>24868.75</v>
      </c>
      <c r="H1390">
        <v>0</v>
      </c>
      <c r="I1390">
        <v>0</v>
      </c>
      <c r="J1390">
        <v>0</v>
      </c>
      <c r="K1390">
        <v>0</v>
      </c>
      <c r="L1390" t="s">
        <v>3942</v>
      </c>
      <c r="M1390" t="s">
        <v>14844</v>
      </c>
      <c r="N1390" t="s">
        <v>3984</v>
      </c>
      <c r="O1390" t="s">
        <v>16362</v>
      </c>
      <c r="P1390" t="s">
        <v>3988</v>
      </c>
      <c r="Q1390" t="s">
        <v>16362</v>
      </c>
      <c r="R1390" t="s">
        <v>3994</v>
      </c>
      <c r="S1390" t="s">
        <v>16315</v>
      </c>
      <c r="U1390" s="52"/>
      <c r="W1390">
        <v>-95131.25</v>
      </c>
    </row>
    <row r="1391" spans="1:23" x14ac:dyDescent="0.3">
      <c r="A1391" t="s">
        <v>3794</v>
      </c>
      <c r="B1391" t="s">
        <v>3795</v>
      </c>
      <c r="C1391" t="s">
        <v>16240</v>
      </c>
      <c r="D1391">
        <v>15000</v>
      </c>
      <c r="F1391">
        <f t="shared" si="21"/>
        <v>2929.05</v>
      </c>
      <c r="G1391">
        <v>0</v>
      </c>
      <c r="H1391">
        <v>0</v>
      </c>
      <c r="I1391">
        <v>0</v>
      </c>
      <c r="J1391">
        <v>0</v>
      </c>
      <c r="K1391">
        <v>2929.05</v>
      </c>
      <c r="L1391" t="s">
        <v>3965</v>
      </c>
      <c r="M1391" t="s">
        <v>14838</v>
      </c>
      <c r="N1391" t="s">
        <v>3984</v>
      </c>
      <c r="O1391" t="s">
        <v>16362</v>
      </c>
      <c r="P1391" t="s">
        <v>3986</v>
      </c>
      <c r="Q1391" t="s">
        <v>16363</v>
      </c>
      <c r="R1391" t="s">
        <v>3994</v>
      </c>
      <c r="S1391" t="s">
        <v>16318</v>
      </c>
      <c r="U1391" s="52"/>
      <c r="W1391">
        <v>-12070.95</v>
      </c>
    </row>
    <row r="1392" spans="1:23" x14ac:dyDescent="0.3">
      <c r="A1392" t="s">
        <v>3796</v>
      </c>
      <c r="B1392" t="s">
        <v>3797</v>
      </c>
      <c r="C1392" t="s">
        <v>16241</v>
      </c>
      <c r="D1392">
        <v>5000</v>
      </c>
      <c r="F1392">
        <f t="shared" si="21"/>
        <v>2058.5</v>
      </c>
      <c r="G1392">
        <v>2058.5</v>
      </c>
      <c r="H1392">
        <v>0</v>
      </c>
      <c r="I1392">
        <v>0</v>
      </c>
      <c r="J1392">
        <v>0</v>
      </c>
      <c r="K1392">
        <v>0</v>
      </c>
      <c r="L1392" t="s">
        <v>3965</v>
      </c>
      <c r="M1392" t="s">
        <v>14838</v>
      </c>
      <c r="N1392" t="s">
        <v>3984</v>
      </c>
      <c r="O1392" t="s">
        <v>16362</v>
      </c>
      <c r="P1392" t="s">
        <v>3986</v>
      </c>
      <c r="Q1392" t="s">
        <v>16363</v>
      </c>
      <c r="R1392" t="s">
        <v>3994</v>
      </c>
      <c r="S1392" t="s">
        <v>16316</v>
      </c>
      <c r="U1392" s="52"/>
      <c r="V1392" t="s">
        <v>3997</v>
      </c>
      <c r="W1392">
        <v>-2941.5</v>
      </c>
    </row>
    <row r="1393" spans="1:23" x14ac:dyDescent="0.3">
      <c r="A1393" t="s">
        <v>3798</v>
      </c>
      <c r="B1393" t="s">
        <v>3799</v>
      </c>
      <c r="C1393" t="s">
        <v>16242</v>
      </c>
      <c r="D1393">
        <v>5000</v>
      </c>
      <c r="F1393">
        <f t="shared" si="21"/>
        <v>4181.5600000000004</v>
      </c>
      <c r="G1393">
        <v>4181.5600000000004</v>
      </c>
      <c r="H1393">
        <v>0</v>
      </c>
      <c r="I1393">
        <v>0</v>
      </c>
      <c r="J1393">
        <v>0</v>
      </c>
      <c r="K1393">
        <v>0</v>
      </c>
      <c r="L1393" t="s">
        <v>3935</v>
      </c>
      <c r="M1393" t="s">
        <v>14838</v>
      </c>
      <c r="N1393" t="s">
        <v>3984</v>
      </c>
      <c r="O1393" t="s">
        <v>16362</v>
      </c>
      <c r="P1393" t="s">
        <v>3988</v>
      </c>
      <c r="Q1393" t="s">
        <v>16362</v>
      </c>
      <c r="R1393" t="s">
        <v>3994</v>
      </c>
      <c r="S1393" t="s">
        <v>16313</v>
      </c>
      <c r="U1393" s="52">
        <v>653075940</v>
      </c>
      <c r="W1393">
        <v>-818.4399999999996</v>
      </c>
    </row>
    <row r="1394" spans="1:23" x14ac:dyDescent="0.3">
      <c r="A1394" t="s">
        <v>3800</v>
      </c>
      <c r="B1394" t="s">
        <v>3801</v>
      </c>
      <c r="C1394" t="s">
        <v>16243</v>
      </c>
      <c r="D1394">
        <v>10000</v>
      </c>
      <c r="F1394">
        <f t="shared" si="21"/>
        <v>7442.8</v>
      </c>
      <c r="G1394">
        <v>2081.5</v>
      </c>
      <c r="H1394">
        <v>0</v>
      </c>
      <c r="I1394">
        <v>1552.5</v>
      </c>
      <c r="J1394">
        <v>0</v>
      </c>
      <c r="K1394">
        <v>3808.8</v>
      </c>
      <c r="L1394" t="s">
        <v>3931</v>
      </c>
      <c r="M1394" t="s">
        <v>14838</v>
      </c>
      <c r="N1394" t="s">
        <v>3989</v>
      </c>
      <c r="O1394" t="s">
        <v>16363</v>
      </c>
      <c r="P1394" t="s">
        <v>3986</v>
      </c>
      <c r="Q1394" t="s">
        <v>16363</v>
      </c>
      <c r="R1394" t="s">
        <v>3994</v>
      </c>
      <c r="S1394" t="s">
        <v>16309</v>
      </c>
      <c r="U1394" s="52"/>
      <c r="W1394">
        <v>-2557.1999999999998</v>
      </c>
    </row>
    <row r="1395" spans="1:23" x14ac:dyDescent="0.3">
      <c r="A1395" t="s">
        <v>3802</v>
      </c>
      <c r="B1395" t="s">
        <v>3803</v>
      </c>
      <c r="C1395" t="s">
        <v>16244</v>
      </c>
      <c r="D1395">
        <v>15000</v>
      </c>
      <c r="F1395">
        <f t="shared" si="21"/>
        <v>1932</v>
      </c>
      <c r="G1395">
        <v>1932</v>
      </c>
      <c r="H1395">
        <v>0</v>
      </c>
      <c r="I1395">
        <v>0</v>
      </c>
      <c r="J1395">
        <v>0</v>
      </c>
      <c r="K1395">
        <v>0</v>
      </c>
      <c r="L1395" t="s">
        <v>3942</v>
      </c>
      <c r="M1395" t="s">
        <v>14844</v>
      </c>
      <c r="N1395" t="s">
        <v>3984</v>
      </c>
      <c r="O1395" t="s">
        <v>16362</v>
      </c>
      <c r="P1395" t="s">
        <v>3985</v>
      </c>
      <c r="Q1395" t="s">
        <v>16371</v>
      </c>
      <c r="R1395" t="s">
        <v>3997</v>
      </c>
      <c r="S1395" t="s">
        <v>16307</v>
      </c>
      <c r="U1395" s="52"/>
      <c r="W1395">
        <v>-13068</v>
      </c>
    </row>
    <row r="1396" spans="1:23" x14ac:dyDescent="0.3">
      <c r="A1396" t="s">
        <v>3804</v>
      </c>
      <c r="B1396" t="s">
        <v>3805</v>
      </c>
      <c r="C1396" t="s">
        <v>16245</v>
      </c>
      <c r="D1396">
        <v>100000</v>
      </c>
      <c r="F1396">
        <f t="shared" si="21"/>
        <v>19848.099999999999</v>
      </c>
      <c r="G1396">
        <v>19027.599999999999</v>
      </c>
      <c r="H1396">
        <v>0</v>
      </c>
      <c r="I1396">
        <v>820.5</v>
      </c>
      <c r="J1396">
        <v>0</v>
      </c>
      <c r="K1396">
        <v>0</v>
      </c>
      <c r="L1396" t="s">
        <v>3945</v>
      </c>
      <c r="M1396" t="s">
        <v>14844</v>
      </c>
      <c r="N1396" t="s">
        <v>3990</v>
      </c>
      <c r="O1396" t="s">
        <v>16364</v>
      </c>
      <c r="P1396" t="s">
        <v>3988</v>
      </c>
      <c r="Q1396" t="s">
        <v>16362</v>
      </c>
      <c r="R1396" t="s">
        <v>3994</v>
      </c>
      <c r="S1396" t="s">
        <v>16313</v>
      </c>
      <c r="U1396" s="52">
        <v>229319050</v>
      </c>
      <c r="W1396">
        <v>-80151.899999999994</v>
      </c>
    </row>
    <row r="1397" spans="1:23" x14ac:dyDescent="0.3">
      <c r="A1397" t="s">
        <v>3806</v>
      </c>
      <c r="B1397" t="s">
        <v>3805</v>
      </c>
      <c r="C1397" t="s">
        <v>16246</v>
      </c>
      <c r="D1397">
        <v>150000</v>
      </c>
      <c r="F1397">
        <f t="shared" si="21"/>
        <v>5962.0599999999995</v>
      </c>
      <c r="G1397">
        <v>5993.03</v>
      </c>
      <c r="H1397">
        <v>0</v>
      </c>
      <c r="I1397">
        <v>-30.97</v>
      </c>
      <c r="J1397">
        <v>0</v>
      </c>
      <c r="K1397">
        <v>0</v>
      </c>
      <c r="L1397" t="s">
        <v>3954</v>
      </c>
      <c r="M1397" t="s">
        <v>14836</v>
      </c>
      <c r="N1397" t="s">
        <v>3984</v>
      </c>
      <c r="O1397" t="s">
        <v>16362</v>
      </c>
      <c r="P1397" t="s">
        <v>3988</v>
      </c>
      <c r="Q1397" t="s">
        <v>16362</v>
      </c>
      <c r="R1397" t="s">
        <v>3994</v>
      </c>
      <c r="S1397" t="s">
        <v>16311</v>
      </c>
      <c r="U1397" s="52">
        <v>156907120</v>
      </c>
      <c r="W1397">
        <v>-144037.94</v>
      </c>
    </row>
    <row r="1398" spans="1:23" x14ac:dyDescent="0.3">
      <c r="A1398" t="s">
        <v>3807</v>
      </c>
      <c r="B1398" t="s">
        <v>3808</v>
      </c>
      <c r="C1398" t="s">
        <v>16247</v>
      </c>
      <c r="D1398">
        <v>10000</v>
      </c>
      <c r="F1398">
        <f t="shared" si="21"/>
        <v>-1440.99</v>
      </c>
      <c r="G1398">
        <v>0</v>
      </c>
      <c r="H1398">
        <v>0</v>
      </c>
      <c r="I1398">
        <v>0</v>
      </c>
      <c r="J1398">
        <v>0</v>
      </c>
      <c r="K1398">
        <v>-1440.99</v>
      </c>
      <c r="L1398" t="s">
        <v>3968</v>
      </c>
      <c r="M1398" t="s">
        <v>14838</v>
      </c>
      <c r="N1398" t="s">
        <v>3984</v>
      </c>
      <c r="O1398" t="s">
        <v>16362</v>
      </c>
      <c r="P1398" t="s">
        <v>3986</v>
      </c>
      <c r="Q1398" t="s">
        <v>16363</v>
      </c>
      <c r="R1398" t="s">
        <v>3994</v>
      </c>
      <c r="S1398" t="s">
        <v>16318</v>
      </c>
      <c r="U1398" s="52"/>
      <c r="W1398">
        <v>-11440.99</v>
      </c>
    </row>
    <row r="1399" spans="1:23" x14ac:dyDescent="0.3">
      <c r="A1399" t="s">
        <v>3809</v>
      </c>
      <c r="B1399" t="s">
        <v>3810</v>
      </c>
      <c r="C1399" t="s">
        <v>16248</v>
      </c>
      <c r="D1399">
        <v>5000</v>
      </c>
      <c r="F1399">
        <f t="shared" si="21"/>
        <v>2631.3</v>
      </c>
      <c r="G1399">
        <v>2631.3</v>
      </c>
      <c r="H1399">
        <v>0</v>
      </c>
      <c r="I1399">
        <v>0</v>
      </c>
      <c r="J1399">
        <v>0</v>
      </c>
      <c r="K1399">
        <v>0</v>
      </c>
      <c r="L1399" t="s">
        <v>3935</v>
      </c>
      <c r="M1399" t="s">
        <v>14838</v>
      </c>
      <c r="N1399" t="s">
        <v>3984</v>
      </c>
      <c r="O1399" t="s">
        <v>16362</v>
      </c>
      <c r="P1399" t="s">
        <v>3987</v>
      </c>
      <c r="Q1399" t="s">
        <v>16365</v>
      </c>
      <c r="R1399" t="s">
        <v>3994</v>
      </c>
      <c r="S1399" t="s">
        <v>16317</v>
      </c>
      <c r="U1399" s="52">
        <v>512219920</v>
      </c>
      <c r="W1399">
        <v>-2368.6999999999998</v>
      </c>
    </row>
    <row r="1400" spans="1:23" x14ac:dyDescent="0.3">
      <c r="A1400" t="s">
        <v>3811</v>
      </c>
      <c r="B1400" t="s">
        <v>3812</v>
      </c>
      <c r="C1400" t="s">
        <v>16249</v>
      </c>
      <c r="D1400">
        <v>10000</v>
      </c>
      <c r="F1400">
        <f t="shared" si="21"/>
        <v>690</v>
      </c>
      <c r="G1400">
        <v>690</v>
      </c>
      <c r="H1400">
        <v>0</v>
      </c>
      <c r="I1400">
        <v>0</v>
      </c>
      <c r="J1400">
        <v>0</v>
      </c>
      <c r="K1400">
        <v>0</v>
      </c>
      <c r="L1400" t="s">
        <v>3936</v>
      </c>
      <c r="M1400" t="s">
        <v>14838</v>
      </c>
      <c r="N1400" t="s">
        <v>3984</v>
      </c>
      <c r="O1400" t="s">
        <v>16362</v>
      </c>
      <c r="P1400" t="s">
        <v>3991</v>
      </c>
      <c r="Q1400" t="s">
        <v>16364</v>
      </c>
      <c r="R1400" t="s">
        <v>3994</v>
      </c>
      <c r="S1400" t="s">
        <v>16318</v>
      </c>
      <c r="U1400" s="52"/>
      <c r="W1400">
        <v>-9310</v>
      </c>
    </row>
    <row r="1401" spans="1:23" x14ac:dyDescent="0.3">
      <c r="A1401" t="s">
        <v>3813</v>
      </c>
      <c r="B1401" t="s">
        <v>3814</v>
      </c>
      <c r="C1401" t="s">
        <v>16250</v>
      </c>
      <c r="D1401">
        <v>80000</v>
      </c>
      <c r="F1401">
        <f t="shared" si="21"/>
        <v>24736.05</v>
      </c>
      <c r="G1401">
        <v>22407.3</v>
      </c>
      <c r="H1401">
        <v>0</v>
      </c>
      <c r="I1401">
        <v>2328.75</v>
      </c>
      <c r="J1401">
        <v>0</v>
      </c>
      <c r="K1401">
        <v>0</v>
      </c>
      <c r="L1401" t="s">
        <v>3939</v>
      </c>
      <c r="M1401" t="s">
        <v>14838</v>
      </c>
      <c r="N1401" t="s">
        <v>3984</v>
      </c>
      <c r="O1401" t="s">
        <v>16362</v>
      </c>
      <c r="P1401" t="s">
        <v>3986</v>
      </c>
      <c r="Q1401" t="s">
        <v>16363</v>
      </c>
      <c r="R1401" t="s">
        <v>3994</v>
      </c>
      <c r="S1401" t="s">
        <v>16320</v>
      </c>
      <c r="U1401" s="52">
        <v>114102310</v>
      </c>
      <c r="W1401">
        <v>-55263.95</v>
      </c>
    </row>
    <row r="1402" spans="1:23" x14ac:dyDescent="0.3">
      <c r="A1402" t="s">
        <v>3815</v>
      </c>
      <c r="B1402" t="s">
        <v>3816</v>
      </c>
      <c r="C1402" t="s">
        <v>16251</v>
      </c>
      <c r="D1402">
        <v>115000</v>
      </c>
      <c r="F1402">
        <f t="shared" si="21"/>
        <v>77645.259999999995</v>
      </c>
      <c r="G1402">
        <v>77645.259999999995</v>
      </c>
      <c r="H1402">
        <v>0</v>
      </c>
      <c r="I1402">
        <v>0</v>
      </c>
      <c r="J1402">
        <v>0</v>
      </c>
      <c r="K1402">
        <v>0</v>
      </c>
      <c r="L1402" t="s">
        <v>3939</v>
      </c>
      <c r="M1402" t="s">
        <v>14838</v>
      </c>
      <c r="N1402" t="s">
        <v>3984</v>
      </c>
      <c r="O1402" t="s">
        <v>16362</v>
      </c>
      <c r="P1402" t="s">
        <v>3986</v>
      </c>
      <c r="Q1402" t="s">
        <v>16363</v>
      </c>
      <c r="R1402" t="s">
        <v>3994</v>
      </c>
      <c r="S1402" t="s">
        <v>16313</v>
      </c>
      <c r="U1402" s="52">
        <v>198507600</v>
      </c>
      <c r="W1402">
        <v>-37354.740000000005</v>
      </c>
    </row>
    <row r="1403" spans="1:23" x14ac:dyDescent="0.3">
      <c r="A1403" t="s">
        <v>3817</v>
      </c>
      <c r="B1403" t="s">
        <v>3818</v>
      </c>
      <c r="C1403" t="s">
        <v>16252</v>
      </c>
      <c r="D1403">
        <v>10000</v>
      </c>
      <c r="F1403">
        <f t="shared" si="21"/>
        <v>22835.34</v>
      </c>
      <c r="G1403">
        <v>22835.34</v>
      </c>
      <c r="H1403">
        <v>0</v>
      </c>
      <c r="I1403">
        <v>0</v>
      </c>
      <c r="J1403">
        <v>0</v>
      </c>
      <c r="K1403">
        <v>0</v>
      </c>
      <c r="L1403" t="s">
        <v>3939</v>
      </c>
      <c r="M1403" t="s">
        <v>14838</v>
      </c>
      <c r="N1403" t="s">
        <v>3984</v>
      </c>
      <c r="O1403" t="s">
        <v>16362</v>
      </c>
      <c r="P1403" t="s">
        <v>3986</v>
      </c>
      <c r="Q1403" t="s">
        <v>16363</v>
      </c>
      <c r="R1403" t="s">
        <v>3994</v>
      </c>
      <c r="S1403" t="s">
        <v>16317</v>
      </c>
      <c r="U1403" s="52"/>
      <c r="W1403">
        <v>12835.34</v>
      </c>
    </row>
    <row r="1404" spans="1:23" x14ac:dyDescent="0.3">
      <c r="A1404" t="s">
        <v>3819</v>
      </c>
      <c r="B1404" t="s">
        <v>3820</v>
      </c>
      <c r="C1404" t="s">
        <v>16253</v>
      </c>
      <c r="D1404">
        <v>5000</v>
      </c>
      <c r="F1404">
        <f t="shared" si="21"/>
        <v>4042.25</v>
      </c>
      <c r="G1404">
        <v>0</v>
      </c>
      <c r="H1404">
        <v>0</v>
      </c>
      <c r="I1404">
        <v>0</v>
      </c>
      <c r="J1404">
        <v>0</v>
      </c>
      <c r="K1404">
        <v>4042.25</v>
      </c>
      <c r="L1404" t="s">
        <v>3957</v>
      </c>
      <c r="M1404" t="s">
        <v>14838</v>
      </c>
      <c r="N1404" t="s">
        <v>3984</v>
      </c>
      <c r="O1404" t="s">
        <v>16362</v>
      </c>
      <c r="P1404" t="s">
        <v>3986</v>
      </c>
      <c r="Q1404" t="s">
        <v>16363</v>
      </c>
      <c r="R1404" t="s">
        <v>3994</v>
      </c>
      <c r="S1404" t="s">
        <v>16315</v>
      </c>
      <c r="U1404" s="52"/>
      <c r="W1404">
        <v>-957.75</v>
      </c>
    </row>
    <row r="1405" spans="1:23" x14ac:dyDescent="0.3">
      <c r="A1405" t="s">
        <v>3821</v>
      </c>
      <c r="B1405" t="s">
        <v>3822</v>
      </c>
      <c r="C1405" t="s">
        <v>16254</v>
      </c>
      <c r="D1405">
        <v>100000</v>
      </c>
      <c r="F1405">
        <f t="shared" si="21"/>
        <v>18605.009999999998</v>
      </c>
      <c r="G1405">
        <v>0</v>
      </c>
      <c r="H1405">
        <v>0</v>
      </c>
      <c r="I1405">
        <v>0</v>
      </c>
      <c r="J1405">
        <v>0</v>
      </c>
      <c r="K1405">
        <v>18605.009999999998</v>
      </c>
      <c r="L1405" t="s">
        <v>3931</v>
      </c>
      <c r="M1405" t="s">
        <v>14838</v>
      </c>
      <c r="N1405" t="s">
        <v>3984</v>
      </c>
      <c r="O1405" t="s">
        <v>16362</v>
      </c>
      <c r="P1405" t="s">
        <v>3987</v>
      </c>
      <c r="Q1405" t="s">
        <v>16365</v>
      </c>
      <c r="R1405" t="s">
        <v>3998</v>
      </c>
      <c r="S1405" t="s">
        <v>16307</v>
      </c>
      <c r="U1405" s="52"/>
      <c r="W1405">
        <v>-81394.990000000005</v>
      </c>
    </row>
    <row r="1406" spans="1:23" x14ac:dyDescent="0.3">
      <c r="A1406" t="s">
        <v>3823</v>
      </c>
      <c r="B1406" t="s">
        <v>3824</v>
      </c>
      <c r="C1406" t="s">
        <v>16255</v>
      </c>
      <c r="D1406">
        <v>36000</v>
      </c>
      <c r="F1406">
        <f t="shared" si="21"/>
        <v>4504.0600000000004</v>
      </c>
      <c r="G1406">
        <v>4504.0600000000004</v>
      </c>
      <c r="H1406">
        <v>0</v>
      </c>
      <c r="I1406">
        <v>0</v>
      </c>
      <c r="J1406">
        <v>0</v>
      </c>
      <c r="K1406">
        <v>0</v>
      </c>
      <c r="L1406" t="s">
        <v>3939</v>
      </c>
      <c r="M1406" t="s">
        <v>14838</v>
      </c>
      <c r="N1406" t="s">
        <v>3984</v>
      </c>
      <c r="O1406" t="s">
        <v>16362</v>
      </c>
      <c r="P1406" t="s">
        <v>3988</v>
      </c>
      <c r="Q1406" t="s">
        <v>16362</v>
      </c>
      <c r="R1406" t="s">
        <v>3994</v>
      </c>
      <c r="S1406" t="s">
        <v>16321</v>
      </c>
      <c r="U1406" s="52"/>
      <c r="V1406" t="s">
        <v>3997</v>
      </c>
      <c r="W1406">
        <v>-31495.94</v>
      </c>
    </row>
    <row r="1407" spans="1:23" x14ac:dyDescent="0.3">
      <c r="A1407" t="s">
        <v>3825</v>
      </c>
      <c r="B1407" t="s">
        <v>3826</v>
      </c>
      <c r="C1407" t="s">
        <v>16256</v>
      </c>
      <c r="D1407">
        <v>150000</v>
      </c>
      <c r="F1407">
        <f t="shared" si="21"/>
        <v>-71.14</v>
      </c>
      <c r="G1407">
        <v>0</v>
      </c>
      <c r="H1407">
        <v>0</v>
      </c>
      <c r="I1407">
        <v>-71.14</v>
      </c>
      <c r="J1407">
        <v>0</v>
      </c>
      <c r="K1407">
        <v>0</v>
      </c>
      <c r="L1407" t="s">
        <v>3934</v>
      </c>
      <c r="M1407" t="s">
        <v>14842</v>
      </c>
      <c r="N1407" t="s">
        <v>3984</v>
      </c>
      <c r="O1407" t="s">
        <v>16362</v>
      </c>
      <c r="P1407" t="s">
        <v>3988</v>
      </c>
      <c r="Q1407" t="s">
        <v>16362</v>
      </c>
      <c r="R1407" t="s">
        <v>3994</v>
      </c>
      <c r="S1407" t="s">
        <v>16308</v>
      </c>
      <c r="U1407" s="52"/>
      <c r="W1407">
        <v>-150071.14000000001</v>
      </c>
    </row>
    <row r="1408" spans="1:23" x14ac:dyDescent="0.3">
      <c r="A1408" t="s">
        <v>3827</v>
      </c>
      <c r="B1408" t="s">
        <v>3828</v>
      </c>
      <c r="C1408" t="s">
        <v>16257</v>
      </c>
      <c r="D1408">
        <v>20000</v>
      </c>
      <c r="F1408">
        <f t="shared" si="21"/>
        <v>9548.2999999999993</v>
      </c>
      <c r="G1408">
        <v>9548.2999999999993</v>
      </c>
      <c r="H1408">
        <v>0</v>
      </c>
      <c r="I1408">
        <v>0</v>
      </c>
      <c r="J1408">
        <v>0</v>
      </c>
      <c r="K1408">
        <v>0</v>
      </c>
      <c r="L1408" t="s">
        <v>3941</v>
      </c>
      <c r="M1408" t="s">
        <v>14838</v>
      </c>
      <c r="N1408" t="s">
        <v>3984</v>
      </c>
      <c r="O1408" t="s">
        <v>16362</v>
      </c>
      <c r="P1408" t="s">
        <v>3988</v>
      </c>
      <c r="Q1408" t="s">
        <v>16362</v>
      </c>
      <c r="R1408" t="s">
        <v>3994</v>
      </c>
      <c r="S1408" t="s">
        <v>16312</v>
      </c>
      <c r="U1408" s="52"/>
      <c r="W1408">
        <v>-10451.700000000001</v>
      </c>
    </row>
    <row r="1409" spans="1:23" x14ac:dyDescent="0.3">
      <c r="A1409" t="s">
        <v>3829</v>
      </c>
      <c r="B1409" t="s">
        <v>3830</v>
      </c>
      <c r="C1409" t="s">
        <v>16258</v>
      </c>
      <c r="D1409">
        <v>1</v>
      </c>
      <c r="F1409">
        <f t="shared" si="21"/>
        <v>13725.18</v>
      </c>
      <c r="G1409">
        <v>0</v>
      </c>
      <c r="H1409">
        <v>13483.68</v>
      </c>
      <c r="I1409">
        <v>241.5</v>
      </c>
      <c r="J1409">
        <v>0</v>
      </c>
      <c r="K1409">
        <v>0</v>
      </c>
      <c r="L1409" t="s">
        <v>3935</v>
      </c>
      <c r="M1409" t="s">
        <v>14838</v>
      </c>
      <c r="N1409" t="s">
        <v>3984</v>
      </c>
      <c r="O1409" t="s">
        <v>16362</v>
      </c>
      <c r="P1409" t="s">
        <v>3988</v>
      </c>
      <c r="Q1409" t="s">
        <v>16362</v>
      </c>
      <c r="R1409" t="s">
        <v>3994</v>
      </c>
      <c r="S1409" t="s">
        <v>16322</v>
      </c>
      <c r="U1409" s="52"/>
      <c r="W1409">
        <v>13724.18</v>
      </c>
    </row>
    <row r="1410" spans="1:23" x14ac:dyDescent="0.3">
      <c r="A1410" t="s">
        <v>3831</v>
      </c>
      <c r="B1410" t="s">
        <v>3832</v>
      </c>
      <c r="C1410" t="s">
        <v>16259</v>
      </c>
      <c r="D1410">
        <v>7000000</v>
      </c>
      <c r="F1410">
        <f t="shared" si="21"/>
        <v>1829257.8</v>
      </c>
      <c r="G1410">
        <v>1809470.1</v>
      </c>
      <c r="H1410">
        <v>19787.7</v>
      </c>
      <c r="I1410">
        <v>0</v>
      </c>
      <c r="J1410">
        <v>0</v>
      </c>
      <c r="K1410">
        <v>0</v>
      </c>
      <c r="L1410" t="s">
        <v>3928</v>
      </c>
      <c r="M1410" t="s">
        <v>14840</v>
      </c>
      <c r="N1410" t="s">
        <v>3984</v>
      </c>
      <c r="O1410" t="s">
        <v>16362</v>
      </c>
      <c r="P1410" t="s">
        <v>3986</v>
      </c>
      <c r="Q1410" t="s">
        <v>16363</v>
      </c>
      <c r="R1410" t="s">
        <v>3994</v>
      </c>
      <c r="S1410" t="s">
        <v>16315</v>
      </c>
      <c r="U1410" s="52"/>
      <c r="W1410">
        <v>-5170742.2</v>
      </c>
    </row>
    <row r="1411" spans="1:23" x14ac:dyDescent="0.3">
      <c r="A1411" t="s">
        <v>3833</v>
      </c>
      <c r="B1411" t="s">
        <v>3834</v>
      </c>
      <c r="C1411" t="s">
        <v>16260</v>
      </c>
      <c r="D1411">
        <v>120000</v>
      </c>
      <c r="F1411">
        <f t="shared" ref="F1411:F1456" si="22">G1411+H1411+I1411+J1411+K1411</f>
        <v>104183.1</v>
      </c>
      <c r="G1411">
        <v>104183.1</v>
      </c>
      <c r="H1411">
        <v>0</v>
      </c>
      <c r="I1411">
        <v>0</v>
      </c>
      <c r="J1411">
        <v>0</v>
      </c>
      <c r="K1411">
        <v>0</v>
      </c>
      <c r="L1411" t="s">
        <v>3942</v>
      </c>
      <c r="M1411" t="s">
        <v>14844</v>
      </c>
      <c r="N1411" t="s">
        <v>3984</v>
      </c>
      <c r="O1411" t="s">
        <v>16362</v>
      </c>
      <c r="P1411" t="s">
        <v>3988</v>
      </c>
      <c r="Q1411" t="s">
        <v>16362</v>
      </c>
      <c r="R1411" t="s">
        <v>3994</v>
      </c>
      <c r="S1411" t="s">
        <v>16311</v>
      </c>
      <c r="U1411" s="52"/>
      <c r="W1411">
        <v>-15816.899999999994</v>
      </c>
    </row>
    <row r="1412" spans="1:23" x14ac:dyDescent="0.3">
      <c r="A1412" t="s">
        <v>3835</v>
      </c>
      <c r="B1412" t="s">
        <v>3836</v>
      </c>
      <c r="C1412" t="s">
        <v>16261</v>
      </c>
      <c r="D1412">
        <v>80000</v>
      </c>
      <c r="F1412">
        <f t="shared" si="22"/>
        <v>9090.75</v>
      </c>
      <c r="G1412">
        <v>0</v>
      </c>
      <c r="H1412">
        <v>9090.75</v>
      </c>
      <c r="I1412">
        <v>0</v>
      </c>
      <c r="J1412">
        <v>0</v>
      </c>
      <c r="K1412">
        <v>0</v>
      </c>
      <c r="L1412" t="s">
        <v>3942</v>
      </c>
      <c r="M1412" t="s">
        <v>14844</v>
      </c>
      <c r="N1412" t="s">
        <v>3984</v>
      </c>
      <c r="O1412" t="s">
        <v>16362</v>
      </c>
      <c r="P1412" t="s">
        <v>3988</v>
      </c>
      <c r="Q1412" t="s">
        <v>16362</v>
      </c>
      <c r="R1412" t="s">
        <v>3994</v>
      </c>
      <c r="S1412" t="s">
        <v>16314</v>
      </c>
      <c r="U1412" s="52">
        <v>196098560</v>
      </c>
      <c r="W1412">
        <v>-70909.25</v>
      </c>
    </row>
    <row r="1413" spans="1:23" x14ac:dyDescent="0.3">
      <c r="A1413" t="s">
        <v>3837</v>
      </c>
      <c r="B1413" t="s">
        <v>3838</v>
      </c>
      <c r="C1413" t="s">
        <v>16262</v>
      </c>
      <c r="D1413">
        <v>1</v>
      </c>
      <c r="F1413">
        <f t="shared" si="22"/>
        <v>192526.75</v>
      </c>
      <c r="G1413">
        <v>192526.75</v>
      </c>
      <c r="H1413">
        <v>0</v>
      </c>
      <c r="I1413">
        <v>0</v>
      </c>
      <c r="J1413">
        <v>0</v>
      </c>
      <c r="K1413">
        <v>0</v>
      </c>
      <c r="L1413" t="s">
        <v>3950</v>
      </c>
      <c r="M1413" t="s">
        <v>14835</v>
      </c>
      <c r="N1413" t="s">
        <v>3984</v>
      </c>
      <c r="O1413" t="s">
        <v>16362</v>
      </c>
      <c r="P1413" t="s">
        <v>3985</v>
      </c>
      <c r="Q1413" t="s">
        <v>16371</v>
      </c>
      <c r="R1413" t="s">
        <v>3997</v>
      </c>
      <c r="S1413" t="s">
        <v>16308</v>
      </c>
      <c r="U1413" s="52"/>
      <c r="W1413">
        <v>192525.75</v>
      </c>
    </row>
    <row r="1414" spans="1:23" x14ac:dyDescent="0.3">
      <c r="A1414" t="s">
        <v>3839</v>
      </c>
      <c r="B1414" t="s">
        <v>3840</v>
      </c>
      <c r="C1414" t="s">
        <v>16263</v>
      </c>
      <c r="D1414">
        <v>15000</v>
      </c>
      <c r="F1414">
        <f t="shared" si="22"/>
        <v>1773.47</v>
      </c>
      <c r="G1414">
        <v>1773.47</v>
      </c>
      <c r="H1414">
        <v>0</v>
      </c>
      <c r="I1414">
        <v>0</v>
      </c>
      <c r="J1414">
        <v>0</v>
      </c>
      <c r="K1414">
        <v>0</v>
      </c>
      <c r="L1414" t="s">
        <v>3945</v>
      </c>
      <c r="M1414" t="s">
        <v>14844</v>
      </c>
      <c r="N1414" t="s">
        <v>3984</v>
      </c>
      <c r="O1414" t="s">
        <v>16362</v>
      </c>
      <c r="P1414" t="s">
        <v>3988</v>
      </c>
      <c r="Q1414" t="s">
        <v>16362</v>
      </c>
      <c r="R1414" t="s">
        <v>3994</v>
      </c>
      <c r="S1414" t="s">
        <v>16309</v>
      </c>
      <c r="U1414" s="52">
        <v>193072940</v>
      </c>
      <c r="W1414">
        <v>-13226.53</v>
      </c>
    </row>
    <row r="1415" spans="1:23" x14ac:dyDescent="0.3">
      <c r="A1415" t="s">
        <v>3841</v>
      </c>
      <c r="B1415" t="s">
        <v>3842</v>
      </c>
      <c r="C1415" t="s">
        <v>16264</v>
      </c>
      <c r="D1415">
        <v>10000</v>
      </c>
      <c r="F1415">
        <f t="shared" si="22"/>
        <v>1256.27</v>
      </c>
      <c r="G1415">
        <v>1256.27</v>
      </c>
      <c r="H1415">
        <v>0</v>
      </c>
      <c r="I1415">
        <v>0</v>
      </c>
      <c r="J1415">
        <v>0</v>
      </c>
      <c r="K1415">
        <v>0</v>
      </c>
      <c r="L1415" t="s">
        <v>3932</v>
      </c>
      <c r="M1415" t="s">
        <v>14838</v>
      </c>
      <c r="N1415" t="s">
        <v>3984</v>
      </c>
      <c r="O1415" t="s">
        <v>16362</v>
      </c>
      <c r="P1415" t="s">
        <v>3988</v>
      </c>
      <c r="Q1415" t="s">
        <v>16362</v>
      </c>
      <c r="R1415" t="s">
        <v>3994</v>
      </c>
      <c r="S1415" t="s">
        <v>16312</v>
      </c>
      <c r="U1415" s="52"/>
      <c r="W1415">
        <v>-8743.73</v>
      </c>
    </row>
    <row r="1416" spans="1:23" x14ac:dyDescent="0.3">
      <c r="A1416" t="s">
        <v>3843</v>
      </c>
      <c r="B1416" t="s">
        <v>3844</v>
      </c>
      <c r="C1416" t="s">
        <v>16265</v>
      </c>
      <c r="D1416">
        <v>0</v>
      </c>
      <c r="F1416">
        <f t="shared" si="22"/>
        <v>219.45</v>
      </c>
      <c r="G1416">
        <v>0</v>
      </c>
      <c r="H1416">
        <v>219.45</v>
      </c>
      <c r="I1416">
        <v>0</v>
      </c>
      <c r="J1416">
        <v>0</v>
      </c>
      <c r="K1416">
        <v>0</v>
      </c>
      <c r="L1416" t="s">
        <v>3942</v>
      </c>
      <c r="M1416" t="s">
        <v>14844</v>
      </c>
      <c r="N1416" t="s">
        <v>3984</v>
      </c>
      <c r="O1416" t="s">
        <v>16362</v>
      </c>
      <c r="P1416" t="s">
        <v>3988</v>
      </c>
      <c r="Q1416" t="s">
        <v>16362</v>
      </c>
      <c r="R1416" t="s">
        <v>3994</v>
      </c>
      <c r="S1416" t="s">
        <v>16319</v>
      </c>
      <c r="U1416" s="52"/>
      <c r="W1416">
        <v>219.45</v>
      </c>
    </row>
    <row r="1417" spans="1:23" x14ac:dyDescent="0.3">
      <c r="A1417" t="s">
        <v>3845</v>
      </c>
      <c r="B1417" t="s">
        <v>3846</v>
      </c>
      <c r="C1417" t="s">
        <v>16266</v>
      </c>
      <c r="D1417">
        <v>15000</v>
      </c>
      <c r="F1417">
        <f t="shared" si="22"/>
        <v>-357.97</v>
      </c>
      <c r="G1417">
        <v>-357.97</v>
      </c>
      <c r="H1417">
        <v>0</v>
      </c>
      <c r="I1417">
        <v>0</v>
      </c>
      <c r="J1417">
        <v>0</v>
      </c>
      <c r="K1417">
        <v>0</v>
      </c>
      <c r="L1417" t="s">
        <v>3941</v>
      </c>
      <c r="M1417" t="s">
        <v>14838</v>
      </c>
      <c r="N1417" t="s">
        <v>3984</v>
      </c>
      <c r="O1417" t="s">
        <v>16362</v>
      </c>
      <c r="P1417" t="s">
        <v>3988</v>
      </c>
      <c r="Q1417" t="s">
        <v>16362</v>
      </c>
      <c r="R1417" t="s">
        <v>3994</v>
      </c>
      <c r="S1417" t="s">
        <v>16314</v>
      </c>
      <c r="U1417" s="52"/>
      <c r="V1417" t="s">
        <v>16330</v>
      </c>
      <c r="W1417">
        <v>-15357.97</v>
      </c>
    </row>
    <row r="1418" spans="1:23" x14ac:dyDescent="0.3">
      <c r="A1418" t="s">
        <v>3847</v>
      </c>
      <c r="B1418" t="s">
        <v>3848</v>
      </c>
      <c r="C1418" t="s">
        <v>16267</v>
      </c>
      <c r="D1418">
        <v>1</v>
      </c>
      <c r="F1418">
        <f t="shared" si="22"/>
        <v>4014.65</v>
      </c>
      <c r="G1418">
        <v>0</v>
      </c>
      <c r="H1418">
        <v>0</v>
      </c>
      <c r="I1418">
        <v>0</v>
      </c>
      <c r="J1418">
        <v>0</v>
      </c>
      <c r="K1418">
        <v>4014.65</v>
      </c>
      <c r="L1418" t="s">
        <v>3940</v>
      </c>
      <c r="M1418" t="s">
        <v>14838</v>
      </c>
      <c r="N1418" t="s">
        <v>3984</v>
      </c>
      <c r="O1418" t="s">
        <v>16362</v>
      </c>
      <c r="P1418" t="s">
        <v>3988</v>
      </c>
      <c r="Q1418" t="s">
        <v>16362</v>
      </c>
      <c r="R1418" t="s">
        <v>3994</v>
      </c>
      <c r="S1418" t="s">
        <v>16319</v>
      </c>
      <c r="U1418" s="52"/>
      <c r="W1418">
        <v>4013.65</v>
      </c>
    </row>
    <row r="1419" spans="1:23" x14ac:dyDescent="0.3">
      <c r="A1419" t="s">
        <v>3849</v>
      </c>
      <c r="B1419" t="s">
        <v>3850</v>
      </c>
      <c r="C1419" t="s">
        <v>16268</v>
      </c>
      <c r="D1419">
        <v>100000</v>
      </c>
      <c r="F1419">
        <f t="shared" si="22"/>
        <v>10430.92</v>
      </c>
      <c r="G1419">
        <v>9222.61</v>
      </c>
      <c r="H1419">
        <v>1910.67</v>
      </c>
      <c r="I1419">
        <v>-702.36</v>
      </c>
      <c r="J1419">
        <v>0</v>
      </c>
      <c r="K1419">
        <v>0</v>
      </c>
      <c r="L1419" t="s">
        <v>3968</v>
      </c>
      <c r="M1419" t="s">
        <v>14838</v>
      </c>
      <c r="N1419" t="s">
        <v>3984</v>
      </c>
      <c r="O1419" t="s">
        <v>16362</v>
      </c>
      <c r="P1419" t="s">
        <v>3986</v>
      </c>
      <c r="Q1419" t="s">
        <v>16363</v>
      </c>
      <c r="R1419" t="s">
        <v>3994</v>
      </c>
      <c r="S1419" t="s">
        <v>16314</v>
      </c>
      <c r="U1419" s="52"/>
      <c r="V1419">
        <v>6</v>
      </c>
      <c r="W1419">
        <v>-89569.08</v>
      </c>
    </row>
    <row r="1420" spans="1:23" x14ac:dyDescent="0.3">
      <c r="A1420" t="s">
        <v>3851</v>
      </c>
      <c r="B1420" t="s">
        <v>3852</v>
      </c>
      <c r="C1420" t="s">
        <v>16269</v>
      </c>
      <c r="D1420">
        <v>50000</v>
      </c>
      <c r="F1420">
        <f t="shared" si="22"/>
        <v>-45.59</v>
      </c>
      <c r="G1420">
        <v>0</v>
      </c>
      <c r="H1420">
        <v>0</v>
      </c>
      <c r="I1420">
        <v>0</v>
      </c>
      <c r="J1420">
        <v>0</v>
      </c>
      <c r="K1420">
        <v>-45.59</v>
      </c>
      <c r="L1420" t="s">
        <v>3934</v>
      </c>
      <c r="M1420" t="s">
        <v>14842</v>
      </c>
      <c r="N1420" t="s">
        <v>3984</v>
      </c>
      <c r="O1420" t="s">
        <v>16362</v>
      </c>
      <c r="P1420" t="s">
        <v>3991</v>
      </c>
      <c r="Q1420" t="s">
        <v>16364</v>
      </c>
      <c r="R1420" t="s">
        <v>3994</v>
      </c>
      <c r="S1420" t="s">
        <v>16316</v>
      </c>
      <c r="U1420" s="52"/>
      <c r="W1420">
        <v>-50045.59</v>
      </c>
    </row>
    <row r="1421" spans="1:23" x14ac:dyDescent="0.3">
      <c r="A1421" t="s">
        <v>3853</v>
      </c>
      <c r="B1421" t="s">
        <v>3854</v>
      </c>
      <c r="C1421" t="s">
        <v>16270</v>
      </c>
      <c r="D1421">
        <v>40000</v>
      </c>
      <c r="F1421">
        <f t="shared" si="22"/>
        <v>12638.5</v>
      </c>
      <c r="G1421">
        <v>12638.5</v>
      </c>
      <c r="H1421">
        <v>0</v>
      </c>
      <c r="I1421">
        <v>0</v>
      </c>
      <c r="J1421">
        <v>0</v>
      </c>
      <c r="K1421">
        <v>0</v>
      </c>
      <c r="L1421" t="s">
        <v>3942</v>
      </c>
      <c r="M1421" t="s">
        <v>14844</v>
      </c>
      <c r="N1421" t="s">
        <v>3984</v>
      </c>
      <c r="O1421" t="s">
        <v>16362</v>
      </c>
      <c r="P1421" t="s">
        <v>3988</v>
      </c>
      <c r="Q1421" t="s">
        <v>16362</v>
      </c>
      <c r="R1421" t="s">
        <v>3994</v>
      </c>
      <c r="S1421" t="s">
        <v>16307</v>
      </c>
      <c r="U1421" s="52"/>
      <c r="W1421">
        <v>-27361.5</v>
      </c>
    </row>
    <row r="1422" spans="1:23" x14ac:dyDescent="0.3">
      <c r="A1422" t="s">
        <v>3855</v>
      </c>
      <c r="B1422" t="s">
        <v>3856</v>
      </c>
      <c r="C1422" t="s">
        <v>16271</v>
      </c>
      <c r="D1422">
        <v>20000</v>
      </c>
      <c r="F1422">
        <f t="shared" si="22"/>
        <v>1311</v>
      </c>
      <c r="G1422">
        <v>437</v>
      </c>
      <c r="H1422">
        <v>0</v>
      </c>
      <c r="I1422">
        <v>437</v>
      </c>
      <c r="J1422">
        <v>218.5</v>
      </c>
      <c r="K1422">
        <v>218.5</v>
      </c>
      <c r="L1422" t="s">
        <v>3936</v>
      </c>
      <c r="M1422" t="s">
        <v>14838</v>
      </c>
      <c r="N1422" t="s">
        <v>3990</v>
      </c>
      <c r="O1422" t="s">
        <v>16364</v>
      </c>
      <c r="P1422" t="s">
        <v>3986</v>
      </c>
      <c r="Q1422" t="s">
        <v>16363</v>
      </c>
      <c r="R1422" t="s">
        <v>3994</v>
      </c>
      <c r="S1422" t="s">
        <v>16307</v>
      </c>
      <c r="U1422" s="52"/>
      <c r="W1422">
        <v>-18689</v>
      </c>
    </row>
    <row r="1423" spans="1:23" x14ac:dyDescent="0.3">
      <c r="A1423" t="s">
        <v>3857</v>
      </c>
      <c r="B1423" t="s">
        <v>3858</v>
      </c>
      <c r="C1423" t="s">
        <v>16272</v>
      </c>
      <c r="D1423">
        <v>10000</v>
      </c>
      <c r="F1423">
        <f t="shared" si="22"/>
        <v>10491.45</v>
      </c>
      <c r="G1423">
        <v>11234.03</v>
      </c>
      <c r="H1423">
        <v>-742.58</v>
      </c>
      <c r="I1423">
        <v>0</v>
      </c>
      <c r="J1423">
        <v>0</v>
      </c>
      <c r="K1423">
        <v>0</v>
      </c>
      <c r="L1423" t="s">
        <v>3936</v>
      </c>
      <c r="M1423" t="s">
        <v>14838</v>
      </c>
      <c r="N1423" t="s">
        <v>3984</v>
      </c>
      <c r="O1423" t="s">
        <v>16362</v>
      </c>
      <c r="P1423" t="s">
        <v>3985</v>
      </c>
      <c r="Q1423" t="s">
        <v>16371</v>
      </c>
      <c r="R1423" t="s">
        <v>3997</v>
      </c>
      <c r="S1423" t="s">
        <v>16321</v>
      </c>
      <c r="U1423" s="52">
        <v>112256570</v>
      </c>
      <c r="W1423">
        <v>491.45000000000073</v>
      </c>
    </row>
    <row r="1424" spans="1:23" x14ac:dyDescent="0.3">
      <c r="A1424" t="s">
        <v>3859</v>
      </c>
      <c r="B1424" t="s">
        <v>3860</v>
      </c>
      <c r="C1424" t="s">
        <v>16273</v>
      </c>
      <c r="D1424">
        <v>5000</v>
      </c>
      <c r="F1424">
        <f t="shared" si="22"/>
        <v>805</v>
      </c>
      <c r="G1424">
        <v>805</v>
      </c>
      <c r="H1424">
        <v>0</v>
      </c>
      <c r="I1424">
        <v>0</v>
      </c>
      <c r="J1424">
        <v>0</v>
      </c>
      <c r="K1424">
        <v>0</v>
      </c>
      <c r="L1424" t="s">
        <v>3941</v>
      </c>
      <c r="M1424" t="s">
        <v>14838</v>
      </c>
      <c r="N1424" t="s">
        <v>3984</v>
      </c>
      <c r="O1424" t="s">
        <v>16362</v>
      </c>
      <c r="P1424" t="s">
        <v>3988</v>
      </c>
      <c r="Q1424" t="s">
        <v>16362</v>
      </c>
      <c r="R1424" t="s">
        <v>3994</v>
      </c>
      <c r="S1424" t="s">
        <v>16321</v>
      </c>
      <c r="U1424" s="52">
        <v>60818490</v>
      </c>
      <c r="W1424">
        <v>-4195</v>
      </c>
    </row>
    <row r="1425" spans="1:23" x14ac:dyDescent="0.3">
      <c r="A1425" t="s">
        <v>3861</v>
      </c>
      <c r="B1425" t="s">
        <v>3862</v>
      </c>
      <c r="C1425" t="s">
        <v>16274</v>
      </c>
      <c r="D1425">
        <v>150000</v>
      </c>
      <c r="F1425">
        <f t="shared" si="22"/>
        <v>105477.45</v>
      </c>
      <c r="G1425">
        <v>112151.18</v>
      </c>
      <c r="H1425">
        <v>0</v>
      </c>
      <c r="I1425">
        <v>-846.43</v>
      </c>
      <c r="J1425">
        <v>958.55</v>
      </c>
      <c r="K1425">
        <v>-6785.85</v>
      </c>
      <c r="L1425" t="s">
        <v>3930</v>
      </c>
      <c r="M1425" t="s">
        <v>14841</v>
      </c>
      <c r="N1425" t="s">
        <v>3989</v>
      </c>
      <c r="O1425" t="s">
        <v>16363</v>
      </c>
      <c r="P1425" t="s">
        <v>3985</v>
      </c>
      <c r="Q1425" t="s">
        <v>16371</v>
      </c>
      <c r="R1425" t="s">
        <v>3997</v>
      </c>
      <c r="S1425" t="s">
        <v>16314</v>
      </c>
      <c r="U1425" s="52"/>
      <c r="W1425">
        <v>-44522.55</v>
      </c>
    </row>
    <row r="1426" spans="1:23" x14ac:dyDescent="0.3">
      <c r="A1426" t="s">
        <v>3863</v>
      </c>
      <c r="B1426" t="s">
        <v>3864</v>
      </c>
      <c r="C1426" t="s">
        <v>16275</v>
      </c>
      <c r="D1426">
        <v>15000</v>
      </c>
      <c r="F1426">
        <f t="shared" si="22"/>
        <v>333.5</v>
      </c>
      <c r="G1426">
        <v>333.5</v>
      </c>
      <c r="H1426">
        <v>0</v>
      </c>
      <c r="I1426">
        <v>0</v>
      </c>
      <c r="J1426">
        <v>0</v>
      </c>
      <c r="K1426">
        <v>0</v>
      </c>
      <c r="L1426" t="s">
        <v>3965</v>
      </c>
      <c r="M1426" t="s">
        <v>14838</v>
      </c>
      <c r="N1426" t="s">
        <v>3984</v>
      </c>
      <c r="O1426" t="s">
        <v>16362</v>
      </c>
      <c r="P1426" t="s">
        <v>3986</v>
      </c>
      <c r="Q1426" t="s">
        <v>16363</v>
      </c>
      <c r="R1426" t="s">
        <v>3994</v>
      </c>
      <c r="S1426" t="s">
        <v>16315</v>
      </c>
      <c r="U1426" s="52"/>
      <c r="W1426">
        <v>-14666.5</v>
      </c>
    </row>
    <row r="1427" spans="1:23" x14ac:dyDescent="0.3">
      <c r="A1427" t="s">
        <v>3865</v>
      </c>
      <c r="B1427" t="s">
        <v>3866</v>
      </c>
      <c r="C1427" t="s">
        <v>16276</v>
      </c>
      <c r="D1427">
        <v>4000</v>
      </c>
      <c r="F1427">
        <f t="shared" si="22"/>
        <v>862.01</v>
      </c>
      <c r="G1427">
        <v>847.96</v>
      </c>
      <c r="H1427">
        <v>0</v>
      </c>
      <c r="I1427">
        <v>14.05</v>
      </c>
      <c r="J1427">
        <v>0</v>
      </c>
      <c r="K1427">
        <v>0</v>
      </c>
      <c r="L1427" t="s">
        <v>3936</v>
      </c>
      <c r="M1427" t="s">
        <v>14838</v>
      </c>
      <c r="N1427" t="s">
        <v>3989</v>
      </c>
      <c r="O1427" t="s">
        <v>16363</v>
      </c>
      <c r="P1427" t="s">
        <v>3988</v>
      </c>
      <c r="Q1427" t="s">
        <v>16362</v>
      </c>
      <c r="R1427" t="s">
        <v>3994</v>
      </c>
      <c r="S1427" t="s">
        <v>16309</v>
      </c>
      <c r="U1427" s="52">
        <v>274732660</v>
      </c>
      <c r="W1427">
        <v>-3137.99</v>
      </c>
    </row>
    <row r="1428" spans="1:23" x14ac:dyDescent="0.3">
      <c r="A1428" t="s">
        <v>3867</v>
      </c>
      <c r="B1428" t="s">
        <v>3868</v>
      </c>
      <c r="C1428" t="s">
        <v>16277</v>
      </c>
      <c r="D1428">
        <v>11000</v>
      </c>
      <c r="F1428">
        <f t="shared" si="22"/>
        <v>396.75</v>
      </c>
      <c r="G1428">
        <v>396.75</v>
      </c>
      <c r="H1428">
        <v>0</v>
      </c>
      <c r="I1428">
        <v>0</v>
      </c>
      <c r="J1428">
        <v>0</v>
      </c>
      <c r="K1428">
        <v>0</v>
      </c>
      <c r="L1428" t="s">
        <v>3939</v>
      </c>
      <c r="M1428" t="s">
        <v>14838</v>
      </c>
      <c r="N1428" t="s">
        <v>3984</v>
      </c>
      <c r="O1428" t="s">
        <v>16362</v>
      </c>
      <c r="P1428" t="s">
        <v>3988</v>
      </c>
      <c r="Q1428" t="s">
        <v>16362</v>
      </c>
      <c r="R1428" t="s">
        <v>3994</v>
      </c>
      <c r="S1428" t="s">
        <v>16315</v>
      </c>
      <c r="U1428" s="52"/>
      <c r="W1428">
        <v>-10603.25</v>
      </c>
    </row>
    <row r="1429" spans="1:23" x14ac:dyDescent="0.3">
      <c r="A1429" t="s">
        <v>3869</v>
      </c>
      <c r="B1429" t="s">
        <v>3870</v>
      </c>
      <c r="C1429" t="s">
        <v>16278</v>
      </c>
      <c r="D1429">
        <v>30000</v>
      </c>
      <c r="F1429">
        <f t="shared" si="22"/>
        <v>3527.78</v>
      </c>
      <c r="G1429">
        <v>3527.78</v>
      </c>
      <c r="H1429">
        <v>0</v>
      </c>
      <c r="I1429">
        <v>0</v>
      </c>
      <c r="J1429">
        <v>0</v>
      </c>
      <c r="K1429">
        <v>0</v>
      </c>
      <c r="L1429" t="s">
        <v>3941</v>
      </c>
      <c r="M1429" t="s">
        <v>14838</v>
      </c>
      <c r="N1429" t="s">
        <v>3984</v>
      </c>
      <c r="O1429" t="s">
        <v>16362</v>
      </c>
      <c r="P1429" t="s">
        <v>3988</v>
      </c>
      <c r="Q1429" t="s">
        <v>16362</v>
      </c>
      <c r="R1429" t="s">
        <v>3994</v>
      </c>
      <c r="S1429" t="s">
        <v>16314</v>
      </c>
      <c r="U1429" s="52"/>
      <c r="V1429" t="s">
        <v>16330</v>
      </c>
      <c r="W1429">
        <v>-26472.22</v>
      </c>
    </row>
    <row r="1430" spans="1:23" x14ac:dyDescent="0.3">
      <c r="A1430" t="s">
        <v>3871</v>
      </c>
      <c r="B1430" t="s">
        <v>3872</v>
      </c>
      <c r="C1430" t="s">
        <v>16279</v>
      </c>
      <c r="D1430">
        <v>40000</v>
      </c>
      <c r="F1430">
        <f t="shared" si="22"/>
        <v>1748.37</v>
      </c>
      <c r="G1430">
        <v>1748.37</v>
      </c>
      <c r="H1430">
        <v>0</v>
      </c>
      <c r="I1430">
        <v>0</v>
      </c>
      <c r="J1430">
        <v>0</v>
      </c>
      <c r="K1430">
        <v>0</v>
      </c>
      <c r="L1430" t="s">
        <v>3941</v>
      </c>
      <c r="M1430" t="s">
        <v>14838</v>
      </c>
      <c r="N1430" t="s">
        <v>3984</v>
      </c>
      <c r="O1430" t="s">
        <v>16362</v>
      </c>
      <c r="P1430" t="s">
        <v>3986</v>
      </c>
      <c r="Q1430" t="s">
        <v>16363</v>
      </c>
      <c r="R1430" t="s">
        <v>3994</v>
      </c>
      <c r="S1430" t="s">
        <v>16319</v>
      </c>
      <c r="U1430" s="52"/>
      <c r="W1430">
        <v>-38251.629999999997</v>
      </c>
    </row>
    <row r="1431" spans="1:23" x14ac:dyDescent="0.3">
      <c r="A1431" t="s">
        <v>3873</v>
      </c>
      <c r="B1431" t="s">
        <v>3874</v>
      </c>
      <c r="C1431" t="s">
        <v>16280</v>
      </c>
      <c r="D1431">
        <v>10000</v>
      </c>
      <c r="F1431">
        <f t="shared" si="22"/>
        <v>13765.109999999999</v>
      </c>
      <c r="G1431">
        <v>13039.3</v>
      </c>
      <c r="H1431">
        <v>0</v>
      </c>
      <c r="I1431">
        <v>725.81</v>
      </c>
      <c r="J1431">
        <v>0</v>
      </c>
      <c r="K1431">
        <v>0</v>
      </c>
      <c r="L1431" t="s">
        <v>3935</v>
      </c>
      <c r="M1431" t="s">
        <v>14838</v>
      </c>
      <c r="N1431" t="s">
        <v>3984</v>
      </c>
      <c r="O1431" t="s">
        <v>16362</v>
      </c>
      <c r="P1431" t="s">
        <v>3988</v>
      </c>
      <c r="Q1431" t="s">
        <v>16362</v>
      </c>
      <c r="R1431" t="s">
        <v>3994</v>
      </c>
      <c r="S1431" t="s">
        <v>16320</v>
      </c>
      <c r="U1431" s="52"/>
      <c r="W1431">
        <v>3765.1099999999988</v>
      </c>
    </row>
    <row r="1432" spans="1:23" x14ac:dyDescent="0.3">
      <c r="A1432" t="s">
        <v>3875</v>
      </c>
      <c r="B1432" t="s">
        <v>3876</v>
      </c>
      <c r="C1432" t="s">
        <v>16281</v>
      </c>
      <c r="D1432">
        <v>12000</v>
      </c>
      <c r="F1432">
        <f t="shared" si="22"/>
        <v>1040.75</v>
      </c>
      <c r="G1432">
        <v>1040.75</v>
      </c>
      <c r="H1432">
        <v>0</v>
      </c>
      <c r="I1432">
        <v>0</v>
      </c>
      <c r="J1432">
        <v>0</v>
      </c>
      <c r="K1432">
        <v>0</v>
      </c>
      <c r="L1432" t="s">
        <v>3939</v>
      </c>
      <c r="M1432" t="s">
        <v>14838</v>
      </c>
      <c r="N1432" t="s">
        <v>3984</v>
      </c>
      <c r="O1432" t="s">
        <v>16362</v>
      </c>
      <c r="P1432" t="s">
        <v>3986</v>
      </c>
      <c r="Q1432" t="s">
        <v>16363</v>
      </c>
      <c r="R1432" t="s">
        <v>3995</v>
      </c>
      <c r="S1432" t="s">
        <v>16320</v>
      </c>
      <c r="U1432" s="52">
        <v>15975920</v>
      </c>
      <c r="W1432">
        <v>-10959.25</v>
      </c>
    </row>
    <row r="1433" spans="1:23" x14ac:dyDescent="0.3">
      <c r="A1433" t="s">
        <v>3877</v>
      </c>
      <c r="B1433" t="s">
        <v>3878</v>
      </c>
      <c r="C1433" t="s">
        <v>16282</v>
      </c>
      <c r="D1433">
        <v>12000</v>
      </c>
      <c r="F1433">
        <f t="shared" si="22"/>
        <v>7178.53</v>
      </c>
      <c r="G1433">
        <v>7178.53</v>
      </c>
      <c r="H1433">
        <v>0</v>
      </c>
      <c r="I1433">
        <v>0</v>
      </c>
      <c r="J1433">
        <v>0</v>
      </c>
      <c r="K1433">
        <v>0</v>
      </c>
      <c r="L1433" t="s">
        <v>3957</v>
      </c>
      <c r="M1433" t="s">
        <v>14838</v>
      </c>
      <c r="N1433" t="s">
        <v>3984</v>
      </c>
      <c r="O1433" t="s">
        <v>16362</v>
      </c>
      <c r="P1433" t="s">
        <v>3988</v>
      </c>
      <c r="Q1433" t="s">
        <v>16362</v>
      </c>
      <c r="R1433" t="s">
        <v>3994</v>
      </c>
      <c r="S1433" t="s">
        <v>16309</v>
      </c>
      <c r="U1433" s="52">
        <v>505825320</v>
      </c>
      <c r="W1433">
        <v>-4821.47</v>
      </c>
    </row>
    <row r="1434" spans="1:23" x14ac:dyDescent="0.3">
      <c r="A1434" t="s">
        <v>3879</v>
      </c>
      <c r="B1434" t="s">
        <v>3880</v>
      </c>
      <c r="C1434" t="s">
        <v>16283</v>
      </c>
      <c r="D1434">
        <v>50000</v>
      </c>
      <c r="F1434">
        <f t="shared" si="22"/>
        <v>22662.77</v>
      </c>
      <c r="G1434">
        <v>22662.77</v>
      </c>
      <c r="H1434">
        <v>0</v>
      </c>
      <c r="I1434">
        <v>0</v>
      </c>
      <c r="J1434">
        <v>0</v>
      </c>
      <c r="K1434">
        <v>0</v>
      </c>
      <c r="L1434" t="s">
        <v>3954</v>
      </c>
      <c r="M1434" t="s">
        <v>14836</v>
      </c>
      <c r="N1434" t="s">
        <v>3984</v>
      </c>
      <c r="O1434" t="s">
        <v>16362</v>
      </c>
      <c r="P1434" t="s">
        <v>3985</v>
      </c>
      <c r="Q1434" t="s">
        <v>16371</v>
      </c>
      <c r="R1434" t="s">
        <v>3997</v>
      </c>
      <c r="S1434" t="s">
        <v>16310</v>
      </c>
      <c r="U1434" s="52"/>
      <c r="W1434">
        <v>-27337.23</v>
      </c>
    </row>
    <row r="1435" spans="1:23" x14ac:dyDescent="0.3">
      <c r="A1435" t="s">
        <v>3881</v>
      </c>
      <c r="B1435" t="s">
        <v>3882</v>
      </c>
      <c r="C1435" t="s">
        <v>16284</v>
      </c>
      <c r="D1435">
        <v>8000</v>
      </c>
      <c r="F1435">
        <f t="shared" si="22"/>
        <v>2052.75</v>
      </c>
      <c r="G1435">
        <v>2052.75</v>
      </c>
      <c r="H1435">
        <v>0</v>
      </c>
      <c r="I1435">
        <v>0</v>
      </c>
      <c r="J1435">
        <v>0</v>
      </c>
      <c r="K1435">
        <v>0</v>
      </c>
      <c r="L1435" t="s">
        <v>3939</v>
      </c>
      <c r="M1435" t="s">
        <v>14838</v>
      </c>
      <c r="N1435" t="s">
        <v>3984</v>
      </c>
      <c r="O1435" t="s">
        <v>16362</v>
      </c>
      <c r="P1435" t="s">
        <v>3988</v>
      </c>
      <c r="Q1435" t="s">
        <v>16362</v>
      </c>
      <c r="R1435" t="s">
        <v>3994</v>
      </c>
      <c r="S1435" t="s">
        <v>16309</v>
      </c>
      <c r="U1435" s="52" t="s">
        <v>16325</v>
      </c>
      <c r="W1435">
        <v>-5947.25</v>
      </c>
    </row>
    <row r="1436" spans="1:23" x14ac:dyDescent="0.3">
      <c r="A1436" t="s">
        <v>3883</v>
      </c>
      <c r="B1436" t="s">
        <v>3884</v>
      </c>
      <c r="C1436" t="s">
        <v>16285</v>
      </c>
      <c r="D1436">
        <v>30000</v>
      </c>
      <c r="F1436">
        <f t="shared" si="22"/>
        <v>-12635.36</v>
      </c>
      <c r="G1436">
        <v>0</v>
      </c>
      <c r="H1436">
        <v>0</v>
      </c>
      <c r="I1436">
        <v>0</v>
      </c>
      <c r="J1436">
        <v>0</v>
      </c>
      <c r="K1436">
        <v>-12635.36</v>
      </c>
      <c r="L1436" t="s">
        <v>3954</v>
      </c>
      <c r="M1436" t="s">
        <v>14836</v>
      </c>
      <c r="N1436" t="s">
        <v>3989</v>
      </c>
      <c r="O1436" t="s">
        <v>16363</v>
      </c>
      <c r="P1436" t="s">
        <v>3986</v>
      </c>
      <c r="Q1436" t="s">
        <v>16363</v>
      </c>
      <c r="R1436" t="s">
        <v>3994</v>
      </c>
      <c r="S1436" t="s">
        <v>16316</v>
      </c>
      <c r="U1436" s="52"/>
      <c r="W1436">
        <v>-42635.360000000001</v>
      </c>
    </row>
    <row r="1437" spans="1:23" x14ac:dyDescent="0.3">
      <c r="A1437" t="s">
        <v>3885</v>
      </c>
      <c r="B1437" t="s">
        <v>3886</v>
      </c>
      <c r="C1437" t="s">
        <v>16286</v>
      </c>
      <c r="D1437">
        <v>5000</v>
      </c>
      <c r="F1437">
        <f t="shared" si="22"/>
        <v>3374.03</v>
      </c>
      <c r="G1437">
        <v>3374.03</v>
      </c>
      <c r="H1437">
        <v>0</v>
      </c>
      <c r="I1437">
        <v>0</v>
      </c>
      <c r="J1437">
        <v>0</v>
      </c>
      <c r="K1437">
        <v>0</v>
      </c>
      <c r="L1437" t="s">
        <v>3932</v>
      </c>
      <c r="M1437" t="s">
        <v>14838</v>
      </c>
      <c r="N1437" t="s">
        <v>3984</v>
      </c>
      <c r="O1437" t="s">
        <v>16362</v>
      </c>
      <c r="P1437" t="s">
        <v>3985</v>
      </c>
      <c r="Q1437" t="s">
        <v>16371</v>
      </c>
      <c r="R1437" t="s">
        <v>3997</v>
      </c>
      <c r="S1437" t="s">
        <v>16310</v>
      </c>
      <c r="U1437" s="52"/>
      <c r="W1437">
        <v>-1625.9699999999998</v>
      </c>
    </row>
    <row r="1438" spans="1:23" x14ac:dyDescent="0.3">
      <c r="A1438" t="s">
        <v>3887</v>
      </c>
      <c r="B1438" t="s">
        <v>3888</v>
      </c>
      <c r="C1438" t="s">
        <v>16287</v>
      </c>
      <c r="D1438">
        <v>10500</v>
      </c>
      <c r="F1438">
        <f t="shared" si="22"/>
        <v>2048.0500000000002</v>
      </c>
      <c r="G1438">
        <v>0</v>
      </c>
      <c r="H1438">
        <v>0</v>
      </c>
      <c r="I1438">
        <v>2048.0500000000002</v>
      </c>
      <c r="J1438">
        <v>0</v>
      </c>
      <c r="K1438">
        <v>0</v>
      </c>
      <c r="L1438" t="s">
        <v>3941</v>
      </c>
      <c r="M1438" t="s">
        <v>14838</v>
      </c>
      <c r="N1438" t="s">
        <v>3990</v>
      </c>
      <c r="O1438" t="s">
        <v>16364</v>
      </c>
      <c r="P1438" t="s">
        <v>3988</v>
      </c>
      <c r="Q1438" t="s">
        <v>16362</v>
      </c>
      <c r="R1438" t="s">
        <v>3994</v>
      </c>
      <c r="S1438" t="s">
        <v>16318</v>
      </c>
      <c r="U1438" s="52"/>
      <c r="W1438">
        <v>-8451.9500000000007</v>
      </c>
    </row>
    <row r="1439" spans="1:23" x14ac:dyDescent="0.3">
      <c r="A1439" t="s">
        <v>3889</v>
      </c>
      <c r="B1439" t="s">
        <v>3890</v>
      </c>
      <c r="C1439" t="s">
        <v>16288</v>
      </c>
      <c r="D1439">
        <v>20000</v>
      </c>
      <c r="F1439">
        <f t="shared" si="22"/>
        <v>4770.91</v>
      </c>
      <c r="G1439">
        <v>4770.91</v>
      </c>
      <c r="H1439">
        <v>0</v>
      </c>
      <c r="I1439">
        <v>0</v>
      </c>
      <c r="J1439">
        <v>0</v>
      </c>
      <c r="K1439">
        <v>0</v>
      </c>
      <c r="L1439" t="s">
        <v>3949</v>
      </c>
      <c r="M1439" t="s">
        <v>14838</v>
      </c>
      <c r="N1439" t="s">
        <v>3984</v>
      </c>
      <c r="O1439" t="s">
        <v>16362</v>
      </c>
      <c r="P1439" t="s">
        <v>3986</v>
      </c>
      <c r="Q1439" t="s">
        <v>16363</v>
      </c>
      <c r="R1439" t="s">
        <v>3994</v>
      </c>
      <c r="S1439" t="s">
        <v>16314</v>
      </c>
      <c r="U1439" s="52">
        <v>294766500</v>
      </c>
      <c r="W1439">
        <v>-15229.09</v>
      </c>
    </row>
    <row r="1440" spans="1:23" x14ac:dyDescent="0.3">
      <c r="A1440" t="s">
        <v>3891</v>
      </c>
      <c r="B1440" t="s">
        <v>3892</v>
      </c>
      <c r="C1440" t="s">
        <v>16289</v>
      </c>
      <c r="D1440">
        <v>4500</v>
      </c>
      <c r="F1440">
        <f t="shared" si="22"/>
        <v>2963.04</v>
      </c>
      <c r="G1440">
        <v>2963.04</v>
      </c>
      <c r="H1440">
        <v>0</v>
      </c>
      <c r="I1440">
        <v>0</v>
      </c>
      <c r="J1440">
        <v>0</v>
      </c>
      <c r="K1440">
        <v>0</v>
      </c>
      <c r="L1440" t="s">
        <v>3936</v>
      </c>
      <c r="M1440" t="s">
        <v>14838</v>
      </c>
      <c r="N1440" t="s">
        <v>3984</v>
      </c>
      <c r="O1440" t="s">
        <v>16362</v>
      </c>
      <c r="P1440" t="s">
        <v>3986</v>
      </c>
      <c r="Q1440" t="s">
        <v>16363</v>
      </c>
      <c r="R1440" t="s">
        <v>3994</v>
      </c>
      <c r="S1440" t="s">
        <v>16308</v>
      </c>
      <c r="U1440" s="52">
        <v>15212400000</v>
      </c>
      <c r="W1440">
        <v>-1536.96</v>
      </c>
    </row>
    <row r="1441" spans="1:23" x14ac:dyDescent="0.3">
      <c r="A1441" t="s">
        <v>3893</v>
      </c>
      <c r="B1441" t="s">
        <v>3894</v>
      </c>
      <c r="C1441" t="s">
        <v>16290</v>
      </c>
      <c r="D1441">
        <v>500000</v>
      </c>
      <c r="F1441">
        <f t="shared" si="22"/>
        <v>5284</v>
      </c>
      <c r="G1441">
        <v>0</v>
      </c>
      <c r="H1441">
        <v>0</v>
      </c>
      <c r="I1441">
        <v>4534.68</v>
      </c>
      <c r="J1441">
        <v>0</v>
      </c>
      <c r="K1441">
        <v>749.32</v>
      </c>
      <c r="L1441" t="s">
        <v>3954</v>
      </c>
      <c r="M1441" t="s">
        <v>14836</v>
      </c>
      <c r="N1441" t="s">
        <v>3984</v>
      </c>
      <c r="O1441" t="s">
        <v>16362</v>
      </c>
      <c r="P1441" t="s">
        <v>3986</v>
      </c>
      <c r="Q1441" t="s">
        <v>16363</v>
      </c>
      <c r="R1441" t="s">
        <v>3997</v>
      </c>
      <c r="S1441" t="s">
        <v>16313</v>
      </c>
      <c r="U1441" s="52"/>
      <c r="W1441">
        <v>-494716</v>
      </c>
    </row>
    <row r="1442" spans="1:23" x14ac:dyDescent="0.3">
      <c r="A1442" t="s">
        <v>3895</v>
      </c>
      <c r="B1442" t="s">
        <v>3896</v>
      </c>
      <c r="C1442" t="s">
        <v>16291</v>
      </c>
      <c r="D1442">
        <v>3500</v>
      </c>
      <c r="F1442">
        <f t="shared" si="22"/>
        <v>128.55999999999995</v>
      </c>
      <c r="G1442">
        <v>904.81</v>
      </c>
      <c r="H1442">
        <v>-776.25</v>
      </c>
      <c r="I1442">
        <v>0</v>
      </c>
      <c r="J1442">
        <v>0</v>
      </c>
      <c r="K1442">
        <v>0</v>
      </c>
      <c r="L1442" t="s">
        <v>3939</v>
      </c>
      <c r="M1442" t="s">
        <v>14838</v>
      </c>
      <c r="N1442" t="s">
        <v>3984</v>
      </c>
      <c r="O1442" t="s">
        <v>16362</v>
      </c>
      <c r="P1442" t="s">
        <v>3985</v>
      </c>
      <c r="Q1442" t="s">
        <v>16371</v>
      </c>
      <c r="R1442" t="s">
        <v>3997</v>
      </c>
      <c r="S1442" t="s">
        <v>16307</v>
      </c>
      <c r="U1442" s="52">
        <v>12976600</v>
      </c>
      <c r="W1442">
        <v>-3371.44</v>
      </c>
    </row>
    <row r="1443" spans="1:23" x14ac:dyDescent="0.3">
      <c r="A1443" t="s">
        <v>3897</v>
      </c>
      <c r="B1443" t="s">
        <v>3898</v>
      </c>
      <c r="C1443" t="s">
        <v>16292</v>
      </c>
      <c r="D1443">
        <v>303000</v>
      </c>
      <c r="F1443">
        <f t="shared" si="22"/>
        <v>92593.76</v>
      </c>
      <c r="G1443">
        <v>11469.56</v>
      </c>
      <c r="H1443">
        <v>0</v>
      </c>
      <c r="I1443">
        <v>81124.2</v>
      </c>
      <c r="J1443">
        <v>0</v>
      </c>
      <c r="K1443">
        <v>0</v>
      </c>
      <c r="L1443" t="s">
        <v>3967</v>
      </c>
      <c r="M1443" t="s">
        <v>14843</v>
      </c>
      <c r="N1443" t="s">
        <v>3984</v>
      </c>
      <c r="O1443" t="s">
        <v>16362</v>
      </c>
      <c r="P1443" t="s">
        <v>3985</v>
      </c>
      <c r="Q1443" t="s">
        <v>16371</v>
      </c>
      <c r="R1443" t="s">
        <v>3997</v>
      </c>
      <c r="S1443" t="s">
        <v>16311</v>
      </c>
      <c r="U1443" s="52"/>
      <c r="W1443">
        <v>-210406.24</v>
      </c>
    </row>
    <row r="1444" spans="1:23" x14ac:dyDescent="0.3">
      <c r="A1444" t="s">
        <v>3899</v>
      </c>
      <c r="B1444" t="s">
        <v>3900</v>
      </c>
      <c r="C1444" t="s">
        <v>16293</v>
      </c>
      <c r="D1444">
        <v>100000</v>
      </c>
      <c r="F1444">
        <f t="shared" si="22"/>
        <v>17114.830000000002</v>
      </c>
      <c r="G1444">
        <v>17114.830000000002</v>
      </c>
      <c r="H1444">
        <v>0</v>
      </c>
      <c r="I1444">
        <v>0</v>
      </c>
      <c r="J1444">
        <v>0</v>
      </c>
      <c r="K1444">
        <v>0</v>
      </c>
      <c r="L1444" t="s">
        <v>3935</v>
      </c>
      <c r="M1444" t="s">
        <v>14838</v>
      </c>
      <c r="N1444" t="s">
        <v>3984</v>
      </c>
      <c r="O1444" t="s">
        <v>16362</v>
      </c>
      <c r="P1444" t="s">
        <v>3986</v>
      </c>
      <c r="Q1444" t="s">
        <v>16363</v>
      </c>
      <c r="R1444" t="s">
        <v>3994</v>
      </c>
      <c r="S1444" t="s">
        <v>16307</v>
      </c>
      <c r="U1444" s="52"/>
      <c r="W1444">
        <v>-82885.17</v>
      </c>
    </row>
    <row r="1445" spans="1:23" x14ac:dyDescent="0.3">
      <c r="A1445" t="s">
        <v>3901</v>
      </c>
      <c r="B1445" t="s">
        <v>3902</v>
      </c>
      <c r="C1445" t="s">
        <v>16294</v>
      </c>
      <c r="D1445">
        <v>1</v>
      </c>
      <c r="F1445">
        <f t="shared" si="22"/>
        <v>19895</v>
      </c>
      <c r="G1445">
        <v>0</v>
      </c>
      <c r="H1445">
        <v>0</v>
      </c>
      <c r="I1445">
        <v>0</v>
      </c>
      <c r="J1445">
        <v>0</v>
      </c>
      <c r="K1445">
        <v>19895</v>
      </c>
      <c r="L1445" t="s">
        <v>3940</v>
      </c>
      <c r="M1445" t="s">
        <v>14838</v>
      </c>
      <c r="N1445" t="s">
        <v>3984</v>
      </c>
      <c r="O1445" t="s">
        <v>16362</v>
      </c>
      <c r="P1445" t="s">
        <v>3986</v>
      </c>
      <c r="Q1445" t="s">
        <v>16363</v>
      </c>
      <c r="R1445" t="s">
        <v>3994</v>
      </c>
      <c r="S1445" t="s">
        <v>16310</v>
      </c>
      <c r="U1445" s="52">
        <v>423005100</v>
      </c>
      <c r="W1445">
        <v>19894</v>
      </c>
    </row>
    <row r="1446" spans="1:23" x14ac:dyDescent="0.3">
      <c r="A1446" t="s">
        <v>3903</v>
      </c>
      <c r="B1446" t="s">
        <v>3904</v>
      </c>
      <c r="C1446" t="s">
        <v>16295</v>
      </c>
      <c r="D1446">
        <v>1</v>
      </c>
      <c r="F1446">
        <f t="shared" si="22"/>
        <v>8106.35</v>
      </c>
      <c r="G1446">
        <v>8106.35</v>
      </c>
      <c r="H1446">
        <v>0</v>
      </c>
      <c r="I1446">
        <v>0</v>
      </c>
      <c r="J1446">
        <v>0</v>
      </c>
      <c r="K1446">
        <v>0</v>
      </c>
      <c r="L1446" t="s">
        <v>3968</v>
      </c>
      <c r="M1446" t="s">
        <v>14838</v>
      </c>
      <c r="N1446" t="s">
        <v>3984</v>
      </c>
      <c r="O1446" t="s">
        <v>16362</v>
      </c>
      <c r="P1446" t="s">
        <v>3985</v>
      </c>
      <c r="Q1446" t="s">
        <v>16371</v>
      </c>
      <c r="R1446" t="s">
        <v>3997</v>
      </c>
      <c r="S1446" t="s">
        <v>16312</v>
      </c>
      <c r="U1446" s="52"/>
      <c r="W1446">
        <v>8105.35</v>
      </c>
    </row>
    <row r="1447" spans="1:23" x14ac:dyDescent="0.3">
      <c r="A1447" t="s">
        <v>3905</v>
      </c>
      <c r="B1447" t="s">
        <v>3906</v>
      </c>
      <c r="C1447" t="s">
        <v>16296</v>
      </c>
      <c r="D1447">
        <v>20000000</v>
      </c>
      <c r="F1447">
        <f t="shared" si="22"/>
        <v>5815531.9300000006</v>
      </c>
      <c r="G1447">
        <v>5557006.2199999997</v>
      </c>
      <c r="H1447">
        <v>231050.23</v>
      </c>
      <c r="I1447">
        <v>-3166.47</v>
      </c>
      <c r="J1447">
        <v>5374.98</v>
      </c>
      <c r="K1447">
        <v>25266.97</v>
      </c>
      <c r="L1447" t="s">
        <v>3968</v>
      </c>
      <c r="M1447" t="s">
        <v>14838</v>
      </c>
      <c r="N1447" t="s">
        <v>3992</v>
      </c>
      <c r="O1447" t="s">
        <v>16365</v>
      </c>
      <c r="P1447" t="s">
        <v>3986</v>
      </c>
      <c r="Q1447" t="s">
        <v>16363</v>
      </c>
      <c r="R1447" t="s">
        <v>3994</v>
      </c>
      <c r="S1447" t="s">
        <v>16308</v>
      </c>
      <c r="U1447" s="52"/>
      <c r="W1447">
        <v>-14184468.07</v>
      </c>
    </row>
    <row r="1448" spans="1:23" x14ac:dyDescent="0.3">
      <c r="A1448" t="s">
        <v>3907</v>
      </c>
      <c r="B1448" t="s">
        <v>3908</v>
      </c>
      <c r="C1448" t="s">
        <v>16297</v>
      </c>
      <c r="D1448">
        <v>1200000</v>
      </c>
      <c r="F1448">
        <f t="shared" si="22"/>
        <v>992915.62999999989</v>
      </c>
      <c r="G1448">
        <v>406688.41</v>
      </c>
      <c r="H1448">
        <v>0</v>
      </c>
      <c r="I1448">
        <v>350436.81</v>
      </c>
      <c r="J1448">
        <v>93713.11</v>
      </c>
      <c r="K1448">
        <v>142077.29999999999</v>
      </c>
      <c r="L1448" t="s">
        <v>3932</v>
      </c>
      <c r="M1448" t="s">
        <v>14838</v>
      </c>
      <c r="N1448" t="s">
        <v>3990</v>
      </c>
      <c r="O1448" t="s">
        <v>16364</v>
      </c>
      <c r="P1448" t="s">
        <v>3986</v>
      </c>
      <c r="Q1448" t="s">
        <v>16363</v>
      </c>
      <c r="R1448" t="s">
        <v>3994</v>
      </c>
      <c r="S1448" t="s">
        <v>16317</v>
      </c>
      <c r="U1448" s="52">
        <v>299613600</v>
      </c>
      <c r="W1448">
        <v>-207084.37000000011</v>
      </c>
    </row>
    <row r="1449" spans="1:23" x14ac:dyDescent="0.3">
      <c r="A1449" t="s">
        <v>3909</v>
      </c>
      <c r="B1449" t="s">
        <v>3910</v>
      </c>
      <c r="C1449" t="s">
        <v>16298</v>
      </c>
      <c r="D1449">
        <v>20000</v>
      </c>
      <c r="F1449">
        <f t="shared" si="22"/>
        <v>11852.5</v>
      </c>
      <c r="G1449">
        <v>11852.5</v>
      </c>
      <c r="H1449">
        <v>0</v>
      </c>
      <c r="I1449">
        <v>0</v>
      </c>
      <c r="J1449">
        <v>0</v>
      </c>
      <c r="K1449">
        <v>0</v>
      </c>
      <c r="L1449" t="s">
        <v>3948</v>
      </c>
      <c r="M1449" t="s">
        <v>14844</v>
      </c>
      <c r="N1449" t="s">
        <v>3984</v>
      </c>
      <c r="O1449" t="s">
        <v>16362</v>
      </c>
      <c r="P1449" t="s">
        <v>3985</v>
      </c>
      <c r="Q1449" t="s">
        <v>16371</v>
      </c>
      <c r="R1449" t="s">
        <v>3997</v>
      </c>
      <c r="S1449" t="s">
        <v>16309</v>
      </c>
      <c r="U1449" s="52">
        <v>66943920</v>
      </c>
      <c r="W1449">
        <v>-8147.5</v>
      </c>
    </row>
    <row r="1450" spans="1:23" x14ac:dyDescent="0.3">
      <c r="A1450" t="s">
        <v>3911</v>
      </c>
      <c r="B1450" t="s">
        <v>3912</v>
      </c>
      <c r="C1450" t="s">
        <v>16299</v>
      </c>
      <c r="D1450">
        <v>10000</v>
      </c>
      <c r="F1450">
        <f t="shared" si="22"/>
        <v>759</v>
      </c>
      <c r="G1450">
        <v>759</v>
      </c>
      <c r="H1450">
        <v>0</v>
      </c>
      <c r="I1450">
        <v>0</v>
      </c>
      <c r="J1450">
        <v>0</v>
      </c>
      <c r="K1450">
        <v>0</v>
      </c>
      <c r="L1450" t="s">
        <v>3939</v>
      </c>
      <c r="M1450" t="s">
        <v>14838</v>
      </c>
      <c r="N1450" t="s">
        <v>3984</v>
      </c>
      <c r="O1450" t="s">
        <v>16362</v>
      </c>
      <c r="P1450" t="s">
        <v>3986</v>
      </c>
      <c r="Q1450" t="s">
        <v>16363</v>
      </c>
      <c r="R1450" t="s">
        <v>3997</v>
      </c>
      <c r="S1450" t="s">
        <v>16317</v>
      </c>
      <c r="U1450" s="52"/>
      <c r="W1450">
        <v>-9241</v>
      </c>
    </row>
    <row r="1451" spans="1:23" x14ac:dyDescent="0.3">
      <c r="A1451" t="s">
        <v>3913</v>
      </c>
      <c r="B1451" t="s">
        <v>3914</v>
      </c>
      <c r="C1451" t="s">
        <v>16300</v>
      </c>
      <c r="D1451">
        <v>30000</v>
      </c>
      <c r="F1451">
        <f t="shared" si="22"/>
        <v>3153</v>
      </c>
      <c r="G1451">
        <v>2670</v>
      </c>
      <c r="H1451">
        <v>0</v>
      </c>
      <c r="I1451">
        <v>483</v>
      </c>
      <c r="J1451">
        <v>0</v>
      </c>
      <c r="K1451">
        <v>0</v>
      </c>
      <c r="L1451" t="s">
        <v>3942</v>
      </c>
      <c r="M1451" t="s">
        <v>14844</v>
      </c>
      <c r="N1451" t="s">
        <v>3990</v>
      </c>
      <c r="O1451" t="s">
        <v>16364</v>
      </c>
      <c r="P1451" t="s">
        <v>3988</v>
      </c>
      <c r="Q1451" t="s">
        <v>16362</v>
      </c>
      <c r="R1451" t="s">
        <v>3994</v>
      </c>
      <c r="S1451" t="s">
        <v>16314</v>
      </c>
      <c r="U1451" s="52"/>
      <c r="W1451">
        <v>-26847</v>
      </c>
    </row>
    <row r="1452" spans="1:23" x14ac:dyDescent="0.3">
      <c r="A1452" t="s">
        <v>3915</v>
      </c>
      <c r="B1452" t="s">
        <v>3916</v>
      </c>
      <c r="C1452" t="s">
        <v>16301</v>
      </c>
      <c r="D1452">
        <v>30000</v>
      </c>
      <c r="F1452">
        <f t="shared" si="22"/>
        <v>14972.42</v>
      </c>
      <c r="G1452">
        <v>13828.17</v>
      </c>
      <c r="H1452">
        <v>0</v>
      </c>
      <c r="I1452">
        <v>1144.25</v>
      </c>
      <c r="J1452">
        <v>0</v>
      </c>
      <c r="K1452">
        <v>0</v>
      </c>
      <c r="L1452" t="s">
        <v>3941</v>
      </c>
      <c r="M1452" t="s">
        <v>14838</v>
      </c>
      <c r="N1452" t="s">
        <v>3984</v>
      </c>
      <c r="O1452" t="s">
        <v>16362</v>
      </c>
      <c r="P1452" t="s">
        <v>3991</v>
      </c>
      <c r="Q1452" t="s">
        <v>16364</v>
      </c>
      <c r="R1452" t="s">
        <v>3994</v>
      </c>
      <c r="S1452" t="s">
        <v>16309</v>
      </c>
      <c r="U1452" s="52">
        <v>39469750</v>
      </c>
      <c r="V1452">
        <v>8</v>
      </c>
      <c r="W1452">
        <v>-15027.58</v>
      </c>
    </row>
    <row r="1453" spans="1:23" x14ac:dyDescent="0.3">
      <c r="A1453" t="s">
        <v>3917</v>
      </c>
      <c r="B1453" t="s">
        <v>3918</v>
      </c>
      <c r="C1453" t="s">
        <v>16302</v>
      </c>
      <c r="D1453">
        <v>50000</v>
      </c>
      <c r="F1453">
        <f t="shared" si="22"/>
        <v>1219.55</v>
      </c>
      <c r="G1453">
        <v>1219.55</v>
      </c>
      <c r="H1453">
        <v>0</v>
      </c>
      <c r="I1453">
        <v>0</v>
      </c>
      <c r="J1453">
        <v>0</v>
      </c>
      <c r="K1453">
        <v>0</v>
      </c>
      <c r="L1453" t="s">
        <v>3932</v>
      </c>
      <c r="M1453" t="s">
        <v>14838</v>
      </c>
      <c r="N1453" t="s">
        <v>3984</v>
      </c>
      <c r="O1453" t="s">
        <v>16362</v>
      </c>
      <c r="P1453" t="s">
        <v>3988</v>
      </c>
      <c r="Q1453" t="s">
        <v>16362</v>
      </c>
      <c r="R1453" t="s">
        <v>3994</v>
      </c>
      <c r="S1453" t="s">
        <v>16309</v>
      </c>
      <c r="U1453" s="52">
        <v>118450960</v>
      </c>
      <c r="W1453">
        <v>-48780.45</v>
      </c>
    </row>
    <row r="1454" spans="1:23" x14ac:dyDescent="0.3">
      <c r="A1454" t="s">
        <v>3919</v>
      </c>
      <c r="B1454" t="s">
        <v>3920</v>
      </c>
      <c r="C1454" t="s">
        <v>16303</v>
      </c>
      <c r="D1454">
        <v>20000</v>
      </c>
      <c r="F1454">
        <f t="shared" si="22"/>
        <v>1529</v>
      </c>
      <c r="G1454">
        <v>264.5</v>
      </c>
      <c r="H1454">
        <v>0</v>
      </c>
      <c r="I1454">
        <v>264.5</v>
      </c>
      <c r="J1454">
        <v>132.25</v>
      </c>
      <c r="K1454">
        <v>867.75</v>
      </c>
      <c r="L1454" t="s">
        <v>3932</v>
      </c>
      <c r="M1454" t="s">
        <v>14838</v>
      </c>
      <c r="N1454" t="s">
        <v>3990</v>
      </c>
      <c r="O1454" t="s">
        <v>16364</v>
      </c>
      <c r="P1454" t="s">
        <v>3988</v>
      </c>
      <c r="Q1454" t="s">
        <v>16362</v>
      </c>
      <c r="R1454" t="s">
        <v>3994</v>
      </c>
      <c r="S1454" t="s">
        <v>16310</v>
      </c>
      <c r="U1454" s="52">
        <v>671306860</v>
      </c>
      <c r="W1454">
        <v>-18471</v>
      </c>
    </row>
    <row r="1455" spans="1:23" x14ac:dyDescent="0.3">
      <c r="A1455" t="s">
        <v>3921</v>
      </c>
      <c r="B1455" t="s">
        <v>3922</v>
      </c>
      <c r="C1455" t="s">
        <v>16304</v>
      </c>
      <c r="D1455">
        <v>30000</v>
      </c>
      <c r="F1455">
        <f t="shared" si="22"/>
        <v>1286.27</v>
      </c>
      <c r="G1455">
        <v>3250.48</v>
      </c>
      <c r="H1455">
        <v>0</v>
      </c>
      <c r="I1455">
        <v>0</v>
      </c>
      <c r="J1455">
        <v>-1964.21</v>
      </c>
      <c r="K1455">
        <v>0</v>
      </c>
      <c r="L1455" t="s">
        <v>3930</v>
      </c>
      <c r="M1455" t="s">
        <v>14841</v>
      </c>
      <c r="N1455" t="s">
        <v>3990</v>
      </c>
      <c r="O1455" t="s">
        <v>16364</v>
      </c>
      <c r="P1455" t="s">
        <v>3986</v>
      </c>
      <c r="Q1455" t="s">
        <v>16363</v>
      </c>
      <c r="R1455" t="s">
        <v>3994</v>
      </c>
      <c r="S1455" t="s">
        <v>16319</v>
      </c>
      <c r="W1455">
        <v>-28713.73</v>
      </c>
    </row>
    <row r="1456" spans="1:23" x14ac:dyDescent="0.3">
      <c r="A1456" t="s">
        <v>3923</v>
      </c>
      <c r="B1456" t="s">
        <v>3924</v>
      </c>
      <c r="C1456" t="s">
        <v>16305</v>
      </c>
      <c r="D1456">
        <v>5000</v>
      </c>
      <c r="F1456">
        <f t="shared" si="22"/>
        <v>-3122.25</v>
      </c>
      <c r="G1456">
        <v>0</v>
      </c>
      <c r="H1456">
        <v>0</v>
      </c>
      <c r="I1456">
        <v>0</v>
      </c>
      <c r="J1456">
        <v>0</v>
      </c>
      <c r="K1456">
        <v>-3122.25</v>
      </c>
      <c r="L1456" t="s">
        <v>3941</v>
      </c>
      <c r="M1456" t="s">
        <v>14838</v>
      </c>
      <c r="N1456" t="s">
        <v>3989</v>
      </c>
      <c r="O1456" t="s">
        <v>16363</v>
      </c>
      <c r="P1456" t="s">
        <v>3986</v>
      </c>
      <c r="Q1456" t="s">
        <v>16363</v>
      </c>
      <c r="R1456" t="s">
        <v>3994</v>
      </c>
      <c r="S1456" t="s">
        <v>16316</v>
      </c>
      <c r="W1456">
        <v>-8122.25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U555"/>
  <sheetViews>
    <sheetView workbookViewId="0">
      <selection activeCell="D30" sqref="D30"/>
    </sheetView>
  </sheetViews>
  <sheetFormatPr defaultRowHeight="14.4" x14ac:dyDescent="0.3"/>
  <cols>
    <col min="1" max="1" width="32.33203125" bestFit="1" customWidth="1"/>
    <col min="2" max="2" width="20.109375" bestFit="1" customWidth="1"/>
    <col min="3" max="3" width="21.21875" bestFit="1" customWidth="1"/>
    <col min="4" max="4" width="31.109375" bestFit="1" customWidth="1"/>
    <col min="5" max="5" width="41.6640625" bestFit="1" customWidth="1"/>
    <col min="6" max="6" width="20.109375" bestFit="1" customWidth="1"/>
    <col min="7" max="7" width="21.21875" bestFit="1" customWidth="1"/>
    <col min="9" max="9" width="15.21875" bestFit="1" customWidth="1"/>
    <col min="12" max="12" width="12.77734375" customWidth="1"/>
    <col min="13" max="13" width="10.88671875" customWidth="1"/>
    <col min="14" max="14" width="19" customWidth="1"/>
    <col min="15" max="15" width="21.77734375" customWidth="1"/>
    <col min="16" max="16" width="18.77734375" customWidth="1"/>
    <col min="17" max="18" width="22.77734375" customWidth="1"/>
    <col min="19" max="20" width="21.44140625" customWidth="1"/>
    <col min="21" max="21" width="28.5546875" customWidth="1"/>
    <col min="22" max="23" width="16.21875" customWidth="1"/>
    <col min="24" max="24" width="13.88671875" customWidth="1"/>
    <col min="25" max="25" width="14.33203125" customWidth="1"/>
    <col min="26" max="26" width="13" customWidth="1"/>
    <col min="27" max="27" width="15.77734375" customWidth="1"/>
    <col min="29" max="29" width="13" customWidth="1"/>
    <col min="30" max="30" width="12.44140625" customWidth="1"/>
    <col min="32" max="32" width="10.6640625" customWidth="1"/>
  </cols>
  <sheetData>
    <row r="1" spans="1:20" x14ac:dyDescent="0.3">
      <c r="I1" s="50"/>
      <c r="P1" t="s">
        <v>16380</v>
      </c>
      <c r="Q1" t="s">
        <v>16379</v>
      </c>
      <c r="R1" t="s">
        <v>16381</v>
      </c>
      <c r="S1" t="s">
        <v>16378</v>
      </c>
    </row>
    <row r="2" spans="1:20" x14ac:dyDescent="0.3">
      <c r="A2" s="47"/>
      <c r="B2" s="48" t="s">
        <v>14832</v>
      </c>
      <c r="C2" s="48" t="s">
        <v>14833</v>
      </c>
      <c r="D2" s="47"/>
      <c r="E2" s="47"/>
      <c r="F2" s="73" t="s">
        <v>14834</v>
      </c>
      <c r="G2" s="73"/>
      <c r="I2" s="27" t="s">
        <v>14850</v>
      </c>
      <c r="P2" s="63" t="s">
        <v>14865</v>
      </c>
      <c r="Q2" s="63">
        <v>8537</v>
      </c>
      <c r="R2" s="68">
        <v>100</v>
      </c>
      <c r="S2">
        <v>-15218.5</v>
      </c>
    </row>
    <row r="3" spans="1:20" x14ac:dyDescent="0.3">
      <c r="A3" s="43" t="s">
        <v>4011</v>
      </c>
      <c r="B3" s="43" t="s">
        <v>4012</v>
      </c>
      <c r="C3" s="43" t="s">
        <v>4013</v>
      </c>
      <c r="D3" s="43"/>
      <c r="E3" s="43"/>
      <c r="F3" s="43" t="s">
        <v>4012</v>
      </c>
      <c r="G3" s="43" t="s">
        <v>4013</v>
      </c>
      <c r="P3" s="63" t="s">
        <v>14866</v>
      </c>
      <c r="Q3" s="63">
        <v>17512</v>
      </c>
      <c r="R3" s="68">
        <v>75</v>
      </c>
      <c r="S3">
        <v>-2586</v>
      </c>
    </row>
    <row r="4" spans="1:20" x14ac:dyDescent="0.3">
      <c r="A4" t="s">
        <v>3987</v>
      </c>
      <c r="B4">
        <f>COUNTIF('Client Case'!Q2:Q1456,"High")</f>
        <v>51</v>
      </c>
      <c r="C4">
        <f>SUMIF('Client Case'!Q2:Q1456,"High",'Client Case'!F2:F1456)</f>
        <v>14433881.469999997</v>
      </c>
      <c r="E4" t="s">
        <v>14845</v>
      </c>
      <c r="F4">
        <f>COUNTIFS('Client Case'!Q2:Q1456,"High",'Client Case'!O2:O1456,"High")</f>
        <v>1</v>
      </c>
      <c r="G4">
        <f>SUMIFS('Client Case'!F2:F1456,'Client Case'!Q2:Q1456,"High",'Client Case'!O2:O1456,"High")</f>
        <v>109616.74</v>
      </c>
      <c r="P4" s="63" t="s">
        <v>14867</v>
      </c>
      <c r="Q4" s="63">
        <v>8896</v>
      </c>
      <c r="R4" s="68">
        <v>99</v>
      </c>
      <c r="S4">
        <v>-12921.41</v>
      </c>
    </row>
    <row r="5" spans="1:20" x14ac:dyDescent="0.3">
      <c r="A5" t="s">
        <v>4010</v>
      </c>
      <c r="B5">
        <f>COUNTIF('Client Case'!Q2:Q1456,"Elevated")</f>
        <v>141</v>
      </c>
      <c r="C5">
        <f>SUMIF('Client Case'!Q2:Q1456,"Elevated",'Client Case'!F2:F1456)</f>
        <v>19908127.749999996</v>
      </c>
      <c r="E5" t="s">
        <v>16347</v>
      </c>
      <c r="F5">
        <f>COUNTIFS('Client Case'!Q2:Q1456,"Elevated",'Client Case'!M2:M1456,"WC",'Client Case'!M2:M1456,"KZN")</f>
        <v>0</v>
      </c>
      <c r="G5">
        <f>SUMIFS('Client Case'!F2:F1456,'Client Case'!Q2:Q1456,"Elevated",'Client Case'!M2:M1456,"WC",'Client Case'!M2:M1456,"KZN")</f>
        <v>0</v>
      </c>
      <c r="P5" s="63" t="s">
        <v>14868</v>
      </c>
      <c r="Q5" s="63">
        <v>16936</v>
      </c>
      <c r="R5" s="68">
        <v>77</v>
      </c>
      <c r="S5">
        <v>1065.42</v>
      </c>
      <c r="T5" s="65"/>
    </row>
    <row r="6" spans="1:20" x14ac:dyDescent="0.3">
      <c r="A6" t="s">
        <v>3986</v>
      </c>
      <c r="B6">
        <f>COUNTIF('Client Case'!Q2:Q1456,"Medium")</f>
        <v>572</v>
      </c>
      <c r="C6">
        <f>SUMIF('Client Case'!Q2:Q1456,"Medium",'Client Case'!F2:F1456)</f>
        <v>179335755.00000003</v>
      </c>
      <c r="E6" t="s">
        <v>4016</v>
      </c>
      <c r="F6">
        <f>COUNTIFS('Client Case'!Q2:Q1456,"Low",'Client Case'!R2:R1456,"In Business")</f>
        <v>418</v>
      </c>
      <c r="G6">
        <f>SUMIFS('Client Case'!F2:F1456,'Client Case'!O2:O1456,"Low",'Client Case'!R2:R1456,"In Business")</f>
        <v>64442283.749999993</v>
      </c>
      <c r="P6" s="63" t="s">
        <v>14869</v>
      </c>
      <c r="Q6" s="63">
        <v>19387</v>
      </c>
      <c r="R6" s="68">
        <v>70</v>
      </c>
      <c r="S6">
        <v>64279.4</v>
      </c>
      <c r="T6" s="66"/>
    </row>
    <row r="7" spans="1:20" x14ac:dyDescent="0.3">
      <c r="A7" t="s">
        <v>3988</v>
      </c>
      <c r="B7">
        <f>COUNTIF('Client Case'!Q2:Q1456,"Low")</f>
        <v>456</v>
      </c>
      <c r="C7">
        <f>SUMIF('Client Case'!Q2:Q1456,"Low",'Client Case'!F2:F1456)</f>
        <v>58205551.620000035</v>
      </c>
      <c r="P7" s="63" t="s">
        <v>14870</v>
      </c>
      <c r="Q7" s="63">
        <v>18972</v>
      </c>
      <c r="R7" s="68">
        <v>71</v>
      </c>
      <c r="S7">
        <v>-8965</v>
      </c>
      <c r="T7" s="66"/>
    </row>
    <row r="8" spans="1:20" x14ac:dyDescent="0.3">
      <c r="P8" s="63" t="s">
        <v>14871</v>
      </c>
      <c r="Q8" s="63">
        <v>19815</v>
      </c>
      <c r="R8" s="68">
        <v>69</v>
      </c>
      <c r="S8">
        <v>-8978.32</v>
      </c>
      <c r="T8" s="66"/>
    </row>
    <row r="9" spans="1:20" x14ac:dyDescent="0.3">
      <c r="P9" s="63" t="s">
        <v>14872</v>
      </c>
      <c r="Q9" s="63">
        <v>16687</v>
      </c>
      <c r="R9" s="68">
        <v>78</v>
      </c>
      <c r="S9">
        <v>-5957.21</v>
      </c>
      <c r="T9" s="66"/>
    </row>
    <row r="10" spans="1:20" x14ac:dyDescent="0.3">
      <c r="A10" s="47" t="s">
        <v>16344</v>
      </c>
      <c r="B10" s="47"/>
      <c r="C10" s="47"/>
      <c r="D10" s="47"/>
      <c r="E10" s="47"/>
      <c r="F10" s="47"/>
      <c r="G10" s="47"/>
      <c r="P10" s="63" t="s">
        <v>14873</v>
      </c>
      <c r="Q10" s="63">
        <v>18694</v>
      </c>
      <c r="R10" s="68">
        <v>72</v>
      </c>
      <c r="S10">
        <v>-19811.739999999998</v>
      </c>
      <c r="T10" s="66"/>
    </row>
    <row r="11" spans="1:20" x14ac:dyDescent="0.3">
      <c r="P11" s="63" t="s">
        <v>14874</v>
      </c>
      <c r="Q11" s="63">
        <v>39302</v>
      </c>
      <c r="R11" s="68">
        <v>16</v>
      </c>
      <c r="S11">
        <v>-16081.119999999999</v>
      </c>
      <c r="T11" s="66"/>
    </row>
    <row r="12" spans="1:20" x14ac:dyDescent="0.3">
      <c r="A12" t="s">
        <v>16350</v>
      </c>
      <c r="B12" s="41" t="s">
        <v>16349</v>
      </c>
      <c r="D12" s="41" t="s">
        <v>16331</v>
      </c>
      <c r="P12" s="63" t="s">
        <v>14875</v>
      </c>
      <c r="Q12" s="63">
        <v>18874</v>
      </c>
      <c r="R12" s="68">
        <v>72</v>
      </c>
      <c r="S12">
        <v>-57455.94</v>
      </c>
      <c r="T12" s="66"/>
    </row>
    <row r="13" spans="1:20" x14ac:dyDescent="0.3">
      <c r="A13" t="s">
        <v>14865</v>
      </c>
      <c r="B13" s="76">
        <f>INDEX('Client Case'!T2:T80,MATCH('Customer Summary'!A13,'Client Case'!C2:C1456,0))</f>
        <v>8537</v>
      </c>
      <c r="C13">
        <f ca="1">TRUNC(YEARFRAC(B13,TODAY(),1))</f>
        <v>100</v>
      </c>
      <c r="D13" s="53" t="s">
        <v>16372</v>
      </c>
      <c r="P13" s="63" t="s">
        <v>14876</v>
      </c>
      <c r="Q13" s="63">
        <v>21158</v>
      </c>
      <c r="R13" s="68">
        <v>65</v>
      </c>
      <c r="S13">
        <v>-326413.39</v>
      </c>
      <c r="T13" s="66"/>
    </row>
    <row r="14" spans="1:20" x14ac:dyDescent="0.3">
      <c r="A14" t="s">
        <v>14866</v>
      </c>
      <c r="B14" s="76">
        <f>INDEX('Client Case'!T3:T81,MATCH('Customer Summary'!A14,'Client Case'!C3:C1457,0))</f>
        <v>17512</v>
      </c>
      <c r="C14">
        <f t="shared" ref="C14:C77" ca="1" si="0">TRUNC(YEARFRAC(B14,TODAY(),1))</f>
        <v>75</v>
      </c>
      <c r="P14" s="63" t="s">
        <v>14877</v>
      </c>
      <c r="Q14" s="63">
        <v>19798</v>
      </c>
      <c r="R14" s="68">
        <v>69</v>
      </c>
      <c r="S14">
        <v>-9620.2999999999993</v>
      </c>
      <c r="T14" s="66"/>
    </row>
    <row r="15" spans="1:20" x14ac:dyDescent="0.3">
      <c r="A15" t="s">
        <v>14867</v>
      </c>
      <c r="B15" s="76">
        <f>INDEX('Client Case'!T4:T82,MATCH('Customer Summary'!A15,'Client Case'!C4:C1458,0))</f>
        <v>8896</v>
      </c>
      <c r="C15">
        <f t="shared" ca="1" si="0"/>
        <v>99</v>
      </c>
      <c r="D15" s="41" t="s">
        <v>16332</v>
      </c>
      <c r="P15" s="63" t="s">
        <v>14878</v>
      </c>
      <c r="Q15" s="63">
        <v>20864</v>
      </c>
      <c r="R15" s="68">
        <v>66</v>
      </c>
      <c r="S15">
        <v>-175320.6</v>
      </c>
      <c r="T15" s="65"/>
    </row>
    <row r="16" spans="1:20" x14ac:dyDescent="0.3">
      <c r="A16" t="s">
        <v>14868</v>
      </c>
      <c r="B16" s="76">
        <f>INDEX('Client Case'!T5:T83,MATCH('Customer Summary'!A16,'Client Case'!C5:C1459,0))</f>
        <v>16936</v>
      </c>
      <c r="C16">
        <f t="shared" ca="1" si="0"/>
        <v>77</v>
      </c>
      <c r="D16" s="53" t="s">
        <v>16373</v>
      </c>
      <c r="P16" s="63" t="s">
        <v>14879</v>
      </c>
      <c r="Q16" s="63">
        <v>20589</v>
      </c>
      <c r="R16" s="68">
        <v>67</v>
      </c>
      <c r="S16">
        <v>-515566.99</v>
      </c>
      <c r="T16" s="66"/>
    </row>
    <row r="17" spans="1:21" x14ac:dyDescent="0.3">
      <c r="A17" t="s">
        <v>14869</v>
      </c>
      <c r="B17" s="76">
        <f>INDEX('Client Case'!T6:T84,MATCH('Customer Summary'!A17,'Client Case'!C6:C1460,0))</f>
        <v>19387</v>
      </c>
      <c r="C17">
        <f t="shared" ca="1" si="0"/>
        <v>70</v>
      </c>
      <c r="P17" s="63" t="s">
        <v>14880</v>
      </c>
      <c r="Q17" s="63">
        <v>22930</v>
      </c>
      <c r="R17" s="68">
        <v>61</v>
      </c>
      <c r="S17">
        <v>-17105</v>
      </c>
      <c r="T17" s="66"/>
    </row>
    <row r="18" spans="1:21" ht="18" x14ac:dyDescent="0.35">
      <c r="A18" t="s">
        <v>14870</v>
      </c>
      <c r="B18" s="76">
        <f>INDEX('Client Case'!T7:T85,MATCH('Customer Summary'!A18,'Client Case'!C7:C1461,0))</f>
        <v>18972</v>
      </c>
      <c r="C18">
        <f t="shared" ca="1" si="0"/>
        <v>71</v>
      </c>
      <c r="D18" s="67" t="s">
        <v>16367</v>
      </c>
      <c r="P18" s="63" t="s">
        <v>14881</v>
      </c>
      <c r="Q18" s="63">
        <v>21733</v>
      </c>
      <c r="R18" s="68">
        <v>64</v>
      </c>
      <c r="S18">
        <v>-30759</v>
      </c>
      <c r="T18" s="66"/>
    </row>
    <row r="19" spans="1:21" x14ac:dyDescent="0.3">
      <c r="A19" t="s">
        <v>14871</v>
      </c>
      <c r="B19" s="76">
        <f>INDEX('Client Case'!T8:T86,MATCH('Customer Summary'!A19,'Client Case'!C8:C1462,0))</f>
        <v>19815</v>
      </c>
      <c r="C19">
        <f t="shared" ca="1" si="0"/>
        <v>69</v>
      </c>
      <c r="D19" t="s">
        <v>16368</v>
      </c>
      <c r="P19" s="63" t="s">
        <v>14882</v>
      </c>
      <c r="Q19" s="63">
        <v>22090</v>
      </c>
      <c r="R19" s="68">
        <v>63</v>
      </c>
      <c r="S19">
        <v>-1369.94</v>
      </c>
      <c r="T19" s="66"/>
    </row>
    <row r="20" spans="1:21" x14ac:dyDescent="0.3">
      <c r="A20" t="s">
        <v>14872</v>
      </c>
      <c r="B20" s="76">
        <f>INDEX('Client Case'!T9:T87,MATCH('Customer Summary'!A20,'Client Case'!C9:C1463,0))</f>
        <v>16687</v>
      </c>
      <c r="C20">
        <f t="shared" ca="1" si="0"/>
        <v>78</v>
      </c>
      <c r="P20" s="63" t="s">
        <v>14883</v>
      </c>
      <c r="Q20" s="63">
        <v>22810</v>
      </c>
      <c r="R20" s="68">
        <v>61</v>
      </c>
      <c r="S20">
        <v>199122.85000000009</v>
      </c>
      <c r="T20" s="66"/>
    </row>
    <row r="21" spans="1:21" x14ac:dyDescent="0.3">
      <c r="A21" t="s">
        <v>14873</v>
      </c>
      <c r="B21" s="76">
        <f>INDEX('Client Case'!T10:T88,MATCH('Customer Summary'!A21,'Client Case'!C10:C1464,0))</f>
        <v>18694</v>
      </c>
      <c r="C21">
        <f t="shared" ca="1" si="0"/>
        <v>72</v>
      </c>
      <c r="D21" t="s">
        <v>16374</v>
      </c>
      <c r="P21" s="63" t="s">
        <v>14884</v>
      </c>
      <c r="Q21" s="63">
        <v>23301</v>
      </c>
      <c r="R21" s="68">
        <v>60</v>
      </c>
      <c r="S21">
        <v>-4762942.8099999996</v>
      </c>
      <c r="T21" s="65"/>
    </row>
    <row r="22" spans="1:21" x14ac:dyDescent="0.3">
      <c r="A22" t="s">
        <v>14874</v>
      </c>
      <c r="B22" s="76">
        <f>INDEX('Client Case'!T11:T89,MATCH('Customer Summary'!A22,'Client Case'!C11:C1465,0))</f>
        <v>39302</v>
      </c>
      <c r="C22">
        <f t="shared" ca="1" si="0"/>
        <v>16</v>
      </c>
      <c r="P22" s="63" t="s">
        <v>14885</v>
      </c>
      <c r="Q22" s="63">
        <v>24692</v>
      </c>
      <c r="R22" s="68">
        <v>56</v>
      </c>
      <c r="S22">
        <v>-84603.8</v>
      </c>
      <c r="T22" s="66"/>
    </row>
    <row r="23" spans="1:21" x14ac:dyDescent="0.3">
      <c r="A23" t="s">
        <v>14875</v>
      </c>
      <c r="B23" s="76">
        <f>INDEX('Client Case'!T12:T90,MATCH('Customer Summary'!A23,'Client Case'!C12:C1466,0))</f>
        <v>18874</v>
      </c>
      <c r="C23">
        <f t="shared" ca="1" si="0"/>
        <v>72</v>
      </c>
      <c r="D23" t="s">
        <v>16369</v>
      </c>
      <c r="P23" s="63" t="s">
        <v>14886</v>
      </c>
      <c r="Q23" s="63">
        <v>26449</v>
      </c>
      <c r="R23" s="68">
        <v>51</v>
      </c>
      <c r="S23">
        <v>-0.01</v>
      </c>
      <c r="T23" s="66"/>
    </row>
    <row r="24" spans="1:21" x14ac:dyDescent="0.3">
      <c r="A24" t="s">
        <v>14876</v>
      </c>
      <c r="B24" s="76">
        <f>INDEX('Client Case'!T13:T91,MATCH('Customer Summary'!A24,'Client Case'!C13:C1467,0))</f>
        <v>21158</v>
      </c>
      <c r="C24">
        <f t="shared" ca="1" si="0"/>
        <v>65</v>
      </c>
      <c r="P24" s="63" t="s">
        <v>14887</v>
      </c>
      <c r="Q24" s="63">
        <v>25794</v>
      </c>
      <c r="R24" s="68">
        <v>53</v>
      </c>
      <c r="S24">
        <v>-50239.4</v>
      </c>
      <c r="T24" s="66"/>
      <c r="U24" s="64"/>
    </row>
    <row r="25" spans="1:21" x14ac:dyDescent="0.3">
      <c r="A25" t="s">
        <v>14877</v>
      </c>
      <c r="B25" s="76">
        <f>INDEX('Client Case'!T14:T92,MATCH('Customer Summary'!A25,'Client Case'!C14:C1468,0))</f>
        <v>19798</v>
      </c>
      <c r="C25">
        <f t="shared" ca="1" si="0"/>
        <v>69</v>
      </c>
      <c r="D25" s="41" t="s">
        <v>16375</v>
      </c>
      <c r="P25" s="63" t="s">
        <v>14888</v>
      </c>
      <c r="Q25" s="63">
        <v>26001</v>
      </c>
      <c r="R25" s="68">
        <v>52</v>
      </c>
      <c r="S25">
        <v>-3257.75</v>
      </c>
      <c r="T25" s="65"/>
      <c r="U25" s="64"/>
    </row>
    <row r="26" spans="1:21" x14ac:dyDescent="0.3">
      <c r="A26" t="s">
        <v>14878</v>
      </c>
      <c r="B26" s="76">
        <f>INDEX('Client Case'!T15:T93,MATCH('Customer Summary'!A26,'Client Case'!C15:C1469,0))</f>
        <v>20864</v>
      </c>
      <c r="C26">
        <f t="shared" ca="1" si="0"/>
        <v>66</v>
      </c>
      <c r="P26" s="63" t="s">
        <v>14889</v>
      </c>
      <c r="Q26" s="63">
        <v>26907</v>
      </c>
      <c r="R26" s="68">
        <v>50</v>
      </c>
      <c r="S26">
        <v>-8333798.7799999993</v>
      </c>
      <c r="T26" s="66"/>
      <c r="U26" s="64"/>
    </row>
    <row r="27" spans="1:21" x14ac:dyDescent="0.3">
      <c r="A27" t="s">
        <v>14879</v>
      </c>
      <c r="B27" s="76">
        <f>INDEX('Client Case'!T16:T94,MATCH('Customer Summary'!A27,'Client Case'!C16:C1470,0))</f>
        <v>20589</v>
      </c>
      <c r="C27">
        <f t="shared" ca="1" si="0"/>
        <v>67</v>
      </c>
      <c r="P27" s="63" t="s">
        <v>14890</v>
      </c>
      <c r="Q27" s="63">
        <v>28030</v>
      </c>
      <c r="R27" s="68">
        <v>47</v>
      </c>
      <c r="S27">
        <v>-99807.8</v>
      </c>
      <c r="T27" s="66"/>
      <c r="U27" s="64"/>
    </row>
    <row r="28" spans="1:21" x14ac:dyDescent="0.3">
      <c r="A28" t="s">
        <v>14880</v>
      </c>
      <c r="B28" s="76">
        <f>INDEX('Client Case'!T17:T95,MATCH('Customer Summary'!A28,'Client Case'!C17:C1471,0))</f>
        <v>22930</v>
      </c>
      <c r="C28">
        <f t="shared" ca="1" si="0"/>
        <v>61</v>
      </c>
      <c r="D28" s="41" t="s">
        <v>16376</v>
      </c>
      <c r="P28" s="63" t="s">
        <v>14891</v>
      </c>
      <c r="Q28" s="63">
        <v>26645</v>
      </c>
      <c r="R28" s="68">
        <v>50</v>
      </c>
      <c r="S28">
        <v>-300262.38</v>
      </c>
      <c r="T28" s="65"/>
      <c r="U28" s="64"/>
    </row>
    <row r="29" spans="1:21" x14ac:dyDescent="0.3">
      <c r="A29" t="s">
        <v>14881</v>
      </c>
      <c r="B29" s="76">
        <f>INDEX('Client Case'!T18:T96,MATCH('Customer Summary'!A29,'Client Case'!C18:C1472,0))</f>
        <v>21733</v>
      </c>
      <c r="C29">
        <f t="shared" ca="1" si="0"/>
        <v>64</v>
      </c>
      <c r="P29" s="63" t="s">
        <v>14892</v>
      </c>
      <c r="Q29" s="63">
        <v>28395</v>
      </c>
      <c r="R29" s="68">
        <v>46</v>
      </c>
      <c r="S29">
        <v>-3109473.96</v>
      </c>
      <c r="T29" s="66"/>
      <c r="U29" s="64"/>
    </row>
    <row r="30" spans="1:21" x14ac:dyDescent="0.3">
      <c r="A30" t="s">
        <v>14882</v>
      </c>
      <c r="B30" s="76">
        <f>INDEX('Client Case'!T19:T97,MATCH('Customer Summary'!A30,'Client Case'!C19:C1473,0))</f>
        <v>22090</v>
      </c>
      <c r="C30">
        <f t="shared" ca="1" si="0"/>
        <v>63</v>
      </c>
      <c r="P30" s="63" t="s">
        <v>14893</v>
      </c>
      <c r="Q30" s="63">
        <v>29385</v>
      </c>
      <c r="R30" s="68">
        <v>43</v>
      </c>
      <c r="S30">
        <v>87351.41</v>
      </c>
      <c r="T30" s="66"/>
      <c r="U30" s="64"/>
    </row>
    <row r="31" spans="1:21" x14ac:dyDescent="0.3">
      <c r="A31" t="s">
        <v>14883</v>
      </c>
      <c r="B31" s="76">
        <f>INDEX('Client Case'!T20:T98,MATCH('Customer Summary'!A31,'Client Case'!C20:C1474,0))</f>
        <v>22810</v>
      </c>
      <c r="C31">
        <f t="shared" ca="1" si="0"/>
        <v>61</v>
      </c>
      <c r="P31" s="63" t="s">
        <v>14894</v>
      </c>
      <c r="Q31" s="63">
        <v>27785</v>
      </c>
      <c r="R31" s="68">
        <v>47</v>
      </c>
      <c r="S31">
        <v>-1167886.7</v>
      </c>
      <c r="T31" s="66"/>
      <c r="U31" s="64"/>
    </row>
    <row r="32" spans="1:21" x14ac:dyDescent="0.3">
      <c r="A32" t="s">
        <v>14884</v>
      </c>
      <c r="B32" s="76">
        <f>INDEX('Client Case'!T21:T99,MATCH('Customer Summary'!A32,'Client Case'!C21:C1475,0))</f>
        <v>23301</v>
      </c>
      <c r="C32">
        <f t="shared" ca="1" si="0"/>
        <v>60</v>
      </c>
      <c r="P32" s="63" t="s">
        <v>14895</v>
      </c>
      <c r="Q32" s="63">
        <v>28881</v>
      </c>
      <c r="R32" s="68">
        <v>44</v>
      </c>
      <c r="S32">
        <v>-294972.84999999998</v>
      </c>
      <c r="T32" s="65"/>
      <c r="U32" s="64"/>
    </row>
    <row r="33" spans="1:21" x14ac:dyDescent="0.3">
      <c r="A33" t="s">
        <v>14885</v>
      </c>
      <c r="B33" s="76">
        <f>INDEX('Client Case'!T22:T100,MATCH('Customer Summary'!A33,'Client Case'!C22:C1476,0))</f>
        <v>24692</v>
      </c>
      <c r="C33">
        <f t="shared" ca="1" si="0"/>
        <v>56</v>
      </c>
      <c r="P33" s="63" t="s">
        <v>14896</v>
      </c>
      <c r="Q33" s="63">
        <v>29116</v>
      </c>
      <c r="R33" s="68">
        <v>44</v>
      </c>
      <c r="S33">
        <v>-499123.36</v>
      </c>
      <c r="T33" s="66"/>
      <c r="U33" s="64"/>
    </row>
    <row r="34" spans="1:21" x14ac:dyDescent="0.3">
      <c r="A34" t="s">
        <v>14886</v>
      </c>
      <c r="B34" s="76">
        <f>INDEX('Client Case'!T23:T101,MATCH('Customer Summary'!A34,'Client Case'!C23:C1477,0))</f>
        <v>26449</v>
      </c>
      <c r="C34">
        <f t="shared" ca="1" si="0"/>
        <v>51</v>
      </c>
      <c r="P34" s="63" t="s">
        <v>14897</v>
      </c>
      <c r="Q34" s="63">
        <v>29732</v>
      </c>
      <c r="R34" s="68">
        <v>42</v>
      </c>
      <c r="S34">
        <v>-1712.5</v>
      </c>
      <c r="T34" s="66"/>
      <c r="U34" s="64"/>
    </row>
    <row r="35" spans="1:21" x14ac:dyDescent="0.3">
      <c r="A35" t="s">
        <v>14887</v>
      </c>
      <c r="B35" s="76">
        <f>INDEX('Client Case'!T24:T102,MATCH('Customer Summary'!A35,'Client Case'!C24:C1478,0))</f>
        <v>25794</v>
      </c>
      <c r="C35">
        <f t="shared" ca="1" si="0"/>
        <v>53</v>
      </c>
      <c r="P35" s="63" t="s">
        <v>14898</v>
      </c>
      <c r="Q35" s="63">
        <v>29908</v>
      </c>
      <c r="R35" s="68">
        <v>41</v>
      </c>
      <c r="S35">
        <v>-5062.75</v>
      </c>
      <c r="T35" s="66"/>
      <c r="U35" s="64"/>
    </row>
    <row r="36" spans="1:21" x14ac:dyDescent="0.3">
      <c r="A36" t="s">
        <v>14888</v>
      </c>
      <c r="B36" s="76">
        <f>INDEX('Client Case'!T25:T103,MATCH('Customer Summary'!A36,'Client Case'!C25:C1479,0))</f>
        <v>26001</v>
      </c>
      <c r="C36">
        <f t="shared" ca="1" si="0"/>
        <v>52</v>
      </c>
      <c r="P36" s="63" t="s">
        <v>14899</v>
      </c>
      <c r="Q36" s="63">
        <v>29578</v>
      </c>
      <c r="R36" s="68">
        <v>42</v>
      </c>
      <c r="S36">
        <v>-2685.42</v>
      </c>
      <c r="T36" s="65"/>
      <c r="U36" s="64"/>
    </row>
    <row r="37" spans="1:21" x14ac:dyDescent="0.3">
      <c r="A37" t="s">
        <v>14889</v>
      </c>
      <c r="B37" s="76">
        <f>INDEX('Client Case'!T26:T104,MATCH('Customer Summary'!A37,'Client Case'!C26:C1480,0))</f>
        <v>26907</v>
      </c>
      <c r="C37">
        <f t="shared" ca="1" si="0"/>
        <v>50</v>
      </c>
      <c r="P37" s="63" t="s">
        <v>14900</v>
      </c>
      <c r="Q37" s="63">
        <v>30614</v>
      </c>
      <c r="R37" s="68">
        <v>39</v>
      </c>
      <c r="S37">
        <v>-566838.77</v>
      </c>
      <c r="T37" s="66"/>
      <c r="U37" s="64"/>
    </row>
    <row r="38" spans="1:21" x14ac:dyDescent="0.3">
      <c r="A38" t="s">
        <v>14890</v>
      </c>
      <c r="B38" s="76">
        <f>INDEX('Client Case'!T27:T105,MATCH('Customer Summary'!A38,'Client Case'!C27:C1481,0))</f>
        <v>28030</v>
      </c>
      <c r="C38">
        <f t="shared" ca="1" si="0"/>
        <v>47</v>
      </c>
      <c r="P38" s="63" t="s">
        <v>14901</v>
      </c>
      <c r="Q38" s="63">
        <v>29511</v>
      </c>
      <c r="R38" s="68">
        <v>43</v>
      </c>
      <c r="S38">
        <v>-984800.67</v>
      </c>
      <c r="T38" s="66"/>
      <c r="U38" s="64"/>
    </row>
    <row r="39" spans="1:21" x14ac:dyDescent="0.3">
      <c r="A39" t="s">
        <v>14891</v>
      </c>
      <c r="B39" s="76">
        <f>INDEX('Client Case'!T28:T106,MATCH('Customer Summary'!A39,'Client Case'!C28:C1482,0))</f>
        <v>26645</v>
      </c>
      <c r="C39">
        <f t="shared" ca="1" si="0"/>
        <v>50</v>
      </c>
      <c r="P39" s="63" t="s">
        <v>14902</v>
      </c>
      <c r="Q39" s="63">
        <v>29697</v>
      </c>
      <c r="R39" s="68">
        <v>42</v>
      </c>
      <c r="S39">
        <v>-81.78</v>
      </c>
      <c r="T39" s="66"/>
      <c r="U39" s="64"/>
    </row>
    <row r="40" spans="1:21" x14ac:dyDescent="0.3">
      <c r="A40" t="s">
        <v>14892</v>
      </c>
      <c r="B40" s="76">
        <f>INDEX('Client Case'!T29:T107,MATCH('Customer Summary'!A40,'Client Case'!C29:C1483,0))</f>
        <v>28395</v>
      </c>
      <c r="C40">
        <f t="shared" ca="1" si="0"/>
        <v>46</v>
      </c>
      <c r="P40" s="63" t="s">
        <v>14903</v>
      </c>
      <c r="Q40" s="63">
        <v>29892</v>
      </c>
      <c r="R40" s="68">
        <v>41</v>
      </c>
      <c r="S40">
        <v>-5545.25</v>
      </c>
      <c r="T40" s="65"/>
      <c r="U40" s="64"/>
    </row>
    <row r="41" spans="1:21" x14ac:dyDescent="0.3">
      <c r="A41" t="s">
        <v>14893</v>
      </c>
      <c r="B41" s="76">
        <f>INDEX('Client Case'!T30:T108,MATCH('Customer Summary'!A41,'Client Case'!C30:C1484,0))</f>
        <v>29385</v>
      </c>
      <c r="C41">
        <f t="shared" ca="1" si="0"/>
        <v>43</v>
      </c>
      <c r="P41" s="63" t="s">
        <v>14904</v>
      </c>
      <c r="Q41" s="63">
        <v>30006</v>
      </c>
      <c r="R41" s="68">
        <v>41</v>
      </c>
      <c r="S41">
        <v>-94976.44</v>
      </c>
      <c r="T41" s="66"/>
      <c r="U41" s="64"/>
    </row>
    <row r="42" spans="1:21" x14ac:dyDescent="0.3">
      <c r="A42" t="s">
        <v>14894</v>
      </c>
      <c r="B42" s="76">
        <f>INDEX('Client Case'!T31:T109,MATCH('Customer Summary'!A42,'Client Case'!C31:C1485,0))</f>
        <v>27785</v>
      </c>
      <c r="C42">
        <f t="shared" ca="1" si="0"/>
        <v>47</v>
      </c>
      <c r="P42" s="63" t="s">
        <v>14905</v>
      </c>
      <c r="Q42" s="63">
        <v>30084</v>
      </c>
      <c r="R42" s="68">
        <v>41</v>
      </c>
      <c r="S42">
        <v>-2563.3600000000006</v>
      </c>
      <c r="T42" s="66"/>
      <c r="U42" s="64"/>
    </row>
    <row r="43" spans="1:21" x14ac:dyDescent="0.3">
      <c r="A43" t="s">
        <v>14895</v>
      </c>
      <c r="B43" s="76">
        <f>INDEX('Client Case'!T32:T110,MATCH('Customer Summary'!A43,'Client Case'!C32:C1486,0))</f>
        <v>28881</v>
      </c>
      <c r="C43">
        <f t="shared" ca="1" si="0"/>
        <v>44</v>
      </c>
      <c r="P43" s="63" t="s">
        <v>14906</v>
      </c>
      <c r="Q43" s="63">
        <v>30917</v>
      </c>
      <c r="R43" s="68">
        <v>39</v>
      </c>
      <c r="S43">
        <v>-29422.539999999994</v>
      </c>
      <c r="T43" s="66"/>
      <c r="U43" s="64"/>
    </row>
    <row r="44" spans="1:21" x14ac:dyDescent="0.3">
      <c r="A44" t="s">
        <v>14896</v>
      </c>
      <c r="B44" s="76">
        <f>INDEX('Client Case'!T33:T111,MATCH('Customer Summary'!A44,'Client Case'!C33:C1487,0))</f>
        <v>29116</v>
      </c>
      <c r="C44">
        <f t="shared" ca="1" si="0"/>
        <v>44</v>
      </c>
      <c r="P44" s="63" t="s">
        <v>14907</v>
      </c>
      <c r="Q44" s="63">
        <v>31272</v>
      </c>
      <c r="R44" s="68">
        <v>38</v>
      </c>
      <c r="S44">
        <v>-3915.2</v>
      </c>
      <c r="T44" s="66"/>
      <c r="U44" s="64"/>
    </row>
    <row r="45" spans="1:21" x14ac:dyDescent="0.3">
      <c r="A45" t="s">
        <v>14897</v>
      </c>
      <c r="B45" s="76">
        <f>INDEX('Client Case'!T34:T112,MATCH('Customer Summary'!A45,'Client Case'!C34:C1488,0))</f>
        <v>29732</v>
      </c>
      <c r="C45">
        <f t="shared" ca="1" si="0"/>
        <v>42</v>
      </c>
      <c r="P45" s="63" t="s">
        <v>14908</v>
      </c>
      <c r="Q45" s="63">
        <v>31014</v>
      </c>
      <c r="R45" s="68">
        <v>38</v>
      </c>
      <c r="S45">
        <v>-49712.5</v>
      </c>
      <c r="T45" s="66"/>
      <c r="U45" s="64"/>
    </row>
    <row r="46" spans="1:21" x14ac:dyDescent="0.3">
      <c r="A46" t="s">
        <v>14898</v>
      </c>
      <c r="B46" s="76">
        <f>INDEX('Client Case'!T35:T113,MATCH('Customer Summary'!A46,'Client Case'!C35:C1489,0))</f>
        <v>29908</v>
      </c>
      <c r="C46">
        <f t="shared" ca="1" si="0"/>
        <v>41</v>
      </c>
      <c r="P46" s="63" t="s">
        <v>14909</v>
      </c>
      <c r="Q46" s="63">
        <v>31033</v>
      </c>
      <c r="R46" s="68">
        <v>38</v>
      </c>
      <c r="S46">
        <v>-49309.599999999999</v>
      </c>
      <c r="T46" s="66"/>
      <c r="U46" s="64"/>
    </row>
    <row r="47" spans="1:21" x14ac:dyDescent="0.3">
      <c r="A47" t="s">
        <v>14899</v>
      </c>
      <c r="B47" s="76">
        <f>INDEX('Client Case'!T36:T114,MATCH('Customer Summary'!A47,'Client Case'!C36:C1490,0))</f>
        <v>29578</v>
      </c>
      <c r="C47">
        <f t="shared" ca="1" si="0"/>
        <v>42</v>
      </c>
      <c r="P47" s="63" t="s">
        <v>14910</v>
      </c>
      <c r="Q47" s="63">
        <v>32115</v>
      </c>
      <c r="R47" s="68">
        <v>35</v>
      </c>
      <c r="S47">
        <v>-4392.13</v>
      </c>
      <c r="T47" s="66"/>
      <c r="U47" s="64"/>
    </row>
    <row r="48" spans="1:21" x14ac:dyDescent="0.3">
      <c r="A48" t="s">
        <v>14900</v>
      </c>
      <c r="B48" s="76">
        <f>INDEX('Client Case'!T37:T115,MATCH('Customer Summary'!A48,'Client Case'!C37:C1491,0))</f>
        <v>30614</v>
      </c>
      <c r="C48">
        <f t="shared" ca="1" si="0"/>
        <v>39</v>
      </c>
      <c r="P48" s="63" t="s">
        <v>14911</v>
      </c>
      <c r="Q48" s="63">
        <v>31471</v>
      </c>
      <c r="R48" s="68">
        <v>37</v>
      </c>
      <c r="S48">
        <v>-3784.27</v>
      </c>
      <c r="T48" s="65"/>
      <c r="U48" s="64"/>
    </row>
    <row r="49" spans="1:21" x14ac:dyDescent="0.3">
      <c r="A49" t="s">
        <v>14901</v>
      </c>
      <c r="B49" s="76">
        <f>INDEX('Client Case'!T38:T116,MATCH('Customer Summary'!A49,'Client Case'!C38:C1492,0))</f>
        <v>29511</v>
      </c>
      <c r="C49">
        <f t="shared" ca="1" si="0"/>
        <v>43</v>
      </c>
      <c r="P49" s="63" t="s">
        <v>14912</v>
      </c>
      <c r="Q49" s="63">
        <v>31583</v>
      </c>
      <c r="R49" s="68">
        <v>37</v>
      </c>
      <c r="S49">
        <v>3905.87</v>
      </c>
      <c r="T49" s="66"/>
      <c r="U49" s="64"/>
    </row>
    <row r="50" spans="1:21" x14ac:dyDescent="0.3">
      <c r="A50" t="s">
        <v>14902</v>
      </c>
      <c r="B50" s="76">
        <f>INDEX('Client Case'!T39:T117,MATCH('Customer Summary'!A50,'Client Case'!C39:C1493,0))</f>
        <v>29697</v>
      </c>
      <c r="C50">
        <f t="shared" ca="1" si="0"/>
        <v>42</v>
      </c>
      <c r="P50" s="63" t="s">
        <v>14913</v>
      </c>
      <c r="Q50" s="63">
        <v>31978</v>
      </c>
      <c r="R50" s="68">
        <v>36</v>
      </c>
      <c r="S50">
        <v>-6624.2000000000007</v>
      </c>
      <c r="T50" s="66"/>
      <c r="U50" s="64"/>
    </row>
    <row r="51" spans="1:21" x14ac:dyDescent="0.3">
      <c r="A51" t="s">
        <v>14903</v>
      </c>
      <c r="B51" s="76">
        <f>INDEX('Client Case'!T40:T118,MATCH('Customer Summary'!A51,'Client Case'!C40:C1494,0))</f>
        <v>29892</v>
      </c>
      <c r="C51">
        <f t="shared" ca="1" si="0"/>
        <v>41</v>
      </c>
      <c r="P51" s="63" t="s">
        <v>14914</v>
      </c>
      <c r="Q51" s="63">
        <v>31848</v>
      </c>
      <c r="R51" s="68">
        <v>36</v>
      </c>
      <c r="S51">
        <v>-92773.5</v>
      </c>
      <c r="T51" s="66"/>
      <c r="U51" s="64"/>
    </row>
    <row r="52" spans="1:21" x14ac:dyDescent="0.3">
      <c r="A52" t="s">
        <v>14904</v>
      </c>
      <c r="B52" s="76">
        <f>INDEX('Client Case'!T41:T119,MATCH('Customer Summary'!A52,'Client Case'!C41:C1495,0))</f>
        <v>30006</v>
      </c>
      <c r="C52">
        <f t="shared" ca="1" si="0"/>
        <v>41</v>
      </c>
      <c r="P52" s="63" t="s">
        <v>14915</v>
      </c>
      <c r="Q52" s="63">
        <v>32150</v>
      </c>
      <c r="R52" s="68">
        <v>35</v>
      </c>
      <c r="S52">
        <v>-2745.72</v>
      </c>
      <c r="T52" s="66"/>
      <c r="U52" s="64"/>
    </row>
    <row r="53" spans="1:21" x14ac:dyDescent="0.3">
      <c r="A53" t="s">
        <v>14905</v>
      </c>
      <c r="B53" s="76">
        <f>INDEX('Client Case'!T42:T120,MATCH('Customer Summary'!A53,'Client Case'!C42:C1496,0))</f>
        <v>30084</v>
      </c>
      <c r="C53">
        <f t="shared" ca="1" si="0"/>
        <v>41</v>
      </c>
      <c r="P53" s="63" t="s">
        <v>14916</v>
      </c>
      <c r="Q53" s="63">
        <v>32087</v>
      </c>
      <c r="R53" s="68">
        <v>35</v>
      </c>
      <c r="S53">
        <v>-9517465.4600000009</v>
      </c>
      <c r="T53" s="66"/>
      <c r="U53" s="64"/>
    </row>
    <row r="54" spans="1:21" x14ac:dyDescent="0.3">
      <c r="A54" t="s">
        <v>14906</v>
      </c>
      <c r="B54" s="76">
        <f>INDEX('Client Case'!T43:T121,MATCH('Customer Summary'!A54,'Client Case'!C43:C1497,0))</f>
        <v>30917</v>
      </c>
      <c r="C54">
        <f t="shared" ca="1" si="0"/>
        <v>39</v>
      </c>
      <c r="P54" s="63" t="s">
        <v>14917</v>
      </c>
      <c r="Q54" s="63">
        <v>32343</v>
      </c>
      <c r="R54" s="68">
        <v>35</v>
      </c>
      <c r="S54">
        <v>-16596</v>
      </c>
      <c r="T54" s="66"/>
      <c r="U54" s="64"/>
    </row>
    <row r="55" spans="1:21" x14ac:dyDescent="0.3">
      <c r="A55" t="s">
        <v>14907</v>
      </c>
      <c r="B55" s="76">
        <f>INDEX('Client Case'!T44:T122,MATCH('Customer Summary'!A55,'Client Case'!C44:C1498,0))</f>
        <v>31272</v>
      </c>
      <c r="C55">
        <f t="shared" ca="1" si="0"/>
        <v>38</v>
      </c>
      <c r="P55" s="63" t="s">
        <v>14918</v>
      </c>
      <c r="Q55" s="63">
        <v>32182</v>
      </c>
      <c r="R55" s="68">
        <v>35</v>
      </c>
      <c r="S55">
        <v>44203.17</v>
      </c>
      <c r="T55" s="66"/>
      <c r="U55" s="64"/>
    </row>
    <row r="56" spans="1:21" x14ac:dyDescent="0.3">
      <c r="A56" t="s">
        <v>14908</v>
      </c>
      <c r="B56" s="76">
        <f>INDEX('Client Case'!T45:T123,MATCH('Customer Summary'!A56,'Client Case'!C45:C1499,0))</f>
        <v>31014</v>
      </c>
      <c r="C56">
        <f t="shared" ca="1" si="0"/>
        <v>38</v>
      </c>
      <c r="P56" s="63" t="s">
        <v>14919</v>
      </c>
      <c r="Q56" s="63">
        <v>32437</v>
      </c>
      <c r="R56" s="68">
        <v>34</v>
      </c>
      <c r="S56">
        <v>-240566.19</v>
      </c>
      <c r="T56" s="66"/>
      <c r="U56" s="64"/>
    </row>
    <row r="57" spans="1:21" x14ac:dyDescent="0.3">
      <c r="A57" t="s">
        <v>14909</v>
      </c>
      <c r="B57" s="76">
        <f>INDEX('Client Case'!T46:T124,MATCH('Customer Summary'!A57,'Client Case'!C46:C1500,0))</f>
        <v>31033</v>
      </c>
      <c r="C57">
        <f t="shared" ca="1" si="0"/>
        <v>38</v>
      </c>
      <c r="P57" s="63" t="s">
        <v>14920</v>
      </c>
      <c r="Q57" s="63">
        <v>32335</v>
      </c>
      <c r="R57" s="68">
        <v>35</v>
      </c>
      <c r="S57">
        <v>-1130.79</v>
      </c>
      <c r="T57" s="66"/>
      <c r="U57" s="64"/>
    </row>
    <row r="58" spans="1:21" x14ac:dyDescent="0.3">
      <c r="A58" t="s">
        <v>14910</v>
      </c>
      <c r="B58" s="76">
        <f>INDEX('Client Case'!T47:T125,MATCH('Customer Summary'!A58,'Client Case'!C47:C1501,0))</f>
        <v>32115</v>
      </c>
      <c r="C58">
        <f t="shared" ca="1" si="0"/>
        <v>35</v>
      </c>
      <c r="P58" s="63" t="s">
        <v>14921</v>
      </c>
      <c r="Q58" s="63">
        <v>32562</v>
      </c>
      <c r="R58" s="68">
        <v>34</v>
      </c>
      <c r="S58">
        <v>-65266.6</v>
      </c>
      <c r="T58" s="65"/>
      <c r="U58" s="64"/>
    </row>
    <row r="59" spans="1:21" x14ac:dyDescent="0.3">
      <c r="A59" t="s">
        <v>14911</v>
      </c>
      <c r="B59" s="76">
        <f>INDEX('Client Case'!T48:T126,MATCH('Customer Summary'!A59,'Client Case'!C48:C1502,0))</f>
        <v>31471</v>
      </c>
      <c r="C59">
        <f t="shared" ca="1" si="0"/>
        <v>37</v>
      </c>
      <c r="P59" s="63" t="s">
        <v>14922</v>
      </c>
      <c r="Q59" s="63">
        <v>32685</v>
      </c>
      <c r="R59" s="68">
        <v>34</v>
      </c>
      <c r="S59">
        <v>2262.9699999999998</v>
      </c>
      <c r="T59" s="66"/>
      <c r="U59" s="64"/>
    </row>
    <row r="60" spans="1:21" x14ac:dyDescent="0.3">
      <c r="A60" t="s">
        <v>14912</v>
      </c>
      <c r="B60" s="76">
        <f>INDEX('Client Case'!T49:T127,MATCH('Customer Summary'!A60,'Client Case'!C49:C1503,0))</f>
        <v>31583</v>
      </c>
      <c r="C60">
        <f t="shared" ca="1" si="0"/>
        <v>37</v>
      </c>
      <c r="P60" s="63" t="s">
        <v>14923</v>
      </c>
      <c r="Q60" s="63">
        <v>32862</v>
      </c>
      <c r="R60" s="68">
        <v>33</v>
      </c>
      <c r="S60">
        <v>-95248.54</v>
      </c>
      <c r="T60" s="66"/>
      <c r="U60" s="64"/>
    </row>
    <row r="61" spans="1:21" x14ac:dyDescent="0.3">
      <c r="A61" t="s">
        <v>14913</v>
      </c>
      <c r="B61" s="76">
        <f>INDEX('Client Case'!T50:T128,MATCH('Customer Summary'!A61,'Client Case'!C50:C1504,0))</f>
        <v>31978</v>
      </c>
      <c r="C61">
        <f t="shared" ca="1" si="0"/>
        <v>36</v>
      </c>
      <c r="P61" s="63" t="s">
        <v>14924</v>
      </c>
      <c r="Q61" s="63">
        <v>33206</v>
      </c>
      <c r="R61" s="68">
        <v>32</v>
      </c>
      <c r="S61">
        <v>-14862.939999999999</v>
      </c>
      <c r="T61" s="65"/>
      <c r="U61" s="64"/>
    </row>
    <row r="62" spans="1:21" x14ac:dyDescent="0.3">
      <c r="A62" t="s">
        <v>14914</v>
      </c>
      <c r="B62" s="76">
        <f>INDEX('Client Case'!T51:T129,MATCH('Customer Summary'!A62,'Client Case'!C51:C1505,0))</f>
        <v>31848</v>
      </c>
      <c r="C62">
        <f t="shared" ca="1" si="0"/>
        <v>36</v>
      </c>
      <c r="P62" s="63" t="s">
        <v>14925</v>
      </c>
      <c r="Q62" s="63">
        <v>33350</v>
      </c>
      <c r="R62" s="68">
        <v>32</v>
      </c>
      <c r="S62">
        <v>758</v>
      </c>
    </row>
    <row r="63" spans="1:21" x14ac:dyDescent="0.3">
      <c r="A63" t="s">
        <v>14915</v>
      </c>
      <c r="B63" s="76">
        <f>INDEX('Client Case'!T52:T130,MATCH('Customer Summary'!A63,'Client Case'!C52:C1506,0))</f>
        <v>32150</v>
      </c>
      <c r="C63">
        <f t="shared" ca="1" si="0"/>
        <v>35</v>
      </c>
      <c r="P63" s="63" t="s">
        <v>14926</v>
      </c>
      <c r="Q63" s="63">
        <v>33179</v>
      </c>
      <c r="R63" s="68">
        <v>32</v>
      </c>
      <c r="S63">
        <v>-3821.4700000000003</v>
      </c>
    </row>
    <row r="64" spans="1:21" x14ac:dyDescent="0.3">
      <c r="A64" t="s">
        <v>14916</v>
      </c>
      <c r="B64" s="76">
        <f>INDEX('Client Case'!T53:T131,MATCH('Customer Summary'!A64,'Client Case'!C53:C1507,0))</f>
        <v>32087</v>
      </c>
      <c r="C64">
        <f t="shared" ca="1" si="0"/>
        <v>35</v>
      </c>
      <c r="P64" s="63" t="s">
        <v>14927</v>
      </c>
      <c r="Q64" s="63">
        <v>33407</v>
      </c>
      <c r="R64" s="68">
        <v>32</v>
      </c>
      <c r="S64">
        <v>-11028.05</v>
      </c>
    </row>
    <row r="65" spans="1:19" x14ac:dyDescent="0.3">
      <c r="A65" t="s">
        <v>14917</v>
      </c>
      <c r="B65" s="76">
        <f>INDEX('Client Case'!T54:T132,MATCH('Customer Summary'!A65,'Client Case'!C54:C1508,0))</f>
        <v>32343</v>
      </c>
      <c r="C65">
        <f t="shared" ca="1" si="0"/>
        <v>35</v>
      </c>
      <c r="P65" s="63" t="s">
        <v>14928</v>
      </c>
      <c r="Q65" s="63">
        <v>33435</v>
      </c>
      <c r="R65" s="68">
        <v>32</v>
      </c>
      <c r="S65">
        <v>-16612.11</v>
      </c>
    </row>
    <row r="66" spans="1:19" x14ac:dyDescent="0.3">
      <c r="A66" t="s">
        <v>14918</v>
      </c>
      <c r="B66" s="76">
        <f>INDEX('Client Case'!T55:T133,MATCH('Customer Summary'!A66,'Client Case'!C55:C1509,0))</f>
        <v>32182</v>
      </c>
      <c r="C66">
        <f t="shared" ca="1" si="0"/>
        <v>35</v>
      </c>
      <c r="P66" s="63" t="s">
        <v>14929</v>
      </c>
      <c r="Q66" s="63">
        <v>33785</v>
      </c>
      <c r="R66" s="68">
        <v>31</v>
      </c>
      <c r="S66">
        <v>-30322.12</v>
      </c>
    </row>
    <row r="67" spans="1:19" x14ac:dyDescent="0.3">
      <c r="A67" t="s">
        <v>14919</v>
      </c>
      <c r="B67" s="76">
        <f>INDEX('Client Case'!T56:T134,MATCH('Customer Summary'!A67,'Client Case'!C56:C1510,0))</f>
        <v>32437</v>
      </c>
      <c r="C67">
        <f t="shared" ca="1" si="0"/>
        <v>34</v>
      </c>
      <c r="P67" s="63"/>
    </row>
    <row r="68" spans="1:19" x14ac:dyDescent="0.3">
      <c r="A68" t="s">
        <v>14920</v>
      </c>
      <c r="B68" s="76">
        <f>INDEX('Client Case'!T57:T135,MATCH('Customer Summary'!A68,'Client Case'!C57:C1511,0))</f>
        <v>32335</v>
      </c>
      <c r="C68">
        <f t="shared" ca="1" si="0"/>
        <v>35</v>
      </c>
      <c r="P68" s="63"/>
    </row>
    <row r="69" spans="1:19" x14ac:dyDescent="0.3">
      <c r="A69" t="s">
        <v>14921</v>
      </c>
      <c r="B69" s="76">
        <f>INDEX('Client Case'!T58:T136,MATCH('Customer Summary'!A69,'Client Case'!C58:C1512,0))</f>
        <v>32562</v>
      </c>
      <c r="C69">
        <f t="shared" ca="1" si="0"/>
        <v>34</v>
      </c>
      <c r="P69" s="63"/>
    </row>
    <row r="70" spans="1:19" x14ac:dyDescent="0.3">
      <c r="A70" t="s">
        <v>14922</v>
      </c>
      <c r="B70" s="76">
        <f>INDEX('Client Case'!T59:T137,MATCH('Customer Summary'!A70,'Client Case'!C59:C1513,0))</f>
        <v>32685</v>
      </c>
      <c r="C70">
        <f t="shared" ca="1" si="0"/>
        <v>34</v>
      </c>
      <c r="P70" s="63"/>
    </row>
    <row r="71" spans="1:19" x14ac:dyDescent="0.3">
      <c r="A71" t="s">
        <v>14923</v>
      </c>
      <c r="B71" s="76">
        <f>INDEX('Client Case'!T60:T138,MATCH('Customer Summary'!A71,'Client Case'!C60:C1514,0))</f>
        <v>32862</v>
      </c>
      <c r="C71">
        <f t="shared" ca="1" si="0"/>
        <v>33</v>
      </c>
      <c r="P71" s="63"/>
    </row>
    <row r="72" spans="1:19" x14ac:dyDescent="0.3">
      <c r="A72" t="s">
        <v>14924</v>
      </c>
      <c r="B72" s="76">
        <f>INDEX('Client Case'!T61:T139,MATCH('Customer Summary'!A72,'Client Case'!C61:C1515,0))</f>
        <v>33206</v>
      </c>
      <c r="C72">
        <f t="shared" ca="1" si="0"/>
        <v>32</v>
      </c>
      <c r="P72" s="63"/>
    </row>
    <row r="73" spans="1:19" x14ac:dyDescent="0.3">
      <c r="A73" t="s">
        <v>14925</v>
      </c>
      <c r="B73" s="76">
        <f>INDEX('Client Case'!T62:T140,MATCH('Customer Summary'!A73,'Client Case'!C62:C1516,0))</f>
        <v>33350</v>
      </c>
      <c r="C73">
        <f t="shared" ca="1" si="0"/>
        <v>32</v>
      </c>
      <c r="P73" s="63"/>
    </row>
    <row r="74" spans="1:19" x14ac:dyDescent="0.3">
      <c r="A74" t="s">
        <v>14926</v>
      </c>
      <c r="B74" s="76">
        <f>INDEX('Client Case'!T63:T141,MATCH('Customer Summary'!A74,'Client Case'!C63:C1517,0))</f>
        <v>33179</v>
      </c>
      <c r="C74">
        <f t="shared" ca="1" si="0"/>
        <v>32</v>
      </c>
      <c r="P74" s="63"/>
    </row>
    <row r="75" spans="1:19" x14ac:dyDescent="0.3">
      <c r="A75" t="s">
        <v>14927</v>
      </c>
      <c r="B75" s="76">
        <f>INDEX('Client Case'!T64:T142,MATCH('Customer Summary'!A75,'Client Case'!C64:C1518,0))</f>
        <v>33407</v>
      </c>
      <c r="C75">
        <f t="shared" ca="1" si="0"/>
        <v>32</v>
      </c>
      <c r="P75" s="63"/>
    </row>
    <row r="76" spans="1:19" x14ac:dyDescent="0.3">
      <c r="A76" t="s">
        <v>14928</v>
      </c>
      <c r="B76" s="76">
        <f>INDEX('Client Case'!T65:T143,MATCH('Customer Summary'!A76,'Client Case'!C65:C1519,0))</f>
        <v>33435</v>
      </c>
      <c r="C76">
        <f t="shared" ca="1" si="0"/>
        <v>32</v>
      </c>
      <c r="P76" s="63"/>
    </row>
    <row r="77" spans="1:19" x14ac:dyDescent="0.3">
      <c r="A77" t="s">
        <v>14929</v>
      </c>
      <c r="B77" s="76">
        <f>INDEX('Client Case'!T66:T144,MATCH('Customer Summary'!A77,'Client Case'!C66:C1520,0))</f>
        <v>33785</v>
      </c>
      <c r="C77">
        <f t="shared" ca="1" si="0"/>
        <v>31</v>
      </c>
      <c r="P77" s="63"/>
    </row>
    <row r="78" spans="1:19" x14ac:dyDescent="0.3">
      <c r="A78" t="s">
        <v>14930</v>
      </c>
      <c r="B78" s="63"/>
      <c r="P78" s="63"/>
    </row>
    <row r="79" spans="1:19" x14ac:dyDescent="0.3">
      <c r="A79" t="s">
        <v>14931</v>
      </c>
      <c r="B79" s="63"/>
      <c r="P79" s="63"/>
    </row>
    <row r="80" spans="1:19" x14ac:dyDescent="0.3">
      <c r="A80" t="s">
        <v>14932</v>
      </c>
      <c r="B80" s="63"/>
      <c r="Q80" s="63"/>
      <c r="R80" s="63"/>
    </row>
    <row r="81" spans="1:2" x14ac:dyDescent="0.3">
      <c r="A81" t="s">
        <v>14933</v>
      </c>
      <c r="B81" s="63"/>
    </row>
    <row r="82" spans="1:2" x14ac:dyDescent="0.3">
      <c r="A82" t="s">
        <v>14934</v>
      </c>
      <c r="B82" s="63"/>
    </row>
    <row r="83" spans="1:2" x14ac:dyDescent="0.3">
      <c r="A83" t="s">
        <v>14935</v>
      </c>
      <c r="B83" s="63"/>
    </row>
    <row r="84" spans="1:2" x14ac:dyDescent="0.3">
      <c r="A84" t="s">
        <v>14936</v>
      </c>
      <c r="B84" s="63"/>
    </row>
    <row r="85" spans="1:2" x14ac:dyDescent="0.3">
      <c r="A85" t="s">
        <v>14937</v>
      </c>
      <c r="B85" s="63"/>
    </row>
    <row r="86" spans="1:2" x14ac:dyDescent="0.3">
      <c r="A86" t="s">
        <v>14938</v>
      </c>
      <c r="B86" s="63"/>
    </row>
    <row r="87" spans="1:2" x14ac:dyDescent="0.3">
      <c r="A87" t="s">
        <v>14939</v>
      </c>
      <c r="B87" s="63"/>
    </row>
    <row r="88" spans="1:2" x14ac:dyDescent="0.3">
      <c r="A88" t="s">
        <v>14940</v>
      </c>
      <c r="B88" s="63"/>
    </row>
    <row r="89" spans="1:2" x14ac:dyDescent="0.3">
      <c r="A89" t="s">
        <v>14941</v>
      </c>
      <c r="B89" s="63"/>
    </row>
    <row r="90" spans="1:2" x14ac:dyDescent="0.3">
      <c r="A90" t="s">
        <v>14942</v>
      </c>
      <c r="B90" s="63"/>
    </row>
    <row r="91" spans="1:2" x14ac:dyDescent="0.3">
      <c r="A91" t="s">
        <v>14943</v>
      </c>
      <c r="B91" s="63"/>
    </row>
    <row r="92" spans="1:2" x14ac:dyDescent="0.3">
      <c r="A92" t="s">
        <v>14944</v>
      </c>
      <c r="B92" s="63"/>
    </row>
    <row r="93" spans="1:2" x14ac:dyDescent="0.3">
      <c r="A93" t="s">
        <v>14945</v>
      </c>
      <c r="B93" s="63"/>
    </row>
    <row r="94" spans="1:2" x14ac:dyDescent="0.3">
      <c r="A94" t="s">
        <v>14946</v>
      </c>
      <c r="B94" s="63"/>
    </row>
    <row r="95" spans="1:2" x14ac:dyDescent="0.3">
      <c r="A95" t="s">
        <v>14947</v>
      </c>
      <c r="B95" s="63"/>
    </row>
    <row r="96" spans="1:2" x14ac:dyDescent="0.3">
      <c r="A96" t="s">
        <v>14948</v>
      </c>
      <c r="B96" s="63"/>
    </row>
    <row r="97" spans="1:2" x14ac:dyDescent="0.3">
      <c r="A97" t="s">
        <v>14949</v>
      </c>
      <c r="B97" s="63"/>
    </row>
    <row r="98" spans="1:2" x14ac:dyDescent="0.3">
      <c r="A98" t="s">
        <v>14950</v>
      </c>
      <c r="B98" s="63"/>
    </row>
    <row r="99" spans="1:2" x14ac:dyDescent="0.3">
      <c r="A99" t="s">
        <v>14951</v>
      </c>
      <c r="B99" s="63"/>
    </row>
    <row r="100" spans="1:2" x14ac:dyDescent="0.3">
      <c r="A100" t="s">
        <v>14952</v>
      </c>
      <c r="B100" s="63"/>
    </row>
    <row r="101" spans="1:2" x14ac:dyDescent="0.3">
      <c r="A101" t="s">
        <v>14953</v>
      </c>
      <c r="B101" s="63"/>
    </row>
    <row r="102" spans="1:2" x14ac:dyDescent="0.3">
      <c r="A102" t="s">
        <v>14954</v>
      </c>
      <c r="B102" s="63"/>
    </row>
    <row r="103" spans="1:2" x14ac:dyDescent="0.3">
      <c r="A103" t="s">
        <v>14955</v>
      </c>
      <c r="B103" s="63"/>
    </row>
    <row r="104" spans="1:2" x14ac:dyDescent="0.3">
      <c r="A104" t="s">
        <v>14956</v>
      </c>
      <c r="B104" s="63"/>
    </row>
    <row r="105" spans="1:2" x14ac:dyDescent="0.3">
      <c r="A105" t="s">
        <v>14957</v>
      </c>
      <c r="B105" s="63"/>
    </row>
    <row r="106" spans="1:2" x14ac:dyDescent="0.3">
      <c r="A106" t="s">
        <v>14958</v>
      </c>
      <c r="B106" s="63"/>
    </row>
    <row r="107" spans="1:2" x14ac:dyDescent="0.3">
      <c r="A107" t="s">
        <v>14959</v>
      </c>
      <c r="B107" s="63"/>
    </row>
    <row r="108" spans="1:2" x14ac:dyDescent="0.3">
      <c r="A108" t="s">
        <v>14960</v>
      </c>
      <c r="B108" s="63"/>
    </row>
    <row r="109" spans="1:2" x14ac:dyDescent="0.3">
      <c r="A109" t="s">
        <v>14961</v>
      </c>
      <c r="B109" s="63"/>
    </row>
    <row r="110" spans="1:2" x14ac:dyDescent="0.3">
      <c r="A110" t="s">
        <v>14962</v>
      </c>
      <c r="B110" s="63"/>
    </row>
    <row r="111" spans="1:2" x14ac:dyDescent="0.3">
      <c r="A111" t="s">
        <v>14963</v>
      </c>
      <c r="B111" s="63"/>
    </row>
    <row r="112" spans="1:2" x14ac:dyDescent="0.3">
      <c r="A112" t="s">
        <v>14964</v>
      </c>
      <c r="B112" s="63"/>
    </row>
    <row r="113" spans="1:2" x14ac:dyDescent="0.3">
      <c r="A113" t="s">
        <v>14965</v>
      </c>
      <c r="B113" s="63"/>
    </row>
    <row r="114" spans="1:2" x14ac:dyDescent="0.3">
      <c r="A114" t="s">
        <v>14966</v>
      </c>
      <c r="B114" s="63"/>
    </row>
    <row r="115" spans="1:2" x14ac:dyDescent="0.3">
      <c r="A115" t="s">
        <v>14967</v>
      </c>
      <c r="B115" s="63"/>
    </row>
    <row r="116" spans="1:2" x14ac:dyDescent="0.3">
      <c r="A116" t="s">
        <v>14968</v>
      </c>
      <c r="B116" s="63"/>
    </row>
    <row r="117" spans="1:2" x14ac:dyDescent="0.3">
      <c r="A117" t="s">
        <v>14969</v>
      </c>
      <c r="B117" s="63"/>
    </row>
    <row r="118" spans="1:2" x14ac:dyDescent="0.3">
      <c r="A118" t="s">
        <v>14970</v>
      </c>
      <c r="B118" s="63"/>
    </row>
    <row r="119" spans="1:2" x14ac:dyDescent="0.3">
      <c r="A119" t="s">
        <v>14971</v>
      </c>
      <c r="B119" s="63"/>
    </row>
    <row r="120" spans="1:2" x14ac:dyDescent="0.3">
      <c r="A120" t="s">
        <v>14972</v>
      </c>
      <c r="B120" s="63"/>
    </row>
    <row r="121" spans="1:2" x14ac:dyDescent="0.3">
      <c r="A121" t="s">
        <v>14973</v>
      </c>
      <c r="B121" s="63"/>
    </row>
    <row r="122" spans="1:2" x14ac:dyDescent="0.3">
      <c r="A122" t="s">
        <v>14974</v>
      </c>
      <c r="B122" s="63"/>
    </row>
    <row r="123" spans="1:2" x14ac:dyDescent="0.3">
      <c r="A123" t="s">
        <v>14975</v>
      </c>
      <c r="B123" s="63"/>
    </row>
    <row r="124" spans="1:2" x14ac:dyDescent="0.3">
      <c r="A124" t="s">
        <v>14976</v>
      </c>
      <c r="B124" s="63"/>
    </row>
    <row r="125" spans="1:2" x14ac:dyDescent="0.3">
      <c r="A125" t="s">
        <v>14977</v>
      </c>
      <c r="B125" s="63"/>
    </row>
    <row r="126" spans="1:2" x14ac:dyDescent="0.3">
      <c r="A126" t="s">
        <v>14978</v>
      </c>
      <c r="B126" s="63"/>
    </row>
    <row r="127" spans="1:2" x14ac:dyDescent="0.3">
      <c r="A127" t="s">
        <v>14979</v>
      </c>
      <c r="B127" s="63"/>
    </row>
    <row r="128" spans="1:2" x14ac:dyDescent="0.3">
      <c r="A128" t="s">
        <v>14980</v>
      </c>
      <c r="B128" s="63"/>
    </row>
    <row r="129" spans="1:2" x14ac:dyDescent="0.3">
      <c r="A129" t="s">
        <v>14981</v>
      </c>
      <c r="B129" s="63"/>
    </row>
    <row r="130" spans="1:2" x14ac:dyDescent="0.3">
      <c r="A130" t="s">
        <v>14982</v>
      </c>
      <c r="B130" s="63"/>
    </row>
    <row r="131" spans="1:2" x14ac:dyDescent="0.3">
      <c r="A131" t="s">
        <v>14983</v>
      </c>
      <c r="B131" s="63"/>
    </row>
    <row r="132" spans="1:2" x14ac:dyDescent="0.3">
      <c r="A132" t="s">
        <v>14984</v>
      </c>
      <c r="B132" s="63"/>
    </row>
    <row r="133" spans="1:2" x14ac:dyDescent="0.3">
      <c r="A133" t="s">
        <v>14985</v>
      </c>
      <c r="B133" s="63"/>
    </row>
    <row r="134" spans="1:2" x14ac:dyDescent="0.3">
      <c r="A134" t="s">
        <v>14986</v>
      </c>
      <c r="B134" s="63"/>
    </row>
    <row r="135" spans="1:2" x14ac:dyDescent="0.3">
      <c r="A135" t="s">
        <v>14987</v>
      </c>
      <c r="B135" s="63"/>
    </row>
    <row r="136" spans="1:2" x14ac:dyDescent="0.3">
      <c r="A136" t="s">
        <v>14988</v>
      </c>
      <c r="B136" s="63"/>
    </row>
    <row r="137" spans="1:2" x14ac:dyDescent="0.3">
      <c r="A137" t="s">
        <v>14989</v>
      </c>
      <c r="B137" s="63"/>
    </row>
    <row r="138" spans="1:2" x14ac:dyDescent="0.3">
      <c r="A138" t="s">
        <v>14990</v>
      </c>
      <c r="B138" s="63"/>
    </row>
    <row r="139" spans="1:2" x14ac:dyDescent="0.3">
      <c r="A139" t="s">
        <v>14991</v>
      </c>
      <c r="B139" s="63"/>
    </row>
    <row r="140" spans="1:2" x14ac:dyDescent="0.3">
      <c r="A140" t="s">
        <v>14992</v>
      </c>
      <c r="B140" s="63"/>
    </row>
    <row r="141" spans="1:2" x14ac:dyDescent="0.3">
      <c r="A141" t="s">
        <v>14993</v>
      </c>
      <c r="B141" s="63"/>
    </row>
    <row r="142" spans="1:2" x14ac:dyDescent="0.3">
      <c r="A142" t="s">
        <v>14994</v>
      </c>
      <c r="B142" s="63"/>
    </row>
    <row r="143" spans="1:2" x14ac:dyDescent="0.3">
      <c r="A143" t="s">
        <v>14995</v>
      </c>
      <c r="B143" s="63"/>
    </row>
    <row r="144" spans="1:2" x14ac:dyDescent="0.3">
      <c r="A144" t="s">
        <v>14996</v>
      </c>
      <c r="B144" s="63"/>
    </row>
    <row r="145" spans="1:2" x14ac:dyDescent="0.3">
      <c r="A145" t="s">
        <v>14997</v>
      </c>
      <c r="B145" s="63"/>
    </row>
    <row r="146" spans="1:2" x14ac:dyDescent="0.3">
      <c r="A146" t="s">
        <v>14998</v>
      </c>
      <c r="B146" s="63"/>
    </row>
    <row r="147" spans="1:2" x14ac:dyDescent="0.3">
      <c r="A147" t="s">
        <v>14999</v>
      </c>
      <c r="B147" s="63"/>
    </row>
    <row r="148" spans="1:2" x14ac:dyDescent="0.3">
      <c r="A148" t="s">
        <v>15000</v>
      </c>
      <c r="B148" s="63"/>
    </row>
    <row r="149" spans="1:2" x14ac:dyDescent="0.3">
      <c r="A149" t="s">
        <v>15001</v>
      </c>
      <c r="B149" s="63"/>
    </row>
    <row r="150" spans="1:2" x14ac:dyDescent="0.3">
      <c r="A150" t="s">
        <v>15002</v>
      </c>
      <c r="B150" s="63"/>
    </row>
    <row r="151" spans="1:2" x14ac:dyDescent="0.3">
      <c r="A151" t="s">
        <v>15003</v>
      </c>
      <c r="B151" s="63"/>
    </row>
    <row r="152" spans="1:2" x14ac:dyDescent="0.3">
      <c r="A152" t="s">
        <v>15004</v>
      </c>
      <c r="B152" s="63"/>
    </row>
    <row r="153" spans="1:2" x14ac:dyDescent="0.3">
      <c r="A153" t="s">
        <v>15005</v>
      </c>
      <c r="B153" s="63"/>
    </row>
    <row r="154" spans="1:2" x14ac:dyDescent="0.3">
      <c r="A154" t="s">
        <v>15006</v>
      </c>
      <c r="B154" s="63"/>
    </row>
    <row r="155" spans="1:2" x14ac:dyDescent="0.3">
      <c r="A155" t="s">
        <v>15007</v>
      </c>
      <c r="B155" s="63"/>
    </row>
    <row r="156" spans="1:2" x14ac:dyDescent="0.3">
      <c r="A156" t="s">
        <v>15008</v>
      </c>
      <c r="B156" s="63"/>
    </row>
    <row r="157" spans="1:2" x14ac:dyDescent="0.3">
      <c r="A157" t="s">
        <v>15009</v>
      </c>
      <c r="B157" s="63"/>
    </row>
    <row r="158" spans="1:2" x14ac:dyDescent="0.3">
      <c r="A158" t="s">
        <v>15010</v>
      </c>
      <c r="B158" s="63"/>
    </row>
    <row r="159" spans="1:2" x14ac:dyDescent="0.3">
      <c r="A159" t="s">
        <v>15011</v>
      </c>
      <c r="B159" s="63"/>
    </row>
    <row r="160" spans="1:2" x14ac:dyDescent="0.3">
      <c r="A160" t="s">
        <v>15012</v>
      </c>
      <c r="B160" s="63"/>
    </row>
    <row r="161" spans="1:2" x14ac:dyDescent="0.3">
      <c r="A161" t="s">
        <v>15013</v>
      </c>
      <c r="B161" s="63"/>
    </row>
    <row r="162" spans="1:2" x14ac:dyDescent="0.3">
      <c r="A162" t="s">
        <v>15014</v>
      </c>
      <c r="B162" s="63"/>
    </row>
    <row r="163" spans="1:2" x14ac:dyDescent="0.3">
      <c r="A163" t="s">
        <v>15015</v>
      </c>
      <c r="B163" s="63"/>
    </row>
    <row r="164" spans="1:2" x14ac:dyDescent="0.3">
      <c r="A164" t="s">
        <v>15016</v>
      </c>
      <c r="B164" s="63"/>
    </row>
    <row r="165" spans="1:2" x14ac:dyDescent="0.3">
      <c r="A165" t="s">
        <v>15017</v>
      </c>
      <c r="B165" s="63"/>
    </row>
    <row r="166" spans="1:2" x14ac:dyDescent="0.3">
      <c r="A166" t="s">
        <v>15018</v>
      </c>
      <c r="B166" s="63"/>
    </row>
    <row r="167" spans="1:2" x14ac:dyDescent="0.3">
      <c r="A167" t="s">
        <v>15019</v>
      </c>
      <c r="B167" s="63"/>
    </row>
    <row r="168" spans="1:2" x14ac:dyDescent="0.3">
      <c r="A168" t="s">
        <v>15020</v>
      </c>
      <c r="B168" s="63"/>
    </row>
    <row r="169" spans="1:2" x14ac:dyDescent="0.3">
      <c r="A169" t="s">
        <v>15021</v>
      </c>
      <c r="B169" s="63"/>
    </row>
    <row r="170" spans="1:2" x14ac:dyDescent="0.3">
      <c r="A170" t="s">
        <v>15022</v>
      </c>
      <c r="B170" s="63"/>
    </row>
    <row r="171" spans="1:2" x14ac:dyDescent="0.3">
      <c r="A171" t="s">
        <v>15023</v>
      </c>
      <c r="B171" s="63"/>
    </row>
    <row r="172" spans="1:2" x14ac:dyDescent="0.3">
      <c r="A172" t="s">
        <v>15024</v>
      </c>
      <c r="B172" s="63"/>
    </row>
    <row r="173" spans="1:2" x14ac:dyDescent="0.3">
      <c r="A173" t="s">
        <v>15025</v>
      </c>
      <c r="B173" s="63"/>
    </row>
    <row r="174" spans="1:2" x14ac:dyDescent="0.3">
      <c r="A174" t="s">
        <v>15026</v>
      </c>
      <c r="B174" s="63"/>
    </row>
    <row r="175" spans="1:2" x14ac:dyDescent="0.3">
      <c r="A175" t="s">
        <v>15027</v>
      </c>
      <c r="B175" s="63"/>
    </row>
    <row r="176" spans="1:2" x14ac:dyDescent="0.3">
      <c r="A176" t="s">
        <v>15028</v>
      </c>
      <c r="B176" s="63"/>
    </row>
    <row r="177" spans="1:2" x14ac:dyDescent="0.3">
      <c r="A177" t="s">
        <v>15029</v>
      </c>
      <c r="B177" s="63"/>
    </row>
    <row r="178" spans="1:2" x14ac:dyDescent="0.3">
      <c r="A178" t="s">
        <v>15030</v>
      </c>
      <c r="B178" s="63"/>
    </row>
    <row r="179" spans="1:2" x14ac:dyDescent="0.3">
      <c r="A179" t="s">
        <v>15031</v>
      </c>
      <c r="B179" s="63"/>
    </row>
    <row r="180" spans="1:2" x14ac:dyDescent="0.3">
      <c r="A180" t="s">
        <v>15032</v>
      </c>
      <c r="B180" s="63"/>
    </row>
    <row r="181" spans="1:2" x14ac:dyDescent="0.3">
      <c r="A181" t="s">
        <v>15033</v>
      </c>
      <c r="B181" s="63"/>
    </row>
    <row r="182" spans="1:2" x14ac:dyDescent="0.3">
      <c r="A182" t="s">
        <v>15034</v>
      </c>
      <c r="B182" s="63"/>
    </row>
    <row r="183" spans="1:2" x14ac:dyDescent="0.3">
      <c r="A183" t="s">
        <v>15035</v>
      </c>
      <c r="B183" s="63"/>
    </row>
    <row r="184" spans="1:2" x14ac:dyDescent="0.3">
      <c r="A184" t="s">
        <v>15036</v>
      </c>
      <c r="B184" s="63"/>
    </row>
    <row r="185" spans="1:2" x14ac:dyDescent="0.3">
      <c r="A185" t="s">
        <v>15037</v>
      </c>
      <c r="B185" s="63"/>
    </row>
    <row r="186" spans="1:2" x14ac:dyDescent="0.3">
      <c r="A186" t="s">
        <v>15038</v>
      </c>
      <c r="B186" s="63"/>
    </row>
    <row r="187" spans="1:2" x14ac:dyDescent="0.3">
      <c r="A187" t="s">
        <v>15039</v>
      </c>
      <c r="B187" s="63"/>
    </row>
    <row r="188" spans="1:2" x14ac:dyDescent="0.3">
      <c r="A188" t="s">
        <v>15040</v>
      </c>
      <c r="B188" s="63"/>
    </row>
    <row r="189" spans="1:2" x14ac:dyDescent="0.3">
      <c r="A189" t="s">
        <v>15041</v>
      </c>
      <c r="B189" s="63"/>
    </row>
    <row r="190" spans="1:2" x14ac:dyDescent="0.3">
      <c r="A190" t="s">
        <v>15042</v>
      </c>
      <c r="B190" s="63"/>
    </row>
    <row r="191" spans="1:2" x14ac:dyDescent="0.3">
      <c r="A191" t="s">
        <v>15043</v>
      </c>
      <c r="B191" s="63"/>
    </row>
    <row r="192" spans="1:2" x14ac:dyDescent="0.3">
      <c r="A192" t="s">
        <v>15044</v>
      </c>
      <c r="B192" s="63"/>
    </row>
    <row r="193" spans="1:2" x14ac:dyDescent="0.3">
      <c r="A193" t="s">
        <v>15045</v>
      </c>
      <c r="B193" s="63"/>
    </row>
    <row r="194" spans="1:2" x14ac:dyDescent="0.3">
      <c r="A194" t="s">
        <v>15046</v>
      </c>
      <c r="B194" s="63"/>
    </row>
    <row r="195" spans="1:2" x14ac:dyDescent="0.3">
      <c r="A195" t="s">
        <v>15047</v>
      </c>
      <c r="B195" s="63"/>
    </row>
    <row r="196" spans="1:2" x14ac:dyDescent="0.3">
      <c r="A196" t="s">
        <v>15048</v>
      </c>
      <c r="B196" s="63"/>
    </row>
    <row r="197" spans="1:2" x14ac:dyDescent="0.3">
      <c r="A197" t="s">
        <v>15049</v>
      </c>
      <c r="B197" s="63"/>
    </row>
    <row r="198" spans="1:2" x14ac:dyDescent="0.3">
      <c r="A198" t="s">
        <v>15050</v>
      </c>
      <c r="B198" s="63"/>
    </row>
    <row r="199" spans="1:2" x14ac:dyDescent="0.3">
      <c r="A199" t="s">
        <v>15051</v>
      </c>
      <c r="B199" s="63"/>
    </row>
    <row r="200" spans="1:2" x14ac:dyDescent="0.3">
      <c r="A200" t="s">
        <v>15052</v>
      </c>
      <c r="B200" s="63"/>
    </row>
    <row r="201" spans="1:2" x14ac:dyDescent="0.3">
      <c r="A201" t="s">
        <v>15053</v>
      </c>
      <c r="B201" s="63"/>
    </row>
    <row r="202" spans="1:2" x14ac:dyDescent="0.3">
      <c r="A202" t="s">
        <v>15054</v>
      </c>
      <c r="B202" s="63"/>
    </row>
    <row r="203" spans="1:2" x14ac:dyDescent="0.3">
      <c r="A203" t="s">
        <v>15055</v>
      </c>
      <c r="B203" s="63"/>
    </row>
    <row r="204" spans="1:2" x14ac:dyDescent="0.3">
      <c r="A204" t="s">
        <v>15056</v>
      </c>
      <c r="B204" s="63"/>
    </row>
    <row r="205" spans="1:2" x14ac:dyDescent="0.3">
      <c r="A205" t="s">
        <v>15057</v>
      </c>
      <c r="B205" s="63"/>
    </row>
    <row r="206" spans="1:2" x14ac:dyDescent="0.3">
      <c r="A206" t="s">
        <v>15058</v>
      </c>
      <c r="B206" s="63"/>
    </row>
    <row r="207" spans="1:2" x14ac:dyDescent="0.3">
      <c r="A207" t="s">
        <v>15059</v>
      </c>
      <c r="B207" s="63"/>
    </row>
    <row r="208" spans="1:2" x14ac:dyDescent="0.3">
      <c r="A208" t="s">
        <v>15060</v>
      </c>
      <c r="B208" s="63"/>
    </row>
    <row r="209" spans="1:2" x14ac:dyDescent="0.3">
      <c r="A209" t="s">
        <v>15061</v>
      </c>
      <c r="B209" s="63"/>
    </row>
    <row r="210" spans="1:2" x14ac:dyDescent="0.3">
      <c r="A210" t="s">
        <v>15062</v>
      </c>
      <c r="B210" s="63"/>
    </row>
    <row r="211" spans="1:2" x14ac:dyDescent="0.3">
      <c r="A211" t="s">
        <v>15063</v>
      </c>
      <c r="B211" s="63"/>
    </row>
    <row r="212" spans="1:2" x14ac:dyDescent="0.3">
      <c r="A212" t="s">
        <v>15064</v>
      </c>
      <c r="B212" s="63"/>
    </row>
    <row r="213" spans="1:2" x14ac:dyDescent="0.3">
      <c r="A213" t="s">
        <v>15065</v>
      </c>
      <c r="B213" s="63"/>
    </row>
    <row r="214" spans="1:2" x14ac:dyDescent="0.3">
      <c r="A214" t="s">
        <v>15066</v>
      </c>
      <c r="B214" s="63"/>
    </row>
    <row r="215" spans="1:2" x14ac:dyDescent="0.3">
      <c r="A215" t="s">
        <v>15067</v>
      </c>
      <c r="B215" s="63"/>
    </row>
    <row r="216" spans="1:2" x14ac:dyDescent="0.3">
      <c r="A216" t="s">
        <v>15068</v>
      </c>
      <c r="B216" s="63"/>
    </row>
    <row r="217" spans="1:2" x14ac:dyDescent="0.3">
      <c r="A217" t="s">
        <v>15069</v>
      </c>
      <c r="B217" s="63"/>
    </row>
    <row r="218" spans="1:2" x14ac:dyDescent="0.3">
      <c r="A218" t="s">
        <v>15070</v>
      </c>
      <c r="B218" s="63"/>
    </row>
    <row r="219" spans="1:2" x14ac:dyDescent="0.3">
      <c r="A219" t="s">
        <v>15071</v>
      </c>
      <c r="B219" s="63"/>
    </row>
    <row r="220" spans="1:2" x14ac:dyDescent="0.3">
      <c r="A220" t="s">
        <v>15072</v>
      </c>
      <c r="B220" s="63"/>
    </row>
    <row r="221" spans="1:2" x14ac:dyDescent="0.3">
      <c r="A221" t="s">
        <v>15073</v>
      </c>
      <c r="B221" s="63"/>
    </row>
    <row r="222" spans="1:2" x14ac:dyDescent="0.3">
      <c r="A222" t="s">
        <v>15074</v>
      </c>
      <c r="B222" s="63"/>
    </row>
    <row r="223" spans="1:2" x14ac:dyDescent="0.3">
      <c r="A223" t="s">
        <v>15075</v>
      </c>
      <c r="B223" s="63"/>
    </row>
    <row r="224" spans="1:2" x14ac:dyDescent="0.3">
      <c r="A224" t="s">
        <v>15076</v>
      </c>
      <c r="B224" s="63"/>
    </row>
    <row r="225" spans="1:2" x14ac:dyDescent="0.3">
      <c r="A225" t="s">
        <v>15077</v>
      </c>
      <c r="B225" s="63"/>
    </row>
    <row r="226" spans="1:2" x14ac:dyDescent="0.3">
      <c r="A226" t="s">
        <v>15078</v>
      </c>
      <c r="B226" s="63"/>
    </row>
    <row r="227" spans="1:2" x14ac:dyDescent="0.3">
      <c r="A227" t="s">
        <v>15079</v>
      </c>
      <c r="B227" s="63"/>
    </row>
    <row r="228" spans="1:2" x14ac:dyDescent="0.3">
      <c r="A228" t="s">
        <v>15080</v>
      </c>
      <c r="B228" s="63"/>
    </row>
    <row r="229" spans="1:2" x14ac:dyDescent="0.3">
      <c r="A229" t="s">
        <v>15081</v>
      </c>
      <c r="B229" s="63"/>
    </row>
    <row r="230" spans="1:2" x14ac:dyDescent="0.3">
      <c r="A230" t="s">
        <v>15082</v>
      </c>
      <c r="B230" s="63"/>
    </row>
    <row r="231" spans="1:2" x14ac:dyDescent="0.3">
      <c r="A231" t="s">
        <v>15083</v>
      </c>
      <c r="B231" s="63"/>
    </row>
    <row r="232" spans="1:2" x14ac:dyDescent="0.3">
      <c r="A232" t="s">
        <v>15084</v>
      </c>
      <c r="B232" s="63"/>
    </row>
    <row r="233" spans="1:2" x14ac:dyDescent="0.3">
      <c r="A233" t="s">
        <v>15085</v>
      </c>
      <c r="B233" s="63"/>
    </row>
    <row r="234" spans="1:2" x14ac:dyDescent="0.3">
      <c r="A234" t="s">
        <v>15086</v>
      </c>
      <c r="B234" s="63"/>
    </row>
    <row r="235" spans="1:2" x14ac:dyDescent="0.3">
      <c r="A235" t="s">
        <v>15087</v>
      </c>
      <c r="B235" s="63"/>
    </row>
    <row r="236" spans="1:2" x14ac:dyDescent="0.3">
      <c r="A236" t="s">
        <v>15088</v>
      </c>
      <c r="B236" s="63"/>
    </row>
    <row r="237" spans="1:2" x14ac:dyDescent="0.3">
      <c r="A237" t="s">
        <v>15089</v>
      </c>
      <c r="B237" s="63"/>
    </row>
    <row r="238" spans="1:2" x14ac:dyDescent="0.3">
      <c r="A238" t="s">
        <v>15090</v>
      </c>
      <c r="B238" s="63"/>
    </row>
    <row r="239" spans="1:2" x14ac:dyDescent="0.3">
      <c r="A239" t="s">
        <v>15091</v>
      </c>
      <c r="B239" s="63"/>
    </row>
    <row r="240" spans="1:2" x14ac:dyDescent="0.3">
      <c r="A240" t="s">
        <v>15092</v>
      </c>
      <c r="B240" s="63"/>
    </row>
    <row r="241" spans="1:2" x14ac:dyDescent="0.3">
      <c r="A241" t="s">
        <v>15093</v>
      </c>
      <c r="B241" s="63"/>
    </row>
    <row r="242" spans="1:2" x14ac:dyDescent="0.3">
      <c r="A242" t="s">
        <v>15094</v>
      </c>
      <c r="B242" s="63"/>
    </row>
    <row r="243" spans="1:2" x14ac:dyDescent="0.3">
      <c r="A243" t="s">
        <v>15095</v>
      </c>
      <c r="B243" s="63"/>
    </row>
    <row r="244" spans="1:2" x14ac:dyDescent="0.3">
      <c r="A244" t="s">
        <v>15096</v>
      </c>
      <c r="B244" s="63"/>
    </row>
    <row r="245" spans="1:2" x14ac:dyDescent="0.3">
      <c r="A245" t="s">
        <v>15097</v>
      </c>
      <c r="B245" s="63"/>
    </row>
    <row r="246" spans="1:2" x14ac:dyDescent="0.3">
      <c r="A246" t="s">
        <v>15098</v>
      </c>
      <c r="B246" s="63"/>
    </row>
    <row r="247" spans="1:2" x14ac:dyDescent="0.3">
      <c r="A247" t="s">
        <v>15099</v>
      </c>
      <c r="B247" s="63"/>
    </row>
    <row r="248" spans="1:2" x14ac:dyDescent="0.3">
      <c r="A248" t="s">
        <v>15100</v>
      </c>
      <c r="B248" s="63"/>
    </row>
    <row r="249" spans="1:2" x14ac:dyDescent="0.3">
      <c r="A249" t="s">
        <v>15101</v>
      </c>
      <c r="B249" s="63"/>
    </row>
    <row r="250" spans="1:2" x14ac:dyDescent="0.3">
      <c r="A250" t="s">
        <v>15102</v>
      </c>
      <c r="B250" s="63"/>
    </row>
    <row r="251" spans="1:2" x14ac:dyDescent="0.3">
      <c r="A251" t="s">
        <v>15103</v>
      </c>
      <c r="B251" s="63"/>
    </row>
    <row r="252" spans="1:2" x14ac:dyDescent="0.3">
      <c r="A252" t="s">
        <v>15104</v>
      </c>
      <c r="B252" s="63"/>
    </row>
    <row r="253" spans="1:2" x14ac:dyDescent="0.3">
      <c r="A253" t="s">
        <v>15105</v>
      </c>
      <c r="B253" s="63"/>
    </row>
    <row r="254" spans="1:2" x14ac:dyDescent="0.3">
      <c r="A254" t="s">
        <v>15106</v>
      </c>
      <c r="B254" s="63"/>
    </row>
    <row r="255" spans="1:2" x14ac:dyDescent="0.3">
      <c r="A255" t="s">
        <v>15107</v>
      </c>
      <c r="B255" s="63"/>
    </row>
    <row r="256" spans="1:2" x14ac:dyDescent="0.3">
      <c r="A256" t="s">
        <v>15108</v>
      </c>
      <c r="B256" s="63"/>
    </row>
    <row r="257" spans="1:2" x14ac:dyDescent="0.3">
      <c r="A257" t="s">
        <v>15109</v>
      </c>
      <c r="B257" s="63"/>
    </row>
    <row r="258" spans="1:2" x14ac:dyDescent="0.3">
      <c r="A258" t="s">
        <v>15110</v>
      </c>
      <c r="B258" s="63"/>
    </row>
    <row r="259" spans="1:2" x14ac:dyDescent="0.3">
      <c r="A259" t="s">
        <v>15111</v>
      </c>
      <c r="B259" s="63"/>
    </row>
    <row r="260" spans="1:2" x14ac:dyDescent="0.3">
      <c r="A260" t="s">
        <v>15112</v>
      </c>
      <c r="B260" s="63"/>
    </row>
    <row r="261" spans="1:2" x14ac:dyDescent="0.3">
      <c r="A261" t="s">
        <v>15113</v>
      </c>
      <c r="B261" s="63"/>
    </row>
    <row r="262" spans="1:2" x14ac:dyDescent="0.3">
      <c r="A262" t="s">
        <v>15114</v>
      </c>
      <c r="B262" s="63"/>
    </row>
    <row r="263" spans="1:2" x14ac:dyDescent="0.3">
      <c r="A263" t="s">
        <v>15115</v>
      </c>
      <c r="B263" s="63"/>
    </row>
    <row r="264" spans="1:2" x14ac:dyDescent="0.3">
      <c r="A264" t="s">
        <v>15116</v>
      </c>
      <c r="B264" s="63"/>
    </row>
    <row r="265" spans="1:2" x14ac:dyDescent="0.3">
      <c r="A265" t="s">
        <v>15117</v>
      </c>
      <c r="B265" s="63"/>
    </row>
    <row r="266" spans="1:2" x14ac:dyDescent="0.3">
      <c r="A266" t="s">
        <v>15118</v>
      </c>
      <c r="B266" s="63"/>
    </row>
    <row r="267" spans="1:2" x14ac:dyDescent="0.3">
      <c r="A267" t="s">
        <v>15119</v>
      </c>
      <c r="B267" s="63"/>
    </row>
    <row r="268" spans="1:2" x14ac:dyDescent="0.3">
      <c r="A268" t="s">
        <v>15120</v>
      </c>
      <c r="B268" s="63"/>
    </row>
    <row r="269" spans="1:2" x14ac:dyDescent="0.3">
      <c r="A269" t="s">
        <v>15121</v>
      </c>
      <c r="B269" s="63"/>
    </row>
    <row r="270" spans="1:2" x14ac:dyDescent="0.3">
      <c r="A270" t="s">
        <v>15122</v>
      </c>
      <c r="B270" s="63"/>
    </row>
    <row r="271" spans="1:2" x14ac:dyDescent="0.3">
      <c r="A271" t="s">
        <v>15123</v>
      </c>
      <c r="B271" s="63"/>
    </row>
    <row r="272" spans="1:2" x14ac:dyDescent="0.3">
      <c r="A272" t="s">
        <v>15124</v>
      </c>
      <c r="B272" s="63"/>
    </row>
    <row r="273" spans="1:2" x14ac:dyDescent="0.3">
      <c r="A273" t="s">
        <v>15125</v>
      </c>
      <c r="B273" s="63"/>
    </row>
    <row r="274" spans="1:2" x14ac:dyDescent="0.3">
      <c r="A274" t="s">
        <v>15126</v>
      </c>
      <c r="B274" s="63"/>
    </row>
    <row r="275" spans="1:2" x14ac:dyDescent="0.3">
      <c r="A275" t="s">
        <v>15127</v>
      </c>
      <c r="B275" s="63"/>
    </row>
    <row r="276" spans="1:2" x14ac:dyDescent="0.3">
      <c r="A276" t="s">
        <v>15128</v>
      </c>
      <c r="B276" s="63"/>
    </row>
    <row r="277" spans="1:2" x14ac:dyDescent="0.3">
      <c r="A277" t="s">
        <v>15129</v>
      </c>
      <c r="B277" s="63"/>
    </row>
    <row r="278" spans="1:2" x14ac:dyDescent="0.3">
      <c r="A278" t="s">
        <v>15130</v>
      </c>
      <c r="B278" s="63"/>
    </row>
    <row r="279" spans="1:2" x14ac:dyDescent="0.3">
      <c r="A279" t="s">
        <v>15131</v>
      </c>
      <c r="B279" s="63"/>
    </row>
    <row r="280" spans="1:2" x14ac:dyDescent="0.3">
      <c r="A280" t="s">
        <v>15132</v>
      </c>
      <c r="B280" s="63"/>
    </row>
    <row r="281" spans="1:2" x14ac:dyDescent="0.3">
      <c r="A281" t="s">
        <v>15133</v>
      </c>
      <c r="B281" s="63"/>
    </row>
    <row r="282" spans="1:2" x14ac:dyDescent="0.3">
      <c r="A282" t="s">
        <v>15134</v>
      </c>
      <c r="B282" s="63"/>
    </row>
    <row r="283" spans="1:2" x14ac:dyDescent="0.3">
      <c r="A283" t="s">
        <v>15135</v>
      </c>
      <c r="B283" s="63"/>
    </row>
    <row r="284" spans="1:2" x14ac:dyDescent="0.3">
      <c r="A284" t="s">
        <v>15136</v>
      </c>
      <c r="B284" s="63"/>
    </row>
    <row r="285" spans="1:2" x14ac:dyDescent="0.3">
      <c r="A285" t="s">
        <v>15137</v>
      </c>
      <c r="B285" s="63"/>
    </row>
    <row r="286" spans="1:2" x14ac:dyDescent="0.3">
      <c r="A286" t="s">
        <v>15138</v>
      </c>
      <c r="B286" s="63"/>
    </row>
    <row r="287" spans="1:2" x14ac:dyDescent="0.3">
      <c r="A287" t="s">
        <v>15139</v>
      </c>
      <c r="B287" s="63"/>
    </row>
    <row r="288" spans="1:2" x14ac:dyDescent="0.3">
      <c r="A288" t="s">
        <v>15140</v>
      </c>
      <c r="B288" s="63"/>
    </row>
    <row r="289" spans="1:2" x14ac:dyDescent="0.3">
      <c r="A289" t="s">
        <v>15141</v>
      </c>
      <c r="B289" s="63"/>
    </row>
    <row r="290" spans="1:2" x14ac:dyDescent="0.3">
      <c r="A290" t="s">
        <v>15142</v>
      </c>
      <c r="B290" s="63"/>
    </row>
    <row r="291" spans="1:2" x14ac:dyDescent="0.3">
      <c r="A291" t="s">
        <v>15143</v>
      </c>
      <c r="B291" s="63"/>
    </row>
    <row r="292" spans="1:2" x14ac:dyDescent="0.3">
      <c r="A292" t="s">
        <v>15144</v>
      </c>
      <c r="B292" s="63"/>
    </row>
    <row r="293" spans="1:2" x14ac:dyDescent="0.3">
      <c r="A293" t="s">
        <v>15145</v>
      </c>
      <c r="B293" s="63"/>
    </row>
    <row r="294" spans="1:2" x14ac:dyDescent="0.3">
      <c r="A294" t="s">
        <v>15146</v>
      </c>
      <c r="B294" s="63"/>
    </row>
    <row r="295" spans="1:2" x14ac:dyDescent="0.3">
      <c r="A295" t="s">
        <v>15147</v>
      </c>
      <c r="B295" s="63"/>
    </row>
    <row r="296" spans="1:2" x14ac:dyDescent="0.3">
      <c r="A296" t="s">
        <v>15148</v>
      </c>
      <c r="B296" s="63"/>
    </row>
    <row r="297" spans="1:2" x14ac:dyDescent="0.3">
      <c r="A297" t="s">
        <v>15149</v>
      </c>
      <c r="B297" s="63"/>
    </row>
    <row r="298" spans="1:2" x14ac:dyDescent="0.3">
      <c r="A298" t="s">
        <v>15150</v>
      </c>
      <c r="B298" s="63"/>
    </row>
    <row r="299" spans="1:2" x14ac:dyDescent="0.3">
      <c r="A299" t="s">
        <v>15151</v>
      </c>
      <c r="B299" s="63"/>
    </row>
    <row r="300" spans="1:2" x14ac:dyDescent="0.3">
      <c r="A300" t="s">
        <v>15152</v>
      </c>
      <c r="B300" s="63"/>
    </row>
    <row r="301" spans="1:2" x14ac:dyDescent="0.3">
      <c r="A301" t="s">
        <v>15153</v>
      </c>
      <c r="B301" s="63"/>
    </row>
    <row r="302" spans="1:2" x14ac:dyDescent="0.3">
      <c r="A302" t="s">
        <v>15154</v>
      </c>
      <c r="B302" s="63"/>
    </row>
    <row r="303" spans="1:2" x14ac:dyDescent="0.3">
      <c r="A303" t="s">
        <v>15155</v>
      </c>
      <c r="B303" s="63"/>
    </row>
    <row r="304" spans="1:2" x14ac:dyDescent="0.3">
      <c r="A304" t="s">
        <v>15156</v>
      </c>
      <c r="B304" s="63"/>
    </row>
    <row r="305" spans="1:2" x14ac:dyDescent="0.3">
      <c r="A305" t="s">
        <v>15157</v>
      </c>
      <c r="B305" s="63"/>
    </row>
    <row r="306" spans="1:2" x14ac:dyDescent="0.3">
      <c r="A306" t="s">
        <v>15158</v>
      </c>
      <c r="B306" s="63"/>
    </row>
    <row r="307" spans="1:2" x14ac:dyDescent="0.3">
      <c r="A307" t="s">
        <v>15159</v>
      </c>
      <c r="B307" s="63"/>
    </row>
    <row r="308" spans="1:2" x14ac:dyDescent="0.3">
      <c r="A308" t="s">
        <v>15160</v>
      </c>
      <c r="B308" s="63"/>
    </row>
    <row r="309" spans="1:2" x14ac:dyDescent="0.3">
      <c r="A309" t="s">
        <v>15161</v>
      </c>
      <c r="B309" s="63"/>
    </row>
    <row r="310" spans="1:2" x14ac:dyDescent="0.3">
      <c r="A310" t="s">
        <v>15162</v>
      </c>
      <c r="B310" s="63"/>
    </row>
    <row r="311" spans="1:2" x14ac:dyDescent="0.3">
      <c r="A311" t="s">
        <v>15163</v>
      </c>
      <c r="B311" s="63"/>
    </row>
    <row r="312" spans="1:2" x14ac:dyDescent="0.3">
      <c r="A312" t="s">
        <v>15164</v>
      </c>
      <c r="B312" s="63"/>
    </row>
    <row r="313" spans="1:2" x14ac:dyDescent="0.3">
      <c r="A313" t="s">
        <v>15165</v>
      </c>
      <c r="B313" s="63"/>
    </row>
    <row r="314" spans="1:2" x14ac:dyDescent="0.3">
      <c r="A314" t="s">
        <v>15166</v>
      </c>
      <c r="B314" s="63"/>
    </row>
    <row r="315" spans="1:2" x14ac:dyDescent="0.3">
      <c r="A315" t="s">
        <v>15167</v>
      </c>
      <c r="B315" s="63"/>
    </row>
    <row r="316" spans="1:2" x14ac:dyDescent="0.3">
      <c r="A316" t="s">
        <v>15168</v>
      </c>
      <c r="B316" s="63"/>
    </row>
    <row r="317" spans="1:2" x14ac:dyDescent="0.3">
      <c r="A317" t="s">
        <v>15169</v>
      </c>
      <c r="B317" s="63"/>
    </row>
    <row r="318" spans="1:2" x14ac:dyDescent="0.3">
      <c r="A318" t="s">
        <v>15361</v>
      </c>
      <c r="B318" s="63"/>
    </row>
    <row r="319" spans="1:2" x14ac:dyDescent="0.3">
      <c r="A319" t="s">
        <v>15362</v>
      </c>
      <c r="B319" s="63"/>
    </row>
    <row r="320" spans="1:2" x14ac:dyDescent="0.3">
      <c r="A320" t="s">
        <v>15363</v>
      </c>
      <c r="B320" s="63"/>
    </row>
    <row r="321" spans="1:2" x14ac:dyDescent="0.3">
      <c r="A321" t="s">
        <v>15364</v>
      </c>
      <c r="B321" s="63"/>
    </row>
    <row r="322" spans="1:2" x14ac:dyDescent="0.3">
      <c r="A322" t="s">
        <v>15365</v>
      </c>
      <c r="B322" s="63"/>
    </row>
    <row r="323" spans="1:2" x14ac:dyDescent="0.3">
      <c r="A323" t="s">
        <v>15366</v>
      </c>
      <c r="B323" s="63"/>
    </row>
    <row r="324" spans="1:2" x14ac:dyDescent="0.3">
      <c r="A324" t="s">
        <v>15367</v>
      </c>
      <c r="B324" s="63"/>
    </row>
    <row r="325" spans="1:2" x14ac:dyDescent="0.3">
      <c r="A325" t="s">
        <v>15368</v>
      </c>
      <c r="B325" s="63"/>
    </row>
    <row r="326" spans="1:2" x14ac:dyDescent="0.3">
      <c r="A326" t="s">
        <v>15369</v>
      </c>
      <c r="B326" s="63"/>
    </row>
    <row r="327" spans="1:2" x14ac:dyDescent="0.3">
      <c r="A327" t="s">
        <v>15370</v>
      </c>
      <c r="B327" s="63"/>
    </row>
    <row r="328" spans="1:2" x14ac:dyDescent="0.3">
      <c r="A328" t="s">
        <v>15371</v>
      </c>
      <c r="B328" s="63"/>
    </row>
    <row r="329" spans="1:2" x14ac:dyDescent="0.3">
      <c r="A329" t="s">
        <v>15372</v>
      </c>
      <c r="B329" s="63"/>
    </row>
    <row r="330" spans="1:2" x14ac:dyDescent="0.3">
      <c r="A330" t="s">
        <v>15373</v>
      </c>
      <c r="B330" s="63"/>
    </row>
    <row r="331" spans="1:2" x14ac:dyDescent="0.3">
      <c r="A331" t="s">
        <v>15374</v>
      </c>
      <c r="B331" s="63"/>
    </row>
    <row r="332" spans="1:2" x14ac:dyDescent="0.3">
      <c r="A332" t="s">
        <v>15375</v>
      </c>
      <c r="B332" s="63"/>
    </row>
    <row r="333" spans="1:2" x14ac:dyDescent="0.3">
      <c r="A333" t="s">
        <v>15376</v>
      </c>
      <c r="B333" s="63"/>
    </row>
    <row r="334" spans="1:2" x14ac:dyDescent="0.3">
      <c r="A334" t="s">
        <v>15377</v>
      </c>
      <c r="B334" s="63"/>
    </row>
    <row r="335" spans="1:2" x14ac:dyDescent="0.3">
      <c r="A335" t="s">
        <v>15378</v>
      </c>
      <c r="B335" s="63"/>
    </row>
    <row r="336" spans="1:2" x14ac:dyDescent="0.3">
      <c r="A336" t="s">
        <v>15379</v>
      </c>
      <c r="B336" s="63"/>
    </row>
    <row r="337" spans="1:2" x14ac:dyDescent="0.3">
      <c r="A337" t="s">
        <v>15380</v>
      </c>
      <c r="B337" s="63"/>
    </row>
    <row r="338" spans="1:2" x14ac:dyDescent="0.3">
      <c r="A338" t="s">
        <v>15381</v>
      </c>
      <c r="B338" s="63"/>
    </row>
    <row r="339" spans="1:2" x14ac:dyDescent="0.3">
      <c r="A339" t="s">
        <v>15382</v>
      </c>
      <c r="B339" s="63"/>
    </row>
    <row r="340" spans="1:2" x14ac:dyDescent="0.3">
      <c r="A340" t="s">
        <v>15383</v>
      </c>
      <c r="B340" s="63"/>
    </row>
    <row r="341" spans="1:2" x14ac:dyDescent="0.3">
      <c r="A341" t="s">
        <v>15384</v>
      </c>
      <c r="B341" s="63"/>
    </row>
    <row r="342" spans="1:2" x14ac:dyDescent="0.3">
      <c r="A342" t="s">
        <v>15385</v>
      </c>
      <c r="B342" s="63"/>
    </row>
    <row r="343" spans="1:2" x14ac:dyDescent="0.3">
      <c r="A343" t="s">
        <v>15386</v>
      </c>
      <c r="B343" s="63"/>
    </row>
    <row r="344" spans="1:2" x14ac:dyDescent="0.3">
      <c r="A344" t="s">
        <v>15387</v>
      </c>
      <c r="B344" s="63"/>
    </row>
    <row r="345" spans="1:2" x14ac:dyDescent="0.3">
      <c r="A345" t="s">
        <v>15388</v>
      </c>
      <c r="B345" s="63"/>
    </row>
    <row r="346" spans="1:2" x14ac:dyDescent="0.3">
      <c r="A346" t="s">
        <v>15389</v>
      </c>
      <c r="B346" s="63"/>
    </row>
    <row r="347" spans="1:2" x14ac:dyDescent="0.3">
      <c r="A347" t="s">
        <v>15390</v>
      </c>
      <c r="B347" s="63"/>
    </row>
    <row r="348" spans="1:2" x14ac:dyDescent="0.3">
      <c r="A348" t="s">
        <v>15391</v>
      </c>
      <c r="B348" s="63"/>
    </row>
    <row r="349" spans="1:2" x14ac:dyDescent="0.3">
      <c r="A349" t="s">
        <v>15392</v>
      </c>
      <c r="B349" s="63"/>
    </row>
    <row r="350" spans="1:2" x14ac:dyDescent="0.3">
      <c r="A350" t="s">
        <v>15393</v>
      </c>
      <c r="B350" s="63"/>
    </row>
    <row r="351" spans="1:2" x14ac:dyDescent="0.3">
      <c r="A351" t="s">
        <v>15394</v>
      </c>
      <c r="B351" s="63"/>
    </row>
    <row r="352" spans="1:2" x14ac:dyDescent="0.3">
      <c r="A352" t="s">
        <v>15395</v>
      </c>
      <c r="B352" s="63"/>
    </row>
    <row r="353" spans="1:2" x14ac:dyDescent="0.3">
      <c r="A353" t="s">
        <v>15396</v>
      </c>
      <c r="B353" s="63"/>
    </row>
    <row r="354" spans="1:2" x14ac:dyDescent="0.3">
      <c r="A354" t="s">
        <v>15397</v>
      </c>
      <c r="B354" s="63"/>
    </row>
    <row r="355" spans="1:2" x14ac:dyDescent="0.3">
      <c r="A355" t="s">
        <v>15398</v>
      </c>
      <c r="B355" s="63"/>
    </row>
    <row r="356" spans="1:2" x14ac:dyDescent="0.3">
      <c r="A356" t="s">
        <v>15399</v>
      </c>
      <c r="B356" s="63"/>
    </row>
    <row r="357" spans="1:2" x14ac:dyDescent="0.3">
      <c r="A357" t="s">
        <v>15400</v>
      </c>
      <c r="B357" s="63"/>
    </row>
    <row r="358" spans="1:2" x14ac:dyDescent="0.3">
      <c r="A358" t="s">
        <v>15401</v>
      </c>
      <c r="B358" s="63"/>
    </row>
    <row r="359" spans="1:2" x14ac:dyDescent="0.3">
      <c r="A359" t="s">
        <v>15402</v>
      </c>
      <c r="B359" s="63"/>
    </row>
    <row r="360" spans="1:2" x14ac:dyDescent="0.3">
      <c r="A360" t="s">
        <v>15403</v>
      </c>
      <c r="B360" s="63"/>
    </row>
    <row r="361" spans="1:2" x14ac:dyDescent="0.3">
      <c r="A361" t="s">
        <v>15404</v>
      </c>
      <c r="B361" s="63"/>
    </row>
    <row r="362" spans="1:2" x14ac:dyDescent="0.3">
      <c r="A362" t="s">
        <v>15405</v>
      </c>
      <c r="B362" s="63"/>
    </row>
    <row r="363" spans="1:2" x14ac:dyDescent="0.3">
      <c r="A363" t="s">
        <v>15406</v>
      </c>
      <c r="B363" s="63"/>
    </row>
    <row r="364" spans="1:2" x14ac:dyDescent="0.3">
      <c r="A364" t="s">
        <v>15407</v>
      </c>
      <c r="B364" s="63"/>
    </row>
    <row r="365" spans="1:2" x14ac:dyDescent="0.3">
      <c r="A365" t="s">
        <v>15408</v>
      </c>
      <c r="B365" s="63"/>
    </row>
    <row r="366" spans="1:2" x14ac:dyDescent="0.3">
      <c r="A366" t="s">
        <v>15409</v>
      </c>
      <c r="B366" s="63"/>
    </row>
    <row r="367" spans="1:2" x14ac:dyDescent="0.3">
      <c r="A367" t="s">
        <v>15410</v>
      </c>
      <c r="B367" s="63"/>
    </row>
    <row r="368" spans="1:2" x14ac:dyDescent="0.3">
      <c r="A368" t="s">
        <v>15411</v>
      </c>
      <c r="B368" s="63"/>
    </row>
    <row r="369" spans="1:2" x14ac:dyDescent="0.3">
      <c r="A369" t="s">
        <v>15412</v>
      </c>
      <c r="B369" s="63"/>
    </row>
    <row r="370" spans="1:2" x14ac:dyDescent="0.3">
      <c r="A370" t="s">
        <v>15413</v>
      </c>
      <c r="B370" s="63"/>
    </row>
    <row r="371" spans="1:2" x14ac:dyDescent="0.3">
      <c r="A371" t="s">
        <v>15414</v>
      </c>
      <c r="B371" s="63"/>
    </row>
    <row r="372" spans="1:2" x14ac:dyDescent="0.3">
      <c r="A372" t="s">
        <v>15415</v>
      </c>
      <c r="B372" s="63"/>
    </row>
    <row r="373" spans="1:2" x14ac:dyDescent="0.3">
      <c r="A373" t="s">
        <v>15416</v>
      </c>
      <c r="B373" s="63"/>
    </row>
    <row r="374" spans="1:2" x14ac:dyDescent="0.3">
      <c r="A374" t="s">
        <v>15417</v>
      </c>
      <c r="B374" s="63"/>
    </row>
    <row r="375" spans="1:2" x14ac:dyDescent="0.3">
      <c r="A375" t="s">
        <v>15418</v>
      </c>
      <c r="B375" s="63"/>
    </row>
    <row r="376" spans="1:2" x14ac:dyDescent="0.3">
      <c r="A376" t="s">
        <v>15419</v>
      </c>
      <c r="B376" s="63"/>
    </row>
    <row r="377" spans="1:2" x14ac:dyDescent="0.3">
      <c r="A377" t="s">
        <v>15420</v>
      </c>
      <c r="B377" s="63"/>
    </row>
    <row r="378" spans="1:2" x14ac:dyDescent="0.3">
      <c r="A378" t="s">
        <v>15421</v>
      </c>
      <c r="B378" s="63"/>
    </row>
    <row r="379" spans="1:2" x14ac:dyDescent="0.3">
      <c r="A379" t="s">
        <v>15422</v>
      </c>
      <c r="B379" s="63"/>
    </row>
    <row r="380" spans="1:2" x14ac:dyDescent="0.3">
      <c r="A380" t="s">
        <v>15423</v>
      </c>
      <c r="B380" s="63"/>
    </row>
    <row r="381" spans="1:2" x14ac:dyDescent="0.3">
      <c r="A381" t="s">
        <v>15424</v>
      </c>
      <c r="B381" s="63"/>
    </row>
    <row r="382" spans="1:2" x14ac:dyDescent="0.3">
      <c r="A382" t="s">
        <v>15425</v>
      </c>
      <c r="B382" s="63"/>
    </row>
    <row r="383" spans="1:2" x14ac:dyDescent="0.3">
      <c r="A383" t="s">
        <v>15426</v>
      </c>
      <c r="B383" s="63"/>
    </row>
    <row r="384" spans="1:2" x14ac:dyDescent="0.3">
      <c r="A384" t="s">
        <v>15427</v>
      </c>
      <c r="B384" s="63"/>
    </row>
    <row r="385" spans="1:2" x14ac:dyDescent="0.3">
      <c r="A385" t="s">
        <v>15428</v>
      </c>
      <c r="B385" s="63"/>
    </row>
    <row r="386" spans="1:2" x14ac:dyDescent="0.3">
      <c r="A386" t="s">
        <v>15429</v>
      </c>
      <c r="B386" s="63"/>
    </row>
    <row r="387" spans="1:2" x14ac:dyDescent="0.3">
      <c r="A387" t="s">
        <v>15430</v>
      </c>
      <c r="B387" s="63"/>
    </row>
    <row r="388" spans="1:2" x14ac:dyDescent="0.3">
      <c r="A388" t="s">
        <v>15431</v>
      </c>
      <c r="B388" s="63"/>
    </row>
    <row r="389" spans="1:2" x14ac:dyDescent="0.3">
      <c r="A389" t="s">
        <v>15762</v>
      </c>
      <c r="B389" s="63"/>
    </row>
    <row r="390" spans="1:2" x14ac:dyDescent="0.3">
      <c r="A390" t="s">
        <v>15763</v>
      </c>
      <c r="B390" s="63"/>
    </row>
    <row r="391" spans="1:2" x14ac:dyDescent="0.3">
      <c r="A391" t="s">
        <v>15764</v>
      </c>
      <c r="B391" s="63"/>
    </row>
    <row r="392" spans="1:2" x14ac:dyDescent="0.3">
      <c r="A392" t="s">
        <v>15765</v>
      </c>
      <c r="B392" s="63"/>
    </row>
    <row r="393" spans="1:2" x14ac:dyDescent="0.3">
      <c r="A393" t="s">
        <v>15766</v>
      </c>
      <c r="B393" s="63"/>
    </row>
    <row r="394" spans="1:2" x14ac:dyDescent="0.3">
      <c r="A394" t="s">
        <v>15767</v>
      </c>
      <c r="B394" s="63"/>
    </row>
    <row r="395" spans="1:2" x14ac:dyDescent="0.3">
      <c r="A395" t="s">
        <v>15768</v>
      </c>
      <c r="B395" s="63"/>
    </row>
    <row r="396" spans="1:2" x14ac:dyDescent="0.3">
      <c r="A396" t="s">
        <v>15769</v>
      </c>
      <c r="B396" s="63"/>
    </row>
    <row r="397" spans="1:2" x14ac:dyDescent="0.3">
      <c r="A397" t="s">
        <v>15770</v>
      </c>
      <c r="B397" s="63"/>
    </row>
    <row r="398" spans="1:2" x14ac:dyDescent="0.3">
      <c r="A398" t="s">
        <v>15771</v>
      </c>
      <c r="B398" s="63"/>
    </row>
    <row r="399" spans="1:2" x14ac:dyDescent="0.3">
      <c r="A399" t="s">
        <v>15772</v>
      </c>
      <c r="B399" s="63"/>
    </row>
    <row r="400" spans="1:2" x14ac:dyDescent="0.3">
      <c r="A400" t="s">
        <v>15773</v>
      </c>
      <c r="B400" s="63"/>
    </row>
    <row r="401" spans="1:2" x14ac:dyDescent="0.3">
      <c r="A401" t="s">
        <v>15774</v>
      </c>
      <c r="B401" s="63"/>
    </row>
    <row r="402" spans="1:2" x14ac:dyDescent="0.3">
      <c r="A402" t="s">
        <v>15775</v>
      </c>
      <c r="B402" s="63"/>
    </row>
    <row r="403" spans="1:2" x14ac:dyDescent="0.3">
      <c r="A403" t="s">
        <v>15776</v>
      </c>
      <c r="B403" s="63"/>
    </row>
    <row r="404" spans="1:2" x14ac:dyDescent="0.3">
      <c r="A404" t="s">
        <v>15777</v>
      </c>
      <c r="B404" s="63"/>
    </row>
    <row r="405" spans="1:2" x14ac:dyDescent="0.3">
      <c r="A405" t="s">
        <v>15778</v>
      </c>
      <c r="B405" s="63"/>
    </row>
    <row r="406" spans="1:2" x14ac:dyDescent="0.3">
      <c r="A406" t="s">
        <v>15779</v>
      </c>
      <c r="B406" s="63"/>
    </row>
    <row r="407" spans="1:2" x14ac:dyDescent="0.3">
      <c r="A407" t="s">
        <v>15780</v>
      </c>
      <c r="B407" s="63"/>
    </row>
    <row r="408" spans="1:2" x14ac:dyDescent="0.3">
      <c r="A408" t="s">
        <v>15781</v>
      </c>
      <c r="B408" s="63"/>
    </row>
    <row r="409" spans="1:2" x14ac:dyDescent="0.3">
      <c r="A409" t="s">
        <v>15782</v>
      </c>
      <c r="B409" s="63"/>
    </row>
    <row r="410" spans="1:2" x14ac:dyDescent="0.3">
      <c r="A410" t="s">
        <v>15783</v>
      </c>
      <c r="B410" s="63"/>
    </row>
    <row r="411" spans="1:2" x14ac:dyDescent="0.3">
      <c r="A411" t="s">
        <v>15784</v>
      </c>
      <c r="B411" s="63"/>
    </row>
    <row r="412" spans="1:2" x14ac:dyDescent="0.3">
      <c r="A412" t="s">
        <v>15785</v>
      </c>
      <c r="B412" s="63"/>
    </row>
    <row r="413" spans="1:2" x14ac:dyDescent="0.3">
      <c r="A413" t="s">
        <v>15786</v>
      </c>
      <c r="B413" s="63"/>
    </row>
    <row r="414" spans="1:2" x14ac:dyDescent="0.3">
      <c r="A414" t="s">
        <v>15787</v>
      </c>
      <c r="B414" s="63"/>
    </row>
    <row r="415" spans="1:2" x14ac:dyDescent="0.3">
      <c r="A415" t="s">
        <v>15788</v>
      </c>
      <c r="B415" s="63"/>
    </row>
    <row r="416" spans="1:2" x14ac:dyDescent="0.3">
      <c r="A416" t="s">
        <v>15789</v>
      </c>
      <c r="B416" s="63"/>
    </row>
    <row r="417" spans="1:2" x14ac:dyDescent="0.3">
      <c r="A417" t="s">
        <v>15790</v>
      </c>
      <c r="B417" s="63"/>
    </row>
    <row r="418" spans="1:2" x14ac:dyDescent="0.3">
      <c r="A418" t="s">
        <v>15791</v>
      </c>
      <c r="B418" s="63"/>
    </row>
    <row r="419" spans="1:2" x14ac:dyDescent="0.3">
      <c r="A419" t="s">
        <v>15792</v>
      </c>
      <c r="B419" s="63"/>
    </row>
    <row r="420" spans="1:2" x14ac:dyDescent="0.3">
      <c r="A420" t="s">
        <v>15793</v>
      </c>
      <c r="B420" s="63"/>
    </row>
    <row r="421" spans="1:2" x14ac:dyDescent="0.3">
      <c r="A421" t="s">
        <v>15794</v>
      </c>
      <c r="B421" s="63"/>
    </row>
    <row r="422" spans="1:2" x14ac:dyDescent="0.3">
      <c r="A422" t="s">
        <v>15795</v>
      </c>
      <c r="B422" s="63"/>
    </row>
    <row r="423" spans="1:2" x14ac:dyDescent="0.3">
      <c r="A423" t="s">
        <v>15796</v>
      </c>
      <c r="B423" s="63"/>
    </row>
    <row r="424" spans="1:2" x14ac:dyDescent="0.3">
      <c r="A424" t="s">
        <v>15797</v>
      </c>
      <c r="B424" s="63"/>
    </row>
    <row r="425" spans="1:2" x14ac:dyDescent="0.3">
      <c r="A425" t="s">
        <v>15798</v>
      </c>
      <c r="B425" s="63"/>
    </row>
    <row r="426" spans="1:2" x14ac:dyDescent="0.3">
      <c r="A426" t="s">
        <v>15799</v>
      </c>
      <c r="B426" s="63"/>
    </row>
    <row r="427" spans="1:2" x14ac:dyDescent="0.3">
      <c r="A427" t="s">
        <v>15800</v>
      </c>
      <c r="B427" s="63"/>
    </row>
    <row r="428" spans="1:2" x14ac:dyDescent="0.3">
      <c r="A428" t="s">
        <v>15801</v>
      </c>
      <c r="B428" s="63"/>
    </row>
    <row r="429" spans="1:2" x14ac:dyDescent="0.3">
      <c r="A429" t="s">
        <v>15802</v>
      </c>
      <c r="B429" s="63"/>
    </row>
    <row r="430" spans="1:2" x14ac:dyDescent="0.3">
      <c r="A430" t="s">
        <v>15803</v>
      </c>
      <c r="B430" s="63"/>
    </row>
    <row r="431" spans="1:2" x14ac:dyDescent="0.3">
      <c r="A431" t="s">
        <v>15804</v>
      </c>
      <c r="B431" s="63"/>
    </row>
    <row r="432" spans="1:2" x14ac:dyDescent="0.3">
      <c r="A432" t="s">
        <v>15805</v>
      </c>
      <c r="B432" s="63"/>
    </row>
    <row r="433" spans="1:2" x14ac:dyDescent="0.3">
      <c r="A433" t="s">
        <v>15806</v>
      </c>
      <c r="B433" s="63"/>
    </row>
    <row r="434" spans="1:2" x14ac:dyDescent="0.3">
      <c r="A434" t="s">
        <v>15807</v>
      </c>
      <c r="B434" s="63"/>
    </row>
    <row r="435" spans="1:2" x14ac:dyDescent="0.3">
      <c r="A435" t="s">
        <v>15808</v>
      </c>
      <c r="B435" s="63"/>
    </row>
    <row r="436" spans="1:2" x14ac:dyDescent="0.3">
      <c r="A436" t="s">
        <v>15809</v>
      </c>
      <c r="B436" s="63"/>
    </row>
    <row r="437" spans="1:2" x14ac:dyDescent="0.3">
      <c r="A437" t="s">
        <v>15810</v>
      </c>
      <c r="B437" s="63"/>
    </row>
    <row r="438" spans="1:2" x14ac:dyDescent="0.3">
      <c r="A438" t="s">
        <v>15811</v>
      </c>
      <c r="B438" s="63"/>
    </row>
    <row r="439" spans="1:2" x14ac:dyDescent="0.3">
      <c r="A439" t="s">
        <v>15812</v>
      </c>
      <c r="B439" s="63"/>
    </row>
    <row r="440" spans="1:2" x14ac:dyDescent="0.3">
      <c r="A440" t="s">
        <v>15813</v>
      </c>
      <c r="B440" s="63"/>
    </row>
    <row r="441" spans="1:2" x14ac:dyDescent="0.3">
      <c r="A441" t="s">
        <v>15814</v>
      </c>
      <c r="B441" s="63"/>
    </row>
    <row r="442" spans="1:2" x14ac:dyDescent="0.3">
      <c r="A442" t="s">
        <v>15815</v>
      </c>
      <c r="B442" s="63"/>
    </row>
    <row r="443" spans="1:2" x14ac:dyDescent="0.3">
      <c r="A443" t="s">
        <v>15816</v>
      </c>
      <c r="B443" s="63"/>
    </row>
    <row r="444" spans="1:2" x14ac:dyDescent="0.3">
      <c r="A444" t="s">
        <v>15817</v>
      </c>
      <c r="B444" s="63"/>
    </row>
    <row r="445" spans="1:2" x14ac:dyDescent="0.3">
      <c r="A445" t="s">
        <v>16078</v>
      </c>
      <c r="B445" s="63"/>
    </row>
    <row r="446" spans="1:2" x14ac:dyDescent="0.3">
      <c r="A446" t="s">
        <v>16079</v>
      </c>
      <c r="B446" s="63"/>
    </row>
    <row r="447" spans="1:2" x14ac:dyDescent="0.3">
      <c r="A447" t="s">
        <v>16080</v>
      </c>
      <c r="B447" s="63"/>
    </row>
    <row r="448" spans="1:2" x14ac:dyDescent="0.3">
      <c r="A448" t="s">
        <v>16081</v>
      </c>
      <c r="B448" s="63"/>
    </row>
    <row r="449" spans="1:2" x14ac:dyDescent="0.3">
      <c r="A449" t="s">
        <v>16082</v>
      </c>
      <c r="B449" s="63"/>
    </row>
    <row r="450" spans="1:2" x14ac:dyDescent="0.3">
      <c r="A450" t="s">
        <v>16083</v>
      </c>
      <c r="B450" s="63"/>
    </row>
    <row r="451" spans="1:2" x14ac:dyDescent="0.3">
      <c r="A451" t="s">
        <v>16084</v>
      </c>
      <c r="B451" s="63"/>
    </row>
    <row r="452" spans="1:2" x14ac:dyDescent="0.3">
      <c r="A452" t="s">
        <v>16085</v>
      </c>
      <c r="B452" s="63"/>
    </row>
    <row r="453" spans="1:2" x14ac:dyDescent="0.3">
      <c r="A453" t="s">
        <v>16086</v>
      </c>
      <c r="B453" s="63"/>
    </row>
    <row r="454" spans="1:2" x14ac:dyDescent="0.3">
      <c r="A454" t="s">
        <v>16087</v>
      </c>
      <c r="B454" s="63"/>
    </row>
    <row r="455" spans="1:2" x14ac:dyDescent="0.3">
      <c r="A455" t="s">
        <v>16088</v>
      </c>
      <c r="B455" s="63"/>
    </row>
    <row r="456" spans="1:2" x14ac:dyDescent="0.3">
      <c r="A456" t="s">
        <v>16089</v>
      </c>
      <c r="B456" s="63"/>
    </row>
    <row r="457" spans="1:2" x14ac:dyDescent="0.3">
      <c r="A457" t="s">
        <v>16090</v>
      </c>
      <c r="B457" s="63"/>
    </row>
    <row r="458" spans="1:2" x14ac:dyDescent="0.3">
      <c r="A458" t="s">
        <v>16091</v>
      </c>
      <c r="B458" s="63"/>
    </row>
    <row r="459" spans="1:2" x14ac:dyDescent="0.3">
      <c r="A459" t="s">
        <v>16092</v>
      </c>
      <c r="B459" s="63"/>
    </row>
    <row r="460" spans="1:2" x14ac:dyDescent="0.3">
      <c r="A460" t="s">
        <v>16093</v>
      </c>
      <c r="B460" s="63"/>
    </row>
    <row r="461" spans="1:2" x14ac:dyDescent="0.3">
      <c r="A461" t="s">
        <v>16094</v>
      </c>
      <c r="B461" s="63"/>
    </row>
    <row r="462" spans="1:2" x14ac:dyDescent="0.3">
      <c r="A462" t="s">
        <v>16095</v>
      </c>
      <c r="B462" s="63"/>
    </row>
    <row r="463" spans="1:2" x14ac:dyDescent="0.3">
      <c r="A463" t="s">
        <v>16096</v>
      </c>
      <c r="B463" s="63"/>
    </row>
    <row r="464" spans="1:2" x14ac:dyDescent="0.3">
      <c r="A464" t="s">
        <v>16097</v>
      </c>
      <c r="B464" s="63"/>
    </row>
    <row r="465" spans="1:2" x14ac:dyDescent="0.3">
      <c r="A465" t="s">
        <v>16098</v>
      </c>
      <c r="B465" s="63"/>
    </row>
    <row r="466" spans="1:2" x14ac:dyDescent="0.3">
      <c r="A466" t="s">
        <v>16099</v>
      </c>
      <c r="B466" s="63"/>
    </row>
    <row r="467" spans="1:2" x14ac:dyDescent="0.3">
      <c r="A467" t="s">
        <v>16166</v>
      </c>
      <c r="B467" s="63"/>
    </row>
    <row r="468" spans="1:2" x14ac:dyDescent="0.3">
      <c r="A468" t="s">
        <v>16167</v>
      </c>
      <c r="B468" s="63"/>
    </row>
    <row r="469" spans="1:2" x14ac:dyDescent="0.3">
      <c r="A469" t="s">
        <v>16168</v>
      </c>
      <c r="B469" s="63"/>
    </row>
    <row r="470" spans="1:2" x14ac:dyDescent="0.3">
      <c r="A470" t="s">
        <v>16169</v>
      </c>
      <c r="B470" s="63"/>
    </row>
    <row r="471" spans="1:2" x14ac:dyDescent="0.3">
      <c r="A471" t="s">
        <v>16170</v>
      </c>
      <c r="B471" s="63"/>
    </row>
    <row r="472" spans="1:2" x14ac:dyDescent="0.3">
      <c r="A472" t="s">
        <v>16171</v>
      </c>
      <c r="B472" s="63"/>
    </row>
    <row r="473" spans="1:2" x14ac:dyDescent="0.3">
      <c r="A473" t="s">
        <v>16172</v>
      </c>
      <c r="B473" s="63"/>
    </row>
    <row r="474" spans="1:2" x14ac:dyDescent="0.3">
      <c r="A474" t="s">
        <v>16173</v>
      </c>
      <c r="B474" s="63"/>
    </row>
    <row r="475" spans="1:2" x14ac:dyDescent="0.3">
      <c r="A475" t="s">
        <v>16174</v>
      </c>
      <c r="B475" s="63"/>
    </row>
    <row r="476" spans="1:2" x14ac:dyDescent="0.3">
      <c r="A476" t="s">
        <v>16175</v>
      </c>
      <c r="B476" s="63"/>
    </row>
    <row r="477" spans="1:2" x14ac:dyDescent="0.3">
      <c r="A477" t="s">
        <v>16176</v>
      </c>
      <c r="B477" s="63"/>
    </row>
    <row r="478" spans="1:2" x14ac:dyDescent="0.3">
      <c r="A478" t="s">
        <v>16177</v>
      </c>
      <c r="B478" s="63"/>
    </row>
    <row r="479" spans="1:2" x14ac:dyDescent="0.3">
      <c r="A479" t="s">
        <v>16178</v>
      </c>
      <c r="B479" s="63"/>
    </row>
    <row r="480" spans="1:2" x14ac:dyDescent="0.3">
      <c r="A480" t="s">
        <v>16179</v>
      </c>
      <c r="B480" s="63"/>
    </row>
    <row r="481" spans="1:2" x14ac:dyDescent="0.3">
      <c r="A481" t="s">
        <v>16180</v>
      </c>
      <c r="B481" s="63"/>
    </row>
    <row r="482" spans="1:2" x14ac:dyDescent="0.3">
      <c r="A482" t="s">
        <v>16181</v>
      </c>
      <c r="B482" s="63"/>
    </row>
    <row r="483" spans="1:2" x14ac:dyDescent="0.3">
      <c r="A483" t="s">
        <v>16182</v>
      </c>
      <c r="B483" s="63"/>
    </row>
    <row r="484" spans="1:2" x14ac:dyDescent="0.3">
      <c r="A484" t="s">
        <v>16183</v>
      </c>
      <c r="B484" s="63"/>
    </row>
    <row r="485" spans="1:2" x14ac:dyDescent="0.3">
      <c r="A485" t="s">
        <v>16184</v>
      </c>
      <c r="B485" s="63"/>
    </row>
    <row r="486" spans="1:2" x14ac:dyDescent="0.3">
      <c r="A486" t="s">
        <v>16185</v>
      </c>
      <c r="B486" s="63"/>
    </row>
    <row r="487" spans="1:2" x14ac:dyDescent="0.3">
      <c r="A487" t="s">
        <v>16186</v>
      </c>
      <c r="B487" s="63"/>
    </row>
    <row r="488" spans="1:2" x14ac:dyDescent="0.3">
      <c r="A488" t="s">
        <v>16187</v>
      </c>
      <c r="B488" s="63"/>
    </row>
    <row r="489" spans="1:2" x14ac:dyDescent="0.3">
      <c r="A489" t="s">
        <v>16188</v>
      </c>
      <c r="B489" s="63"/>
    </row>
    <row r="490" spans="1:2" x14ac:dyDescent="0.3">
      <c r="A490" t="s">
        <v>16189</v>
      </c>
      <c r="B490" s="63"/>
    </row>
    <row r="491" spans="1:2" x14ac:dyDescent="0.3">
      <c r="A491" t="s">
        <v>16190</v>
      </c>
      <c r="B491" s="63"/>
    </row>
    <row r="492" spans="1:2" x14ac:dyDescent="0.3">
      <c r="A492" t="s">
        <v>16191</v>
      </c>
      <c r="B492" s="63"/>
    </row>
    <row r="493" spans="1:2" x14ac:dyDescent="0.3">
      <c r="A493" t="s">
        <v>16192</v>
      </c>
      <c r="B493" s="63"/>
    </row>
    <row r="494" spans="1:2" x14ac:dyDescent="0.3">
      <c r="A494" t="s">
        <v>16193</v>
      </c>
      <c r="B494" s="63"/>
    </row>
    <row r="495" spans="1:2" x14ac:dyDescent="0.3">
      <c r="A495" t="s">
        <v>16194</v>
      </c>
      <c r="B495" s="63"/>
    </row>
    <row r="496" spans="1:2" x14ac:dyDescent="0.3">
      <c r="A496" t="s">
        <v>16212</v>
      </c>
      <c r="B496" s="63"/>
    </row>
    <row r="497" spans="1:2" x14ac:dyDescent="0.3">
      <c r="A497" t="s">
        <v>16213</v>
      </c>
      <c r="B497" s="63"/>
    </row>
    <row r="498" spans="1:2" x14ac:dyDescent="0.3">
      <c r="A498" t="s">
        <v>16214</v>
      </c>
      <c r="B498" s="63"/>
    </row>
    <row r="499" spans="1:2" x14ac:dyDescent="0.3">
      <c r="A499" t="s">
        <v>16215</v>
      </c>
      <c r="B499" s="63"/>
    </row>
    <row r="500" spans="1:2" x14ac:dyDescent="0.3">
      <c r="A500" t="s">
        <v>16216</v>
      </c>
      <c r="B500" s="63"/>
    </row>
    <row r="501" spans="1:2" x14ac:dyDescent="0.3">
      <c r="A501" t="s">
        <v>16217</v>
      </c>
      <c r="B501" s="63"/>
    </row>
    <row r="502" spans="1:2" x14ac:dyDescent="0.3">
      <c r="A502" t="s">
        <v>16218</v>
      </c>
      <c r="B502" s="63"/>
    </row>
    <row r="503" spans="1:2" x14ac:dyDescent="0.3">
      <c r="A503" t="s">
        <v>16219</v>
      </c>
      <c r="B503" s="63"/>
    </row>
    <row r="504" spans="1:2" x14ac:dyDescent="0.3">
      <c r="A504" t="s">
        <v>16220</v>
      </c>
      <c r="B504" s="63"/>
    </row>
    <row r="505" spans="1:2" x14ac:dyDescent="0.3">
      <c r="A505" t="s">
        <v>16221</v>
      </c>
      <c r="B505" s="63"/>
    </row>
    <row r="506" spans="1:2" x14ac:dyDescent="0.3">
      <c r="A506" t="s">
        <v>16222</v>
      </c>
      <c r="B506" s="63"/>
    </row>
    <row r="507" spans="1:2" x14ac:dyDescent="0.3">
      <c r="A507" t="s">
        <v>16223</v>
      </c>
      <c r="B507" s="63"/>
    </row>
    <row r="508" spans="1:2" x14ac:dyDescent="0.3">
      <c r="A508" t="s">
        <v>16224</v>
      </c>
      <c r="B508" s="63"/>
    </row>
    <row r="509" spans="1:2" x14ac:dyDescent="0.3">
      <c r="A509" t="s">
        <v>16225</v>
      </c>
      <c r="B509" s="63"/>
    </row>
    <row r="510" spans="1:2" x14ac:dyDescent="0.3">
      <c r="A510" t="s">
        <v>16226</v>
      </c>
      <c r="B510" s="63"/>
    </row>
    <row r="511" spans="1:2" x14ac:dyDescent="0.3">
      <c r="A511" t="s">
        <v>16227</v>
      </c>
      <c r="B511" s="63"/>
    </row>
    <row r="512" spans="1:2" x14ac:dyDescent="0.3">
      <c r="A512" t="s">
        <v>16228</v>
      </c>
      <c r="B512" s="63"/>
    </row>
    <row r="513" spans="1:2" x14ac:dyDescent="0.3">
      <c r="A513" t="s">
        <v>16229</v>
      </c>
      <c r="B513" s="63"/>
    </row>
    <row r="514" spans="1:2" x14ac:dyDescent="0.3">
      <c r="A514" t="s">
        <v>16230</v>
      </c>
      <c r="B514" s="63"/>
    </row>
    <row r="515" spans="1:2" x14ac:dyDescent="0.3">
      <c r="A515" t="s">
        <v>16231</v>
      </c>
      <c r="B515" s="63"/>
    </row>
    <row r="516" spans="1:2" x14ac:dyDescent="0.3">
      <c r="A516" t="s">
        <v>16232</v>
      </c>
      <c r="B516" s="63"/>
    </row>
    <row r="517" spans="1:2" x14ac:dyDescent="0.3">
      <c r="A517" t="s">
        <v>16233</v>
      </c>
      <c r="B517" s="63"/>
    </row>
    <row r="518" spans="1:2" x14ac:dyDescent="0.3">
      <c r="A518" t="s">
        <v>16234</v>
      </c>
      <c r="B518" s="63"/>
    </row>
    <row r="519" spans="1:2" x14ac:dyDescent="0.3">
      <c r="A519" t="s">
        <v>16235</v>
      </c>
      <c r="B519" s="63"/>
    </row>
    <row r="520" spans="1:2" x14ac:dyDescent="0.3">
      <c r="A520" t="s">
        <v>16236</v>
      </c>
      <c r="B520" s="63"/>
    </row>
    <row r="521" spans="1:2" x14ac:dyDescent="0.3">
      <c r="A521" t="s">
        <v>16237</v>
      </c>
      <c r="B521" s="63"/>
    </row>
    <row r="522" spans="1:2" x14ac:dyDescent="0.3">
      <c r="A522" t="s">
        <v>16238</v>
      </c>
      <c r="B522" s="63"/>
    </row>
    <row r="523" spans="1:2" x14ac:dyDescent="0.3">
      <c r="A523" t="s">
        <v>16239</v>
      </c>
      <c r="B523" s="63"/>
    </row>
    <row r="524" spans="1:2" x14ac:dyDescent="0.3">
      <c r="A524" t="s">
        <v>16240</v>
      </c>
      <c r="B524" s="63"/>
    </row>
    <row r="525" spans="1:2" x14ac:dyDescent="0.3">
      <c r="A525" t="s">
        <v>16241</v>
      </c>
      <c r="B525" s="63"/>
    </row>
    <row r="526" spans="1:2" x14ac:dyDescent="0.3">
      <c r="A526" t="s">
        <v>16242</v>
      </c>
      <c r="B526" s="63"/>
    </row>
    <row r="527" spans="1:2" x14ac:dyDescent="0.3">
      <c r="A527" t="s">
        <v>16243</v>
      </c>
      <c r="B527" s="63"/>
    </row>
    <row r="528" spans="1:2" x14ac:dyDescent="0.3">
      <c r="A528" t="s">
        <v>16244</v>
      </c>
      <c r="B528" s="63"/>
    </row>
    <row r="529" spans="1:2" x14ac:dyDescent="0.3">
      <c r="A529" t="s">
        <v>16245</v>
      </c>
      <c r="B529" s="63"/>
    </row>
    <row r="530" spans="1:2" x14ac:dyDescent="0.3">
      <c r="A530" t="s">
        <v>16246</v>
      </c>
      <c r="B530" s="63"/>
    </row>
    <row r="531" spans="1:2" x14ac:dyDescent="0.3">
      <c r="A531" t="s">
        <v>16247</v>
      </c>
      <c r="B531" s="63"/>
    </row>
    <row r="532" spans="1:2" x14ac:dyDescent="0.3">
      <c r="A532" t="s">
        <v>16248</v>
      </c>
      <c r="B532" s="63"/>
    </row>
    <row r="533" spans="1:2" x14ac:dyDescent="0.3">
      <c r="A533" t="s">
        <v>16283</v>
      </c>
      <c r="B533" s="63"/>
    </row>
    <row r="534" spans="1:2" x14ac:dyDescent="0.3">
      <c r="A534" t="s">
        <v>16284</v>
      </c>
      <c r="B534" s="63"/>
    </row>
    <row r="535" spans="1:2" x14ac:dyDescent="0.3">
      <c r="A535" t="s">
        <v>16285</v>
      </c>
      <c r="B535" s="63"/>
    </row>
    <row r="536" spans="1:2" x14ac:dyDescent="0.3">
      <c r="A536" t="s">
        <v>16286</v>
      </c>
      <c r="B536" s="63"/>
    </row>
    <row r="537" spans="1:2" x14ac:dyDescent="0.3">
      <c r="A537" t="s">
        <v>16287</v>
      </c>
      <c r="B537" s="63"/>
    </row>
    <row r="538" spans="1:2" x14ac:dyDescent="0.3">
      <c r="A538" t="s">
        <v>16288</v>
      </c>
      <c r="B538" s="63"/>
    </row>
    <row r="539" spans="1:2" x14ac:dyDescent="0.3">
      <c r="A539" t="s">
        <v>16289</v>
      </c>
      <c r="B539" s="63"/>
    </row>
    <row r="540" spans="1:2" x14ac:dyDescent="0.3">
      <c r="A540" t="s">
        <v>16290</v>
      </c>
      <c r="B540" s="63"/>
    </row>
    <row r="541" spans="1:2" x14ac:dyDescent="0.3">
      <c r="A541" t="s">
        <v>16291</v>
      </c>
      <c r="B541" s="63"/>
    </row>
    <row r="542" spans="1:2" x14ac:dyDescent="0.3">
      <c r="A542" t="s">
        <v>16292</v>
      </c>
      <c r="B542" s="63"/>
    </row>
    <row r="543" spans="1:2" x14ac:dyDescent="0.3">
      <c r="A543" t="s">
        <v>16293</v>
      </c>
      <c r="B543" s="63"/>
    </row>
    <row r="544" spans="1:2" x14ac:dyDescent="0.3">
      <c r="A544" t="s">
        <v>16294</v>
      </c>
      <c r="B544" s="63"/>
    </row>
    <row r="545" spans="1:2" x14ac:dyDescent="0.3">
      <c r="A545" t="s">
        <v>16295</v>
      </c>
      <c r="B545" s="63"/>
    </row>
    <row r="546" spans="1:2" x14ac:dyDescent="0.3">
      <c r="A546" t="s">
        <v>16296</v>
      </c>
      <c r="B546" s="63"/>
    </row>
    <row r="547" spans="1:2" x14ac:dyDescent="0.3">
      <c r="A547" t="s">
        <v>16297</v>
      </c>
      <c r="B547" s="63"/>
    </row>
    <row r="548" spans="1:2" x14ac:dyDescent="0.3">
      <c r="A548" t="s">
        <v>16298</v>
      </c>
      <c r="B548" s="63"/>
    </row>
    <row r="549" spans="1:2" x14ac:dyDescent="0.3">
      <c r="A549" t="s">
        <v>16299</v>
      </c>
      <c r="B549" s="63"/>
    </row>
    <row r="550" spans="1:2" x14ac:dyDescent="0.3">
      <c r="A550" t="s">
        <v>16300</v>
      </c>
      <c r="B550" s="63"/>
    </row>
    <row r="551" spans="1:2" x14ac:dyDescent="0.3">
      <c r="A551" t="s">
        <v>16301</v>
      </c>
      <c r="B551" s="63"/>
    </row>
    <row r="552" spans="1:2" x14ac:dyDescent="0.3">
      <c r="A552" t="s">
        <v>16302</v>
      </c>
      <c r="B552" s="63"/>
    </row>
    <row r="553" spans="1:2" x14ac:dyDescent="0.3">
      <c r="A553" t="s">
        <v>16303</v>
      </c>
      <c r="B553" s="63"/>
    </row>
    <row r="554" spans="1:2" x14ac:dyDescent="0.3">
      <c r="A554" t="s">
        <v>16304</v>
      </c>
      <c r="B554" s="63"/>
    </row>
    <row r="555" spans="1:2" x14ac:dyDescent="0.3">
      <c r="A555" t="s">
        <v>16305</v>
      </c>
      <c r="B555" s="63"/>
    </row>
  </sheetData>
  <sortState ref="AI4:AI19">
    <sortCondition ref="AI4"/>
  </sortState>
  <mergeCells count="1">
    <mergeCell ref="F2:G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Tasks</vt:lpstr>
      <vt:lpstr>Extra Notes</vt:lpstr>
      <vt:lpstr>Data Preparation</vt:lpstr>
      <vt:lpstr>Monthly Ageing</vt:lpstr>
      <vt:lpstr>Sole Proprietor</vt:lpstr>
      <vt:lpstr>Task B</vt:lpstr>
      <vt:lpstr>Customer Master</vt:lpstr>
      <vt:lpstr>Client Case</vt:lpstr>
      <vt:lpstr>Customer Summary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Prem Joetendra Patel</dc:creator>
  <cp:lastModifiedBy>Windows User</cp:lastModifiedBy>
  <dcterms:created xsi:type="dcterms:W3CDTF">2021-05-05T10:41:47Z</dcterms:created>
  <dcterms:modified xsi:type="dcterms:W3CDTF">2023-10-21T13:16:05Z</dcterms:modified>
</cp:coreProperties>
</file>