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erdxbpo\OneDrive - Banco Itaú SA\Documentos\AD\OpenBankingData\Febraban\DataOwner\DicionáriosOficiais\"/>
    </mc:Choice>
  </mc:AlternateContent>
  <xr:revisionPtr revIDLastSave="17" documentId="13_ncr:1_{A0D46A99-A67C-4FA2-BDDB-27039DBF723D}" xr6:coauthVersionLast="41" xr6:coauthVersionMax="45" xr10:uidLastSave="{C843219E-291A-4910-A17D-8EC5E37CF55F}"/>
  <bookViews>
    <workbookView xWindow="-120" yWindow="-120" windowWidth="20730" windowHeight="11160" xr2:uid="{00000000-000D-0000-FFFF-FFFF00000000}"/>
  </bookViews>
  <sheets>
    <sheet name="Dependências-Agências" sheetId="1" r:id="rId1"/>
    <sheet name="Correspondentes" sheetId="2" r:id="rId2"/>
    <sheet name="CanaisAtendimentoEletrônico " sheetId="4" r:id="rId3"/>
    <sheet name="Canaistelefônico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3" l="1"/>
  <c r="A10" i="3"/>
  <c r="A9" i="3"/>
  <c r="A8" i="3"/>
  <c r="A7" i="3"/>
  <c r="A6" i="3"/>
  <c r="A5" i="3"/>
  <c r="A4" i="3"/>
  <c r="A3" i="3"/>
  <c r="A2" i="3"/>
  <c r="A8" i="4"/>
  <c r="A7" i="4"/>
  <c r="A6" i="4"/>
  <c r="A5" i="4"/>
  <c r="A4" i="4"/>
  <c r="A3" i="4"/>
  <c r="A2" i="4"/>
  <c r="A19" i="2"/>
  <c r="A18" i="2"/>
  <c r="A17" i="2"/>
  <c r="A16" i="2"/>
  <c r="A15" i="2"/>
  <c r="A14" i="2"/>
  <c r="A13" i="2"/>
  <c r="A12" i="2"/>
  <c r="A11" i="2"/>
  <c r="A10" i="2"/>
  <c r="A9" i="2"/>
  <c r="A8" i="2"/>
  <c r="A7" i="2"/>
  <c r="A6" i="2"/>
  <c r="A5" i="2"/>
  <c r="A4" i="2"/>
  <c r="A3" i="2"/>
  <c r="A2" i="2"/>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<sst xmlns="http://schemas.openxmlformats.org/spreadsheetml/2006/main" count="434" uniqueCount="123">
  <si>
    <t>Xpath</t>
  </si>
  <si>
    <t>Nome</t>
  </si>
  <si>
    <t>Definição</t>
  </si>
  <si>
    <t>Tipo do Dado</t>
  </si>
  <si>
    <t>Tamanho</t>
  </si>
  <si>
    <t>Mandatoriedade</t>
  </si>
  <si>
    <t>Formato</t>
  </si>
  <si>
    <t>Domínio</t>
  </si>
  <si>
    <t>Mínimo de Ocorrências</t>
  </si>
  <si>
    <t>Máximo de Ocorrências</t>
  </si>
  <si>
    <t>Restrições</t>
  </si>
  <si>
    <t>name</t>
  </si>
  <si>
    <t>Texto</t>
  </si>
  <si>
    <t>Mandatório</t>
  </si>
  <si>
    <t>\w*\W*</t>
  </si>
  <si>
    <t>N/A</t>
  </si>
  <si>
    <t>cnpjNumber</t>
  </si>
  <si>
    <t>^(\d{14})$</t>
  </si>
  <si>
    <t>Números de 0 a 9.</t>
  </si>
  <si>
    <t>type</t>
  </si>
  <si>
    <t>code</t>
  </si>
  <si>
    <t xml:space="preserve">Código identificador da dependência. Ex. '3006','3035', '1382', '2516', '2856'. </t>
  </si>
  <si>
    <t>^\d{4}$</t>
  </si>
  <si>
    <t>Números de 0 a 9</t>
  </si>
  <si>
    <t>Para qualquer tipo de dependência informada deverá ser sempre preenchido com a identificação da Agência</t>
  </si>
  <si>
    <t>checkDigit</t>
  </si>
  <si>
    <t>Dígito verificador do código da dependência</t>
  </si>
  <si>
    <t>Opcional</t>
  </si>
  <si>
    <t>^\d{1}$</t>
  </si>
  <si>
    <t xml:space="preserve">Nome da dependência, exemplos: 
         3006, 'SP Ponte Morumbi'
         3035, 'Uberaba São Benedito'
         1382, 'ALPHAVILLE-BARUERI'
         2516, 'PRIME-ALPHAVILLE'
         2856, 'CID.DE DEUS-U.OSASCO'
   </t>
  </si>
  <si>
    <t>streetType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</si>
  <si>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</si>
  <si>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streetName</t>
  </si>
  <si>
    <t>Os logradouros são identificados pelo nome oficial atribuído pelo município ao qual estão vinculados. Exemplo: Avenida Paulista, sendo “Avenida” o tipo e “Paulista” o nome do logradouro</t>
  </si>
  <si>
    <t>buildingNumber</t>
  </si>
  <si>
    <t>O número especifica o imóvel. Ocorrem, raras vezes, de o imóvel não ter número. Para os logradouros sem numeração recomenda-se a utilização da sigla 's/n'.</t>
  </si>
  <si>
    <t>additionalInfo</t>
  </si>
  <si>
    <t>Alguns logradouros ainda necessitam ser especificados por meio de complemento, conforme o exemplo a seguir: 'Loja B', 'Fundos', 'Casa 2', 'Lote C'</t>
  </si>
  <si>
    <t>districtName</t>
  </si>
  <si>
    <t>Bairro é uma comunidade ou região localizada em uma cidade ou município de acordo com as suas subdivisões geográficas. Exemplo: 'Paraíso'</t>
  </si>
  <si>
    <t>townName</t>
  </si>
  <si>
    <t xml:space="preserve">Localidade: O nome da localidade corresponde à designação
da cidade ou município no qual o endereço está localizado. Ex. 'São Paulo'
</t>
  </si>
  <si>
    <t>countrySubDivision</t>
  </si>
  <si>
    <t>postCode</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</si>
  <si>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</si>
  <si>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 xml:space="preserve">Texto
</t>
  </si>
  <si>
    <t>(\d{5})-(\d{3})</t>
  </si>
  <si>
    <t>weekday</t>
  </si>
  <si>
    <t>Em formato texto, seguindo o domínio apresentado, devem ser colocados os dias da semana.</t>
  </si>
  <si>
    <t>(Domingo)|(Segunda-feira)|(Terça-feira)|(Quarta-feira)|(Quinta-feira)|(Sexta-feira)|(Sábado)</t>
  </si>
  <si>
    <t>Segunda-Feira
Terça-Feira
Quarta-Feira
Quinta-Feira
Sexta-Feira</t>
  </si>
  <si>
    <t>openingTime</t>
  </si>
  <si>
    <t>^([0|1|2]{1})([0-9]{1}):([0|1|2|3|4|5]{1})([0-9]{1}):([0|1|2|3|4|5]{1})([0-9]{1})\+([0-9]{4})$</t>
  </si>
  <si>
    <t>Preenchimento com horário universal (em UTC)</t>
  </si>
  <si>
    <t>closingTime</t>
  </si>
  <si>
    <t>exceptionAvailability</t>
  </si>
  <si>
    <t>Em campo texto devem ser registradas todas as Exceções para o não atendimento.  Ex. 'Exceto feriados municipais, nacionais e estaduais'.</t>
  </si>
  <si>
    <t>allowPublicAccess</t>
  </si>
  <si>
    <t>Booleano</t>
  </si>
  <si>
    <t>^\[0-1]{1}$</t>
  </si>
  <si>
    <t>^([0-9]{1})$</t>
  </si>
  <si>
    <t>N</t>
  </si>
  <si>
    <t>Se houver um número de telefone obrigatoriamente devemos ter seu tipo identificado</t>
  </si>
  <si>
    <t>areaCode</t>
  </si>
  <si>
    <t>Número de DDD (Discagem Direta à Distância) do telefone da 
dependência - se houver. Ex. '19'</t>
  </si>
  <si>
    <t>^\d{2}$</t>
  </si>
  <si>
    <t>Se houver um número de telefone obrigatoriamente devemos ter um DDD</t>
  </si>
  <si>
    <t>number</t>
  </si>
  <si>
    <t>Número de telefone da dependência - se houver</t>
  </si>
  <si>
    <t>([0-9]{4,5})-([0-9]{4})</t>
  </si>
  <si>
    <t>codes</t>
  </si>
  <si>
    <t>Campo de texto livre para descrever mais sobre os serviços</t>
  </si>
  <si>
    <t>Nome do contratante do serviço do correspondente. Ex. 'Empresa Contratante'</t>
  </si>
  <si>
    <t>corporationName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</si>
  <si>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</si>
  <si>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groupName</t>
  </si>
  <si>
    <t>Nome do conglomerado ao qual pertence o agente bancário, por exemplo: 
"Companhia Brasileira de Distribuição"
"Empresa Brasileira de Correios e Telegrafos - ECT"
'Grupo Pão de Açúcar'</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</si>
  <si>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</si>
  <si>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 xml:space="preserve">Localidade: O nome da localidade corresponde à designação da cidade ou município no qual o endereço está localizado. Ex. 'São Paulo'
</t>
  </si>
  <si>
    <t>^(\d{5})-(\d{3})$</t>
  </si>
  <si>
    <t>countryCode</t>
  </si>
  <si>
    <t>Número de DDI (Discagem Direta Internacional) para  telefone de acesso ao Canal - se houver. Ex. '55'</t>
  </si>
  <si>
    <t>Número de DDD (Discagem Direta à Distância) para  telefone de acesso ao Canal - se houver. Ex. '19'</t>
  </si>
  <si>
    <t xml:space="preserve">Número de telefone de acesso ao canal. Ex:' 4004-4828', '99878-5342', '0800-778-7788' 
</t>
  </si>
  <si>
    <t>^(([0-9]{4,5})-([0-9]{4}))|(([0-9]{4})-([0-9]{3})-([0-9]{4}))$</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</si>
  <si>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</si>
  <si>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url</t>
  </si>
  <si>
    <t>Endereço eletrônico de acesso ao canal. URLs são limitadas a 2048 caracteres mas, para o contexto do Sistema Financeiro aberto, será adotado a metade deste tamanho. Ex. 'https://example.com/mobile-banking'</t>
  </si>
  <si>
    <t>Número completo do CNPJ da instituição responsável pela dependência - o CNPJ corresponde ao número de inscrição no Cadastro de Pessoa Jurídica. 
Deve-se ter apenas os números do CNPJ, sem máscara.</t>
  </si>
  <si>
    <t>Agência
Posto de Atendimento
Posto de Atendimento Eletrônico</t>
  </si>
  <si>
    <t>Número completo do CNPJ do contratante do correspondente - o CNPJ corresponde ao número de inscrição no Cadastro de Pessoa Jurídica. 
Deve-se ter apenas os números do CNPJ, sem máscara.</t>
  </si>
  <si>
    <t>Número completo do CNPJ do correspondente - o CNPJ corresponde ao número de inscrição no Cadastro de Pessoa Jurídica. 
Deve-se ter apenas os números do CNPJ, sem máscara.</t>
  </si>
  <si>
    <t>Número completo do CNPJ da instituição responsável pelo canal eletrônico - o CNPJ corresponde ao número de inscrição no Cadastro de Pessoa Jurídica. 
Deve-se ter apenas os números do CNPJ, sem máscara.</t>
  </si>
  <si>
    <t>Tipo de canal de atendimento:
'Internet banking'
'Mobile banking' 
'SAC'
'Ouvidoria'
'Chat'</t>
  </si>
  <si>
    <t>O Tipo de Canal determina o Tipo de Acesso a ele relacionado: 
URL para acesso ao internet banking,
URL para aquisição do app , 
URL da central, 
URL do SAC, 
URL da ouvidoria, 
URL para chat</t>
  </si>
  <si>
    <t xml:space="preserve"> 'Internet banking'
 'Mobile banking' 
 'SAC'
 'Ouvidoria'
 'Chat'</t>
  </si>
  <si>
    <t xml:space="preserve">O Tipo de Canal determina o Tipo de Acesso a ele relacionado: 
 telefone da central, 
 telefone do SAC, 
 telefone da ouvidoria, 
</t>
  </si>
  <si>
    <t>\W*</t>
  </si>
  <si>
    <t>Nome da Instituição, pertencente à Marca, responsável pela Dependência. p. ex. 'Empresa da Organização A'</t>
  </si>
  <si>
    <r>
      <t xml:space="preserve">Tipo da dependência, segundo a regulamentação do Bacen, 
na Resolução Nº 4072, de 26 de abril de 2012:
</t>
    </r>
    <r>
      <rPr>
        <b/>
        <sz val="11"/>
        <rFont val="Calibri"/>
        <family val="2"/>
        <scheme val="minor"/>
      </rPr>
      <t>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</si>
  <si>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Identificação do Tipo de telefone da dependência. Ex.Fixo, Móvel</t>
  </si>
  <si>
    <t>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</si>
  <si>
    <r>
      <t xml:space="preserve">Enumeração de serviços prestados pelo Correspondente consultado, retornado em um </t>
    </r>
    <r>
      <rPr>
        <i/>
        <sz val="11"/>
        <rFont val="Calibri"/>
        <family val="2"/>
        <scheme val="minor"/>
      </rPr>
      <t>array</t>
    </r>
    <r>
      <rPr>
        <sz val="11"/>
        <rFont val="Calibri"/>
        <family val="2"/>
        <scheme val="minor"/>
      </rPr>
      <t>:
'Recepção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r>
  </si>
  <si>
    <t>Nome da Instituição, pertencente à Marca, responsável pelo Correspondente. p. ex. 'Empresa da Organização A'</t>
  </si>
  <si>
    <t>Enumeração referente a cada sigla da unidade da federação que identifica o estado ou o distrito federal, no qual o endereço está localizado. Ex. 'AC'. São considerados apenas as siglas para os estados brasileiros.</t>
  </si>
  <si>
    <t>Nome da Instituição, pertencente à Marca, responsável pelos  Canais de Atendimento Eletrônico (titular). P.ex. 'Empresa da Organização A'</t>
  </si>
  <si>
    <t xml:space="preserve">Central telefônica banking'
'SAC'
'Ouvidoria'
</t>
  </si>
  <si>
    <t>Nome da Marca reportada pelo participante do Open Banking. O conceito a que se refere a 'marca' utilizada está em definição pelos participantes.</t>
  </si>
  <si>
    <t>Fixo'
'Móvel'</t>
  </si>
  <si>
    <t xml:space="preserve">Indica se a dependência tem acesso restrito a clientes, por exemplo, uma agência dentro de uma empresa que só atenda aos clientes daquela empresa, ou acesso irrestrito, atendendo o público em geral.p.ex. 'Falso' (restrito) </t>
  </si>
  <si>
    <t>Falso'
'Verdadeiro'</t>
  </si>
  <si>
    <t>Horário padrão de início de atendimento da Dependência.
O horário deve estar no formato UTC (10:00:00+0000).
(Horário no formato RFC-3339 com deslocamento baseado no UTC
Ex: 12:00:00+00:00 (Como no Brasil nós estamos em GMT-3, a hora ao lado representa 09:00h, ou deveria ser informada como 09:00:00-03:00))</t>
  </si>
  <si>
    <t>Horário padrão de encerramento de atendimento da Dependência.
O horário deve estar no formato UTC (16:00:00+0000).
(Horário no formato RFC-3339 com deslocamento baseado no UTC
Ex: 12:00:00+00:00 (Como no Brasil nós estamos em GMT-3, a hora ao lado representa 09:00h, ou deveria ser informada como 09:00:00-03:00))</t>
  </si>
  <si>
    <t>AC'; 'AL'; 'AM'; 'AP'; 'BA'; 'CE'; 'DF'; 'ES'; 'GO'; 'MA'; 'MG'; 'MS'; 'MT'; 'PA'; 'PB'; 'PE'; 'PI'; 'PR'; 'RJ'; 'RN'; 'RO'; 'RR'; 'RS'; 'SC'; 'SE'; 'SP'; 'TO'</t>
  </si>
  <si>
    <r>
      <t xml:space="preserve">Abertura de contas'
'Recebimentos, pagamentos e transferências eletrônicas'
'Recebimentos e pagamentos de qualquer natureza'
'Operações de crédito'
'Cartão de crédito'
</t>
    </r>
    <r>
      <rPr>
        <sz val="11"/>
        <color theme="1" tint="4.9989318521683403E-2"/>
        <rFont val="Calibri"/>
        <family val="2"/>
        <scheme val="minor"/>
      </rPr>
      <t xml:space="preserve">'Operações de câmbio'
'Investimentos'
'Seguros'
</t>
    </r>
    <r>
      <rPr>
        <sz val="11"/>
        <rFont val="Calibri"/>
        <family val="2"/>
        <scheme val="minor"/>
      </rPr>
      <t>'Atendimento as demandas de cliente'</t>
    </r>
  </si>
  <si>
    <t xml:space="preserve">Serviços prestados pela dependência consultada:
Abertura de contas
Recebimentos, pagamentos e transferências eletrônicas
Recebimentos e pagamentos de qualquer natureza
Operações de crédito
Cartão de crédito
Operações de câmbio
Investimentos
Seguros
Atendimento as demandas de cliente
</t>
  </si>
  <si>
    <t>Abertura de contas'
'Recebimentos, pagamentos e transferências eletrônicas'
'Recebimentos e pagamentos de qualquer natureza'
'Operações de crédito'
'Cartão de crédito'
'Operações de câmbio'
'Investimentos'
'Seguros'
'Atendimento as demandas de cliente'</t>
  </si>
  <si>
    <r>
      <t xml:space="preserve">Enumeração de serviços disponíveis no Canal de 
Atendimento Eletrônico consultado:
'Abertura de contas'
'Recebimentos, pagamentos e transferências eletrônicas'
'Recebimentos e pagamentos de qualquer natureza
Operações de crédito'
'Cartão de crédito'
'Operações de câmbio'
'Investimentos'
'Seguros'
'Investimentos'
'Atendimento as demandas de cliente'
Essa informação será retornada em um </t>
    </r>
    <r>
      <rPr>
        <i/>
        <sz val="11"/>
        <rFont val="Calibri"/>
        <family val="2"/>
        <scheme val="minor"/>
      </rPr>
      <t>array</t>
    </r>
    <r>
      <rPr>
        <sz val="11"/>
        <rFont val="Calibri"/>
        <family val="2"/>
        <scheme val="minor"/>
      </rPr>
      <t>.</t>
    </r>
  </si>
  <si>
    <t>Nome da Instituição, pertencente à organização, responsável pelo Canal Telefônico. Ex. 'Empresa da Organização A'</t>
  </si>
  <si>
    <t xml:space="preserve">Tipo de canal telefônico de atendimento:
'Central telefônica banking'
'SAC'
'Ouvidoria'
</t>
  </si>
  <si>
    <r>
      <t xml:space="preserve">Serviços disponíveis no Canal Telefônico de 
Atendimento consultado:
'Abertura de contas'
'Recebimentos, pagamentos e transferências eletrônicas'
'Recebimentos e pagamentos de qualquer natureza
Operações de crédito'
'Cartão de crédito'
'Operações de câmbio'
'Investimentos'
'Seguros'
'Atendimento as demandas de cliente'
Essa informação será retornada em um </t>
    </r>
    <r>
      <rPr>
        <i/>
        <sz val="11"/>
        <rFont val="Calibri"/>
        <family val="2"/>
        <scheme val="minor"/>
      </rPr>
      <t>array</t>
    </r>
    <r>
      <rPr>
        <sz val="11"/>
        <rFont val="Calibri"/>
        <family val="2"/>
        <scheme val="minor"/>
      </rPr>
      <t>.</t>
    </r>
  </si>
  <si>
    <r>
      <t xml:space="preserve"> 'Abertura de contas'
'Recebimentos, pagamentos e transferências eletrônicas'
'Recebimentos e pagamentos de qualquer natureza'
'Operações de crédito'
'Cartão de crédito'
'Operações de câmbio'
'Investimentos'
'Seguros'</t>
    </r>
    <r>
      <rPr>
        <sz val="11"/>
        <color rgb="FFFF0000"/>
        <rFont val="Calibri"/>
        <family val="2"/>
        <scheme val="minor"/>
      </rPr>
      <t xml:space="preserve">
</t>
    </r>
    <r>
      <rPr>
        <sz val="11"/>
        <rFont val="Calibri"/>
        <family val="2"/>
        <scheme val="minor"/>
      </rPr>
      <t>'Atendimento as demandas de cliente'</t>
    </r>
  </si>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</sst>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FF0000"/>
      <name val="Calibri"/>
      <family val="2"/>
      <scheme val="minor"/>
    </font>
    <font>
      <sz val="11"/>
      <color theme="1" tint="4.9989318521683403E-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applyFill="1" applyAlignment="1">
      <alignment vertical="top"/>
    </xf>
    <xf numFmtId="0" fontId="1" fillId="0" borderId="0" xfId="0" applyFont="1" applyFill="1" applyBorder="1" applyAlignment="1">
      <alignment horizontal="left" vertical="top"/>
    </xf>
    <xf numFmtId="0" fontId="1" fillId="0" borderId="0" xfId="0" quotePrefix="1" applyFont="1" applyFill="1" applyAlignment="1">
      <alignment vertical="top" wrapText="1"/>
    </xf>
    <xf numFmtId="0" fontId="1" fillId="0" borderId="0" xfId="0" applyFont="1" applyFill="1" applyBorder="1"/>
    <xf numFmtId="0" fontId="1" fillId="0" borderId="0" xfId="0" applyFont="1" applyFill="1" applyBorder="1" applyAlignment="1">
      <alignment horizontal="left" vertical="top" wrapText="1"/>
    </xf>
    <xf numFmtId="0" fontId="1" fillId="0" borderId="0" xfId="0" applyFont="1" applyFill="1" applyBorder="1" applyAlignment="1">
      <alignment horizontal="center" vertical="center"/>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Fill="1" applyBorder="1" applyAlignment="1">
      <alignment horizontal="left" vertical="center"/>
    </xf>
    <xf numFmtId="0" fontId="1" fillId="0" borderId="0" xfId="0" applyFont="1" applyFill="1" applyBorder="1" applyAlignment="1">
      <alignment horizontal="center" vertical="top"/>
    </xf>
    <xf numFmtId="0" fontId="1" fillId="0" borderId="0" xfId="0" applyFont="1" applyFill="1" applyBorder="1" applyAlignment="1">
      <alignment wrapText="1"/>
    </xf>
    <xf numFmtId="0" fontId="1" fillId="0" borderId="0" xfId="0" applyFont="1" applyFill="1" applyBorder="1" applyAlignment="1">
      <alignment horizontal="center" vertical="top" wrapText="1"/>
    </xf>
    <xf numFmtId="0" fontId="1" fillId="0" borderId="0" xfId="0" quotePrefix="1" applyFont="1" applyFill="1" applyBorder="1" applyAlignment="1">
      <alignment horizontal="left" vertical="top" wrapText="1"/>
    </xf>
    <xf numFmtId="0" fontId="1" fillId="0" borderId="0" xfId="0" applyFont="1" applyFill="1" applyBorder="1" applyAlignment="1">
      <alignment horizontal="right"/>
    </xf>
    <xf numFmtId="0" fontId="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0" xfId="0" applyFont="1" applyFill="1"/>
    <xf numFmtId="0" fontId="1" fillId="0" borderId="0" xfId="0" applyFont="1" applyFill="1" applyAlignment="1">
      <alignment vertical="top" wrapText="1"/>
    </xf>
    <xf numFmtId="0" fontId="1" fillId="0" borderId="0" xfId="0" applyFont="1" applyFill="1" applyAlignment="1">
      <alignment horizontal="center" vertical="top"/>
    </xf>
    <xf numFmtId="0" fontId="1" fillId="0" borderId="0" xfId="0" applyFont="1" applyFill="1" applyAlignment="1">
      <alignment horizontal="right" vertical="top"/>
    </xf>
    <xf numFmtId="0" fontId="1" fillId="0" borderId="0" xfId="0" applyFont="1" applyFill="1" applyAlignment="1"/>
    <xf numFmtId="0" fontId="1" fillId="0" borderId="0" xfId="0" applyFont="1" applyFill="1" applyAlignment="1">
      <alignment horizontal="right"/>
    </xf>
    <xf numFmtId="0" fontId="2" fillId="0" borderId="0" xfId="0" applyFont="1" applyFill="1" applyAlignment="1"/>
    <xf numFmtId="0" fontId="1" fillId="0" borderId="0" xfId="0" applyFont="1" applyFill="1" applyAlignment="1">
      <alignment horizontal="left" vertical="top"/>
    </xf>
    <xf numFmtId="0" fontId="1" fillId="0" borderId="0" xfId="0" applyFont="1" applyFill="1" applyAlignment="1">
      <alignment horizontal="left"/>
    </xf>
    <xf numFmtId="0" fontId="1" fillId="0" borderId="0" xfId="0" quotePrefix="1" applyFont="1" applyFill="1" applyAlignment="1">
      <alignment horizontal="left" vertical="top" wrapText="1"/>
    </xf>
    <xf numFmtId="0" fontId="1" fillId="0" borderId="0" xfId="0" quotePrefix="1" applyFont="1" applyFill="1" applyAlignment="1">
      <alignment vertical="top"/>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2" fillId="0" borderId="1" xfId="0" applyFont="1" applyFill="1" applyBorder="1" applyAlignment="1">
      <alignment vertical="top"/>
    </xf>
    <xf numFmtId="0" fontId="2" fillId="0" borderId="1" xfId="0" applyFont="1" applyFill="1" applyBorder="1" applyAlignment="1">
      <alignment horizontal="left" vertical="top"/>
    </xf>
    <xf numFmtId="0" fontId="2" fillId="0" borderId="1" xfId="0" applyFont="1" applyFill="1" applyBorder="1" applyAlignment="1">
      <alignment horizontal="right" vertical="top"/>
    </xf>
    <xf numFmtId="0" fontId="2" fillId="0" borderId="1" xfId="0" applyFont="1" applyFill="1" applyBorder="1" applyAlignment="1">
      <alignment horizontal="left" vertical="top" wrapText="1"/>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4" customWidth="1"/>
    <col min="2" max="2" width="23.42578125" style="4" customWidth="1"/>
    <col min="3" max="3" width="83" style="11" customWidth="1"/>
    <col min="4" max="4" width="11.28515625" style="4" bestFit="1" customWidth="1"/>
    <col min="5" max="5" width="8.140625" style="4" bestFit="1" customWidth="1"/>
    <col min="6" max="6" width="14.140625" style="4" bestFit="1" customWidth="1"/>
    <col min="7" max="7" width="21.42578125" style="4" customWidth="1"/>
    <col min="8" max="8" width="52" style="4" customWidth="1"/>
    <col min="9" max="9" width="19.28515625" style="4" bestFit="1" customWidth="1"/>
    <col min="10" max="10" width="19.5703125" style="14" bestFit="1" customWidth="1"/>
    <col min="11" max="11" width="46.85546875" style="11" customWidth="1"/>
    <col min="12" max="16384" width="9.140625" style="4"/>
  </cols>
  <sheetData>
    <row r="1" spans="1:12" x14ac:dyDescent="0.25">
      <c r="A1" s="36" t="s">
        <v>0</v>
      </c>
      <c r="B1" s="36" t="s">
        <v>1</v>
      </c>
      <c r="C1" s="37" t="s">
        <v>2</v>
      </c>
      <c r="D1" s="36" t="s">
        <v>3</v>
      </c>
      <c r="E1" s="36" t="s">
        <v>4</v>
      </c>
      <c r="F1" s="36" t="s">
        <v>5</v>
      </c>
      <c r="G1" s="36" t="s">
        <v>6</v>
      </c>
      <c r="H1" s="36" t="s">
        <v>7</v>
      </c>
      <c r="I1" s="36" t="s">
        <v>8</v>
      </c>
      <c r="J1" s="38" t="s">
        <v>9</v>
      </c>
      <c r="K1" s="37" t="s">
        <v>10</v>
      </c>
      <c r="L1" s="36"/>
    </row>
    <row r="2" spans="1:12" ht="38.25" customHeight="1" x14ac:dyDescent="0.25">
      <c r="A2" s="2" t="str">
        <f>CONCATENATE("openBankingBrazil/&lt;brand&gt;/",B2)</f>
        <v>openBankingBrazil/&lt;brand&gt;/name</v>
      </c>
      <c r="B2" s="2" t="s">
        <v>11</v>
      </c>
      <c r="C2" s="15" t="s">
        <v>107</v>
      </c>
      <c r="D2" s="2" t="s">
        <v>12</v>
      </c>
      <c r="E2" s="10">
        <v>30</v>
      </c>
      <c r="F2" s="2" t="s">
        <v>13</v>
      </c>
      <c r="G2" s="2" t="s">
        <v>14</v>
      </c>
      <c r="H2" s="2"/>
      <c r="I2" s="6">
        <v>1</v>
      </c>
      <c r="J2" s="6">
        <v>1</v>
      </c>
      <c r="K2" s="7" t="s">
        <v>15</v>
      </c>
      <c r="L2" s="8"/>
    </row>
    <row r="3" spans="1:12" ht="30" x14ac:dyDescent="0.25">
      <c r="A3" s="2" t="str">
        <f>CONCATENATE("openBankingBrazil/&lt;brand&gt;/companies/",B3)</f>
        <v>openBankingBrazil/&lt;brand&gt;/companies/name</v>
      </c>
      <c r="B3" s="2" t="s">
        <v>11</v>
      </c>
      <c r="C3" s="15" t="s">
        <v>98</v>
      </c>
      <c r="D3" s="2" t="s">
        <v>12</v>
      </c>
      <c r="E3" s="10">
        <v>30</v>
      </c>
      <c r="F3" s="2" t="s">
        <v>13</v>
      </c>
      <c r="G3" s="2" t="s">
        <v>14</v>
      </c>
      <c r="H3" s="2"/>
      <c r="I3" s="6">
        <v>1</v>
      </c>
      <c r="J3" s="6">
        <v>1</v>
      </c>
      <c r="K3" s="7" t="s">
        <v>15</v>
      </c>
      <c r="L3" s="8"/>
    </row>
    <row r="4" spans="1:12" ht="45" x14ac:dyDescent="0.25">
      <c r="A4" s="2" t="str">
        <f>CONCATENATE("openBankingBrazil/&lt;brand&gt;/companies/",B4)</f>
        <v>openBankingBrazil/&lt;brand&gt;/companies/cnpjNumber</v>
      </c>
      <c r="B4" s="2" t="s">
        <v>16</v>
      </c>
      <c r="C4" s="7" t="s">
        <v>88</v>
      </c>
      <c r="D4" s="2" t="s">
        <v>12</v>
      </c>
      <c r="E4" s="10">
        <v>14</v>
      </c>
      <c r="F4" s="2" t="s">
        <v>13</v>
      </c>
      <c r="G4" s="2" t="s">
        <v>17</v>
      </c>
      <c r="H4" s="5" t="s">
        <v>18</v>
      </c>
      <c r="I4" s="6">
        <v>1</v>
      </c>
      <c r="J4" s="6">
        <v>1</v>
      </c>
      <c r="K4" s="5" t="s">
        <v>15</v>
      </c>
      <c r="L4" s="8"/>
    </row>
    <row r="5" spans="1:12" ht="255" customHeight="1" x14ac:dyDescent="0.25">
      <c r="A5" s="2" t="str">
        <f>CONCATENATE("openBankingBrazil/&lt;brand&gt;/companies/branches/identification/",B5)</f>
        <v>openBankingBrazil/&lt;brand&gt;/companies/branches/identification/type</v>
      </c>
      <c r="B5" s="2" t="s">
        <v>19</v>
      </c>
      <c r="C5" s="5" t="s">
        <v>99</v>
      </c>
      <c r="D5" s="2" t="s">
        <v>12</v>
      </c>
      <c r="E5" s="10">
        <v>100</v>
      </c>
      <c r="F5" s="2" t="s">
        <v>13</v>
      </c>
      <c r="G5" s="2" t="s">
        <v>97</v>
      </c>
      <c r="H5" s="5" t="s">
        <v>89</v>
      </c>
      <c r="I5" s="10">
        <v>1</v>
      </c>
      <c r="J5" s="10">
        <v>3</v>
      </c>
      <c r="K5" s="5" t="s">
        <v>15</v>
      </c>
      <c r="L5" s="8"/>
    </row>
    <row r="6" spans="1:12" ht="45" x14ac:dyDescent="0.25">
      <c r="A6" s="2" t="str">
        <f>CONCATENATE("openBankingBrazil/&lt;brand&gt;/companies/branches/identification/",B6)</f>
        <v>openBankingBrazil/&lt;brand&gt;/companies/branches/identification/code</v>
      </c>
      <c r="B6" s="2" t="s">
        <v>20</v>
      </c>
      <c r="C6" s="5" t="s">
        <v>21</v>
      </c>
      <c r="D6" s="2" t="s">
        <v>12</v>
      </c>
      <c r="E6" s="10">
        <v>4</v>
      </c>
      <c r="F6" s="2" t="s">
        <v>13</v>
      </c>
      <c r="G6" s="2" t="s">
        <v>22</v>
      </c>
      <c r="H6" s="2" t="s">
        <v>23</v>
      </c>
      <c r="I6" s="6">
        <v>1</v>
      </c>
      <c r="J6" s="6">
        <v>1</v>
      </c>
      <c r="K6" s="11" t="s">
        <v>24</v>
      </c>
      <c r="L6" s="8"/>
    </row>
    <row r="7" spans="1:12" x14ac:dyDescent="0.25">
      <c r="A7" s="2" t="str">
        <f>CONCATENATE("openBankingBrazil/&lt;brand&gt;/companies/branches/identification/",B7)</f>
        <v>openBankingBrazil/&lt;brand&gt;/companies/branches/identification/checkDigit</v>
      </c>
      <c r="B7" s="2" t="s">
        <v>25</v>
      </c>
      <c r="C7" s="5" t="s">
        <v>26</v>
      </c>
      <c r="D7" s="2" t="s">
        <v>12</v>
      </c>
      <c r="E7" s="10">
        <v>1</v>
      </c>
      <c r="F7" s="2" t="s">
        <v>27</v>
      </c>
      <c r="G7" s="2" t="s">
        <v>28</v>
      </c>
      <c r="H7" s="2"/>
      <c r="I7" s="6"/>
      <c r="J7" s="6"/>
      <c r="K7" s="5" t="s">
        <v>15</v>
      </c>
      <c r="L7" s="8"/>
    </row>
    <row r="8" spans="1:12" ht="90.75" customHeight="1" x14ac:dyDescent="0.25">
      <c r="A8" s="2" t="str">
        <f>CONCATENATE("openBankingBrazil/&lt;brand&gt;/companies/branches/identification/",B8)</f>
        <v>openBankingBrazil/&lt;brand&gt;/companies/branches/identification/name</v>
      </c>
      <c r="B8" s="2" t="s">
        <v>11</v>
      </c>
      <c r="C8" s="5" t="s">
        <v>29</v>
      </c>
      <c r="D8" s="2" t="s">
        <v>12</v>
      </c>
      <c r="E8" s="10">
        <v>100</v>
      </c>
      <c r="F8" s="2" t="s">
        <v>13</v>
      </c>
      <c r="G8" s="2" t="s">
        <v>14</v>
      </c>
      <c r="H8" s="2"/>
      <c r="I8" s="6">
        <v>1</v>
      </c>
      <c r="J8" s="6">
        <v>1</v>
      </c>
      <c r="K8" s="5" t="s">
        <v>15</v>
      </c>
      <c r="L8" s="8"/>
    </row>
    <row r="9" spans="1:12" ht="122.25" customHeight="1" x14ac:dyDescent="0.25">
      <c r="A9" s="2" t="str">
        <f t="shared" ref="A9:A16" si="0">CONCATENATE("openBankingBrazil/&lt;brand&gt;/companies/branches/postalAddress/",B9)</f>
        <v>openBankingBrazil/&lt;brand&gt;/companies/branches/postalAddress/streetType</v>
      </c>
      <c r="B9" s="2" t="s">
        <v>30</v>
      </c>
      <c r="C9" s="5" t="s">
        <v>31</v>
      </c>
      <c r="D9" s="2" t="s">
        <v>12</v>
      </c>
      <c r="E9" s="12">
        <v>10</v>
      </c>
      <c r="F9" s="2" t="s">
        <v>13</v>
      </c>
      <c r="G9" s="2" t="s">
        <v>14</v>
      </c>
      <c r="H9" s="5" t="s">
        <v>122</v>
      </c>
      <c r="I9" s="6">
        <v>1</v>
      </c>
      <c r="J9" s="6">
        <v>1</v>
      </c>
      <c r="K9" s="5" t="s">
        <v>15</v>
      </c>
      <c r="L9" s="8"/>
    </row>
    <row r="10" spans="1:12" ht="45" x14ac:dyDescent="0.25">
      <c r="A10" s="2" t="str">
        <f t="shared" si="0"/>
        <v>openBankingBrazil/&lt;brand&gt;/companies/branches/postalAddress/streetName</v>
      </c>
      <c r="B10" s="2" t="s">
        <v>32</v>
      </c>
      <c r="C10" s="5" t="s">
        <v>33</v>
      </c>
      <c r="D10" s="2" t="s">
        <v>12</v>
      </c>
      <c r="E10" s="12">
        <v>50</v>
      </c>
      <c r="F10" s="2" t="s">
        <v>13</v>
      </c>
      <c r="G10" s="2" t="s">
        <v>14</v>
      </c>
      <c r="H10" s="2"/>
      <c r="I10" s="6">
        <v>1</v>
      </c>
      <c r="J10" s="6">
        <v>1</v>
      </c>
      <c r="K10" s="5" t="s">
        <v>15</v>
      </c>
      <c r="L10" s="8"/>
    </row>
    <row r="11" spans="1:12" ht="30" x14ac:dyDescent="0.25">
      <c r="A11" s="2" t="str">
        <f t="shared" si="0"/>
        <v>openBankingBrazil/&lt;brand&gt;/companies/branches/postalAddress/buildingNumber</v>
      </c>
      <c r="B11" s="2" t="s">
        <v>34</v>
      </c>
      <c r="C11" s="5" t="s">
        <v>35</v>
      </c>
      <c r="D11" s="2" t="s">
        <v>12</v>
      </c>
      <c r="E11" s="12">
        <v>6</v>
      </c>
      <c r="F11" s="2" t="s">
        <v>13</v>
      </c>
      <c r="G11" s="2" t="s">
        <v>14</v>
      </c>
      <c r="H11" s="2"/>
      <c r="I11" s="6">
        <v>1</v>
      </c>
      <c r="J11" s="6">
        <v>1</v>
      </c>
      <c r="K11" s="5" t="s">
        <v>15</v>
      </c>
      <c r="L11" s="8"/>
    </row>
    <row r="12" spans="1:12" ht="33.75" customHeight="1" x14ac:dyDescent="0.25">
      <c r="A12" s="2" t="str">
        <f t="shared" si="0"/>
        <v>openBankingBrazil/&lt;brand&gt;/companies/branches/postalAddress/additionalInfo</v>
      </c>
      <c r="B12" s="2" t="s">
        <v>36</v>
      </c>
      <c r="C12" s="5" t="s">
        <v>37</v>
      </c>
      <c r="D12" s="2" t="s">
        <v>12</v>
      </c>
      <c r="E12" s="12">
        <v>30</v>
      </c>
      <c r="F12" s="2" t="s">
        <v>27</v>
      </c>
      <c r="G12" s="2" t="s">
        <v>14</v>
      </c>
      <c r="H12" s="2"/>
      <c r="I12" s="6">
        <v>0</v>
      </c>
      <c r="J12" s="6">
        <v>1</v>
      </c>
      <c r="K12" s="5" t="s">
        <v>15</v>
      </c>
      <c r="L12" s="8"/>
    </row>
    <row r="13" spans="1:12" ht="30" x14ac:dyDescent="0.25">
      <c r="A13" s="2" t="str">
        <f t="shared" si="0"/>
        <v>openBankingBrazil/&lt;brand&gt;/companies/branches/postalAddress/districtName</v>
      </c>
      <c r="B13" s="2" t="s">
        <v>38</v>
      </c>
      <c r="C13" s="5" t="s">
        <v>39</v>
      </c>
      <c r="D13" s="2" t="s">
        <v>12</v>
      </c>
      <c r="E13" s="10">
        <v>50</v>
      </c>
      <c r="F13" s="2" t="s">
        <v>13</v>
      </c>
      <c r="G13" s="2" t="s">
        <v>14</v>
      </c>
      <c r="H13" s="2"/>
      <c r="I13" s="6">
        <v>1</v>
      </c>
      <c r="J13" s="6">
        <v>1</v>
      </c>
      <c r="K13" s="5" t="s">
        <v>15</v>
      </c>
      <c r="L13" s="8"/>
    </row>
    <row r="14" spans="1:12" ht="34.5" customHeight="1" x14ac:dyDescent="0.25">
      <c r="A14" s="2" t="str">
        <f t="shared" si="0"/>
        <v>openBankingBrazil/&lt;brand&gt;/companies/branches/postalAddress/townName</v>
      </c>
      <c r="B14" s="8" t="s">
        <v>40</v>
      </c>
      <c r="C14" s="5" t="s">
        <v>41</v>
      </c>
      <c r="D14" s="2" t="s">
        <v>12</v>
      </c>
      <c r="E14" s="12">
        <v>50</v>
      </c>
      <c r="F14" s="2" t="s">
        <v>13</v>
      </c>
      <c r="G14" s="2" t="s">
        <v>14</v>
      </c>
      <c r="H14" s="2"/>
      <c r="I14" s="6">
        <v>1</v>
      </c>
      <c r="J14" s="6">
        <v>1</v>
      </c>
      <c r="K14" s="5" t="s">
        <v>15</v>
      </c>
      <c r="L14" s="8"/>
    </row>
    <row r="15" spans="1:12" ht="45" x14ac:dyDescent="0.25">
      <c r="A15" s="2" t="str">
        <f t="shared" si="0"/>
        <v>openBankingBrazil/&lt;brand&gt;/companies/branches/postalAddress/countrySubDivision</v>
      </c>
      <c r="B15" s="8" t="s">
        <v>42</v>
      </c>
      <c r="C15" s="7" t="s">
        <v>104</v>
      </c>
      <c r="D15" s="2" t="s">
        <v>12</v>
      </c>
      <c r="E15" s="10">
        <v>2</v>
      </c>
      <c r="F15" s="2" t="s">
        <v>13</v>
      </c>
      <c r="G15" s="2" t="s">
        <v>97</v>
      </c>
      <c r="H15" s="13" t="s">
        <v>113</v>
      </c>
      <c r="I15" s="6">
        <v>1</v>
      </c>
      <c r="J15" s="6">
        <v>1</v>
      </c>
      <c r="K15" s="5" t="s">
        <v>15</v>
      </c>
      <c r="L15" s="8"/>
    </row>
    <row r="16" spans="1:12" ht="75" x14ac:dyDescent="0.25">
      <c r="A16" s="2" t="str">
        <f t="shared" si="0"/>
        <v>openBankingBrazil/&lt;brand&gt;/companies/branches/postalAddress/postCode</v>
      </c>
      <c r="B16" s="2" t="s">
        <v>43</v>
      </c>
      <c r="C16" s="5" t="s">
        <v>44</v>
      </c>
      <c r="D16" s="2" t="s">
        <v>45</v>
      </c>
      <c r="E16" s="10">
        <v>9</v>
      </c>
      <c r="F16" s="2" t="s">
        <v>13</v>
      </c>
      <c r="G16" s="2" t="s">
        <v>46</v>
      </c>
      <c r="H16" s="2"/>
      <c r="I16" s="6">
        <v>1</v>
      </c>
      <c r="J16" s="6">
        <v>1</v>
      </c>
      <c r="K16" s="5" t="s">
        <v>15</v>
      </c>
      <c r="L16" s="8"/>
    </row>
    <row r="17" spans="1:12" ht="30" x14ac:dyDescent="0.25">
      <c r="A17" s="2" t="str">
        <f>CONCATENATE("openBankingBrazil/&lt;brand&gt;/companies/branches/availability/standard/",B17)</f>
        <v>openBankingBrazil/&lt;brand&gt;/companies/branches/availability/standard/weekday</v>
      </c>
      <c r="B17" s="2" t="s">
        <v>47</v>
      </c>
      <c r="C17" s="5" t="s">
        <v>48</v>
      </c>
      <c r="D17" s="2" t="s">
        <v>12</v>
      </c>
      <c r="E17" s="10">
        <v>13</v>
      </c>
      <c r="F17" s="2" t="s">
        <v>13</v>
      </c>
      <c r="G17" s="2" t="s">
        <v>49</v>
      </c>
      <c r="H17" s="2" t="s">
        <v>50</v>
      </c>
      <c r="I17" s="6">
        <v>1</v>
      </c>
      <c r="J17" s="6">
        <v>1</v>
      </c>
      <c r="K17" s="5" t="s">
        <v>15</v>
      </c>
      <c r="L17" s="8"/>
    </row>
    <row r="18" spans="1:12" ht="75" x14ac:dyDescent="0.25">
      <c r="A18" s="2" t="str">
        <f>CONCATENATE("openBankingBrazil/&lt;brand&gt;/companies/branches/availability/standard/",B18)</f>
        <v>openBankingBrazil/&lt;brand&gt;/companies/branches/availability/standard/openingTime</v>
      </c>
      <c r="B18" s="2" t="s">
        <v>51</v>
      </c>
      <c r="C18" s="5" t="s">
        <v>111</v>
      </c>
      <c r="D18" s="2" t="s">
        <v>12</v>
      </c>
      <c r="E18" s="10">
        <v>13</v>
      </c>
      <c r="F18" s="2" t="s">
        <v>13</v>
      </c>
      <c r="G18" s="2" t="s">
        <v>52</v>
      </c>
      <c r="H18" s="2"/>
      <c r="I18" s="6">
        <v>1</v>
      </c>
      <c r="J18" s="6">
        <v>1</v>
      </c>
      <c r="K18" s="5" t="s">
        <v>53</v>
      </c>
      <c r="L18" s="8"/>
    </row>
    <row r="19" spans="1:12" ht="62.25" customHeight="1" x14ac:dyDescent="0.25">
      <c r="A19" s="2" t="str">
        <f>CONCATENATE("openBankingBrazil/&lt;brand&gt;/companies/branches/availability/standard/",B19)</f>
        <v>openBankingBrazil/&lt;brand&gt;/companies/branches/availability/standard/closingTime</v>
      </c>
      <c r="B19" s="2" t="s">
        <v>54</v>
      </c>
      <c r="C19" s="5" t="s">
        <v>112</v>
      </c>
      <c r="D19" s="2" t="s">
        <v>12</v>
      </c>
      <c r="E19" s="10">
        <v>13</v>
      </c>
      <c r="F19" s="2" t="s">
        <v>13</v>
      </c>
      <c r="G19" s="2" t="s">
        <v>52</v>
      </c>
      <c r="H19" s="2"/>
      <c r="I19" s="6">
        <v>1</v>
      </c>
      <c r="J19" s="6">
        <v>1</v>
      </c>
      <c r="K19" s="5" t="s">
        <v>53</v>
      </c>
      <c r="L19" s="8"/>
    </row>
    <row r="20" spans="1:12" ht="32.25" customHeight="1" x14ac:dyDescent="0.25">
      <c r="A20" s="2" t="str">
        <f>CONCATENATE("openBankingBrazil/&lt;brand&gt;/companies/branches/availability/standard/",B20)</f>
        <v>openBankingBrazil/&lt;brand&gt;/companies/branches/availability/standard/exceptionAvailability</v>
      </c>
      <c r="B20" s="2" t="s">
        <v>55</v>
      </c>
      <c r="C20" s="5" t="s">
        <v>56</v>
      </c>
      <c r="D20" s="2" t="s">
        <v>12</v>
      </c>
      <c r="E20" s="10">
        <v>2000</v>
      </c>
      <c r="F20" s="2" t="s">
        <v>13</v>
      </c>
      <c r="G20" s="2" t="s">
        <v>14</v>
      </c>
      <c r="H20" s="2"/>
      <c r="I20" s="6">
        <v>1</v>
      </c>
      <c r="J20" s="6">
        <v>1</v>
      </c>
      <c r="K20" s="5" t="s">
        <v>15</v>
      </c>
      <c r="L20" s="8"/>
    </row>
    <row r="21" spans="1:12" ht="45" x14ac:dyDescent="0.25">
      <c r="A21" s="2" t="str">
        <f>CONCATENATE("openBankingBrazil/&lt;brand&gt;/companies/branches/availability/standard/",B21)</f>
        <v>openBankingBrazil/&lt;brand&gt;/companies/branches/availability/standard/allowPublicAccess</v>
      </c>
      <c r="B21" s="2" t="s">
        <v>57</v>
      </c>
      <c r="C21" s="5" t="s">
        <v>109</v>
      </c>
      <c r="D21" s="2" t="s">
        <v>58</v>
      </c>
      <c r="E21" s="10">
        <v>10</v>
      </c>
      <c r="F21" s="2" t="s">
        <v>13</v>
      </c>
      <c r="G21" s="2" t="s">
        <v>59</v>
      </c>
      <c r="H21" s="13" t="s">
        <v>110</v>
      </c>
      <c r="I21" s="6">
        <v>1</v>
      </c>
      <c r="J21" s="6">
        <v>1</v>
      </c>
      <c r="K21" s="5" t="s">
        <v>15</v>
      </c>
      <c r="L21" s="8"/>
    </row>
    <row r="22" spans="1:12" ht="45" x14ac:dyDescent="0.25">
      <c r="A22" s="2" t="str">
        <f>CONCATENATE("openBankingBrazil/&lt;brand&gt;/companies/branches/availability/phones/",B22)</f>
        <v>openBankingBrazil/&lt;brand&gt;/companies/branches/availability/phones/type</v>
      </c>
      <c r="B22" s="2" t="s">
        <v>19</v>
      </c>
      <c r="C22" s="5" t="s">
        <v>100</v>
      </c>
      <c r="D22" s="2" t="s">
        <v>12</v>
      </c>
      <c r="E22" s="10">
        <v>10</v>
      </c>
      <c r="F22" s="2" t="s">
        <v>27</v>
      </c>
      <c r="G22" s="13" t="s">
        <v>60</v>
      </c>
      <c r="H22" s="13" t="s">
        <v>108</v>
      </c>
      <c r="I22" s="6">
        <v>0</v>
      </c>
      <c r="J22" s="6" t="s">
        <v>61</v>
      </c>
      <c r="K22" s="5" t="s">
        <v>62</v>
      </c>
      <c r="L22" s="8"/>
    </row>
    <row r="23" spans="1:12" ht="30" x14ac:dyDescent="0.25">
      <c r="A23" s="2" t="str">
        <f>CONCATENATE("openBankingBrazil/&lt;brand&gt;/companies/branches/availability/phones/",B23)</f>
        <v>openBankingBrazil/&lt;brand&gt;/companies/branches/availability/phones/areaCode</v>
      </c>
      <c r="B23" s="2" t="s">
        <v>63</v>
      </c>
      <c r="C23" s="5" t="s">
        <v>64</v>
      </c>
      <c r="D23" s="2" t="s">
        <v>12</v>
      </c>
      <c r="E23" s="10">
        <v>2</v>
      </c>
      <c r="F23" s="2" t="s">
        <v>27</v>
      </c>
      <c r="G23" s="2" t="s">
        <v>65</v>
      </c>
      <c r="H23" s="2"/>
      <c r="I23" s="6">
        <v>0</v>
      </c>
      <c r="J23" s="6" t="s">
        <v>61</v>
      </c>
      <c r="K23" s="5" t="s">
        <v>66</v>
      </c>
      <c r="L23" s="8"/>
    </row>
    <row r="24" spans="1:12" x14ac:dyDescent="0.25">
      <c r="A24" s="2" t="str">
        <f>CONCATENATE("openBankingBrazil/&lt;brand&gt;/companies/branches/availability/phones/",B24)</f>
        <v>openBankingBrazil/&lt;brand&gt;/companies/branches/availability/phones/number</v>
      </c>
      <c r="B24" s="2" t="s">
        <v>67</v>
      </c>
      <c r="C24" s="5" t="s">
        <v>68</v>
      </c>
      <c r="D24" s="2" t="s">
        <v>12</v>
      </c>
      <c r="E24" s="10">
        <v>10</v>
      </c>
      <c r="F24" s="2" t="s">
        <v>27</v>
      </c>
      <c r="G24" s="13" t="s">
        <v>69</v>
      </c>
      <c r="H24" s="2"/>
      <c r="I24" s="6">
        <v>0</v>
      </c>
      <c r="J24" s="6" t="s">
        <v>61</v>
      </c>
      <c r="K24" s="5" t="s">
        <v>15</v>
      </c>
      <c r="L24" s="8"/>
    </row>
    <row r="25" spans="1:12" ht="153.75" customHeight="1" x14ac:dyDescent="0.25">
      <c r="A25" s="2" t="str">
        <f>CONCATENATE("openBankingBrazil/&lt;brand&gt;/companies/branches/service/",B25)</f>
        <v>openBankingBrazil/&lt;brand&gt;/companies/branches/service/codes</v>
      </c>
      <c r="B25" s="2" t="s">
        <v>70</v>
      </c>
      <c r="C25" s="5" t="s">
        <v>115</v>
      </c>
      <c r="D25" s="2" t="s">
        <v>12</v>
      </c>
      <c r="E25" s="10">
        <v>100</v>
      </c>
      <c r="F25" s="2" t="s">
        <v>13</v>
      </c>
      <c r="G25" s="2" t="s">
        <v>97</v>
      </c>
      <c r="H25" s="28" t="s">
        <v>116</v>
      </c>
      <c r="I25" s="6">
        <v>1</v>
      </c>
      <c r="J25" s="6">
        <v>9</v>
      </c>
      <c r="K25" s="5" t="s">
        <v>15</v>
      </c>
      <c r="L25" s="8"/>
    </row>
    <row r="26" spans="1:12" x14ac:dyDescent="0.25">
      <c r="A26" s="2" t="str">
        <f>CONCATENATE("openBankingBrazil/&lt;brand&gt;/companies/branches/service/",B26)</f>
        <v>openBankingBrazil/&lt;brand&gt;/companies/branches/service/additionalInfo</v>
      </c>
      <c r="B26" s="2" t="s">
        <v>36</v>
      </c>
      <c r="C26" s="5" t="s">
        <v>71</v>
      </c>
      <c r="D26" s="2" t="s">
        <v>12</v>
      </c>
      <c r="E26" s="10">
        <v>2000</v>
      </c>
      <c r="F26" s="2" t="s">
        <v>27</v>
      </c>
      <c r="G26" s="2" t="s">
        <v>14</v>
      </c>
      <c r="H26" s="2"/>
      <c r="I26" s="6">
        <v>0</v>
      </c>
      <c r="J26" s="6">
        <v>1</v>
      </c>
      <c r="K26" s="5" t="s">
        <v>15</v>
      </c>
      <c r="L26" s="8"/>
    </row>
    <row r="27" spans="1:12" x14ac:dyDescent="0.25">
      <c r="A27" s="2"/>
      <c r="B27" s="2"/>
      <c r="C27" s="5"/>
      <c r="D27" s="2"/>
      <c r="E27" s="2"/>
      <c r="F27" s="2"/>
      <c r="G27" s="2"/>
      <c r="H27" s="2"/>
      <c r="I27" s="6"/>
      <c r="J27" s="6"/>
      <c r="K27" s="5"/>
      <c r="L27"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5.42578125" style="23" customWidth="1"/>
    <col min="3" max="3" width="58.28515625" style="23" customWidth="1"/>
    <col min="4" max="4" width="11.140625" style="1" bestFit="1" customWidth="1"/>
    <col min="5" max="5" width="9.140625" style="22"/>
    <col min="6" max="6" width="14.140625" style="1" bestFit="1" customWidth="1"/>
    <col min="7" max="7" width="23.85546875" style="1" bestFit="1" customWidth="1"/>
    <col min="8" max="8" width="66" style="1" customWidth="1"/>
    <col min="9" max="9" width="19.28515625" style="1" bestFit="1" customWidth="1"/>
    <col min="10" max="10" width="19.5703125" style="22" bestFit="1" customWidth="1"/>
    <col min="11" max="11" width="29.28515625" style="20" customWidth="1"/>
    <col min="12" max="16384" width="9.140625" style="19"/>
  </cols>
  <sheetData>
    <row r="1" spans="1:12" x14ac:dyDescent="0.25">
      <c r="A1" s="31" t="s">
        <v>0</v>
      </c>
      <c r="B1" s="30" t="s">
        <v>1</v>
      </c>
      <c r="C1" s="31" t="s">
        <v>2</v>
      </c>
      <c r="D1" s="33" t="s">
        <v>3</v>
      </c>
      <c r="E1" s="33" t="s">
        <v>4</v>
      </c>
      <c r="F1" s="33" t="s">
        <v>5</v>
      </c>
      <c r="G1" s="33" t="s">
        <v>6</v>
      </c>
      <c r="H1" s="33" t="s">
        <v>7</v>
      </c>
      <c r="I1" s="33" t="s">
        <v>8</v>
      </c>
      <c r="J1" s="34" t="s">
        <v>9</v>
      </c>
      <c r="K1" s="35" t="s">
        <v>10</v>
      </c>
    </row>
    <row r="2" spans="1:12" ht="47.25" customHeight="1" x14ac:dyDescent="0.25">
      <c r="A2" s="1" t="str">
        <f>CONCATENATE("openBankingBrazil/&lt;brand&gt;/",B2)</f>
        <v>openBankingBrazil/&lt;brand&gt;/name</v>
      </c>
      <c r="B2" s="1" t="s">
        <v>11</v>
      </c>
      <c r="C2" s="15" t="s">
        <v>107</v>
      </c>
      <c r="D2" s="1" t="s">
        <v>12</v>
      </c>
      <c r="E2" s="21">
        <v>30</v>
      </c>
      <c r="F2" s="1" t="s">
        <v>13</v>
      </c>
      <c r="G2" s="1" t="s">
        <v>14</v>
      </c>
      <c r="H2" s="26"/>
      <c r="I2" s="21">
        <v>1</v>
      </c>
      <c r="J2" s="21">
        <v>1</v>
      </c>
      <c r="K2" s="15" t="s">
        <v>15</v>
      </c>
    </row>
    <row r="3" spans="1:12" s="4" customFormat="1" ht="30" x14ac:dyDescent="0.25">
      <c r="A3" s="2" t="str">
        <f>CONCATENATE("openBankingBrazil/&lt;brand&gt;/companies/",B3)</f>
        <v>openBankingBrazil/&lt;brand&gt;/companies/name</v>
      </c>
      <c r="B3" s="8" t="s">
        <v>11</v>
      </c>
      <c r="C3" s="15" t="s">
        <v>103</v>
      </c>
      <c r="D3" s="2" t="s">
        <v>12</v>
      </c>
      <c r="E3" s="10">
        <v>30</v>
      </c>
      <c r="F3" s="2" t="s">
        <v>13</v>
      </c>
      <c r="G3" s="2" t="s">
        <v>14</v>
      </c>
      <c r="H3" s="2"/>
      <c r="I3" s="10">
        <v>1</v>
      </c>
      <c r="J3" s="10">
        <v>1</v>
      </c>
      <c r="K3" s="7" t="s">
        <v>15</v>
      </c>
      <c r="L3" s="8"/>
    </row>
    <row r="4" spans="1:12" s="4" customFormat="1" ht="60" x14ac:dyDescent="0.25">
      <c r="A4" s="2" t="str">
        <f>CONCATENATE("openBankingBrazil/&lt;brand&gt;/companies/",B4)</f>
        <v>openBankingBrazil/&lt;brand&gt;/companies/cnpjNumber</v>
      </c>
      <c r="B4" s="9" t="s">
        <v>16</v>
      </c>
      <c r="C4" s="7" t="s">
        <v>88</v>
      </c>
      <c r="D4" s="2" t="s">
        <v>12</v>
      </c>
      <c r="E4" s="10">
        <v>14</v>
      </c>
      <c r="F4" s="2" t="s">
        <v>13</v>
      </c>
      <c r="G4" s="2" t="s">
        <v>17</v>
      </c>
      <c r="H4" s="5" t="s">
        <v>18</v>
      </c>
      <c r="I4" s="10">
        <v>1</v>
      </c>
      <c r="J4" s="10">
        <v>1</v>
      </c>
      <c r="K4" s="5" t="s">
        <v>15</v>
      </c>
      <c r="L4" s="8"/>
    </row>
    <row r="5" spans="1:12" ht="30" x14ac:dyDescent="0.25">
      <c r="A5" s="1" t="str">
        <f>CONCATENATE("openBankingBrazil/&lt;brand&gt;/companies/contractors/",B5)</f>
        <v>openBankingBrazil/&lt;brand&gt;/companies/contractors/name</v>
      </c>
      <c r="B5" s="1" t="s">
        <v>11</v>
      </c>
      <c r="C5" s="15" t="s">
        <v>72</v>
      </c>
      <c r="D5" s="1" t="s">
        <v>12</v>
      </c>
      <c r="E5" s="21">
        <v>30</v>
      </c>
      <c r="F5" s="1" t="s">
        <v>13</v>
      </c>
      <c r="G5" s="1" t="s">
        <v>14</v>
      </c>
      <c r="H5" s="26"/>
      <c r="I5" s="21">
        <v>1</v>
      </c>
      <c r="J5" s="21">
        <v>1</v>
      </c>
      <c r="K5" s="15" t="s">
        <v>15</v>
      </c>
    </row>
    <row r="6" spans="1:12" ht="64.5" customHeight="1" x14ac:dyDescent="0.25">
      <c r="A6" s="1" t="str">
        <f>CONCATENATE("openBankingBrazil/&lt;brand&gt;/companies/contractors/",B6)</f>
        <v>openBankingBrazil/&lt;brand&gt;/companies/contractors/cnpjNumber</v>
      </c>
      <c r="B6" s="9" t="s">
        <v>16</v>
      </c>
      <c r="C6" s="7" t="s">
        <v>90</v>
      </c>
      <c r="D6" s="2" t="s">
        <v>12</v>
      </c>
      <c r="E6" s="10">
        <v>14</v>
      </c>
      <c r="F6" s="2" t="s">
        <v>13</v>
      </c>
      <c r="G6" s="2" t="s">
        <v>17</v>
      </c>
      <c r="H6" s="5" t="s">
        <v>18</v>
      </c>
      <c r="I6" s="10">
        <v>1</v>
      </c>
      <c r="J6" s="10">
        <v>1</v>
      </c>
      <c r="K6" s="5" t="s">
        <v>15</v>
      </c>
    </row>
    <row r="7" spans="1:12" ht="118.5" customHeight="1" x14ac:dyDescent="0.25">
      <c r="A7" s="1" t="str">
        <f>CONCATENATE("openBankingBrazil/&lt;brand&gt;/companies/contractors/bankingAgents/identification/",B7)</f>
        <v>openBankingBrazil/&lt;brand&gt;/companies/contractors/bankingAgents/identification/corporationName</v>
      </c>
      <c r="B7" s="1" t="s">
        <v>73</v>
      </c>
      <c r="C7" s="15" t="s">
        <v>74</v>
      </c>
      <c r="D7" s="1" t="s">
        <v>12</v>
      </c>
      <c r="E7" s="21">
        <v>100</v>
      </c>
      <c r="F7" s="1" t="s">
        <v>13</v>
      </c>
      <c r="G7" s="1" t="s">
        <v>14</v>
      </c>
      <c r="H7" s="15"/>
      <c r="I7" s="21">
        <v>1</v>
      </c>
      <c r="J7" s="21" t="s">
        <v>61</v>
      </c>
      <c r="K7" s="20" t="s">
        <v>15</v>
      </c>
    </row>
    <row r="8" spans="1:12" ht="71.25" customHeight="1" x14ac:dyDescent="0.25">
      <c r="A8" s="1" t="str">
        <f>CONCATENATE("openBankingBrazil/&lt;brand&gt;/companies/contractors/bankingAgents/identification/",B8)</f>
        <v>openBankingBrazil/&lt;brand&gt;/companies/contractors/bankingAgents/identification/groupName</v>
      </c>
      <c r="B8" s="1" t="s">
        <v>75</v>
      </c>
      <c r="C8" s="20" t="s">
        <v>76</v>
      </c>
      <c r="D8" s="1" t="s">
        <v>12</v>
      </c>
      <c r="E8" s="21">
        <v>100</v>
      </c>
      <c r="F8" s="1" t="s">
        <v>27</v>
      </c>
      <c r="G8" s="1" t="s">
        <v>14</v>
      </c>
      <c r="H8" s="26"/>
      <c r="I8" s="21">
        <v>0</v>
      </c>
      <c r="J8" s="21">
        <v>1</v>
      </c>
      <c r="K8" s="15" t="s">
        <v>15</v>
      </c>
    </row>
    <row r="9" spans="1:12" ht="78.75" customHeight="1" x14ac:dyDescent="0.25">
      <c r="A9" s="1" t="str">
        <f>CONCATENATE("openBankingBrazil/&lt;brand&gt;/companies/contractors/bankingAgents/identification/",B9)</f>
        <v>openBankingBrazil/&lt;brand&gt;/companies/contractors/bankingAgents/identification/cnpjNumber</v>
      </c>
      <c r="B9" s="9" t="s">
        <v>16</v>
      </c>
      <c r="C9" s="7" t="s">
        <v>91</v>
      </c>
      <c r="D9" s="2" t="s">
        <v>12</v>
      </c>
      <c r="E9" s="10">
        <v>14</v>
      </c>
      <c r="F9" s="2" t="s">
        <v>13</v>
      </c>
      <c r="G9" s="2" t="s">
        <v>17</v>
      </c>
      <c r="H9" s="5" t="s">
        <v>18</v>
      </c>
      <c r="I9" s="10">
        <v>1</v>
      </c>
      <c r="J9" s="10">
        <v>1</v>
      </c>
      <c r="K9" s="5" t="s">
        <v>15</v>
      </c>
      <c r="L9" s="1"/>
    </row>
    <row r="10" spans="1:12" ht="105" customHeight="1" x14ac:dyDescent="0.25">
      <c r="A10" s="1" t="str">
        <f t="shared" ref="A10:A17" si="0">CONCATENATE("openBankingBrazil/&lt;brand&gt;/companies/contractors/bankingAgents/postalAdress/",B10)</f>
        <v>openBankingBrazil/&lt;brand&gt;/companies/contractors/bankingAgents/postalAdress/streetType</v>
      </c>
      <c r="B10" s="1" t="s">
        <v>30</v>
      </c>
      <c r="C10" s="15" t="s">
        <v>77</v>
      </c>
      <c r="D10" s="1" t="s">
        <v>12</v>
      </c>
      <c r="E10" s="21">
        <v>10</v>
      </c>
      <c r="F10" s="1" t="s">
        <v>13</v>
      </c>
      <c r="G10" s="1" t="s">
        <v>14</v>
      </c>
      <c r="H10" s="5" t="s">
        <v>122</v>
      </c>
      <c r="I10" s="21">
        <v>1</v>
      </c>
      <c r="J10" s="21">
        <v>1</v>
      </c>
      <c r="K10" s="20" t="s">
        <v>15</v>
      </c>
    </row>
    <row r="11" spans="1:12" ht="60" x14ac:dyDescent="0.25">
      <c r="A11" s="1" t="str">
        <f t="shared" si="0"/>
        <v>openBankingBrazil/&lt;brand&gt;/companies/contractors/bankingAgents/postalAdress/streetName</v>
      </c>
      <c r="B11" s="1" t="s">
        <v>32</v>
      </c>
      <c r="C11" s="15" t="s">
        <v>33</v>
      </c>
      <c r="D11" s="1" t="s">
        <v>12</v>
      </c>
      <c r="E11" s="21">
        <v>50</v>
      </c>
      <c r="F11" s="1" t="s">
        <v>13</v>
      </c>
      <c r="G11" s="1" t="s">
        <v>14</v>
      </c>
      <c r="H11" s="26"/>
      <c r="I11" s="21">
        <v>1</v>
      </c>
      <c r="J11" s="21">
        <v>1</v>
      </c>
      <c r="K11" s="20" t="s">
        <v>15</v>
      </c>
    </row>
    <row r="12" spans="1:12" ht="45" x14ac:dyDescent="0.25">
      <c r="A12" s="1" t="str">
        <f t="shared" si="0"/>
        <v>openBankingBrazil/&lt;brand&gt;/companies/contractors/bankingAgents/postalAdress/buildingNumber</v>
      </c>
      <c r="B12" s="1" t="s">
        <v>34</v>
      </c>
      <c r="C12" s="15" t="s">
        <v>35</v>
      </c>
      <c r="D12" s="1" t="s">
        <v>12</v>
      </c>
      <c r="E12" s="21">
        <v>6</v>
      </c>
      <c r="F12" s="1" t="s">
        <v>13</v>
      </c>
      <c r="G12" s="1" t="s">
        <v>14</v>
      </c>
      <c r="H12" s="26"/>
      <c r="I12" s="21">
        <v>1</v>
      </c>
      <c r="J12" s="21">
        <v>1</v>
      </c>
      <c r="K12" s="20" t="s">
        <v>15</v>
      </c>
    </row>
    <row r="13" spans="1:12" ht="45" x14ac:dyDescent="0.25">
      <c r="A13" s="1" t="str">
        <f t="shared" si="0"/>
        <v>openBankingBrazil/&lt;brand&gt;/companies/contractors/bankingAgents/postalAdress/additionalInfo</v>
      </c>
      <c r="B13" s="1" t="s">
        <v>36</v>
      </c>
      <c r="C13" s="15" t="s">
        <v>37</v>
      </c>
      <c r="D13" s="1" t="s">
        <v>12</v>
      </c>
      <c r="E13" s="21">
        <v>30</v>
      </c>
      <c r="F13" s="1" t="s">
        <v>27</v>
      </c>
      <c r="G13" s="1" t="s">
        <v>14</v>
      </c>
      <c r="H13" s="26"/>
      <c r="I13" s="21">
        <v>0</v>
      </c>
      <c r="J13" s="21">
        <v>1</v>
      </c>
      <c r="K13" s="20" t="s">
        <v>15</v>
      </c>
    </row>
    <row r="14" spans="1:12" ht="45" x14ac:dyDescent="0.25">
      <c r="A14" s="1" t="str">
        <f t="shared" si="0"/>
        <v>openBankingBrazil/&lt;brand&gt;/companies/contractors/bankingAgents/postalAdress/districtName</v>
      </c>
      <c r="B14" s="1" t="s">
        <v>38</v>
      </c>
      <c r="C14" s="15" t="s">
        <v>39</v>
      </c>
      <c r="D14" s="1" t="s">
        <v>12</v>
      </c>
      <c r="E14" s="21">
        <v>50</v>
      </c>
      <c r="F14" s="1" t="s">
        <v>13</v>
      </c>
      <c r="G14" s="1" t="s">
        <v>14</v>
      </c>
      <c r="H14" s="26"/>
      <c r="I14" s="21">
        <v>1</v>
      </c>
      <c r="J14" s="21">
        <v>1</v>
      </c>
      <c r="K14" s="20" t="s">
        <v>15</v>
      </c>
    </row>
    <row r="15" spans="1:12" ht="45.75" customHeight="1" x14ac:dyDescent="0.25">
      <c r="A15" s="1" t="str">
        <f t="shared" si="0"/>
        <v>openBankingBrazil/&lt;brand&gt;/companies/contractors/bankingAgents/postalAdress/townName</v>
      </c>
      <c r="B15" s="1" t="s">
        <v>40</v>
      </c>
      <c r="C15" s="15" t="s">
        <v>78</v>
      </c>
      <c r="D15" s="1" t="s">
        <v>12</v>
      </c>
      <c r="E15" s="21">
        <v>50</v>
      </c>
      <c r="F15" s="1" t="s">
        <v>13</v>
      </c>
      <c r="G15" s="1" t="s">
        <v>14</v>
      </c>
      <c r="H15" s="26"/>
      <c r="I15" s="21">
        <v>1</v>
      </c>
      <c r="J15" s="21">
        <v>1</v>
      </c>
      <c r="K15" s="20" t="s">
        <v>15</v>
      </c>
    </row>
    <row r="16" spans="1:12" ht="70.5" customHeight="1" x14ac:dyDescent="0.25">
      <c r="A16" s="1" t="str">
        <f t="shared" si="0"/>
        <v>openBankingBrazil/&lt;brand&gt;/companies/contractors/bankingAgents/postalAdress/countrySubDivision</v>
      </c>
      <c r="B16" s="1" t="s">
        <v>42</v>
      </c>
      <c r="C16" s="11" t="s">
        <v>104</v>
      </c>
      <c r="D16" s="29" t="s">
        <v>12</v>
      </c>
      <c r="E16" s="21">
        <v>2</v>
      </c>
      <c r="F16" s="1" t="s">
        <v>13</v>
      </c>
      <c r="G16" s="1" t="s">
        <v>97</v>
      </c>
      <c r="H16" s="13" t="s">
        <v>113</v>
      </c>
      <c r="I16" s="21">
        <v>1</v>
      </c>
      <c r="J16" s="21">
        <v>1</v>
      </c>
      <c r="K16" s="20" t="s">
        <v>15</v>
      </c>
    </row>
    <row r="17" spans="1:11" ht="94.5" customHeight="1" x14ac:dyDescent="0.25">
      <c r="A17" s="1" t="str">
        <f t="shared" si="0"/>
        <v>openBankingBrazil/&lt;brand&gt;/companies/contractors/bankingAgents/postalAdress/postCode</v>
      </c>
      <c r="B17" s="1" t="s">
        <v>43</v>
      </c>
      <c r="C17" s="20" t="s">
        <v>44</v>
      </c>
      <c r="D17" s="20" t="s">
        <v>12</v>
      </c>
      <c r="E17" s="21">
        <v>9</v>
      </c>
      <c r="F17" s="1" t="s">
        <v>13</v>
      </c>
      <c r="G17" s="1" t="s">
        <v>79</v>
      </c>
      <c r="H17" s="26"/>
      <c r="I17" s="21">
        <v>1</v>
      </c>
      <c r="J17" s="21">
        <v>1</v>
      </c>
      <c r="K17" s="20" t="s">
        <v>15</v>
      </c>
    </row>
    <row r="18" spans="1:11" ht="231" customHeight="1" x14ac:dyDescent="0.25">
      <c r="A18" s="1" t="str">
        <f>CONCATENATE("openBankingBrazil/&lt;brand&gt;/companies/contractors/bankingAgents/service/",B18)</f>
        <v>openBankingBrazil/&lt;brand&gt;/companies/contractors/bankingAgents/service/codes</v>
      </c>
      <c r="B18" s="1" t="s">
        <v>70</v>
      </c>
      <c r="C18" s="20" t="s">
        <v>102</v>
      </c>
      <c r="D18" s="1" t="s">
        <v>12</v>
      </c>
      <c r="E18" s="21">
        <v>100</v>
      </c>
      <c r="F18" s="1" t="s">
        <v>13</v>
      </c>
      <c r="G18" s="1" t="s">
        <v>97</v>
      </c>
      <c r="H18" s="28" t="s">
        <v>101</v>
      </c>
      <c r="I18" s="21">
        <v>1</v>
      </c>
      <c r="J18" s="21">
        <v>8</v>
      </c>
      <c r="K18" s="20" t="s">
        <v>15</v>
      </c>
    </row>
    <row r="19" spans="1:11" x14ac:dyDescent="0.25">
      <c r="A19" s="1" t="str">
        <f>CONCATENATE("openBankingBrazil/&lt;brand&gt;/companies/contractors/bankingAgents/service/",B19)</f>
        <v>openBankingBrazil/&lt;brand&gt;/companies/contractors/bankingAgents/service/additionalInfo</v>
      </c>
      <c r="B19" s="1" t="s">
        <v>36</v>
      </c>
      <c r="C19" s="1" t="s">
        <v>71</v>
      </c>
      <c r="D19" s="1" t="s">
        <v>12</v>
      </c>
      <c r="E19" s="21">
        <v>2000</v>
      </c>
      <c r="F19" s="1" t="s">
        <v>27</v>
      </c>
      <c r="G19" s="1" t="s">
        <v>14</v>
      </c>
      <c r="H19" s="26"/>
      <c r="I19" s="21">
        <v>0</v>
      </c>
      <c r="J19" s="21">
        <v>1</v>
      </c>
      <c r="K19" s="20" t="s">
        <v>15</v>
      </c>
    </row>
    <row r="20" spans="1:11" x14ac:dyDescent="0.25">
      <c r="A20" s="1"/>
      <c r="B20" s="1"/>
      <c r="C20" s="1"/>
    </row>
    <row r="21" spans="1:11" x14ac:dyDescent="0.25">
      <c r="A21" s="1"/>
      <c r="B21" s="1"/>
      <c r="C21" s="1"/>
    </row>
    <row r="22" spans="1:11" x14ac:dyDescent="0.25">
      <c r="A22" s="1"/>
      <c r="B22" s="1"/>
      <c r="C22" s="1"/>
    </row>
    <row r="23" spans="1:11" x14ac:dyDescent="0.25">
      <c r="A23" s="1"/>
      <c r="B23" s="1"/>
      <c r="C23" s="1"/>
    </row>
    <row r="24" spans="1:11" x14ac:dyDescent="0.25">
      <c r="A24" s="1"/>
      <c r="B24" s="1"/>
      <c r="C24" s="1"/>
    </row>
    <row r="25" spans="1:11" x14ac:dyDescent="0.25">
      <c r="A25" s="1"/>
      <c r="B25" s="1"/>
      <c r="C25" s="1"/>
    </row>
    <row r="26" spans="1:11" x14ac:dyDescent="0.25">
      <c r="A26" s="1"/>
      <c r="B26" s="1"/>
      <c r="C26" s="1"/>
    </row>
    <row r="27" spans="1:11" x14ac:dyDescent="0.25">
      <c r="A27" s="1"/>
      <c r="B27" s="1"/>
      <c r="C27" s="1"/>
    </row>
    <row r="28" spans="1:11" x14ac:dyDescent="0.25">
      <c r="A28" s="1"/>
      <c r="B28" s="1"/>
      <c r="C28" s="1"/>
    </row>
    <row r="29" spans="1:11" x14ac:dyDescent="0.25">
      <c r="A29" s="1"/>
      <c r="B29" s="1"/>
      <c r="C29" s="1"/>
    </row>
    <row r="30" spans="1:11" x14ac:dyDescent="0.25">
      <c r="A30" s="1"/>
      <c r="B30" s="1"/>
      <c r="C30" s="1"/>
    </row>
    <row r="31" spans="1:11" x14ac:dyDescent="0.25">
      <c r="A31" s="1"/>
      <c r="B31" s="1"/>
      <c r="C31" s="1"/>
    </row>
    <row r="32" spans="1:11" x14ac:dyDescent="0.25">
      <c r="A32" s="1"/>
      <c r="B32" s="1"/>
      <c r="C32" s="1"/>
    </row>
    <row r="33" spans="1:3" x14ac:dyDescent="0.25">
      <c r="A33" s="1"/>
      <c r="B33" s="1"/>
      <c r="C33" s="1"/>
    </row>
    <row r="34" spans="1:3" x14ac:dyDescent="0.25">
      <c r="A34" s="1"/>
      <c r="B34" s="1"/>
      <c r="C34" s="1"/>
    </row>
    <row r="35" spans="1:3" x14ac:dyDescent="0.25">
      <c r="A35" s="1"/>
      <c r="B35" s="1"/>
      <c r="C35" s="1"/>
    </row>
    <row r="36" spans="1:3" x14ac:dyDescent="0.25">
      <c r="A36" s="1"/>
      <c r="B36" s="1"/>
      <c r="C36" s="1"/>
    </row>
    <row r="37" spans="1:3" x14ac:dyDescent="0.25">
      <c r="A37" s="1"/>
      <c r="B37" s="1"/>
      <c r="C37" s="1"/>
    </row>
    <row r="38" spans="1:3" x14ac:dyDescent="0.25">
      <c r="A38" s="1"/>
      <c r="B38" s="1"/>
      <c r="C38" s="1"/>
    </row>
    <row r="39" spans="1:3" x14ac:dyDescent="0.25">
      <c r="A39" s="1"/>
      <c r="B39" s="1"/>
      <c r="C39" s="1"/>
    </row>
    <row r="40" spans="1:3" x14ac:dyDescent="0.25">
      <c r="A40" s="1"/>
      <c r="B40" s="1"/>
      <c r="C40" s="1"/>
    </row>
    <row r="41" spans="1:3" x14ac:dyDescent="0.25">
      <c r="A41" s="1"/>
      <c r="B41" s="1"/>
      <c r="C41" s="1"/>
    </row>
    <row r="42" spans="1:3" x14ac:dyDescent="0.25">
      <c r="A42" s="1"/>
      <c r="B42" s="1"/>
      <c r="C42" s="1"/>
    </row>
    <row r="43" spans="1:3" x14ac:dyDescent="0.25">
      <c r="A43" s="1"/>
      <c r="B43" s="1"/>
      <c r="C43" s="1"/>
    </row>
    <row r="44" spans="1:3" x14ac:dyDescent="0.25">
      <c r="A44" s="1"/>
      <c r="B44" s="1"/>
      <c r="C4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1E1E-61B5-46DB-958A-85204F6BCB12}">
  <dimension ref="A1:L1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2.140625" style="27" customWidth="1"/>
    <col min="3" max="3" width="63.42578125" style="23" customWidth="1"/>
    <col min="4" max="4" width="11.140625" style="1" bestFit="1" customWidth="1"/>
    <col min="5" max="5" width="9.140625" style="22"/>
    <col min="6" max="6" width="14.140625" style="1" bestFit="1" customWidth="1"/>
    <col min="7" max="7" width="23.85546875" style="1" bestFit="1" customWidth="1"/>
    <col min="8" max="8" width="28.7109375" style="1" customWidth="1"/>
    <col min="9" max="9" width="19.28515625" style="1" bestFit="1" customWidth="1"/>
    <col min="10" max="10" width="19.5703125" style="22" bestFit="1" customWidth="1"/>
    <col min="11" max="11" width="34.7109375" style="1" bestFit="1" customWidth="1"/>
    <col min="12" max="16384" width="9.140625" style="19"/>
  </cols>
  <sheetData>
    <row r="1" spans="1:12" s="25" customFormat="1" x14ac:dyDescent="0.25">
      <c r="A1" s="30" t="s">
        <v>0</v>
      </c>
      <c r="B1" s="31" t="s">
        <v>1</v>
      </c>
      <c r="C1" s="30" t="s">
        <v>2</v>
      </c>
      <c r="D1" s="32" t="s">
        <v>3</v>
      </c>
      <c r="E1" s="32" t="s">
        <v>4</v>
      </c>
      <c r="F1" s="32" t="s">
        <v>5</v>
      </c>
      <c r="G1" s="32" t="s">
        <v>6</v>
      </c>
      <c r="H1" s="32" t="s">
        <v>7</v>
      </c>
      <c r="I1" s="32" t="s">
        <v>8</v>
      </c>
      <c r="J1" s="32" t="s">
        <v>9</v>
      </c>
      <c r="K1" s="32" t="s">
        <v>10</v>
      </c>
    </row>
    <row r="2" spans="1:12" ht="45" customHeight="1" x14ac:dyDescent="0.25">
      <c r="A2" s="1" t="str">
        <f>CONCATENATE("openBankingBrazil/&lt;brand&gt;/",B2)</f>
        <v>openBankingBrazil/&lt;brand&gt;/name</v>
      </c>
      <c r="B2" s="26" t="s">
        <v>11</v>
      </c>
      <c r="C2" s="15" t="s">
        <v>107</v>
      </c>
      <c r="D2" s="26" t="s">
        <v>12</v>
      </c>
      <c r="E2" s="21">
        <v>30</v>
      </c>
      <c r="F2" s="1" t="s">
        <v>13</v>
      </c>
      <c r="G2" s="1" t="s">
        <v>14</v>
      </c>
      <c r="I2" s="21">
        <v>1</v>
      </c>
      <c r="J2" s="21">
        <v>1</v>
      </c>
      <c r="K2" s="15" t="s">
        <v>15</v>
      </c>
    </row>
    <row r="3" spans="1:12" s="4" customFormat="1" ht="51.75" customHeight="1" x14ac:dyDescent="0.25">
      <c r="A3" s="2" t="str">
        <f>CONCATENATE("openBankingBrazil/&lt;brand&gt;/companies/",B3)</f>
        <v>openBankingBrazil/&lt;brand&gt;/companies/name</v>
      </c>
      <c r="B3" s="2" t="s">
        <v>11</v>
      </c>
      <c r="C3" s="5" t="s">
        <v>105</v>
      </c>
      <c r="D3" s="2" t="s">
        <v>12</v>
      </c>
      <c r="E3" s="10">
        <v>30</v>
      </c>
      <c r="F3" s="2" t="s">
        <v>13</v>
      </c>
      <c r="G3" s="2" t="s">
        <v>14</v>
      </c>
      <c r="H3" s="2"/>
      <c r="I3" s="10">
        <v>1</v>
      </c>
      <c r="J3" s="10">
        <v>1</v>
      </c>
      <c r="K3" s="7" t="s">
        <v>15</v>
      </c>
      <c r="L3" s="8"/>
    </row>
    <row r="4" spans="1:12" s="4" customFormat="1" ht="69" customHeight="1" x14ac:dyDescent="0.25">
      <c r="A4" s="2" t="str">
        <f>CONCATENATE("openBankingBrazil/&lt;brand&gt;/companies/",B4)</f>
        <v>openBankingBrazil/&lt;brand&gt;/companies/cnpjNumber</v>
      </c>
      <c r="B4" s="9" t="s">
        <v>16</v>
      </c>
      <c r="C4" s="7" t="s">
        <v>92</v>
      </c>
      <c r="D4" s="2" t="s">
        <v>12</v>
      </c>
      <c r="E4" s="10">
        <v>14</v>
      </c>
      <c r="F4" s="2" t="s">
        <v>13</v>
      </c>
      <c r="G4" s="2" t="s">
        <v>17</v>
      </c>
      <c r="H4" s="5" t="s">
        <v>23</v>
      </c>
      <c r="I4" s="10">
        <v>1</v>
      </c>
      <c r="J4" s="10">
        <v>1</v>
      </c>
      <c r="K4" s="5" t="s">
        <v>15</v>
      </c>
      <c r="L4" s="8"/>
    </row>
    <row r="5" spans="1:12" ht="142.5" customHeight="1" x14ac:dyDescent="0.25">
      <c r="A5" s="1" t="str">
        <f>CONCATENATE("openBankingBrazil/&lt;brand&gt;/companies/channels/Identification/",B5)</f>
        <v>openBankingBrazil/&lt;brand&gt;/companies/channels/Identification/type</v>
      </c>
      <c r="B5" s="26" t="s">
        <v>19</v>
      </c>
      <c r="C5" s="20" t="s">
        <v>93</v>
      </c>
      <c r="D5" s="1" t="s">
        <v>12</v>
      </c>
      <c r="E5" s="21">
        <v>30</v>
      </c>
      <c r="F5" s="1" t="s">
        <v>13</v>
      </c>
      <c r="G5" s="2" t="s">
        <v>97</v>
      </c>
      <c r="H5" s="15" t="s">
        <v>95</v>
      </c>
      <c r="I5" s="21">
        <v>1</v>
      </c>
      <c r="J5" s="21">
        <v>5</v>
      </c>
      <c r="K5" s="15" t="s">
        <v>94</v>
      </c>
    </row>
    <row r="6" spans="1:12" ht="90" customHeight="1" x14ac:dyDescent="0.25">
      <c r="A6" s="1" t="str">
        <f>CONCATENATE("openBankingBrazil/&lt;brand&gt;/companies/channels/identification/",B6)</f>
        <v>openBankingBrazil/&lt;brand&gt;/companies/channels/identification/url</v>
      </c>
      <c r="B6" s="26" t="s">
        <v>86</v>
      </c>
      <c r="C6" s="20" t="s">
        <v>87</v>
      </c>
      <c r="D6" s="1" t="s">
        <v>12</v>
      </c>
      <c r="E6" s="21">
        <v>1024</v>
      </c>
      <c r="F6" s="1" t="s">
        <v>27</v>
      </c>
      <c r="G6" s="1" t="s">
        <v>14</v>
      </c>
      <c r="I6" s="21">
        <v>0</v>
      </c>
      <c r="J6" s="21" t="s">
        <v>61</v>
      </c>
      <c r="K6" s="15" t="s">
        <v>15</v>
      </c>
      <c r="L6" s="1"/>
    </row>
    <row r="7" spans="1:12" ht="209.25" customHeight="1" x14ac:dyDescent="0.25">
      <c r="A7" s="1" t="str">
        <f>CONCATENATE("openBankingBrazil/&lt;brand&gt;/companies/channels/service/",B7)</f>
        <v>openBankingBrazil/&lt;brand&gt;/companies/channels/service/codes</v>
      </c>
      <c r="B7" s="26" t="s">
        <v>70</v>
      </c>
      <c r="C7" s="20" t="s">
        <v>117</v>
      </c>
      <c r="D7" s="1" t="s">
        <v>12</v>
      </c>
      <c r="E7" s="21">
        <v>50</v>
      </c>
      <c r="F7" s="1" t="s">
        <v>13</v>
      </c>
      <c r="G7" s="1" t="s">
        <v>97</v>
      </c>
      <c r="H7" s="28" t="s">
        <v>114</v>
      </c>
      <c r="I7" s="21">
        <v>1</v>
      </c>
      <c r="J7" s="21">
        <v>9</v>
      </c>
      <c r="K7" s="15" t="s">
        <v>15</v>
      </c>
    </row>
    <row r="8" spans="1:12" x14ac:dyDescent="0.25">
      <c r="A8" s="1" t="str">
        <f>CONCATENATE("openBankingBrazil/&lt;brand&gt;/companies/channels/service/",B8)</f>
        <v>openBankingBrazil/&lt;brand&gt;/companies/channels/service/additionalInfo</v>
      </c>
      <c r="B8" s="26" t="s">
        <v>36</v>
      </c>
      <c r="C8" s="1" t="s">
        <v>71</v>
      </c>
      <c r="D8" s="1" t="s">
        <v>12</v>
      </c>
      <c r="E8" s="21">
        <v>2000</v>
      </c>
      <c r="F8" s="1" t="s">
        <v>27</v>
      </c>
      <c r="G8" s="1" t="s">
        <v>14</v>
      </c>
      <c r="I8" s="21">
        <v>0</v>
      </c>
      <c r="J8" s="21">
        <v>1</v>
      </c>
      <c r="K8" s="20" t="s">
        <v>15</v>
      </c>
    </row>
    <row r="9" spans="1:12" x14ac:dyDescent="0.25">
      <c r="A9" s="1"/>
      <c r="B9" s="26"/>
      <c r="C9" s="1"/>
    </row>
    <row r="10" spans="1:12" x14ac:dyDescent="0.25">
      <c r="A10" s="1"/>
      <c r="B10" s="26"/>
      <c r="C10"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90.7109375" style="19" customWidth="1"/>
    <col min="2" max="2" width="22.140625" style="27" customWidth="1"/>
    <col min="3" max="3" width="57.42578125" style="23" customWidth="1"/>
    <col min="4" max="4" width="11.140625" style="1" bestFit="1" customWidth="1"/>
    <col min="5" max="5" width="9.140625" style="22"/>
    <col min="6" max="6" width="14.140625" style="1" bestFit="1" customWidth="1"/>
    <col min="7" max="7" width="23.85546875" style="19" bestFit="1" customWidth="1"/>
    <col min="8" max="8" width="28.7109375" style="19" customWidth="1"/>
    <col min="9" max="9" width="19.28515625" style="19" bestFit="1" customWidth="1"/>
    <col min="10" max="10" width="19.5703125" style="24" bestFit="1" customWidth="1"/>
    <col min="11" max="11" width="34.7109375" style="19" bestFit="1" customWidth="1"/>
    <col min="12" max="16384" width="9.140625" style="19"/>
  </cols>
  <sheetData>
    <row r="1" spans="1:12" s="25" customFormat="1" x14ac:dyDescent="0.25">
      <c r="A1" s="30" t="s">
        <v>0</v>
      </c>
      <c r="B1" s="31" t="s">
        <v>1</v>
      </c>
      <c r="C1" s="30" t="s">
        <v>2</v>
      </c>
      <c r="D1" s="32" t="s">
        <v>3</v>
      </c>
      <c r="E1" s="32" t="s">
        <v>4</v>
      </c>
      <c r="F1" s="32" t="s">
        <v>5</v>
      </c>
      <c r="G1" s="30" t="s">
        <v>6</v>
      </c>
      <c r="H1" s="30" t="s">
        <v>7</v>
      </c>
      <c r="I1" s="30" t="s">
        <v>8</v>
      </c>
      <c r="J1" s="30" t="s">
        <v>9</v>
      </c>
      <c r="K1" s="30" t="s">
        <v>10</v>
      </c>
    </row>
    <row r="2" spans="1:12" ht="45" x14ac:dyDescent="0.25">
      <c r="A2" s="1" t="str">
        <f>CONCATENATE("openBankingBrazil/&lt;brand&gt;/",B2)</f>
        <v>openBankingBrazil/&lt;brand&gt;/name</v>
      </c>
      <c r="B2" s="26" t="s">
        <v>11</v>
      </c>
      <c r="C2" s="15" t="s">
        <v>107</v>
      </c>
      <c r="D2" s="26" t="s">
        <v>12</v>
      </c>
      <c r="E2" s="21">
        <v>30</v>
      </c>
      <c r="F2" s="1" t="s">
        <v>13</v>
      </c>
      <c r="G2" s="1" t="s">
        <v>14</v>
      </c>
      <c r="H2" s="1"/>
      <c r="I2" s="21">
        <v>1</v>
      </c>
      <c r="J2" s="21">
        <v>1</v>
      </c>
      <c r="K2" s="15" t="s">
        <v>15</v>
      </c>
    </row>
    <row r="3" spans="1:12" s="4" customFormat="1" ht="30" x14ac:dyDescent="0.25">
      <c r="A3" s="2" t="str">
        <f>CONCATENATE("openBankingBrazil/&lt;brand&gt;/companies/",B3)</f>
        <v>openBankingBrazil/&lt;brand&gt;/companies/name</v>
      </c>
      <c r="B3" s="2" t="s">
        <v>11</v>
      </c>
      <c r="C3" s="5" t="s">
        <v>118</v>
      </c>
      <c r="D3" s="2" t="s">
        <v>12</v>
      </c>
      <c r="E3" s="10">
        <v>30</v>
      </c>
      <c r="F3" s="2" t="s">
        <v>13</v>
      </c>
      <c r="G3" s="2" t="s">
        <v>14</v>
      </c>
      <c r="H3" s="2"/>
      <c r="I3" s="6">
        <v>1</v>
      </c>
      <c r="J3" s="6">
        <v>1</v>
      </c>
      <c r="K3" s="7" t="s">
        <v>15</v>
      </c>
      <c r="L3" s="8"/>
    </row>
    <row r="4" spans="1:12" s="4" customFormat="1" ht="60" x14ac:dyDescent="0.25">
      <c r="A4" s="2" t="str">
        <f>CONCATENATE("openBankingBrazil/&lt;brand&gt;/companies/",B4)</f>
        <v>openBankingBrazil/&lt;brand&gt;/companies/cnpjNumber</v>
      </c>
      <c r="B4" s="9" t="s">
        <v>16</v>
      </c>
      <c r="C4" s="7" t="s">
        <v>92</v>
      </c>
      <c r="D4" s="2" t="s">
        <v>12</v>
      </c>
      <c r="E4" s="10">
        <v>14</v>
      </c>
      <c r="F4" s="2" t="s">
        <v>13</v>
      </c>
      <c r="G4" s="2" t="s">
        <v>17</v>
      </c>
      <c r="H4" s="5" t="s">
        <v>18</v>
      </c>
      <c r="I4" s="6">
        <v>1</v>
      </c>
      <c r="J4" s="6">
        <v>1</v>
      </c>
      <c r="K4" s="5" t="s">
        <v>15</v>
      </c>
      <c r="L4" s="8"/>
    </row>
    <row r="5" spans="1:12" ht="90" x14ac:dyDescent="0.25">
      <c r="A5" s="1" t="str">
        <f>CONCATENATE("openBankingBrazil/&lt;brand&gt;/companies/channels/Identification/",B5)</f>
        <v>openBankingBrazil/&lt;brand&gt;/companies/channels/Identification/type</v>
      </c>
      <c r="B5" s="26" t="s">
        <v>19</v>
      </c>
      <c r="C5" s="20" t="s">
        <v>119</v>
      </c>
      <c r="D5" s="1" t="s">
        <v>12</v>
      </c>
      <c r="E5" s="21">
        <v>30</v>
      </c>
      <c r="F5" s="1" t="s">
        <v>13</v>
      </c>
      <c r="G5" s="2" t="s">
        <v>97</v>
      </c>
      <c r="H5" s="28" t="s">
        <v>106</v>
      </c>
      <c r="I5" s="21">
        <v>1</v>
      </c>
      <c r="J5" s="21">
        <v>3</v>
      </c>
      <c r="K5" s="15" t="s">
        <v>96</v>
      </c>
    </row>
    <row r="6" spans="1:12" ht="30" x14ac:dyDescent="0.25">
      <c r="A6" s="1" t="str">
        <f>CONCATENATE("openBankingBrazil/&lt;brand&gt;/companies/channels/identification/phones/",B6)</f>
        <v>openBankingBrazil/&lt;brand&gt;/companies/channels/identification/phones/countryCode</v>
      </c>
      <c r="B6" s="26" t="s">
        <v>80</v>
      </c>
      <c r="C6" s="15" t="s">
        <v>81</v>
      </c>
      <c r="D6" s="1" t="s">
        <v>12</v>
      </c>
      <c r="E6" s="21">
        <v>2</v>
      </c>
      <c r="F6" s="1" t="s">
        <v>27</v>
      </c>
      <c r="G6" s="2" t="s">
        <v>65</v>
      </c>
      <c r="H6" s="26"/>
      <c r="I6" s="17">
        <v>0</v>
      </c>
      <c r="J6" s="17" t="s">
        <v>61</v>
      </c>
      <c r="K6" s="18" t="s">
        <v>15</v>
      </c>
    </row>
    <row r="7" spans="1:12" ht="30" x14ac:dyDescent="0.25">
      <c r="A7" s="1" t="str">
        <f>CONCATENATE("openBankingBrazil/&lt;brand&gt;/companies/channels/identification/phones/",B7)</f>
        <v>openBankingBrazil/&lt;brand&gt;/companies/channels/identification/phones/areaCode</v>
      </c>
      <c r="B7" s="26" t="s">
        <v>63</v>
      </c>
      <c r="C7" s="15" t="s">
        <v>82</v>
      </c>
      <c r="D7" s="1" t="s">
        <v>12</v>
      </c>
      <c r="E7" s="21">
        <v>2</v>
      </c>
      <c r="F7" s="1" t="s">
        <v>27</v>
      </c>
      <c r="G7" s="2" t="s">
        <v>65</v>
      </c>
      <c r="H7" s="1"/>
      <c r="I7" s="17">
        <v>0</v>
      </c>
      <c r="J7" s="17" t="s">
        <v>61</v>
      </c>
      <c r="K7" s="18" t="s">
        <v>15</v>
      </c>
    </row>
    <row r="8" spans="1:12" ht="29.25" customHeight="1" x14ac:dyDescent="0.25">
      <c r="A8" s="1" t="str">
        <f>CONCATENATE("openBankingBrazil/&lt;brand&gt;/companies/channels/identification/phones/",B8)</f>
        <v>openBankingBrazil/&lt;brand&gt;/companies/channels/identification/phones/number</v>
      </c>
      <c r="B8" s="26" t="s">
        <v>67</v>
      </c>
      <c r="C8" s="15" t="s">
        <v>83</v>
      </c>
      <c r="D8" s="1" t="s">
        <v>12</v>
      </c>
      <c r="E8" s="21">
        <v>13</v>
      </c>
      <c r="F8" s="1" t="s">
        <v>27</v>
      </c>
      <c r="G8" s="3" t="s">
        <v>84</v>
      </c>
      <c r="H8" s="1"/>
      <c r="I8" s="17">
        <v>0</v>
      </c>
      <c r="J8" s="17" t="s">
        <v>61</v>
      </c>
      <c r="K8" s="18" t="s">
        <v>15</v>
      </c>
      <c r="L8" s="1"/>
    </row>
    <row r="9" spans="1:12" ht="90" customHeight="1" x14ac:dyDescent="0.25">
      <c r="A9" s="1" t="str">
        <f>CONCATENATE("openBankingBrazil/&lt;brand&gt;/companies/channels/identification/phones/",B9)</f>
        <v>openBankingBrazil/&lt;brand&gt;/companies/channels/identification/phones/additionalInfo</v>
      </c>
      <c r="B9" s="2" t="s">
        <v>36</v>
      </c>
      <c r="C9" s="15" t="s">
        <v>85</v>
      </c>
      <c r="D9" s="1" t="s">
        <v>12</v>
      </c>
      <c r="E9" s="21">
        <v>50</v>
      </c>
      <c r="F9" s="1" t="s">
        <v>27</v>
      </c>
      <c r="G9" s="16" t="s">
        <v>14</v>
      </c>
      <c r="H9" s="1"/>
      <c r="I9" s="17">
        <v>0</v>
      </c>
      <c r="J9" s="17" t="s">
        <v>61</v>
      </c>
      <c r="K9" s="18" t="s">
        <v>15</v>
      </c>
      <c r="L9" s="1"/>
    </row>
    <row r="10" spans="1:12" ht="179.25" customHeight="1" x14ac:dyDescent="0.25">
      <c r="A10" s="1" t="str">
        <f>CONCATENATE("openBankingBrazil/&lt;brand&gt;/companies/channels/service/",B10)</f>
        <v>openBankingBrazil/&lt;brand&gt;/companies/channels/service/codes</v>
      </c>
      <c r="B10" s="26" t="s">
        <v>70</v>
      </c>
      <c r="C10" s="20" t="s">
        <v>120</v>
      </c>
      <c r="D10" s="1" t="s">
        <v>12</v>
      </c>
      <c r="E10" s="21">
        <v>50</v>
      </c>
      <c r="F10" s="1" t="s">
        <v>13</v>
      </c>
      <c r="G10" s="16" t="s">
        <v>97</v>
      </c>
      <c r="H10" s="28" t="s">
        <v>121</v>
      </c>
      <c r="I10" s="17">
        <v>1</v>
      </c>
      <c r="J10" s="17">
        <v>9</v>
      </c>
      <c r="K10" s="18" t="s">
        <v>15</v>
      </c>
    </row>
    <row r="11" spans="1:12" ht="24.75" customHeight="1" x14ac:dyDescent="0.25">
      <c r="A11" s="1" t="str">
        <f>CONCATENATE("openBankingBrazil/&lt;brand&gt;/companies/channels/service/",B11)</f>
        <v>openBankingBrazil/&lt;brand&gt;/companies/channels/service/additionalInfo</v>
      </c>
      <c r="B11" s="26" t="s">
        <v>36</v>
      </c>
      <c r="C11" s="1" t="s">
        <v>71</v>
      </c>
      <c r="D11" s="1" t="s">
        <v>12</v>
      </c>
      <c r="E11" s="21">
        <v>2000</v>
      </c>
      <c r="F11" s="1" t="s">
        <v>27</v>
      </c>
      <c r="G11" s="1" t="s">
        <v>14</v>
      </c>
      <c r="H11" s="1"/>
      <c r="I11" s="17">
        <v>0</v>
      </c>
      <c r="J11" s="17">
        <v>1</v>
      </c>
      <c r="K11" s="20" t="s">
        <v>15</v>
      </c>
    </row>
    <row r="12" spans="1:12" x14ac:dyDescent="0.25">
      <c r="A12" s="1"/>
      <c r="B12" s="26"/>
      <c r="C12" s="1"/>
      <c r="G12" s="1"/>
      <c r="H12" s="1"/>
      <c r="I12" s="1"/>
      <c r="J12" s="22"/>
      <c r="K12" s="1"/>
    </row>
    <row r="13" spans="1:12" x14ac:dyDescent="0.25">
      <c r="A13" s="1"/>
      <c r="B13" s="26"/>
      <c r="C13" s="1"/>
      <c r="G13" s="1"/>
      <c r="H13" s="1"/>
      <c r="I13" s="1"/>
      <c r="J13" s="22"/>
      <c r="K1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4</vt:i4>
      </vt:variant>
    </vt:vector>
  </HeadingPairs>
  <TitlesOfParts>
    <vt:vector size="4" baseType="lpstr">
      <vt:lpstr>Dependências-Agências</vt:lpstr>
      <vt:lpstr>Correspondentes</vt:lpstr>
      <vt:lpstr>CanaisAtendimentoEletrônico </vt:lpstr>
      <vt:lpstr>Canaistelefônicos</vt:lpstr>
    </vt:vector>
  </TitlesOfParts>
  <Manager/>
  <Company>GFT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Araujo Rodrigues, Thales</dc:creator>
  <cp:keywords/>
  <dc:description/>
  <cp:lastModifiedBy>Erica Dias Marland</cp:lastModifiedBy>
  <cp:revision/>
  <dcterms:created xsi:type="dcterms:W3CDTF">2020-06-16T13:22:22Z</dcterms:created>
  <dcterms:modified xsi:type="dcterms:W3CDTF">2020-08-19T19:16:44Z</dcterms:modified>
  <cp:category/>
  <cp:contentStatus/>
</cp:coreProperties>
</file>