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SDS\Documents\OW\RFP-OpenBanking\Execucao-Febraban\DadosBancarios\"/>
    </mc:Choice>
  </mc:AlternateContent>
  <bookViews>
    <workbookView xWindow="0" yWindow="0" windowWidth="20490" windowHeight="7620" activeTab="1"/>
  </bookViews>
  <sheets>
    <sheet name="Dependências-Agências" sheetId="1" r:id="rId1"/>
    <sheet name="Correspondentes" sheetId="2" r:id="rId2"/>
    <sheet name="CanaisAtendimentoEletronicos" sheetId="3"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2" l="1"/>
  <c r="A12" i="2"/>
  <c r="A13" i="2"/>
  <c r="A5" i="1" l="1"/>
  <c r="A10" i="2"/>
  <c r="A9" i="2"/>
  <c r="A8" i="2"/>
  <c r="A24" i="1" l="1"/>
  <c r="A18" i="1"/>
  <c r="A22" i="1"/>
  <c r="A19" i="1"/>
  <c r="A20" i="1"/>
  <c r="A5" i="2"/>
  <c r="A6" i="2"/>
  <c r="A7" i="2"/>
  <c r="A7" i="3"/>
  <c r="A8" i="3"/>
  <c r="A9" i="3"/>
  <c r="A9" i="1"/>
  <c r="A10" i="1"/>
  <c r="A11" i="1"/>
  <c r="A12" i="1"/>
  <c r="A13" i="1"/>
  <c r="A7" i="1"/>
  <c r="A8" i="1"/>
  <c r="A11" i="3"/>
  <c r="A10" i="3"/>
  <c r="A6" i="3"/>
  <c r="A5" i="3"/>
  <c r="A4" i="3"/>
  <c r="A3" i="3"/>
  <c r="A2" i="3"/>
  <c r="A23" i="2"/>
  <c r="A22" i="2"/>
  <c r="A21" i="2"/>
  <c r="A20" i="2"/>
  <c r="A19" i="2"/>
  <c r="A18" i="2"/>
  <c r="A17" i="2"/>
  <c r="A16" i="2"/>
  <c r="A15" i="2"/>
  <c r="A14" i="2"/>
  <c r="A4" i="2"/>
  <c r="A3" i="2"/>
  <c r="A2" i="2"/>
  <c r="A26" i="1"/>
  <c r="A25" i="1"/>
  <c r="A23" i="1"/>
  <c r="A21" i="1"/>
  <c r="A17" i="1"/>
  <c r="A16" i="1"/>
  <c r="A15" i="1"/>
  <c r="A14" i="1"/>
  <c r="A6" i="1"/>
  <c r="A4" i="1"/>
  <c r="A3" i="1"/>
  <c r="A2" i="1"/>
</calcChain>
</file>

<file path=xl/comments1.xml><?xml version="1.0" encoding="utf-8"?>
<comments xmlns="http://schemas.openxmlformats.org/spreadsheetml/2006/main">
  <authors>
    <author>de Araujo Rodrigues, Thales</author>
  </authors>
  <commentList>
    <comment ref="D3" authorId="0" shapeId="0">
      <text>
        <r>
          <rPr>
            <b/>
            <sz val="9"/>
            <color indexed="81"/>
            <rFont val="Tahoma"/>
            <family val="2"/>
          </rPr>
          <t>de Araujo Rodrigues, Thales:</t>
        </r>
        <r>
          <rPr>
            <sz val="9"/>
            <color indexed="81"/>
            <rFont val="Tahoma"/>
            <family val="2"/>
          </rPr>
          <t xml:space="preserve">
Vamos criar um enum que trará a string correspondente?</t>
        </r>
      </text>
    </comment>
  </commentList>
</comments>
</file>

<file path=xl/sharedStrings.xml><?xml version="1.0" encoding="utf-8"?>
<sst xmlns="http://schemas.openxmlformats.org/spreadsheetml/2006/main" count="379" uniqueCount="130">
  <si>
    <t>Xpath</t>
  </si>
  <si>
    <t>Nome</t>
  </si>
  <si>
    <t>Definição</t>
  </si>
  <si>
    <t>Tipo do Dado</t>
  </si>
  <si>
    <t>Tamanho</t>
  </si>
  <si>
    <t>Mandatoriedade</t>
  </si>
  <si>
    <t>Formato</t>
  </si>
  <si>
    <t>Domínio</t>
  </si>
  <si>
    <t>Mínimo de Ocorrências</t>
  </si>
  <si>
    <t>Máximo de Ocorrências</t>
  </si>
  <si>
    <t>Restrições</t>
  </si>
  <si>
    <t>Type</t>
  </si>
  <si>
    <t>Name</t>
  </si>
  <si>
    <t>StreetType</t>
  </si>
  <si>
    <t>StreetName</t>
  </si>
  <si>
    <t>BuildingNumber</t>
  </si>
  <si>
    <t>AdditionalInfo</t>
  </si>
  <si>
    <t>District</t>
  </si>
  <si>
    <t>OpeningTime</t>
  </si>
  <si>
    <t>ClosingTime</t>
  </si>
  <si>
    <t>Services</t>
  </si>
  <si>
    <t>Opcional</t>
  </si>
  <si>
    <t>Mandatório</t>
  </si>
  <si>
    <t>Campo de texto livre para descrever mais sobre os serviços</t>
  </si>
  <si>
    <t>Tipo de canal de atendimento</t>
  </si>
  <si>
    <t>ChannelURL</t>
  </si>
  <si>
    <t>Se não houver URL, deve ter telefone</t>
  </si>
  <si>
    <t>Se não houver telefone, deve ter URL</t>
  </si>
  <si>
    <t>Nome fantasia da companhia</t>
  </si>
  <si>
    <t>Identification</t>
  </si>
  <si>
    <t>TradingName</t>
  </si>
  <si>
    <t>Texto</t>
  </si>
  <si>
    <t>PhoneDDD</t>
  </si>
  <si>
    <t>PhoneNumber</t>
  </si>
  <si>
    <t>Número</t>
  </si>
  <si>
    <t>ChannelPhoneDDD</t>
  </si>
  <si>
    <t>ChannelPhoneNumber</t>
  </si>
  <si>
    <t>\w*\W*</t>
  </si>
  <si>
    <t>[A-Z]{2}</t>
  </si>
  <si>
    <t>(\d{5})-(\d{3})</t>
  </si>
  <si>
    <t>([0-9]{4,5})-([0-9]{4})</t>
  </si>
  <si>
    <t>N</t>
  </si>
  <si>
    <t>\d{4}</t>
  </si>
  <si>
    <t>\d{2}</t>
  </si>
  <si>
    <t>N/A</t>
  </si>
  <si>
    <t>Número de DDD (Discagem Direta à Distância) do telefone da 
dependência - se houver. Ex. '19'</t>
  </si>
  <si>
    <t xml:space="preserve">Nome do Correspondente Bancário. Segundo Glossário do
Bacen: Correspondentes no pais são Empresas, integrantes ou não do Sistema Financeiro Nacional, contratadas por instituições financeiras e demais instituições autorizadas a funcionar pelo Banco Central do Brasil para a prestação de serviços de atendimento aos clientes e usuários dessas instituições. Os correspondentes mais conhecidos são as lotéricas e o banco postal. </t>
  </si>
  <si>
    <t>Enumeração de serviços disponíveis no Canal de 
Atendimento Eletrônico consultado</t>
  </si>
  <si>
    <t>Número de DDD (Discagem Direta à Distância) para  telefone de acesso ao Canal - se houver. Ex. '19'</t>
  </si>
  <si>
    <t>([0-9]{1,3})</t>
  </si>
  <si>
    <t>Enumeração de serviços prestados pelo Correspondente consultado</t>
  </si>
  <si>
    <t>TownName</t>
  </si>
  <si>
    <t>CountrySubDivision</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</si>
  <si>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 núcleo, parque, passarela, pátio, praça, quadra, recanto, residencial, rodovia, rua, setor, sítio, travessa, trecho, trevo, vale, vereda, via, viaduto, viela, vila</t>
  </si>
  <si>
    <t>Os logradouros são identificados pelo nome oficial atribuído pelo município ao qual estão vinculados. Exemplo: Avenida Paulista, sendo “Avenida” o tipo e “Paulista” o nome do logradouro</t>
  </si>
  <si>
    <t>Bairro é uma comunidade ou região localizada em uma cidade ou município de acordo com as suas subdivisões geográficas. Exemplo: 'Paraíso'</t>
  </si>
  <si>
    <t>Código de Endereçamento Postal: Composto por um conjunto numérico de oito dígitos, o objetivo principal do CEP é orientar e acelerar o encaminhamento, o tratamento e a entrega de objetos postados nos Correios, por meio da sua atribuição a localidades, logradouros, unidades dos Correios, serviços, órgãos públicos, empresas e edifícios. Ex. '01311-000'</t>
  </si>
  <si>
    <t>A sigla da unidade da federação identifica o estado
no qual o endereço está localizado. Ex. SP</t>
  </si>
  <si>
    <t>BrandCNPJRoot</t>
  </si>
  <si>
    <t>BrandCNPJBranch</t>
  </si>
  <si>
    <t xml:space="preserve">Filial do CNPJ da instituição responsável pela dependência - corresponde aos quatro seguintes números 
de ordem das filiais da empresa. Normalmente a empresa matriz tem este campo preenchido com '0001' </t>
  </si>
  <si>
    <t>BrandCNPJCheckDigit</t>
  </si>
  <si>
    <t>(\d{2})\.(\d{3})\.(\d{3})</t>
  </si>
  <si>
    <t>Números de 0 a 9</t>
  </si>
  <si>
    <t>Número de 0 a 9 e o caracter ponto (.).</t>
  </si>
  <si>
    <t>2 dígitos de verificação do CNPJ da instituição responsável pela dependência, corresponde aos dois últimos números . 
A composição do CNPJ completo pode ser assim representada, conforme ex. '50.685.362/0002-35'</t>
  </si>
  <si>
    <t>Weekday</t>
  </si>
  <si>
    <t>(Domingo)|(Segunda-feira)|(Terça-feira)|(Quarta-feira)|(Quinta-feira)|(Sexta-feira)|(Sábado)</t>
  </si>
  <si>
    <t>ExceptionAvailableDays</t>
  </si>
  <si>
    <t>Em formato texto, seguindo o domínio apresentado, devem ser colocados os dias da semana.</t>
  </si>
  <si>
    <t>A sigla da unidade da federação identifica o estado
no qual o endereço está localizado. Ex. SP.
Deve-se considerar apenas as siglas para os estados brasileiros.</t>
  </si>
  <si>
    <t>PostCode</t>
  </si>
  <si>
    <t>Agência
Posto de atendimento
Posto de atendimento eletrônico</t>
  </si>
  <si>
    <t>Segunda-Feira
Terça-Feira
Quarta-Feira
Quinta-Feira
Sexta-Feira</t>
  </si>
  <si>
    <t>^([0|1|2]{1})([0-9]{1}):([0|1|2|3|4|5]{1})([0-9]{1})$</t>
  </si>
  <si>
    <t>Horário padrão de início de atendimento da Dependência.
O horário deve estar no formato 24hs (00:00 - 23:59).</t>
  </si>
  <si>
    <t>Horário padrão de encerramento de atendimento da 
Dependência.
O horário deve estar no formato 24hs (00:00 - 23:59).</t>
  </si>
  <si>
    <t>Abertura de contas
Recebimentos, pagamentos e transferências eletrônicas
Recebimentos e pagamentos de qualquer natureza
Operações de crédito
Cartão de crédito
Operações de câmbio
Investimentos
Seguros</t>
  </si>
  <si>
    <t>Serviços prestados pela dependência consultada</t>
  </si>
  <si>
    <t>Recepção e encaminhamento de propostas de abertura de contas
Realização de recebimentos, pagamentos e transferências eletrônicas
Recebimentos e pagamentos de qualquer natureza
Execução ativa e passiva de ordens de pagamento
Recepção e encaminhamento de propostas de operações de crédito e de arrendamento mercantil
Recebimento e pagamentos relacionados a letras de câmbio de aceite da instituição
Recepção e encaminhamento de propostas de fornecimento de cartões de crédito
Realização de operações de câmbio</t>
  </si>
  <si>
    <t>Internet banking
Mobile banking 
Central telefônica banking
SAC
Ouvidoria
Chat</t>
  </si>
  <si>
    <t>Se não houver URL, deve ter telefone. Se houver telefone, obrigatoriamente deve ter DDD.</t>
  </si>
  <si>
    <t>Se houver um número de telefone obrigatoriamente devemos ter um DDD.</t>
  </si>
  <si>
    <t>Detail</t>
  </si>
  <si>
    <t>Nome do conglomerado proprietário da dependência (titular). Ex.  'Organização Bradesco'; 'Itaú Unibanco'</t>
  </si>
  <si>
    <t>Número de telefone de acesso ao canal - se houver</t>
  </si>
  <si>
    <t>Raiz do CNPJ da instituição responsável pelo canal de atendimento eletrônico- o CNPJ corresponde ao número de inscrição no Cadastro de Pessoa Jurídica. Os oito primeiros números à esquerda (XX. XXX. XXX) formam a "raiz" ou base, que identifica a empresa de forma única</t>
  </si>
  <si>
    <t xml:space="preserve">Filial do CNPJ da instituição responsável pelo canal de atendimento eletrônico - corresponde aos quatro seguintes números de ordem das filiais da empresa. Normalmente a empresa matriz tem este campo preenchido com '0001' </t>
  </si>
  <si>
    <t>2 dígitos verificação do CNPJ da instituição responsável pelo canal de atendimento eletrônico, corresponde aos dois últimos números . A composição do CNPJ completo pode ser assim representada, conforme ex. '50.685.362/0002-35'</t>
  </si>
  <si>
    <t>Nome do conglomerado proprietário da dependência responsável pelo Correspondente. Ex.
 'Organização Bradesco'; 'Itaú Unibanco'</t>
  </si>
  <si>
    <t>Raiz do CNPJ da instituição responsável pelo correspondente - o CNPJ corresponde ao número de inscrição no Cadastro de Pessoa Jurídica. Os oito primeiros números à esquerda (XX. XXX. XXX) formam a "raiz" ou base, que identifica a empresa de forma única</t>
  </si>
  <si>
    <t xml:space="preserve">Filial do CNPJ da instituição responsável pelo correspondente - corresponde aos quatro seguintes números de ordem das filiais da empresa. Normalmente a empresa matriz tem este campo preenchido com '0001' </t>
  </si>
  <si>
    <t>2 dígitos verificação do CNPJ da instituição responsável pelo correspondente, corresponde aos dois últimos números .  A composição do CNPJ completo pode ser assim representada, conforme ex. '50.685.362/0002-35'</t>
  </si>
  <si>
    <t>O número especifica o imóvel. Ocorrem, raras vezes, de o imóvel não ter número. Para os logradouros sem numeração recomenda-se a utilização da sigla 's/n'.</t>
  </si>
  <si>
    <t xml:space="preserve">Localidade: O nome da localidade corresponde à designação da cidade ou município no qual o endereço está localizado. Ex. 'São Paulo'
</t>
  </si>
  <si>
    <t>Nome do conglomerado proprietário da dependência (titular). Ex. 'Organização Bradesco'; 'Itaú Unibanco'</t>
  </si>
  <si>
    <t>Raiz do CNPJ da instituição responsável pela dependência - o CNPJ corresponde ao número de inscrição no Cadastro de Pessoa Jurídica. Os oito primeiros números à esquerda (XX. XXX. XXX) formam a "raiz" ou base, que identifica a empresa de forma única</t>
  </si>
  <si>
    <t xml:space="preserve">Localidade: O nome da localidade corresponde à designação
da cidade ou município no qual o endereço está localizado. Ex. 'São Paulo'
</t>
  </si>
  <si>
    <t>Em campo texto devem ser registrados os dias em que haverá uma exceção à regra para atendimento, como, por exemplo, a abertura de alguma dependência aos sábados ou feriados. Por exemplo. 'Sábado, 20/06/2020 das 10:00hs às 14:00hs'</t>
  </si>
  <si>
    <t>Número de telefone da dependência - se houver</t>
  </si>
  <si>
    <t>^([0-9]{1,3})$</t>
  </si>
  <si>
    <t>^([0-9]{4,5})-([0-9]{4})$</t>
  </si>
  <si>
    <t>^(\d{2})\.(\d{3})\.(\d{3})$</t>
  </si>
  <si>
    <t>^\d{4}$</t>
  </si>
  <si>
    <t>^\d{2}$</t>
  </si>
  <si>
    <t>Endereço eletrônico de acesso ao canal. URLs são limitadas a 2048 caracteres mas, para o contexto do Sistema Financeiro aberto, será adotado a metade deste tamanho.</t>
  </si>
  <si>
    <t>^(\d{5})-(\d{3})$</t>
  </si>
  <si>
    <t>^[A-Z]{2}$</t>
  </si>
  <si>
    <t>BankingAgentCNPJRoot</t>
  </si>
  <si>
    <t>BankingAgentCNPJBranch</t>
  </si>
  <si>
    <t>BankingAgentCNPJCheckDigit</t>
  </si>
  <si>
    <t>Raiz do CNPJ do correspondente - o CNPJ corresponde ao número de inscrição no Cadastro de Pessoa Jurídica. Os oito primeiros números à esquerda (XX. XXX. XXX) formam a "raiz" ou base, que identifica a empresa de forma única</t>
  </si>
  <si>
    <t xml:space="preserve">Filial do CNPJ do correspondente - corresponde aos quatro seguintes números de ordem das filiais da empresa. Normalmente a empresa matriz tem este campo preenchido com '0001' </t>
  </si>
  <si>
    <t>2 dígitos verificação do CNPJ do correspondente, corresponde aos dois últimos números .  A composição do CNPJ completo pode ser assim representada, conforme ex. '50.685.362/0002-35'</t>
  </si>
  <si>
    <r>
      <t>Tipo da dependência, segundo a regulamentação do Bacen, 
na Resolução Nº 4072, de 26 de abril de 2012:
-</t>
    </r>
    <r>
      <rPr>
        <b/>
        <sz val="11"/>
        <rFont val="Calibri"/>
        <family val="2"/>
        <scheme val="minor"/>
      </rPr>
      <t xml:space="preserve"> Agência</t>
    </r>
    <r>
      <rPr>
        <sz val="11"/>
        <rFont val="Calibri"/>
        <family val="2"/>
        <scheme val="minor"/>
      </rPr>
      <t xml:space="preserve"> é a dependência destinada ao atendimento aos clientes e ao público em geral no exercício de atividades da instituição, não podendo ser móvel ou transitória;
  Dependência de instituições financeiras e demais instituições, autorizadas a funcionar pelo Banco Central do Brasil, destinada à prática das atividades para as quais a instituição esteja regularmente habilitada.
- </t>
    </r>
    <r>
      <rPr>
        <b/>
        <sz val="11"/>
        <rFont val="Calibri"/>
        <family val="2"/>
        <scheme val="minor"/>
      </rPr>
      <t>Posto de Atendimento</t>
    </r>
    <r>
      <rPr>
        <sz val="11"/>
        <rFont val="Calibri"/>
        <family val="2"/>
        <scheme val="minor"/>
      </rPr>
      <t xml:space="preserve"> é a dependência subordinada a agência  ou à sede da instituição financeira, destinada ao atendimento ao público no exercício de uma ou mais de suas atividades, podendo ser fixo ou móvel. Segundo Art.15. Os Postos de Atendimento Bancário (PAB), Postos Avançados de Atendimento (PAA), Postos de Atendimento Transitórios (PAT), Postos de Compra de Ouro (PCO), Postos de Atendimento Cooperativo (PAC), Postos de Atendimento de Microcrédito (PAM), Postos Bancários de Arrecadação e Pagamento (PAP) e os Postos de Câmbio atualmente em funcionamento serão considerados PA.
- </t>
    </r>
    <r>
      <rPr>
        <b/>
        <sz val="11"/>
        <rFont val="Calibri"/>
        <family val="2"/>
        <scheme val="minor"/>
      </rPr>
      <t>Posto de Atendimento Eletrônico</t>
    </r>
    <r>
      <rPr>
        <sz val="11"/>
        <rFont val="Calibri"/>
        <family val="2"/>
        <scheme val="minor"/>
      </rPr>
      <t xml:space="preserve"> é a dependência constituída por um ou mais terminais de autoatendimento, subordinada a agência ou à sede da instituição, destinada à prestação de serviços por meio eletrônico, podendo ser fixo ou móvel, permanente ou transitório</t>
    </r>
  </si>
  <si>
    <r>
      <t xml:space="preserve">Texto
</t>
    </r>
    <r>
      <rPr>
        <b/>
        <sz val="11"/>
        <rFont val="Calibri"/>
        <family val="2"/>
        <scheme val="minor"/>
      </rPr>
      <t>Número</t>
    </r>
  </si>
  <si>
    <r>
      <t>Em campo texto devem ser registradas todas as Exceções para o não atendimento. Por exceções deve-se entender "dias padrão (</t>
    </r>
    <r>
      <rPr>
        <i/>
        <sz val="11"/>
        <rFont val="Calibri"/>
        <family val="2"/>
        <scheme val="minor"/>
      </rPr>
      <t>standard</t>
    </r>
    <r>
      <rPr>
        <sz val="11"/>
        <rFont val="Calibri"/>
        <family val="2"/>
        <scheme val="minor"/>
      </rPr>
      <t>) em que não haverá atendimento". Ex. 'Exceto feriados municipais, nacionais e 
estaduais'.</t>
    </r>
  </si>
  <si>
    <t>CheckDigit</t>
  </si>
  <si>
    <t>Dígito verificador do código da dependência</t>
  </si>
  <si>
    <t>^\w^\W$</t>
  </si>
  <si>
    <t>ExceptionNonAvailableDays</t>
  </si>
  <si>
    <t>^\w*\W*$</t>
  </si>
  <si>
    <t>Código identificador da dependência. Ex. Para Tipo Agência: '0933', '1382'.</t>
  </si>
  <si>
    <t>Nome da dependência, exemplo: 'Agência Itaú do Centro Empresarial'; 
Mais exemplos de agências:
          SAO PAULO-SP
          ARARI-MA                                                             
          METRO JOAO PESSOA-MA
Exemplos de posto de atendimento:
          PA-OROCO
          PAA JOVIANIA
          PAB VIRTUAL PRIME PCA FLORIANO</t>
  </si>
  <si>
    <t>Alguns logradouros ainda necessitam ser especificados por meio de complemento, conforme o exemplo a seguir: 'Loja B', 'Fundos', 'Casa 2', 'Lote C'</t>
  </si>
  <si>
    <t>O número verificador do CNPJ, composto por dois dígitos, é calculado em duas etapas utilizando o módulo de divisão 11, utilizando-se os 12 primeiros números do CNPJ - inscrição e filial</t>
  </si>
  <si>
    <t>Nome do contratante do serviço do correspondente, exemplos:
'Itaucard'
'Bradesco Seguros'
'BB Seguros'</t>
  </si>
  <si>
    <t>ContractorName</t>
  </si>
  <si>
    <t>GroupName</t>
  </si>
  <si>
    <t>Nome do conglomerado ao qual pertence o agente bancário, por exemplo: 
"Companhia Brasileira de Distribuição"
"Empresa Brasileira de Correios e Telegrafos - 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</si>
</sst>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0"/>
      <name val="Calibri"/>
      <family val="2"/>
      <scheme val="minor"/>
    </font>
    <font>
      <sz val="11"/>
      <name val="Calibri"/>
      <family val="2"/>
      <scheme val="minor"/>
    </font>
    <font>
      <sz val="9"/>
      <color indexed="81"/>
      <name val="Tahoma"/>
      <family val="2"/>
    </font>
    <font>
      <b/>
      <sz val="9"/>
      <color indexed="81"/>
      <name val="Tahoma"/>
      <family val="2"/>
    </font>
    <font>
      <sz val="11"/>
      <color rgb="FF7030A0"/>
      <name val="Calibri"/>
      <family val="2"/>
      <scheme val="minor"/>
    </font>
    <font>
      <b/>
      <sz val="11"/>
      <name val="Calibri"/>
      <family val="2"/>
      <scheme val="minor"/>
    </font>
    <font>
      <i/>
      <sz val="1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52">
    <xf numFmtId="0" fontId="0" fillId="0" borderId="0" xfId="0"/>
    <xf numFmtId="0" fontId="1" fillId="0" borderId="1" xfId="0" applyFont="1" applyBorder="1" applyAlignment="1">
      <alignment horizontal="left" vertical="center"/>
    </xf>
    <xf numFmtId="0" fontId="0" fillId="0" borderId="0" xfId="0" applyAlignment="1"/>
    <xf numFmtId="0" fontId="2" fillId="0" borderId="0" xfId="0" applyFont="1"/>
    <xf numFmtId="0" fontId="0" fillId="0" borderId="0" xfId="0" applyAlignment="1">
      <alignment wrapText="1"/>
    </xf>
    <xf numFmtId="0" fontId="1" fillId="0" borderId="1" xfId="0" applyFont="1" applyFill="1" applyBorder="1" applyAlignment="1">
      <alignment horizontal="left" vertical="center"/>
    </xf>
    <xf numFmtId="0" fontId="1" fillId="0" borderId="1" xfId="0" applyFont="1" applyBorder="1" applyAlignment="1">
      <alignment horizontal="right" vertical="center"/>
    </xf>
    <xf numFmtId="0" fontId="0" fillId="0" borderId="0" xfId="0" applyAlignment="1">
      <alignment horizontal="right"/>
    </xf>
    <xf numFmtId="0" fontId="1" fillId="0" borderId="1" xfId="0" applyFont="1" applyBorder="1" applyAlignment="1">
      <alignment horizontal="left" vertical="center" wrapText="1"/>
    </xf>
    <xf numFmtId="0" fontId="0" fillId="0" borderId="0" xfId="0" applyAlignment="1">
      <alignment vertical="top"/>
    </xf>
    <xf numFmtId="0" fontId="0" fillId="0" borderId="0" xfId="0" applyAlignment="1">
      <alignment horizontal="right" vertical="top"/>
    </xf>
    <xf numFmtId="0" fontId="0" fillId="0" borderId="0" xfId="0" applyAlignment="1">
      <alignment vertical="top" wrapText="1"/>
    </xf>
    <xf numFmtId="0" fontId="2" fillId="0" borderId="0" xfId="0" applyFont="1" applyAlignment="1">
      <alignment vertical="top"/>
    </xf>
    <xf numFmtId="0" fontId="2" fillId="0" borderId="0" xfId="0" applyFont="1" applyAlignment="1">
      <alignment vertical="top" wrapText="1"/>
    </xf>
    <xf numFmtId="0" fontId="2" fillId="0" borderId="0" xfId="0" quotePrefix="1" applyFont="1" applyAlignment="1">
      <alignment vertical="top"/>
    </xf>
    <xf numFmtId="0" fontId="2" fillId="0" borderId="0" xfId="0" applyFont="1" applyAlignment="1">
      <alignment horizontal="left" vertical="top"/>
    </xf>
    <xf numFmtId="0" fontId="2" fillId="0" borderId="0" xfId="0" applyFont="1" applyAlignment="1">
      <alignment horizontal="center" vertical="center"/>
    </xf>
    <xf numFmtId="0" fontId="5" fillId="0" borderId="0" xfId="0" applyFont="1" applyAlignment="1">
      <alignment vertical="top"/>
    </xf>
    <xf numFmtId="0" fontId="5" fillId="0" borderId="0" xfId="0" applyFont="1"/>
    <xf numFmtId="0" fontId="5" fillId="0" borderId="0" xfId="0" applyFont="1" applyAlignment="1">
      <alignment horizontal="right" vertical="top"/>
    </xf>
    <xf numFmtId="0" fontId="2" fillId="0" borderId="0" xfId="0" quotePrefix="1" applyFont="1" applyAlignment="1">
      <alignment vertical="top" wrapText="1"/>
    </xf>
    <xf numFmtId="0" fontId="5" fillId="0" borderId="0" xfId="0" applyFont="1" applyAlignment="1">
      <alignment vertical="top" wrapText="1"/>
    </xf>
    <xf numFmtId="0" fontId="2" fillId="0" borderId="0" xfId="0" applyFont="1" applyAlignment="1">
      <alignment horizontal="left" vertical="top" wrapText="1"/>
    </xf>
    <xf numFmtId="0" fontId="2" fillId="0" borderId="0" xfId="0" applyFont="1" applyAlignment="1">
      <alignment horizontal="right" vertical="top"/>
    </xf>
    <xf numFmtId="0" fontId="2" fillId="0" borderId="0" xfId="0" applyFont="1" applyAlignment="1"/>
    <xf numFmtId="0" fontId="2" fillId="0" borderId="0" xfId="0" applyFont="1" applyAlignment="1">
      <alignment horizontal="right"/>
    </xf>
    <xf numFmtId="0" fontId="1" fillId="0" borderId="1" xfId="0" applyFont="1" applyBorder="1" applyAlignment="1">
      <alignment vertical="center"/>
    </xf>
    <xf numFmtId="0" fontId="6" fillId="0" borderId="0" xfId="0" applyFont="1" applyAlignment="1"/>
    <xf numFmtId="0" fontId="2" fillId="0" borderId="2" xfId="0" applyFont="1" applyBorder="1" applyAlignment="1">
      <alignment vertical="top" wrapText="1"/>
    </xf>
    <xf numFmtId="0" fontId="2" fillId="0" borderId="0" xfId="0" applyFont="1" applyFill="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horizontal="center" vertical="center"/>
    </xf>
    <xf numFmtId="0" fontId="2" fillId="0" borderId="0" xfId="0" applyFont="1" applyAlignment="1">
      <alignment wrapText="1"/>
    </xf>
    <xf numFmtId="0" fontId="2" fillId="0" borderId="0" xfId="0" applyFont="1" applyAlignment="1">
      <alignment horizontal="right" vertical="center"/>
    </xf>
    <xf numFmtId="0" fontId="2" fillId="0" borderId="0" xfId="0" applyFont="1" applyAlignment="1">
      <alignment horizontal="right" vertical="top" wrapText="1"/>
    </xf>
    <xf numFmtId="0" fontId="0" fillId="0" borderId="0" xfId="0" applyAlignment="1">
      <alignment horizontal="right" vertical="center"/>
    </xf>
    <xf numFmtId="0" fontId="2" fillId="0" borderId="0" xfId="0" applyFont="1" applyFill="1" applyAlignment="1">
      <alignment horizontal="left" vertical="top"/>
    </xf>
    <xf numFmtId="0" fontId="6" fillId="0" borderId="3" xfId="0" applyFont="1" applyBorder="1" applyAlignment="1">
      <alignment horizontal="left" vertical="top"/>
    </xf>
    <xf numFmtId="0" fontId="6" fillId="0" borderId="4" xfId="0" applyFont="1" applyBorder="1" applyAlignment="1">
      <alignment horizontal="left" vertical="top"/>
    </xf>
    <xf numFmtId="0" fontId="6" fillId="0" borderId="4" xfId="0" applyFont="1" applyBorder="1" applyAlignment="1">
      <alignment horizontal="left" vertical="top" wrapText="1"/>
    </xf>
    <xf numFmtId="0" fontId="6" fillId="0" borderId="4" xfId="0" applyFont="1" applyBorder="1" applyAlignment="1">
      <alignment horizontal="center" vertical="center"/>
    </xf>
    <xf numFmtId="0" fontId="6" fillId="0" borderId="5" xfId="0" applyFont="1" applyBorder="1" applyAlignment="1">
      <alignment horizontal="left" vertical="top" wrapText="1"/>
    </xf>
    <xf numFmtId="0" fontId="6" fillId="0" borderId="6" xfId="0" applyFont="1" applyBorder="1" applyAlignment="1">
      <alignment horizontal="left" vertical="top"/>
    </xf>
    <xf numFmtId="0" fontId="6" fillId="0" borderId="0" xfId="0" applyFont="1" applyBorder="1" applyAlignment="1">
      <alignment horizontal="left" vertical="top"/>
    </xf>
    <xf numFmtId="0" fontId="6" fillId="0" borderId="0" xfId="0" applyFont="1" applyBorder="1" applyAlignment="1">
      <alignment horizontal="left" vertical="top" wrapText="1"/>
    </xf>
    <xf numFmtId="0" fontId="6" fillId="0" borderId="0" xfId="0" applyFont="1" applyBorder="1" applyAlignment="1">
      <alignment horizontal="center" vertical="center"/>
    </xf>
    <xf numFmtId="0" fontId="6" fillId="0" borderId="7" xfId="0" applyFont="1" applyBorder="1" applyAlignment="1">
      <alignment horizontal="left" vertical="top"/>
    </xf>
    <xf numFmtId="0" fontId="6" fillId="0" borderId="8" xfId="0" applyFont="1" applyBorder="1" applyAlignment="1">
      <alignment horizontal="left" vertical="top"/>
    </xf>
    <xf numFmtId="0" fontId="6" fillId="0" borderId="8" xfId="0" applyFont="1" applyBorder="1" applyAlignment="1">
      <alignment horizontal="left" vertical="top" wrapText="1"/>
    </xf>
    <xf numFmtId="0" fontId="6" fillId="0" borderId="8" xfId="0" applyFont="1" applyBorder="1" applyAlignment="1">
      <alignment horizontal="center" vertical="center"/>
    </xf>
    <xf numFmtId="0" fontId="2" fillId="0" borderId="0" xfId="0" quotePrefix="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7"/>
  <sheetViews>
    <sheetView zoomScale="90" zoomScaleNormal="90" workbookViewId="0">
      <pane xSplit="2" ySplit="1" topLeftCell="I7" activePane="bottomRight" state="frozen"/>
      <selection pane="topRight" activeCell="C1" sqref="C1"/>
      <selection pane="bottomLeft" activeCell="A2" sqref="A2"/>
      <selection pane="bottomRight" activeCell="K9" sqref="K9"/>
    </sheetView>
  </sheetViews>
  <sheetFormatPr defaultRowHeight="15" x14ac:dyDescent="0.25"/>
  <cols>
    <col min="1" max="1" width="70" style="3" customWidth="1"/>
    <col min="2" max="2" width="20.28515625" style="3" bestFit="1" customWidth="1"/>
    <col min="3" max="3" width="71.85546875" style="24" customWidth="1"/>
    <col min="4" max="4" width="11.28515625" style="3" bestFit="1" customWidth="1"/>
    <col min="5" max="5" width="8.140625" style="3" bestFit="1" customWidth="1"/>
    <col min="6" max="6" width="14.140625" style="3" bestFit="1" customWidth="1"/>
    <col min="7" max="7" width="83.140625" style="3" customWidth="1"/>
    <col min="8" max="8" width="52" style="3" customWidth="1"/>
    <col min="9" max="9" width="19.28515625" style="3" bestFit="1" customWidth="1"/>
    <col min="10" max="10" width="19.5703125" style="25" bestFit="1" customWidth="1"/>
    <col min="11" max="11" width="46.85546875" style="33" customWidth="1"/>
    <col min="12" max="16384" width="9.140625" style="3"/>
  </cols>
  <sheetData>
    <row r="1" spans="1:12" x14ac:dyDescent="0.25">
      <c r="A1" s="1" t="s">
        <v>0</v>
      </c>
      <c r="B1" s="1" t="s">
        <v>1</v>
      </c>
      <c r="C1" s="1" t="s">
        <v>2</v>
      </c>
      <c r="D1" s="1" t="s">
        <v>3</v>
      </c>
      <c r="E1" s="1" t="s">
        <v>4</v>
      </c>
      <c r="F1" s="1" t="s">
        <v>5</v>
      </c>
      <c r="G1" s="1" t="s">
        <v>6</v>
      </c>
      <c r="H1" s="1" t="s">
        <v>7</v>
      </c>
      <c r="I1" s="1" t="s">
        <v>8</v>
      </c>
      <c r="J1" s="6" t="s">
        <v>9</v>
      </c>
      <c r="K1" s="8" t="s">
        <v>10</v>
      </c>
      <c r="L1" s="5"/>
    </row>
    <row r="2" spans="1:12" ht="30" x14ac:dyDescent="0.25">
      <c r="A2" s="15" t="str">
        <f>CONCATENATE("openBankingBrazil/&lt;Brand&gt;/",B2)</f>
        <v>openBankingBrazil/&lt;Brand&gt;/Name</v>
      </c>
      <c r="B2" s="15" t="s">
        <v>12</v>
      </c>
      <c r="C2" s="22" t="s">
        <v>95</v>
      </c>
      <c r="D2" s="15" t="s">
        <v>31</v>
      </c>
      <c r="E2" s="15">
        <v>30</v>
      </c>
      <c r="F2" s="15" t="s">
        <v>22</v>
      </c>
      <c r="G2" s="15" t="s">
        <v>37</v>
      </c>
      <c r="H2" s="15"/>
      <c r="I2" s="16">
        <v>1</v>
      </c>
      <c r="J2" s="16">
        <v>1</v>
      </c>
      <c r="K2" s="28" t="s">
        <v>44</v>
      </c>
      <c r="L2" s="12"/>
    </row>
    <row r="3" spans="1:12" ht="312.75" customHeight="1" x14ac:dyDescent="0.25">
      <c r="A3" s="15" t="str">
        <f>CONCATENATE("openBankingBrazil/&lt;Brand&gt;/Branches/Identification/",B3)</f>
        <v>openBankingBrazil/&lt;Brand&gt;/Branches/Identification/Type</v>
      </c>
      <c r="B3" s="15" t="s">
        <v>11</v>
      </c>
      <c r="C3" s="22" t="s">
        <v>114</v>
      </c>
      <c r="D3" s="15" t="s">
        <v>31</v>
      </c>
      <c r="E3" s="15">
        <v>35</v>
      </c>
      <c r="F3" s="15" t="s">
        <v>22</v>
      </c>
      <c r="G3" s="15" t="s">
        <v>37</v>
      </c>
      <c r="H3" s="22" t="s">
        <v>72</v>
      </c>
      <c r="I3" s="16">
        <v>1</v>
      </c>
      <c r="J3" s="16">
        <v>3</v>
      </c>
      <c r="K3" s="22" t="s">
        <v>44</v>
      </c>
      <c r="L3" s="12"/>
    </row>
    <row r="4" spans="1:12" x14ac:dyDescent="0.25">
      <c r="A4" s="15" t="str">
        <f>CONCATENATE("openBankingBrazil/&lt;Brand&gt;/Branches/Identification/",B4)</f>
        <v>openBankingBrazil/&lt;Brand&gt;/Branches/Identification/Identification</v>
      </c>
      <c r="B4" s="15" t="s">
        <v>29</v>
      </c>
      <c r="C4" s="22" t="s">
        <v>122</v>
      </c>
      <c r="D4" s="15" t="s">
        <v>31</v>
      </c>
      <c r="E4" s="15">
        <v>5</v>
      </c>
      <c r="F4" s="15" t="s">
        <v>22</v>
      </c>
      <c r="G4" s="15" t="s">
        <v>121</v>
      </c>
      <c r="H4" s="15"/>
      <c r="I4" s="16">
        <v>1</v>
      </c>
      <c r="J4" s="16">
        <v>1</v>
      </c>
      <c r="L4" s="12"/>
    </row>
    <row r="5" spans="1:12" x14ac:dyDescent="0.25">
      <c r="A5" s="15" t="str">
        <f>CONCATENATE("openBankingBrazil/&lt;Brand&gt;/Branches/Identification/",B5)</f>
        <v>openBankingBrazil/&lt;Brand&gt;/Branches/Identification/CheckDigit</v>
      </c>
      <c r="B5" s="15" t="s">
        <v>117</v>
      </c>
      <c r="C5" s="15" t="s">
        <v>118</v>
      </c>
      <c r="D5" s="15" t="s">
        <v>31</v>
      </c>
      <c r="E5" s="15">
        <v>1</v>
      </c>
      <c r="F5" s="15" t="s">
        <v>21</v>
      </c>
      <c r="G5" s="15" t="s">
        <v>119</v>
      </c>
      <c r="H5" s="15"/>
      <c r="I5" s="16"/>
      <c r="J5" s="16"/>
      <c r="K5" s="22"/>
      <c r="L5" s="12"/>
    </row>
    <row r="6" spans="1:12" ht="150" x14ac:dyDescent="0.25">
      <c r="A6" s="15" t="str">
        <f>CONCATENATE("openBankingBrazil/&lt;Brand&gt;/Branches/Identification/",B6)</f>
        <v>openBankingBrazil/&lt;Brand&gt;/Branches/Identification/Name</v>
      </c>
      <c r="B6" s="15" t="s">
        <v>12</v>
      </c>
      <c r="C6" s="22" t="s">
        <v>123</v>
      </c>
      <c r="D6" s="15" t="s">
        <v>31</v>
      </c>
      <c r="E6" s="15">
        <v>100</v>
      </c>
      <c r="F6" s="15" t="s">
        <v>22</v>
      </c>
      <c r="G6" s="15" t="s">
        <v>37</v>
      </c>
      <c r="H6" s="15"/>
      <c r="I6" s="16">
        <v>1</v>
      </c>
      <c r="J6" s="16">
        <v>1</v>
      </c>
      <c r="K6" s="22" t="s">
        <v>44</v>
      </c>
      <c r="L6" s="12"/>
    </row>
    <row r="7" spans="1:12" ht="60" x14ac:dyDescent="0.25">
      <c r="A7" s="15" t="str">
        <f t="shared" ref="A7:A9" si="0">CONCATENATE("openBankingBrazil/&lt;Brand&gt;/Branches/Identification/",B7)</f>
        <v>openBankingBrazil/&lt;Brand&gt;/Branches/Identification/BrandCNPJRoot</v>
      </c>
      <c r="B7" s="12" t="s">
        <v>58</v>
      </c>
      <c r="C7" s="13" t="s">
        <v>96</v>
      </c>
      <c r="D7" s="15" t="s">
        <v>31</v>
      </c>
      <c r="E7" s="15">
        <v>10</v>
      </c>
      <c r="F7" s="15" t="s">
        <v>22</v>
      </c>
      <c r="G7" s="15" t="s">
        <v>62</v>
      </c>
      <c r="H7" s="31" t="s">
        <v>64</v>
      </c>
      <c r="I7" s="32">
        <v>1</v>
      </c>
      <c r="J7" s="32">
        <v>1</v>
      </c>
      <c r="K7" s="31" t="s">
        <v>44</v>
      </c>
      <c r="L7" s="12"/>
    </row>
    <row r="8" spans="1:12" ht="60" x14ac:dyDescent="0.25">
      <c r="A8" s="15" t="str">
        <f t="shared" si="0"/>
        <v>openBankingBrazil/&lt;Brand&gt;/Branches/Identification/BrandCNPJBranch</v>
      </c>
      <c r="B8" s="12" t="s">
        <v>59</v>
      </c>
      <c r="C8" s="13" t="s">
        <v>60</v>
      </c>
      <c r="D8" s="15" t="s">
        <v>34</v>
      </c>
      <c r="E8" s="15">
        <v>4</v>
      </c>
      <c r="F8" s="15" t="s">
        <v>22</v>
      </c>
      <c r="G8" s="15" t="s">
        <v>42</v>
      </c>
      <c r="H8" s="30" t="s">
        <v>63</v>
      </c>
      <c r="I8" s="32">
        <v>1</v>
      </c>
      <c r="J8" s="32">
        <v>1</v>
      </c>
      <c r="K8" s="31" t="s">
        <v>44</v>
      </c>
      <c r="L8" s="12"/>
    </row>
    <row r="9" spans="1:12" ht="60" x14ac:dyDescent="0.25">
      <c r="A9" s="15" t="str">
        <f t="shared" si="0"/>
        <v>openBankingBrazil/&lt;Brand&gt;/Branches/Identification/BrandCNPJCheckDigit</v>
      </c>
      <c r="B9" s="12" t="s">
        <v>61</v>
      </c>
      <c r="C9" s="13" t="s">
        <v>65</v>
      </c>
      <c r="D9" s="15" t="s">
        <v>34</v>
      </c>
      <c r="E9" s="15">
        <v>2</v>
      </c>
      <c r="F9" s="15" t="s">
        <v>22</v>
      </c>
      <c r="G9" s="15" t="s">
        <v>43</v>
      </c>
      <c r="H9" s="30" t="s">
        <v>63</v>
      </c>
      <c r="I9" s="32">
        <v>1</v>
      </c>
      <c r="J9" s="32">
        <v>1</v>
      </c>
      <c r="K9" s="22" t="s">
        <v>125</v>
      </c>
      <c r="L9" s="12"/>
    </row>
    <row r="10" spans="1:12" ht="126" customHeight="1" x14ac:dyDescent="0.25">
      <c r="A10" s="15" t="str">
        <f t="shared" ref="A10:A17" si="1">CONCATENATE("openBankingBrazil/&lt;Brand&gt;/Branches/PostalAdress/",B10)</f>
        <v>openBankingBrazil/&lt;Brand&gt;/Branches/PostalAdress/StreetType</v>
      </c>
      <c r="B10" s="15" t="s">
        <v>13</v>
      </c>
      <c r="C10" s="22" t="s">
        <v>53</v>
      </c>
      <c r="D10" s="15" t="s">
        <v>31</v>
      </c>
      <c r="E10" s="22">
        <v>10</v>
      </c>
      <c r="F10" s="15" t="s">
        <v>22</v>
      </c>
      <c r="G10" s="15" t="s">
        <v>37</v>
      </c>
      <c r="H10" s="15"/>
      <c r="I10" s="16">
        <v>1</v>
      </c>
      <c r="J10" s="16">
        <v>1</v>
      </c>
      <c r="K10" s="22" t="s">
        <v>44</v>
      </c>
      <c r="L10" s="12"/>
    </row>
    <row r="11" spans="1:12" ht="48" customHeight="1" x14ac:dyDescent="0.25">
      <c r="A11" s="15" t="str">
        <f t="shared" si="1"/>
        <v>openBankingBrazil/&lt;Brand&gt;/Branches/PostalAdress/StreetName</v>
      </c>
      <c r="B11" s="15" t="s">
        <v>14</v>
      </c>
      <c r="C11" s="22" t="s">
        <v>54</v>
      </c>
      <c r="D11" s="15" t="s">
        <v>31</v>
      </c>
      <c r="E11" s="22">
        <v>50</v>
      </c>
      <c r="F11" s="15" t="s">
        <v>22</v>
      </c>
      <c r="G11" s="15" t="s">
        <v>37</v>
      </c>
      <c r="H11" s="15"/>
      <c r="I11" s="16">
        <v>1</v>
      </c>
      <c r="J11" s="16">
        <v>1</v>
      </c>
      <c r="K11" s="22" t="s">
        <v>44</v>
      </c>
      <c r="L11" s="12"/>
    </row>
    <row r="12" spans="1:12" ht="40.5" customHeight="1" x14ac:dyDescent="0.25">
      <c r="A12" s="15" t="str">
        <f t="shared" si="1"/>
        <v>openBankingBrazil/&lt;Brand&gt;/Branches/PostalAdress/BuildingNumber</v>
      </c>
      <c r="B12" s="37" t="s">
        <v>15</v>
      </c>
      <c r="C12" s="22" t="s">
        <v>93</v>
      </c>
      <c r="D12" s="15" t="s">
        <v>31</v>
      </c>
      <c r="E12" s="22">
        <v>6</v>
      </c>
      <c r="F12" s="15" t="s">
        <v>22</v>
      </c>
      <c r="G12" s="15" t="s">
        <v>37</v>
      </c>
      <c r="H12" s="15"/>
      <c r="I12" s="16">
        <v>1</v>
      </c>
      <c r="J12" s="16">
        <v>1</v>
      </c>
      <c r="K12" s="22" t="s">
        <v>44</v>
      </c>
      <c r="L12" s="12"/>
    </row>
    <row r="13" spans="1:12" ht="40.5" customHeight="1" x14ac:dyDescent="0.25">
      <c r="A13" s="15" t="str">
        <f t="shared" si="1"/>
        <v>openBankingBrazil/&lt;Brand&gt;/Branches/PostalAdress/AdditionalInfo</v>
      </c>
      <c r="B13" s="15" t="s">
        <v>16</v>
      </c>
      <c r="C13" s="22" t="s">
        <v>124</v>
      </c>
      <c r="D13" s="15" t="s">
        <v>31</v>
      </c>
      <c r="E13" s="22">
        <v>30</v>
      </c>
      <c r="F13" s="15" t="s">
        <v>21</v>
      </c>
      <c r="G13" s="15" t="s">
        <v>37</v>
      </c>
      <c r="H13" s="15"/>
      <c r="I13" s="16">
        <v>0</v>
      </c>
      <c r="J13" s="16">
        <v>1</v>
      </c>
      <c r="K13" s="22" t="s">
        <v>44</v>
      </c>
      <c r="L13" s="12"/>
    </row>
    <row r="14" spans="1:12" ht="30" x14ac:dyDescent="0.25">
      <c r="A14" s="15" t="str">
        <f t="shared" si="1"/>
        <v>openBankingBrazil/&lt;Brand&gt;/Branches/PostalAdress/District</v>
      </c>
      <c r="B14" s="15" t="s">
        <v>17</v>
      </c>
      <c r="C14" s="22" t="s">
        <v>55</v>
      </c>
      <c r="D14" s="15" t="s">
        <v>31</v>
      </c>
      <c r="E14" s="15">
        <v>50</v>
      </c>
      <c r="F14" s="15" t="s">
        <v>22</v>
      </c>
      <c r="G14" s="15" t="s">
        <v>37</v>
      </c>
      <c r="H14" s="15"/>
      <c r="I14" s="16">
        <v>1</v>
      </c>
      <c r="J14" s="16">
        <v>1</v>
      </c>
      <c r="K14" s="22" t="s">
        <v>44</v>
      </c>
      <c r="L14" s="12"/>
    </row>
    <row r="15" spans="1:12" ht="34.5" customHeight="1" x14ac:dyDescent="0.25">
      <c r="A15" s="15" t="str">
        <f t="shared" si="1"/>
        <v>openBankingBrazil/&lt;Brand&gt;/Branches/PostalAdress/TownName</v>
      </c>
      <c r="B15" s="12" t="s">
        <v>51</v>
      </c>
      <c r="C15" s="22" t="s">
        <v>97</v>
      </c>
      <c r="D15" s="15" t="s">
        <v>31</v>
      </c>
      <c r="E15" s="22">
        <v>50</v>
      </c>
      <c r="F15" s="15" t="s">
        <v>22</v>
      </c>
      <c r="G15" s="15" t="s">
        <v>37</v>
      </c>
      <c r="H15" s="15"/>
      <c r="I15" s="16">
        <v>1</v>
      </c>
      <c r="J15" s="16">
        <v>1</v>
      </c>
      <c r="K15" s="22" t="s">
        <v>44</v>
      </c>
      <c r="L15" s="12"/>
    </row>
    <row r="16" spans="1:12" ht="45" x14ac:dyDescent="0.25">
      <c r="A16" s="15" t="str">
        <f t="shared" si="1"/>
        <v>openBankingBrazil/&lt;Brand&gt;/Branches/PostalAdress/CountrySubDivision</v>
      </c>
      <c r="B16" s="12" t="s">
        <v>52</v>
      </c>
      <c r="C16" s="33" t="s">
        <v>70</v>
      </c>
      <c r="D16" s="15" t="s">
        <v>31</v>
      </c>
      <c r="E16" s="15">
        <v>2</v>
      </c>
      <c r="F16" s="15" t="s">
        <v>22</v>
      </c>
      <c r="G16" s="15" t="s">
        <v>38</v>
      </c>
      <c r="H16" s="15"/>
      <c r="I16" s="16">
        <v>1</v>
      </c>
      <c r="J16" s="16">
        <v>1</v>
      </c>
      <c r="K16" s="22" t="s">
        <v>44</v>
      </c>
      <c r="L16" s="12"/>
    </row>
    <row r="17" spans="1:12" ht="75.75" thickBot="1" x14ac:dyDescent="0.3">
      <c r="A17" s="15" t="str">
        <f t="shared" si="1"/>
        <v>openBankingBrazil/&lt;Brand&gt;/Branches/PostalAdress/PostCode</v>
      </c>
      <c r="B17" s="15" t="s">
        <v>71</v>
      </c>
      <c r="C17" s="13" t="s">
        <v>56</v>
      </c>
      <c r="D17" s="22" t="s">
        <v>115</v>
      </c>
      <c r="E17" s="22">
        <v>8</v>
      </c>
      <c r="F17" s="15" t="s">
        <v>22</v>
      </c>
      <c r="G17" s="15" t="s">
        <v>39</v>
      </c>
      <c r="H17" s="15"/>
      <c r="I17" s="16">
        <v>1</v>
      </c>
      <c r="J17" s="16">
        <v>1</v>
      </c>
      <c r="K17" s="22" t="s">
        <v>44</v>
      </c>
      <c r="L17" s="12"/>
    </row>
    <row r="18" spans="1:12" ht="75" x14ac:dyDescent="0.25">
      <c r="A18" s="38" t="str">
        <f>CONCATENATE("openBankingBrazil/&lt;Brand&gt;/Branches/Availability/Standard/",B18)</f>
        <v>openBankingBrazil/&lt;Brand&gt;/Branches/Availability/Standard/Weekday</v>
      </c>
      <c r="B18" s="39" t="s">
        <v>66</v>
      </c>
      <c r="C18" s="40" t="s">
        <v>69</v>
      </c>
      <c r="D18" s="39" t="s">
        <v>31</v>
      </c>
      <c r="E18" s="39">
        <v>13</v>
      </c>
      <c r="F18" s="39" t="s">
        <v>22</v>
      </c>
      <c r="G18" s="39" t="s">
        <v>67</v>
      </c>
      <c r="H18" s="40" t="s">
        <v>73</v>
      </c>
      <c r="I18" s="41">
        <v>1</v>
      </c>
      <c r="J18" s="41">
        <v>1</v>
      </c>
      <c r="K18" s="42" t="s">
        <v>44</v>
      </c>
      <c r="L18" s="12"/>
    </row>
    <row r="19" spans="1:12" ht="30" x14ac:dyDescent="0.25">
      <c r="A19" s="43" t="str">
        <f t="shared" ref="A19:A20" si="2">CONCATENATE("openBankingBrazil/&lt;Brand&gt;/Branches/Availability/Standard/",B19)</f>
        <v>openBankingBrazil/&lt;Brand&gt;/Branches/Availability/Standard/OpeningTime</v>
      </c>
      <c r="B19" s="44" t="s">
        <v>18</v>
      </c>
      <c r="C19" s="45" t="s">
        <v>75</v>
      </c>
      <c r="D19" s="44" t="s">
        <v>31</v>
      </c>
      <c r="E19" s="44">
        <v>7</v>
      </c>
      <c r="F19" s="44" t="s">
        <v>22</v>
      </c>
      <c r="G19" s="44" t="s">
        <v>74</v>
      </c>
      <c r="H19" s="44"/>
      <c r="I19" s="46">
        <v>1</v>
      </c>
      <c r="J19" s="46">
        <v>1</v>
      </c>
      <c r="K19" s="22" t="s">
        <v>44</v>
      </c>
      <c r="L19" s="12"/>
    </row>
    <row r="20" spans="1:12" ht="45.75" thickBot="1" x14ac:dyDescent="0.3">
      <c r="A20" s="47" t="str">
        <f t="shared" si="2"/>
        <v>openBankingBrazil/&lt;Brand&gt;/Branches/Availability/Standard/ClosingTime</v>
      </c>
      <c r="B20" s="48" t="s">
        <v>19</v>
      </c>
      <c r="C20" s="49" t="s">
        <v>76</v>
      </c>
      <c r="D20" s="48" t="s">
        <v>31</v>
      </c>
      <c r="E20" s="48">
        <v>7</v>
      </c>
      <c r="F20" s="48" t="s">
        <v>22</v>
      </c>
      <c r="G20" s="44" t="s">
        <v>74</v>
      </c>
      <c r="H20" s="48"/>
      <c r="I20" s="50">
        <v>1</v>
      </c>
      <c r="J20" s="50">
        <v>1</v>
      </c>
      <c r="K20" s="22" t="s">
        <v>44</v>
      </c>
      <c r="L20" s="12"/>
    </row>
    <row r="21" spans="1:12" ht="65.25" customHeight="1" x14ac:dyDescent="0.25">
      <c r="A21" s="15" t="str">
        <f>CONCATENATE("openBankingBrazil/&lt;Brand&gt;/Branches/Availability/",B21)</f>
        <v>openBankingBrazil/&lt;Brand&gt;/Branches/Availability/ExceptionNonAvailableDays</v>
      </c>
      <c r="B21" s="15" t="s">
        <v>120</v>
      </c>
      <c r="C21" s="22" t="s">
        <v>116</v>
      </c>
      <c r="D21" s="15" t="s">
        <v>31</v>
      </c>
      <c r="E21" s="15">
        <v>2000</v>
      </c>
      <c r="F21" s="15" t="s">
        <v>22</v>
      </c>
      <c r="G21" s="15" t="s">
        <v>37</v>
      </c>
      <c r="H21" s="15"/>
      <c r="I21" s="16">
        <v>1</v>
      </c>
      <c r="J21" s="16">
        <v>1</v>
      </c>
      <c r="K21" s="22" t="s">
        <v>44</v>
      </c>
      <c r="L21" s="12"/>
    </row>
    <row r="22" spans="1:12" ht="60" x14ac:dyDescent="0.25">
      <c r="A22" s="15" t="str">
        <f>CONCATENATE("openBankingBrazil/&lt;Brand&gt;/Branches/Availability/",B22)</f>
        <v>openBankingBrazil/&lt;Brand&gt;/Branches/Availability/ExceptionAvailableDays</v>
      </c>
      <c r="B22" s="15" t="s">
        <v>68</v>
      </c>
      <c r="C22" s="22" t="s">
        <v>98</v>
      </c>
      <c r="D22" s="15" t="s">
        <v>31</v>
      </c>
      <c r="E22" s="15">
        <v>2000</v>
      </c>
      <c r="F22" s="15" t="s">
        <v>22</v>
      </c>
      <c r="H22" s="22"/>
      <c r="I22" s="16">
        <v>1</v>
      </c>
      <c r="J22" s="16">
        <v>1</v>
      </c>
      <c r="K22" s="22" t="s">
        <v>44</v>
      </c>
      <c r="L22" s="12"/>
    </row>
    <row r="23" spans="1:12" ht="30" x14ac:dyDescent="0.25">
      <c r="A23" s="15" t="str">
        <f>CONCATENATE("openBankingBrazil/&lt;Brand&gt;/Branches/Availability/",B23)</f>
        <v>openBankingBrazil/&lt;Brand&gt;/Branches/Availability/PhoneDDD</v>
      </c>
      <c r="B23" s="15" t="s">
        <v>32</v>
      </c>
      <c r="C23" s="22" t="s">
        <v>45</v>
      </c>
      <c r="D23" s="15" t="s">
        <v>34</v>
      </c>
      <c r="E23" s="15">
        <v>3</v>
      </c>
      <c r="F23" s="15" t="s">
        <v>21</v>
      </c>
      <c r="G23" s="51" t="s">
        <v>49</v>
      </c>
      <c r="H23" s="15"/>
      <c r="I23" s="16">
        <v>0</v>
      </c>
      <c r="J23" s="16" t="s">
        <v>41</v>
      </c>
      <c r="K23" s="22" t="s">
        <v>82</v>
      </c>
      <c r="L23" s="12"/>
    </row>
    <row r="24" spans="1:12" x14ac:dyDescent="0.25">
      <c r="A24" s="15" t="str">
        <f>CONCATENATE("openBankingBrazil/&lt;Brand&gt;/Branches/Availability/",B24)</f>
        <v>openBankingBrazil/&lt;Brand&gt;/Branches/Availability/PhoneNumber</v>
      </c>
      <c r="B24" s="15" t="s">
        <v>33</v>
      </c>
      <c r="C24" s="22" t="s">
        <v>99</v>
      </c>
      <c r="D24" s="15" t="s">
        <v>31</v>
      </c>
      <c r="E24" s="15">
        <v>10</v>
      </c>
      <c r="F24" s="15" t="s">
        <v>21</v>
      </c>
      <c r="G24" s="51" t="s">
        <v>40</v>
      </c>
      <c r="H24" s="15"/>
      <c r="I24" s="16">
        <v>0</v>
      </c>
      <c r="J24" s="16" t="s">
        <v>41</v>
      </c>
      <c r="K24" s="22" t="s">
        <v>44</v>
      </c>
      <c r="L24" s="12"/>
    </row>
    <row r="25" spans="1:12" ht="120" x14ac:dyDescent="0.25">
      <c r="A25" s="15" t="str">
        <f>CONCATENATE("openBankingBrazil/Branch/ServiceAndFacility/",B25)</f>
        <v>openBankingBrazil/Branch/ServiceAndFacility/Services</v>
      </c>
      <c r="B25" s="15" t="s">
        <v>20</v>
      </c>
      <c r="C25" s="22" t="s">
        <v>78</v>
      </c>
      <c r="D25" s="15" t="s">
        <v>31</v>
      </c>
      <c r="E25" s="15">
        <v>55</v>
      </c>
      <c r="F25" s="15" t="s">
        <v>22</v>
      </c>
      <c r="G25" s="15" t="s">
        <v>37</v>
      </c>
      <c r="H25" s="22" t="s">
        <v>77</v>
      </c>
      <c r="I25" s="16">
        <v>1</v>
      </c>
      <c r="J25" s="16">
        <v>8</v>
      </c>
      <c r="K25" s="22" t="s">
        <v>44</v>
      </c>
      <c r="L25" s="12"/>
    </row>
    <row r="26" spans="1:12" x14ac:dyDescent="0.25">
      <c r="A26" s="15" t="str">
        <f>CONCATENATE("openBankingBrazil/Branch/ServiceAndFacility/",B26)</f>
        <v>openBankingBrazil/Branch/ServiceAndFacility/Detail</v>
      </c>
      <c r="B26" s="15" t="s">
        <v>83</v>
      </c>
      <c r="C26" s="15" t="s">
        <v>23</v>
      </c>
      <c r="D26" s="15" t="s">
        <v>31</v>
      </c>
      <c r="E26" s="15">
        <v>2000</v>
      </c>
      <c r="F26" s="15" t="s">
        <v>21</v>
      </c>
      <c r="G26" s="15" t="s">
        <v>37</v>
      </c>
      <c r="H26" s="15"/>
      <c r="I26" s="16">
        <v>0</v>
      </c>
      <c r="J26" s="16">
        <v>1</v>
      </c>
      <c r="K26" s="22" t="s">
        <v>44</v>
      </c>
      <c r="L26" s="12"/>
    </row>
    <row r="27" spans="1:12" x14ac:dyDescent="0.25">
      <c r="A27" s="15"/>
      <c r="B27" s="15"/>
      <c r="C27" s="15"/>
      <c r="D27" s="15"/>
      <c r="E27" s="15"/>
      <c r="F27" s="15"/>
      <c r="G27" s="15"/>
      <c r="H27" s="15"/>
      <c r="I27" s="16"/>
      <c r="J27" s="16"/>
      <c r="K27" s="22"/>
      <c r="L27" s="12"/>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abSelected="1" workbookViewId="0">
      <pane xSplit="2" ySplit="1" topLeftCell="C10" activePane="bottomRight" state="frozen"/>
      <selection pane="topRight" activeCell="C1" sqref="C1"/>
      <selection pane="bottomLeft" activeCell="A2" sqref="A2"/>
      <selection pane="bottomRight" activeCell="C12" sqref="C12"/>
    </sheetView>
  </sheetViews>
  <sheetFormatPr defaultRowHeight="15" x14ac:dyDescent="0.25"/>
  <cols>
    <col min="1" max="1" width="64.5703125" style="18" bestFit="1" customWidth="1"/>
    <col min="2" max="2" width="19" customWidth="1"/>
    <col min="3" max="3" width="53" style="2" customWidth="1"/>
    <col min="4" max="4" width="11.140625" bestFit="1" customWidth="1"/>
    <col min="5" max="5" width="9.140625" style="7"/>
    <col min="6" max="6" width="14.140625" bestFit="1" customWidth="1"/>
    <col min="7" max="7" width="18" bestFit="1" customWidth="1"/>
    <col min="8" max="8" width="51.28515625" customWidth="1"/>
    <col min="9" max="9" width="19.28515625" bestFit="1" customWidth="1"/>
    <col min="10" max="10" width="19.5703125" style="7" bestFit="1" customWidth="1"/>
    <col min="11" max="11" width="29.28515625" style="4" customWidth="1"/>
  </cols>
  <sheetData>
    <row r="1" spans="1:12" x14ac:dyDescent="0.25">
      <c r="A1" s="1" t="s">
        <v>0</v>
      </c>
      <c r="B1" s="1" t="s">
        <v>1</v>
      </c>
      <c r="C1" s="1" t="s">
        <v>2</v>
      </c>
      <c r="D1" s="1" t="s">
        <v>3</v>
      </c>
      <c r="E1" s="1" t="s">
        <v>4</v>
      </c>
      <c r="F1" s="1" t="s">
        <v>5</v>
      </c>
      <c r="G1" s="1" t="s">
        <v>6</v>
      </c>
      <c r="H1" s="1" t="s">
        <v>7</v>
      </c>
      <c r="I1" s="1" t="s">
        <v>8</v>
      </c>
      <c r="J1" s="6" t="s">
        <v>9</v>
      </c>
      <c r="K1" s="8" t="s">
        <v>10</v>
      </c>
    </row>
    <row r="2" spans="1:12" s="3" customFormat="1" ht="45" x14ac:dyDescent="0.25">
      <c r="A2" s="12" t="str">
        <f>CONCATENATE("openBankingBrazil/&lt;Brand&gt;/",B2)</f>
        <v>openBankingBrazil/&lt;Brand&gt;/Name</v>
      </c>
      <c r="B2" s="12" t="s">
        <v>12</v>
      </c>
      <c r="C2" s="22" t="s">
        <v>89</v>
      </c>
      <c r="D2" s="12" t="s">
        <v>31</v>
      </c>
      <c r="E2" s="34">
        <v>30</v>
      </c>
      <c r="F2" s="12" t="s">
        <v>22</v>
      </c>
      <c r="G2" s="12" t="s">
        <v>37</v>
      </c>
      <c r="H2" s="12"/>
      <c r="I2" s="16">
        <v>1</v>
      </c>
      <c r="J2" s="16">
        <v>1</v>
      </c>
      <c r="K2" s="28" t="s">
        <v>44</v>
      </c>
    </row>
    <row r="3" spans="1:12" s="3" customFormat="1" ht="118.5" customHeight="1" x14ac:dyDescent="0.25">
      <c r="A3" s="12" t="str">
        <f>CONCATENATE("openBankingBrazil/&lt;Brand&gt;/BankingAgents/Identification/",B3)</f>
        <v>openBankingBrazil/&lt;Brand&gt;/BankingAgents/Identification/Name</v>
      </c>
      <c r="B3" s="29" t="s">
        <v>12</v>
      </c>
      <c r="C3" s="13" t="s">
        <v>46</v>
      </c>
      <c r="D3" s="12" t="s">
        <v>31</v>
      </c>
      <c r="E3" s="34">
        <v>100</v>
      </c>
      <c r="F3" s="12" t="s">
        <v>22</v>
      </c>
      <c r="G3" s="12" t="s">
        <v>37</v>
      </c>
      <c r="H3" s="13"/>
      <c r="I3" s="16">
        <v>1</v>
      </c>
      <c r="J3" s="16" t="s">
        <v>41</v>
      </c>
      <c r="K3" s="13" t="s">
        <v>44</v>
      </c>
    </row>
    <row r="4" spans="1:12" s="3" customFormat="1" x14ac:dyDescent="0.25">
      <c r="A4" s="12" t="str">
        <f>CONCATENATE("openBankingBrazil/&lt;Brand&gt;/BankingAgents/Identification/",B4)</f>
        <v>openBankingBrazil/&lt;Brand&gt;/BankingAgents/Identification/TradingName</v>
      </c>
      <c r="B4" s="12" t="s">
        <v>30</v>
      </c>
      <c r="C4" s="12" t="s">
        <v>28</v>
      </c>
      <c r="D4" s="12" t="s">
        <v>31</v>
      </c>
      <c r="E4" s="34">
        <v>100</v>
      </c>
      <c r="F4" s="12" t="s">
        <v>22</v>
      </c>
      <c r="G4" s="12" t="s">
        <v>37</v>
      </c>
      <c r="H4" s="12"/>
      <c r="I4" s="16">
        <v>1</v>
      </c>
      <c r="J4" s="16">
        <v>1</v>
      </c>
      <c r="K4" s="13" t="s">
        <v>44</v>
      </c>
    </row>
    <row r="5" spans="1:12" s="3" customFormat="1" ht="75" x14ac:dyDescent="0.25">
      <c r="A5" s="12" t="str">
        <f t="shared" ref="A5:A7" si="0">CONCATENATE("openBankingBrazil/&lt;Brand&gt;/BankingAgents/Identification/",B5)</f>
        <v>openBankingBrazil/&lt;Brand&gt;/BankingAgents/Identification/BrandCNPJRoot</v>
      </c>
      <c r="B5" s="12" t="s">
        <v>58</v>
      </c>
      <c r="C5" s="13" t="s">
        <v>90</v>
      </c>
      <c r="D5" s="15" t="s">
        <v>31</v>
      </c>
      <c r="E5" s="23">
        <v>10</v>
      </c>
      <c r="F5" s="15" t="s">
        <v>22</v>
      </c>
      <c r="G5" s="15" t="s">
        <v>102</v>
      </c>
      <c r="H5" s="22" t="s">
        <v>64</v>
      </c>
      <c r="I5" s="16">
        <v>1</v>
      </c>
      <c r="J5" s="16">
        <v>1</v>
      </c>
      <c r="K5" s="22" t="s">
        <v>44</v>
      </c>
      <c r="L5" s="12"/>
    </row>
    <row r="6" spans="1:12" s="3" customFormat="1" ht="60" x14ac:dyDescent="0.25">
      <c r="A6" s="12" t="str">
        <f t="shared" si="0"/>
        <v>openBankingBrazil/&lt;Brand&gt;/BankingAgents/Identification/BrandCNPJBranch</v>
      </c>
      <c r="B6" s="12" t="s">
        <v>59</v>
      </c>
      <c r="C6" s="13" t="s">
        <v>91</v>
      </c>
      <c r="D6" s="15" t="s">
        <v>34</v>
      </c>
      <c r="E6" s="23">
        <v>4</v>
      </c>
      <c r="F6" s="15" t="s">
        <v>22</v>
      </c>
      <c r="G6" s="15" t="s">
        <v>103</v>
      </c>
      <c r="H6" s="15" t="s">
        <v>63</v>
      </c>
      <c r="I6" s="16">
        <v>1</v>
      </c>
      <c r="J6" s="16">
        <v>1</v>
      </c>
      <c r="K6" s="22" t="s">
        <v>44</v>
      </c>
      <c r="L6" s="12"/>
    </row>
    <row r="7" spans="1:12" s="3" customFormat="1" ht="105" x14ac:dyDescent="0.25">
      <c r="A7" s="12" t="str">
        <f t="shared" si="0"/>
        <v>openBankingBrazil/&lt;Brand&gt;/BankingAgents/Identification/BrandCNPJCheckDigit</v>
      </c>
      <c r="B7" s="12" t="s">
        <v>61</v>
      </c>
      <c r="C7" s="13" t="s">
        <v>92</v>
      </c>
      <c r="D7" s="15" t="s">
        <v>34</v>
      </c>
      <c r="E7" s="23">
        <v>2</v>
      </c>
      <c r="F7" s="15" t="s">
        <v>22</v>
      </c>
      <c r="G7" s="15" t="s">
        <v>104</v>
      </c>
      <c r="H7" s="15" t="s">
        <v>63</v>
      </c>
      <c r="I7" s="16">
        <v>0</v>
      </c>
      <c r="J7" s="16">
        <v>1</v>
      </c>
      <c r="K7" s="22" t="s">
        <v>125</v>
      </c>
      <c r="L7" s="12"/>
    </row>
    <row r="8" spans="1:12" s="3" customFormat="1" ht="75" x14ac:dyDescent="0.25">
      <c r="A8" s="12" t="str">
        <f t="shared" ref="A8:A13" si="1">CONCATENATE("openBankingBrazil/&lt;Brand&gt;/BankingAgents/Identification/",B8)</f>
        <v>openBankingBrazil/&lt;Brand&gt;/BankingAgents/Identification/BankingAgentCNPJRoot</v>
      </c>
      <c r="B8" s="12" t="s">
        <v>108</v>
      </c>
      <c r="C8" s="13" t="s">
        <v>111</v>
      </c>
      <c r="D8" s="15" t="s">
        <v>31</v>
      </c>
      <c r="E8" s="23">
        <v>10</v>
      </c>
      <c r="F8" s="15" t="s">
        <v>22</v>
      </c>
      <c r="G8" s="15" t="s">
        <v>102</v>
      </c>
      <c r="H8" s="22" t="s">
        <v>64</v>
      </c>
      <c r="I8" s="16">
        <v>1</v>
      </c>
      <c r="J8" s="16">
        <v>1</v>
      </c>
      <c r="K8" s="22" t="s">
        <v>44</v>
      </c>
      <c r="L8" s="12"/>
    </row>
    <row r="9" spans="1:12" s="3" customFormat="1" ht="60" x14ac:dyDescent="0.25">
      <c r="A9" s="12" t="str">
        <f t="shared" si="1"/>
        <v>openBankingBrazil/&lt;Brand&gt;/BankingAgents/Identification/BankingAgentCNPJBranch</v>
      </c>
      <c r="B9" s="12" t="s">
        <v>109</v>
      </c>
      <c r="C9" s="13" t="s">
        <v>112</v>
      </c>
      <c r="D9" s="15" t="s">
        <v>34</v>
      </c>
      <c r="E9" s="23">
        <v>4</v>
      </c>
      <c r="F9" s="15" t="s">
        <v>22</v>
      </c>
      <c r="G9" s="15" t="s">
        <v>103</v>
      </c>
      <c r="H9" s="15" t="s">
        <v>63</v>
      </c>
      <c r="I9" s="16">
        <v>1</v>
      </c>
      <c r="J9" s="16">
        <v>1</v>
      </c>
      <c r="K9" s="22" t="s">
        <v>44</v>
      </c>
      <c r="L9" s="12"/>
    </row>
    <row r="10" spans="1:12" s="3" customFormat="1" ht="105" x14ac:dyDescent="0.25">
      <c r="A10" s="12" t="str">
        <f t="shared" si="1"/>
        <v>openBankingBrazil/&lt;Brand&gt;/BankingAgents/Identification/BankingAgentCNPJCheckDigit</v>
      </c>
      <c r="B10" s="12" t="s">
        <v>110</v>
      </c>
      <c r="C10" s="13" t="s">
        <v>113</v>
      </c>
      <c r="D10" s="15" t="s">
        <v>34</v>
      </c>
      <c r="E10" s="23">
        <v>2</v>
      </c>
      <c r="F10" s="15" t="s">
        <v>22</v>
      </c>
      <c r="G10" s="15" t="s">
        <v>104</v>
      </c>
      <c r="H10" s="15" t="s">
        <v>63</v>
      </c>
      <c r="I10" s="16">
        <v>0</v>
      </c>
      <c r="J10" s="16">
        <v>1</v>
      </c>
      <c r="K10" s="22" t="s">
        <v>125</v>
      </c>
      <c r="L10" s="12"/>
    </row>
    <row r="11" spans="1:12" s="3" customFormat="1" ht="75" x14ac:dyDescent="0.25">
      <c r="A11" s="12" t="str">
        <f t="shared" si="1"/>
        <v>openBankingBrazil/&lt;Brand&gt;/BankingAgents/Identification/ContractorName</v>
      </c>
      <c r="B11" s="12" t="s">
        <v>127</v>
      </c>
      <c r="C11" s="13" t="s">
        <v>126</v>
      </c>
      <c r="D11" s="15"/>
      <c r="E11" s="23"/>
      <c r="F11" s="15"/>
      <c r="G11" s="15"/>
      <c r="H11" s="15"/>
      <c r="I11" s="16"/>
      <c r="J11" s="16"/>
      <c r="K11" s="22"/>
      <c r="L11" s="12"/>
    </row>
    <row r="12" spans="1:12" s="3" customFormat="1" ht="60" x14ac:dyDescent="0.25">
      <c r="A12" s="12" t="str">
        <f t="shared" si="1"/>
        <v>openBankingBrazil/&lt;Brand&gt;/BankingAgents/Identification/GroupName</v>
      </c>
      <c r="B12" s="12" t="s">
        <v>128</v>
      </c>
      <c r="C12" s="13" t="s">
        <v>129</v>
      </c>
      <c r="D12" s="15"/>
      <c r="E12" s="23"/>
      <c r="F12" s="15"/>
      <c r="G12" s="15"/>
      <c r="H12" s="15"/>
      <c r="I12" s="16"/>
      <c r="J12" s="16"/>
      <c r="K12" s="22"/>
      <c r="L12" s="12"/>
    </row>
    <row r="13" spans="1:12" s="3" customFormat="1" x14ac:dyDescent="0.25">
      <c r="A13" s="12" t="str">
        <f t="shared" si="1"/>
        <v>openBankingBrazil/&lt;Brand&gt;/BankingAgents/Identification/</v>
      </c>
      <c r="B13" s="12"/>
      <c r="C13" s="13"/>
      <c r="D13" s="15"/>
      <c r="E13" s="23"/>
      <c r="F13" s="15"/>
      <c r="G13" s="15"/>
      <c r="H13" s="15"/>
      <c r="I13" s="16"/>
      <c r="J13" s="16"/>
      <c r="K13" s="22"/>
      <c r="L13" s="12"/>
    </row>
    <row r="14" spans="1:12" s="3" customFormat="1" ht="150" x14ac:dyDescent="0.25">
      <c r="A14" s="12" t="str">
        <f t="shared" ref="A14:A21" si="2">CONCATENATE("openBankingBrazil/&lt;Brand&gt;/BankingAgents/PostalAdress/",B14)</f>
        <v>openBankingBrazil/&lt;Brand&gt;/BankingAgents/PostalAdress/StreetType</v>
      </c>
      <c r="B14" s="12" t="s">
        <v>13</v>
      </c>
      <c r="C14" s="22" t="s">
        <v>53</v>
      </c>
      <c r="D14" s="12" t="s">
        <v>31</v>
      </c>
      <c r="E14" s="35">
        <v>10</v>
      </c>
      <c r="F14" s="12" t="s">
        <v>22</v>
      </c>
      <c r="G14" s="12" t="s">
        <v>37</v>
      </c>
      <c r="H14" s="12"/>
      <c r="I14" s="16">
        <v>1</v>
      </c>
      <c r="J14" s="16">
        <v>1</v>
      </c>
      <c r="K14" s="13" t="s">
        <v>44</v>
      </c>
    </row>
    <row r="15" spans="1:12" s="3" customFormat="1" ht="60" x14ac:dyDescent="0.25">
      <c r="A15" s="12" t="str">
        <f t="shared" si="2"/>
        <v>openBankingBrazil/&lt;Brand&gt;/BankingAgents/PostalAdress/StreetName</v>
      </c>
      <c r="B15" s="12" t="s">
        <v>14</v>
      </c>
      <c r="C15" s="22" t="s">
        <v>54</v>
      </c>
      <c r="D15" s="12" t="s">
        <v>31</v>
      </c>
      <c r="E15" s="35">
        <v>50</v>
      </c>
      <c r="F15" s="12" t="s">
        <v>22</v>
      </c>
      <c r="G15" s="12" t="s">
        <v>37</v>
      </c>
      <c r="H15" s="12"/>
      <c r="I15" s="16">
        <v>1</v>
      </c>
      <c r="J15" s="16">
        <v>1</v>
      </c>
      <c r="K15" s="13" t="s">
        <v>44</v>
      </c>
    </row>
    <row r="16" spans="1:12" s="3" customFormat="1" ht="45" x14ac:dyDescent="0.25">
      <c r="A16" s="12" t="str">
        <f t="shared" si="2"/>
        <v>openBankingBrazil/&lt;Brand&gt;/BankingAgents/PostalAdress/BuildingNumber</v>
      </c>
      <c r="B16" s="12" t="s">
        <v>15</v>
      </c>
      <c r="C16" s="22" t="s">
        <v>93</v>
      </c>
      <c r="D16" s="12" t="s">
        <v>31</v>
      </c>
      <c r="E16" s="35">
        <v>6</v>
      </c>
      <c r="F16" s="12" t="s">
        <v>22</v>
      </c>
      <c r="G16" s="12" t="s">
        <v>37</v>
      </c>
      <c r="H16" s="12"/>
      <c r="I16" s="16">
        <v>1</v>
      </c>
      <c r="J16" s="16">
        <v>1</v>
      </c>
      <c r="K16" s="13" t="s">
        <v>44</v>
      </c>
    </row>
    <row r="17" spans="1:11" s="3" customFormat="1" ht="45" x14ac:dyDescent="0.25">
      <c r="A17" s="12" t="str">
        <f t="shared" si="2"/>
        <v>openBankingBrazil/&lt;Brand&gt;/BankingAgents/PostalAdress/AdditionalInfo</v>
      </c>
      <c r="B17" s="12" t="s">
        <v>16</v>
      </c>
      <c r="C17" s="22" t="s">
        <v>124</v>
      </c>
      <c r="D17" s="12" t="s">
        <v>31</v>
      </c>
      <c r="E17" s="35">
        <v>30</v>
      </c>
      <c r="F17" s="12" t="s">
        <v>21</v>
      </c>
      <c r="G17" s="12" t="s">
        <v>37</v>
      </c>
      <c r="H17" s="12"/>
      <c r="I17" s="16">
        <v>1</v>
      </c>
      <c r="J17" s="16">
        <v>1</v>
      </c>
      <c r="K17" s="13" t="s">
        <v>44</v>
      </c>
    </row>
    <row r="18" spans="1:11" s="3" customFormat="1" ht="45" x14ac:dyDescent="0.25">
      <c r="A18" s="12" t="str">
        <f t="shared" si="2"/>
        <v>openBankingBrazil/&lt;Brand&gt;/BankingAgents/PostalAdress/District</v>
      </c>
      <c r="B18" s="12" t="s">
        <v>17</v>
      </c>
      <c r="C18" s="22" t="s">
        <v>55</v>
      </c>
      <c r="D18" s="12" t="s">
        <v>31</v>
      </c>
      <c r="E18" s="23">
        <v>50</v>
      </c>
      <c r="F18" s="12" t="s">
        <v>22</v>
      </c>
      <c r="G18" s="12" t="s">
        <v>37</v>
      </c>
      <c r="H18" s="12"/>
      <c r="I18" s="16">
        <v>1</v>
      </c>
      <c r="J18" s="16">
        <v>1</v>
      </c>
      <c r="K18" s="13" t="s">
        <v>44</v>
      </c>
    </row>
    <row r="19" spans="1:11" s="3" customFormat="1" ht="45.75" customHeight="1" x14ac:dyDescent="0.25">
      <c r="A19" s="12" t="str">
        <f t="shared" si="2"/>
        <v>openBankingBrazil/&lt;Brand&gt;/BankingAgents/PostalAdress/TownName</v>
      </c>
      <c r="B19" s="12" t="s">
        <v>51</v>
      </c>
      <c r="C19" s="22" t="s">
        <v>94</v>
      </c>
      <c r="D19" s="12" t="s">
        <v>31</v>
      </c>
      <c r="E19" s="35">
        <v>50</v>
      </c>
      <c r="F19" s="12" t="s">
        <v>22</v>
      </c>
      <c r="G19" s="12" t="s">
        <v>37</v>
      </c>
      <c r="H19" s="12"/>
      <c r="I19" s="16">
        <v>1</v>
      </c>
      <c r="J19" s="16">
        <v>1</v>
      </c>
      <c r="K19" s="13" t="s">
        <v>44</v>
      </c>
    </row>
    <row r="20" spans="1:11" s="3" customFormat="1" ht="30.75" customHeight="1" x14ac:dyDescent="0.25">
      <c r="A20" s="12" t="str">
        <f t="shared" si="2"/>
        <v>openBankingBrazil/&lt;Brand&gt;/BankingAgents/PostalAdress/CountrySubDivision</v>
      </c>
      <c r="B20" s="12" t="s">
        <v>52</v>
      </c>
      <c r="C20" s="13" t="s">
        <v>57</v>
      </c>
      <c r="D20" s="14" t="s">
        <v>31</v>
      </c>
      <c r="E20" s="23">
        <v>2</v>
      </c>
      <c r="F20" s="12" t="s">
        <v>22</v>
      </c>
      <c r="G20" s="12" t="s">
        <v>107</v>
      </c>
      <c r="H20" s="12"/>
      <c r="I20" s="16">
        <v>1</v>
      </c>
      <c r="J20" s="16">
        <v>1</v>
      </c>
      <c r="K20" s="13" t="s">
        <v>44</v>
      </c>
    </row>
    <row r="21" spans="1:11" s="3" customFormat="1" ht="105" x14ac:dyDescent="0.25">
      <c r="A21" s="12" t="str">
        <f t="shared" si="2"/>
        <v>openBankingBrazil/&lt;Brand&gt;/BankingAgents/PostalAdress/PostCode</v>
      </c>
      <c r="B21" s="12" t="s">
        <v>71</v>
      </c>
      <c r="C21" s="33" t="s">
        <v>56</v>
      </c>
      <c r="D21" s="13" t="s">
        <v>34</v>
      </c>
      <c r="E21" s="35">
        <v>8</v>
      </c>
      <c r="F21" s="12" t="s">
        <v>22</v>
      </c>
      <c r="G21" s="12" t="s">
        <v>106</v>
      </c>
      <c r="H21" s="12"/>
      <c r="I21" s="16">
        <v>1</v>
      </c>
      <c r="J21" s="16">
        <v>1</v>
      </c>
      <c r="K21" s="13" t="s">
        <v>44</v>
      </c>
    </row>
    <row r="22" spans="1:11" s="3" customFormat="1" ht="195" x14ac:dyDescent="0.25">
      <c r="A22" s="12" t="str">
        <f>CONCATENATE("openBankingBrazil/&lt;Brand&gt;/BankingAgents/ServiceAndFacility/",B22)</f>
        <v>openBankingBrazil/&lt;Brand&gt;/BankingAgents/ServiceAndFacility/Services</v>
      </c>
      <c r="B22" s="12" t="s">
        <v>20</v>
      </c>
      <c r="C22" s="13" t="s">
        <v>50</v>
      </c>
      <c r="D22" s="12" t="s">
        <v>31</v>
      </c>
      <c r="E22" s="34">
        <v>150</v>
      </c>
      <c r="F22" s="12" t="s">
        <v>22</v>
      </c>
      <c r="G22" s="12" t="s">
        <v>37</v>
      </c>
      <c r="H22" s="13" t="s">
        <v>79</v>
      </c>
      <c r="I22" s="16">
        <v>1</v>
      </c>
      <c r="J22" s="16">
        <v>8</v>
      </c>
      <c r="K22" s="13" t="s">
        <v>44</v>
      </c>
    </row>
    <row r="23" spans="1:11" s="3" customFormat="1" x14ac:dyDescent="0.25">
      <c r="A23" s="12" t="str">
        <f>CONCATENATE("openBankingBrazil/&lt;Brand&gt;/BankingAgents/ServiceAndFacility/",B23)</f>
        <v>openBankingBrazil/&lt;Brand&gt;/BankingAgents/ServiceAndFacility/Detail</v>
      </c>
      <c r="B23" s="12" t="s">
        <v>83</v>
      </c>
      <c r="C23" s="12" t="s">
        <v>23</v>
      </c>
      <c r="D23" s="12" t="s">
        <v>31</v>
      </c>
      <c r="E23" s="34">
        <v>2000</v>
      </c>
      <c r="F23" s="12" t="s">
        <v>21</v>
      </c>
      <c r="G23" s="12" t="s">
        <v>37</v>
      </c>
      <c r="H23" s="12"/>
      <c r="I23" s="16">
        <v>0</v>
      </c>
      <c r="J23" s="16">
        <v>1</v>
      </c>
      <c r="K23" s="13" t="s">
        <v>44</v>
      </c>
    </row>
    <row r="24" spans="1:11" x14ac:dyDescent="0.25">
      <c r="A24" s="17"/>
      <c r="B24" s="9"/>
      <c r="C24" s="9"/>
      <c r="D24" s="9"/>
      <c r="E24" s="36"/>
      <c r="F24" s="9"/>
      <c r="G24" s="9"/>
      <c r="H24" s="9"/>
      <c r="I24" s="9"/>
      <c r="J24" s="10"/>
      <c r="K24" s="11"/>
    </row>
    <row r="25" spans="1:11" x14ac:dyDescent="0.25">
      <c r="A25" s="17"/>
      <c r="B25" s="9"/>
      <c r="C25" s="9"/>
      <c r="D25" s="9"/>
      <c r="E25" s="36"/>
      <c r="F25" s="9"/>
      <c r="G25" s="9"/>
      <c r="H25" s="9"/>
      <c r="I25" s="9"/>
      <c r="J25" s="10"/>
      <c r="K25" s="11"/>
    </row>
    <row r="26" spans="1:11" x14ac:dyDescent="0.25">
      <c r="A26" s="17"/>
      <c r="B26" s="9"/>
      <c r="C26" s="9"/>
      <c r="D26" s="9"/>
      <c r="E26" s="10"/>
      <c r="F26" s="9"/>
      <c r="G26" s="9"/>
      <c r="H26" s="9"/>
      <c r="I26" s="9"/>
      <c r="J26" s="10"/>
      <c r="K26" s="11"/>
    </row>
    <row r="27" spans="1:11" x14ac:dyDescent="0.25">
      <c r="A27" s="17"/>
      <c r="B27" s="9"/>
      <c r="C27" s="9"/>
      <c r="D27" s="9"/>
      <c r="E27" s="10"/>
      <c r="F27" s="9"/>
      <c r="G27" s="9"/>
      <c r="H27" s="9"/>
      <c r="I27" s="9"/>
      <c r="J27" s="10"/>
      <c r="K27" s="11"/>
    </row>
    <row r="28" spans="1:11" x14ac:dyDescent="0.25">
      <c r="A28" s="17"/>
      <c r="B28" s="9"/>
      <c r="C28" s="9"/>
      <c r="D28" s="9"/>
      <c r="E28" s="10"/>
      <c r="F28" s="9"/>
      <c r="G28" s="9"/>
      <c r="H28" s="9"/>
      <c r="I28" s="9"/>
      <c r="J28" s="10"/>
      <c r="K28" s="11"/>
    </row>
    <row r="29" spans="1:11" x14ac:dyDescent="0.25">
      <c r="A29" s="17"/>
      <c r="B29" s="9"/>
      <c r="C29" s="9"/>
      <c r="D29" s="9"/>
      <c r="E29" s="10"/>
      <c r="F29" s="9"/>
      <c r="G29" s="9"/>
      <c r="H29" s="9"/>
      <c r="I29" s="9"/>
      <c r="J29" s="10"/>
      <c r="K29" s="11"/>
    </row>
    <row r="30" spans="1:11" x14ac:dyDescent="0.25">
      <c r="A30" s="17"/>
      <c r="B30" s="9"/>
      <c r="C30" s="9"/>
      <c r="D30" s="9"/>
      <c r="E30" s="10"/>
      <c r="F30" s="9"/>
      <c r="G30" s="9"/>
      <c r="H30" s="9"/>
      <c r="I30" s="9"/>
      <c r="J30" s="10"/>
      <c r="K30" s="11"/>
    </row>
    <row r="31" spans="1:11" x14ac:dyDescent="0.25">
      <c r="A31" s="17"/>
      <c r="B31" s="9"/>
      <c r="C31" s="9"/>
      <c r="D31" s="9"/>
      <c r="E31" s="10"/>
      <c r="F31" s="9"/>
      <c r="G31" s="9"/>
      <c r="H31" s="9"/>
      <c r="I31" s="9"/>
      <c r="J31" s="10"/>
      <c r="K31" s="11"/>
    </row>
    <row r="32" spans="1:11" x14ac:dyDescent="0.25">
      <c r="A32" s="17"/>
      <c r="B32" s="9"/>
      <c r="C32" s="9"/>
      <c r="D32" s="9"/>
      <c r="E32" s="10"/>
      <c r="F32" s="9"/>
      <c r="G32" s="9"/>
      <c r="H32" s="9"/>
      <c r="I32" s="9"/>
      <c r="J32" s="10"/>
      <c r="K32" s="11"/>
    </row>
    <row r="33" spans="1:11" x14ac:dyDescent="0.25">
      <c r="A33" s="17"/>
      <c r="B33" s="9"/>
      <c r="C33" s="9"/>
      <c r="D33" s="9"/>
      <c r="E33" s="10"/>
      <c r="F33" s="9"/>
      <c r="G33" s="9"/>
      <c r="H33" s="9"/>
      <c r="I33" s="9"/>
      <c r="J33" s="10"/>
      <c r="K33" s="11"/>
    </row>
    <row r="34" spans="1:11" x14ac:dyDescent="0.25">
      <c r="A34" s="17"/>
      <c r="B34" s="9"/>
      <c r="C34" s="9"/>
      <c r="D34" s="9"/>
      <c r="E34" s="10"/>
      <c r="F34" s="9"/>
      <c r="G34" s="9"/>
      <c r="H34" s="9"/>
      <c r="I34" s="9"/>
      <c r="J34" s="10"/>
      <c r="K34" s="11"/>
    </row>
    <row r="35" spans="1:11" x14ac:dyDescent="0.25">
      <c r="A35" s="17"/>
      <c r="B35" s="9"/>
      <c r="C35" s="9"/>
      <c r="D35" s="9"/>
      <c r="E35" s="10"/>
      <c r="F35" s="9"/>
      <c r="G35" s="9"/>
      <c r="H35" s="9"/>
      <c r="I35" s="9"/>
      <c r="J35" s="10"/>
      <c r="K35" s="11"/>
    </row>
    <row r="36" spans="1:11" x14ac:dyDescent="0.25">
      <c r="A36" s="17"/>
      <c r="B36" s="9"/>
      <c r="C36" s="9"/>
      <c r="D36" s="9"/>
      <c r="E36" s="10"/>
      <c r="F36" s="9"/>
      <c r="G36" s="9"/>
      <c r="H36" s="9"/>
      <c r="I36" s="9"/>
      <c r="J36" s="10"/>
      <c r="K36" s="11"/>
    </row>
    <row r="37" spans="1:11" x14ac:dyDescent="0.25">
      <c r="A37" s="17"/>
      <c r="B37" s="9"/>
      <c r="C37" s="9"/>
      <c r="D37" s="9"/>
      <c r="E37" s="10"/>
      <c r="F37" s="9"/>
      <c r="G37" s="9"/>
      <c r="H37" s="9"/>
      <c r="I37" s="9"/>
      <c r="J37" s="10"/>
      <c r="K37" s="11"/>
    </row>
    <row r="38" spans="1:11" x14ac:dyDescent="0.25">
      <c r="A38" s="17"/>
      <c r="B38" s="9"/>
      <c r="C38" s="9"/>
      <c r="D38" s="9"/>
      <c r="E38" s="10"/>
      <c r="F38" s="9"/>
      <c r="G38" s="9"/>
      <c r="H38" s="9"/>
      <c r="I38" s="9"/>
      <c r="J38" s="10"/>
      <c r="K38" s="11"/>
    </row>
    <row r="39" spans="1:11" x14ac:dyDescent="0.25">
      <c r="A39" s="17"/>
      <c r="B39" s="9"/>
      <c r="C39" s="9"/>
      <c r="D39" s="9"/>
      <c r="E39" s="10"/>
      <c r="F39" s="9"/>
      <c r="G39" s="9"/>
      <c r="H39" s="9"/>
      <c r="I39" s="9"/>
      <c r="J39" s="10"/>
      <c r="K39" s="11"/>
    </row>
    <row r="40" spans="1:11" x14ac:dyDescent="0.25">
      <c r="A40" s="17"/>
      <c r="B40" s="9"/>
      <c r="C40" s="9"/>
      <c r="D40" s="9"/>
      <c r="E40" s="10"/>
      <c r="F40" s="9"/>
      <c r="G40" s="9"/>
      <c r="H40" s="9"/>
      <c r="I40" s="9"/>
      <c r="J40" s="10"/>
      <c r="K40" s="11"/>
    </row>
    <row r="41" spans="1:11" x14ac:dyDescent="0.25">
      <c r="A41" s="17"/>
      <c r="B41" s="9"/>
      <c r="C41" s="9"/>
      <c r="D41" s="9"/>
      <c r="E41" s="10"/>
      <c r="F41" s="9"/>
      <c r="G41" s="9"/>
      <c r="H41" s="9"/>
      <c r="I41" s="9"/>
      <c r="J41" s="10"/>
      <c r="K41" s="11"/>
    </row>
    <row r="42" spans="1:11" x14ac:dyDescent="0.25">
      <c r="A42" s="17"/>
      <c r="B42" s="9"/>
      <c r="C42" s="9"/>
      <c r="D42" s="9"/>
      <c r="E42" s="10"/>
      <c r="F42" s="9"/>
      <c r="G42" s="9"/>
      <c r="H42" s="9"/>
      <c r="I42" s="9"/>
      <c r="J42" s="10"/>
      <c r="K42" s="11"/>
    </row>
    <row r="43" spans="1:11" x14ac:dyDescent="0.25">
      <c r="A43" s="17"/>
      <c r="B43" s="9"/>
      <c r="C43" s="9"/>
      <c r="D43" s="9"/>
      <c r="E43" s="10"/>
      <c r="F43" s="9"/>
      <c r="G43" s="9"/>
      <c r="H43" s="9"/>
      <c r="I43" s="9"/>
      <c r="J43" s="10"/>
      <c r="K43" s="11"/>
    </row>
    <row r="44" spans="1:11" x14ac:dyDescent="0.25">
      <c r="A44" s="17"/>
      <c r="B44" s="9"/>
      <c r="C44" s="9"/>
      <c r="D44" s="9"/>
      <c r="E44" s="10"/>
      <c r="F44" s="9"/>
      <c r="G44" s="9"/>
      <c r="H44" s="9"/>
      <c r="I44" s="9"/>
      <c r="J44" s="10"/>
      <c r="K44" s="11"/>
    </row>
    <row r="45" spans="1:11" x14ac:dyDescent="0.25">
      <c r="A45" s="17"/>
      <c r="B45" s="9"/>
      <c r="C45" s="9"/>
      <c r="D45" s="9"/>
      <c r="E45" s="10"/>
      <c r="F45" s="9"/>
      <c r="G45" s="9"/>
      <c r="H45" s="9"/>
      <c r="I45" s="9"/>
      <c r="J45" s="10"/>
      <c r="K45" s="11"/>
    </row>
    <row r="46" spans="1:11" x14ac:dyDescent="0.25">
      <c r="A46" s="17"/>
      <c r="B46" s="9"/>
      <c r="C46" s="9"/>
      <c r="D46" s="9"/>
      <c r="E46" s="10"/>
      <c r="F46" s="9"/>
      <c r="G46" s="9"/>
      <c r="H46" s="9"/>
      <c r="I46" s="9"/>
      <c r="J46" s="10"/>
      <c r="K46" s="11"/>
    </row>
    <row r="47" spans="1:11" x14ac:dyDescent="0.25">
      <c r="A47" s="17"/>
      <c r="B47" s="9"/>
      <c r="C47" s="9"/>
      <c r="D47" s="9"/>
      <c r="E47" s="10"/>
      <c r="F47" s="9"/>
      <c r="G47" s="9"/>
      <c r="H47" s="9"/>
      <c r="I47" s="9"/>
      <c r="J47" s="10"/>
      <c r="K47" s="11"/>
    </row>
    <row r="48" spans="1:11" x14ac:dyDescent="0.25">
      <c r="A48" s="17"/>
      <c r="B48" s="9"/>
      <c r="C48" s="9"/>
      <c r="D48" s="9"/>
      <c r="E48" s="10"/>
      <c r="F48" s="9"/>
      <c r="G48" s="9"/>
      <c r="H48" s="9"/>
      <c r="I48" s="9"/>
      <c r="J48" s="10"/>
      <c r="K48" s="1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x14ac:dyDescent="0.25"/>
  <cols>
    <col min="1" max="1" width="65.42578125" style="3" bestFit="1" customWidth="1"/>
    <col min="2" max="2" width="22.140625" style="3" customWidth="1"/>
    <col min="3" max="3" width="53" style="24" customWidth="1"/>
    <col min="4" max="4" width="11.140625" style="3" bestFit="1" customWidth="1"/>
    <col min="5" max="5" width="9.140625" style="25"/>
    <col min="6" max="6" width="14.140625" style="3" bestFit="1" customWidth="1"/>
    <col min="7" max="7" width="23.85546875" style="3" bestFit="1" customWidth="1"/>
    <col min="8" max="8" width="28.7109375" style="3" customWidth="1"/>
    <col min="9" max="9" width="19.28515625" style="3" bestFit="1" customWidth="1"/>
    <col min="10" max="10" width="19.5703125" style="25" bestFit="1" customWidth="1"/>
    <col min="11" max="11" width="34.7109375" style="3" bestFit="1" customWidth="1"/>
    <col min="12" max="16384" width="9.140625" style="3"/>
  </cols>
  <sheetData>
    <row r="1" spans="1:12" s="27" customFormat="1" x14ac:dyDescent="0.25">
      <c r="A1" s="26" t="s">
        <v>0</v>
      </c>
      <c r="B1" s="26" t="s">
        <v>1</v>
      </c>
      <c r="C1" s="26" t="s">
        <v>2</v>
      </c>
      <c r="D1" s="26" t="s">
        <v>3</v>
      </c>
      <c r="E1" s="26" t="s">
        <v>4</v>
      </c>
      <c r="F1" s="26" t="s">
        <v>5</v>
      </c>
      <c r="G1" s="26" t="s">
        <v>6</v>
      </c>
      <c r="H1" s="26" t="s">
        <v>7</v>
      </c>
      <c r="I1" s="26" t="s">
        <v>8</v>
      </c>
      <c r="J1" s="26" t="s">
        <v>9</v>
      </c>
      <c r="K1" s="26" t="s">
        <v>10</v>
      </c>
    </row>
    <row r="2" spans="1:12" ht="30" x14ac:dyDescent="0.25">
      <c r="A2" s="12" t="str">
        <f>CONCATENATE("openBankingBrazil/&lt;Brand&gt;/",B2)</f>
        <v>openBankingBrazil/&lt;Brand&gt;/Name</v>
      </c>
      <c r="B2" s="12" t="s">
        <v>12</v>
      </c>
      <c r="C2" s="22" t="s">
        <v>84</v>
      </c>
      <c r="D2" s="15" t="s">
        <v>31</v>
      </c>
      <c r="E2" s="23">
        <v>30</v>
      </c>
      <c r="F2" s="12" t="s">
        <v>22</v>
      </c>
      <c r="G2" s="12" t="s">
        <v>37</v>
      </c>
      <c r="H2" s="12"/>
      <c r="I2" s="12">
        <v>1</v>
      </c>
      <c r="J2" s="23">
        <v>1</v>
      </c>
      <c r="K2" s="22" t="s">
        <v>44</v>
      </c>
    </row>
    <row r="3" spans="1:12" ht="90" x14ac:dyDescent="0.25">
      <c r="A3" s="12" t="str">
        <f>CONCATENATE("openBankingBrazil/&lt;Brand&gt;/Channels/Identification/",B3)</f>
        <v>openBankingBrazil/&lt;Brand&gt;/Channels/Identification/Type</v>
      </c>
      <c r="B3" s="12" t="s">
        <v>11</v>
      </c>
      <c r="C3" s="12" t="s">
        <v>24</v>
      </c>
      <c r="D3" s="12" t="s">
        <v>31</v>
      </c>
      <c r="E3" s="23">
        <v>30</v>
      </c>
      <c r="F3" s="12" t="s">
        <v>22</v>
      </c>
      <c r="G3" s="12" t="s">
        <v>37</v>
      </c>
      <c r="H3" s="13" t="s">
        <v>80</v>
      </c>
      <c r="I3" s="12">
        <v>1</v>
      </c>
      <c r="J3" s="23">
        <v>6</v>
      </c>
      <c r="K3" s="22" t="s">
        <v>44</v>
      </c>
    </row>
    <row r="4" spans="1:12" ht="45" x14ac:dyDescent="0.25">
      <c r="A4" s="12" t="str">
        <f>CONCATENATE("openBankingBrazil/&lt;Brand&gt;/Channels/Identification/",B4)</f>
        <v>openBankingBrazil/&lt;Brand&gt;/Channels/Identification/ChannelPhoneDDD</v>
      </c>
      <c r="B4" s="12" t="s">
        <v>35</v>
      </c>
      <c r="C4" s="22" t="s">
        <v>48</v>
      </c>
      <c r="D4" s="12" t="s">
        <v>34</v>
      </c>
      <c r="E4" s="23">
        <v>3</v>
      </c>
      <c r="F4" s="12" t="s">
        <v>21</v>
      </c>
      <c r="G4" s="20" t="s">
        <v>100</v>
      </c>
      <c r="H4" s="12"/>
      <c r="I4" s="12">
        <v>0</v>
      </c>
      <c r="J4" s="23">
        <v>1</v>
      </c>
      <c r="K4" s="13" t="s">
        <v>81</v>
      </c>
    </row>
    <row r="5" spans="1:12" x14ac:dyDescent="0.25">
      <c r="A5" s="12" t="str">
        <f>CONCATENATE("openBankingBrazil/&lt;Brand&gt;/Channels/Identification/",B5)</f>
        <v>openBankingBrazil/&lt;Brand&gt;/Channels/Identification/ChannelPhoneNumber</v>
      </c>
      <c r="B5" s="12" t="s">
        <v>36</v>
      </c>
      <c r="C5" s="22" t="s">
        <v>85</v>
      </c>
      <c r="D5" s="12" t="s">
        <v>31</v>
      </c>
      <c r="E5" s="23">
        <v>10</v>
      </c>
      <c r="F5" s="12" t="s">
        <v>21</v>
      </c>
      <c r="G5" s="20" t="s">
        <v>101</v>
      </c>
      <c r="H5" s="12"/>
      <c r="I5" s="12">
        <v>0</v>
      </c>
      <c r="J5" s="23">
        <v>1</v>
      </c>
      <c r="K5" s="12" t="s">
        <v>26</v>
      </c>
    </row>
    <row r="6" spans="1:12" ht="60" x14ac:dyDescent="0.25">
      <c r="A6" s="12" t="str">
        <f>CONCATENATE("openBankingBrazil/&lt;Brand&gt;/Channels/Identification/",B6)</f>
        <v>openBankingBrazil/&lt;Brand&gt;/Channels/Identification/ChannelURL</v>
      </c>
      <c r="B6" s="12" t="s">
        <v>25</v>
      </c>
      <c r="C6" s="21" t="s">
        <v>105</v>
      </c>
      <c r="D6" s="17" t="s">
        <v>31</v>
      </c>
      <c r="E6" s="19">
        <v>1024</v>
      </c>
      <c r="F6" s="12" t="s">
        <v>21</v>
      </c>
      <c r="G6" s="12" t="s">
        <v>37</v>
      </c>
      <c r="H6" s="12"/>
      <c r="I6" s="12">
        <v>0</v>
      </c>
      <c r="J6" s="23">
        <v>1</v>
      </c>
      <c r="K6" s="12" t="s">
        <v>27</v>
      </c>
    </row>
    <row r="7" spans="1:12" ht="75" x14ac:dyDescent="0.25">
      <c r="A7" s="12" t="str">
        <f t="shared" ref="A7:A9" si="0">CONCATENATE("openBankingBrazil/&lt;Brand&gt;/Channels/Identification/",B7)</f>
        <v>openBankingBrazil/&lt;Brand&gt;/Channels/Identification/BrandCNPJRoot</v>
      </c>
      <c r="B7" s="12" t="s">
        <v>58</v>
      </c>
      <c r="C7" s="13" t="s">
        <v>86</v>
      </c>
      <c r="D7" s="15" t="s">
        <v>31</v>
      </c>
      <c r="E7" s="23">
        <v>10</v>
      </c>
      <c r="F7" s="15" t="s">
        <v>22</v>
      </c>
      <c r="G7" s="15" t="s">
        <v>102</v>
      </c>
      <c r="H7" s="22" t="s">
        <v>64</v>
      </c>
      <c r="I7" s="16">
        <v>1</v>
      </c>
      <c r="J7" s="16">
        <v>1</v>
      </c>
      <c r="K7" s="22" t="s">
        <v>44</v>
      </c>
      <c r="L7" s="12"/>
    </row>
    <row r="8" spans="1:12" ht="75" x14ac:dyDescent="0.25">
      <c r="A8" s="12" t="str">
        <f t="shared" si="0"/>
        <v>openBankingBrazil/&lt;Brand&gt;/Channels/Identification/BrandCNPJBranch</v>
      </c>
      <c r="B8" s="12" t="s">
        <v>59</v>
      </c>
      <c r="C8" s="13" t="s">
        <v>87</v>
      </c>
      <c r="D8" s="15" t="s">
        <v>34</v>
      </c>
      <c r="E8" s="23">
        <v>4</v>
      </c>
      <c r="F8" s="15" t="s">
        <v>22</v>
      </c>
      <c r="G8" s="15" t="s">
        <v>103</v>
      </c>
      <c r="H8" s="15" t="s">
        <v>63</v>
      </c>
      <c r="I8" s="16">
        <v>1</v>
      </c>
      <c r="J8" s="16">
        <v>1</v>
      </c>
      <c r="K8" s="22" t="s">
        <v>44</v>
      </c>
      <c r="L8" s="12"/>
    </row>
    <row r="9" spans="1:12" ht="75" x14ac:dyDescent="0.25">
      <c r="A9" s="12" t="str">
        <f t="shared" si="0"/>
        <v>openBankingBrazil/&lt;Brand&gt;/Channels/Identification/BrandCNPJCheckDigit</v>
      </c>
      <c r="B9" s="12" t="s">
        <v>61</v>
      </c>
      <c r="C9" s="13" t="s">
        <v>88</v>
      </c>
      <c r="D9" s="15" t="s">
        <v>34</v>
      </c>
      <c r="E9" s="23">
        <v>2</v>
      </c>
      <c r="F9" s="15" t="s">
        <v>22</v>
      </c>
      <c r="G9" s="15" t="s">
        <v>104</v>
      </c>
      <c r="H9" s="15" t="s">
        <v>63</v>
      </c>
      <c r="I9" s="16">
        <v>1</v>
      </c>
      <c r="J9" s="16">
        <v>1</v>
      </c>
      <c r="K9" s="22" t="s">
        <v>44</v>
      </c>
      <c r="L9" s="12"/>
    </row>
    <row r="10" spans="1:12" ht="150" x14ac:dyDescent="0.25">
      <c r="A10" s="12" t="str">
        <f>CONCATENATE("openBankingBrazil/&lt;Brand&gt;/Channels/ServiceAndFacility/",B10)</f>
        <v>openBankingBrazil/&lt;Brand&gt;/Channels/ServiceAndFacility/Services</v>
      </c>
      <c r="B10" s="12" t="s">
        <v>20</v>
      </c>
      <c r="C10" s="13" t="s">
        <v>47</v>
      </c>
      <c r="D10" s="12" t="s">
        <v>31</v>
      </c>
      <c r="E10" s="23">
        <v>80</v>
      </c>
      <c r="F10" s="12" t="s">
        <v>22</v>
      </c>
      <c r="G10" s="12" t="s">
        <v>37</v>
      </c>
      <c r="H10" s="22" t="s">
        <v>77</v>
      </c>
      <c r="I10" s="12">
        <v>1</v>
      </c>
      <c r="J10" s="23">
        <v>9</v>
      </c>
      <c r="K10" s="22" t="s">
        <v>44</v>
      </c>
    </row>
    <row r="11" spans="1:12" x14ac:dyDescent="0.25">
      <c r="A11" s="12" t="str">
        <f>CONCATENATE("openBankingBrazil/&lt;Brand&gt;/Channels/ServiceAndFacility/",B11)</f>
        <v>openBankingBrazil/&lt;Brand&gt;/Channels/ServiceAndFacility/Detail</v>
      </c>
      <c r="B11" s="12" t="s">
        <v>83</v>
      </c>
      <c r="C11" s="12" t="s">
        <v>23</v>
      </c>
      <c r="D11" s="12" t="s">
        <v>31</v>
      </c>
      <c r="E11" s="23">
        <v>2000</v>
      </c>
      <c r="F11" s="12" t="s">
        <v>21</v>
      </c>
      <c r="G11" s="12" t="s">
        <v>37</v>
      </c>
      <c r="H11" s="12"/>
      <c r="I11" s="12">
        <v>1</v>
      </c>
      <c r="J11" s="23">
        <v>1</v>
      </c>
      <c r="K11" s="13" t="s">
        <v>44</v>
      </c>
    </row>
    <row r="12" spans="1:12" x14ac:dyDescent="0.25">
      <c r="A12" s="12"/>
      <c r="B12" s="12"/>
      <c r="C12" s="12"/>
      <c r="D12" s="12"/>
      <c r="E12" s="23"/>
      <c r="F12" s="12"/>
      <c r="G12" s="12"/>
      <c r="H12" s="12"/>
      <c r="I12" s="12"/>
      <c r="J12" s="23"/>
      <c r="K12" s="12"/>
    </row>
    <row r="13" spans="1:12" x14ac:dyDescent="0.25">
      <c r="A13" s="12"/>
      <c r="B13" s="12"/>
      <c r="C13" s="12"/>
      <c r="D13" s="12"/>
      <c r="E13" s="23"/>
      <c r="F13" s="12"/>
      <c r="G13" s="12"/>
      <c r="H13" s="12"/>
      <c r="I13" s="12"/>
      <c r="J13" s="23"/>
      <c r="K13"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Dependências-Agências</vt:lpstr>
      <vt:lpstr>Correspondentes</vt:lpstr>
      <vt:lpstr>CanaisAtendimentoEletronicos</vt:lpstr>
    </vt:vector>
  </TitlesOfParts>
  <Company>GFT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Araujo Rodrigues, Thales</dc:creator>
  <cp:lastModifiedBy>de Araujo Rodrigues, Thales</cp:lastModifiedBy>
  <dcterms:created xsi:type="dcterms:W3CDTF">2020-06-16T13:22:22Z</dcterms:created>
  <dcterms:modified xsi:type="dcterms:W3CDTF">2020-06-23T22:18:53Z</dcterms:modified>
</cp:coreProperties>
</file>