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7"/>
  <workbookPr/>
  <mc:AlternateContent xmlns:mc="http://schemas.openxmlformats.org/markup-compatibility/2006">
    <mc:Choice Requires="x15">
      <x15ac:absPath xmlns:x15ac="http://schemas.microsoft.com/office/spreadsheetml/2010/11/ac" url="C:\Users\TSDS\Documents\GitHub\Open-Banking-\"/>
    </mc:Choice>
  </mc:AlternateContent>
  <xr:revisionPtr revIDLastSave="0" documentId="8_{1D1AB925-C731-485F-B00B-C87EEC4AA0E8}" xr6:coauthVersionLast="45" xr6:coauthVersionMax="45" xr10:uidLastSave="{00000000-0000-0000-0000-000000000000}"/>
  <bookViews>
    <workbookView xWindow="0" yWindow="0" windowWidth="20490" windowHeight="7320" xr2:uid="{00000000-000D-0000-FFFF-FFFF00000000}"/>
  </bookViews>
  <sheets>
    <sheet name="EmpréstimosPF" sheetId="5" r:id="rId1"/>
    <sheet name="EmpréstimosPJ" sheetId="7" r:id="rId2"/>
    <sheet name="Lista 4015" sheetId="8" r:id="rId3"/>
    <sheet name="Glossário Bacen" sheetId="9"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7" i="7" l="1"/>
  <c r="A17" i="5"/>
  <c r="A18" i="5"/>
  <c r="A61" i="9" l="1" a="1"/>
  <c r="A61" i="9" s="1"/>
  <c r="A63" i="9" a="1"/>
  <c r="A63" i="9" s="1"/>
  <c r="A66" i="9" a="1"/>
  <c r="A66" i="9" s="1"/>
  <c r="A18" i="7" l="1"/>
  <c r="A15" i="5" l="1"/>
  <c r="A16" i="5" l="1"/>
  <c r="A14" i="5"/>
  <c r="A13" i="5"/>
  <c r="A12" i="5"/>
  <c r="A11" i="5"/>
  <c r="A10" i="5"/>
  <c r="A9" i="5"/>
  <c r="A8" i="5"/>
  <c r="A7" i="5"/>
  <c r="A6" i="5"/>
  <c r="A5" i="5"/>
  <c r="A16" i="7"/>
  <c r="A15" i="7"/>
  <c r="A14" i="7"/>
  <c r="A13" i="7"/>
  <c r="A12" i="7"/>
  <c r="A11" i="7"/>
  <c r="A10" i="7"/>
  <c r="A9" i="7"/>
  <c r="A8" i="7"/>
  <c r="A7" i="7"/>
  <c r="A6" i="7"/>
  <c r="A5" i="7"/>
  <c r="A4" i="7"/>
  <c r="A3" i="7"/>
  <c r="A2" i="7"/>
  <c r="A4" i="5" l="1"/>
  <c r="A3" i="5"/>
  <c r="A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<sst xmlns="http://schemas.openxmlformats.org/spreadsheetml/2006/main" count="368" uniqueCount="229">
  <si>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</si>
  <si>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</si>
  <si>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</si>
  <si>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</si>
  <si>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</si>
  <si>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</si>
  <si>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</si>
  <si>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</si>
  <si>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</si>
  <si>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</si>
  <si>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</si>
  <si>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</si>
  <si>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</si>
  <si>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</si>
  <si>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</si>
  <si>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</si>
  <si>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</si>
  <si>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Físicas consultadas. Ex. 'Empresa da Organização A'</t>
    </r>
  </si>
  <si>
    <t>cnpjNumber</t>
  </si>
  <si>
    <t xml:space="preserve">O responsável pela comercialização das modalidades de Empréstimos para Pessoas Físicas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</si>
  <si>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^(\d{14})$</t>
  </si>
  <si>
    <t xml:space="preserve">Números de 0 a 9. </t>
  </si>
  <si>
    <t>types</t>
  </si>
  <si>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físicas,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a pessoas físicas, garantidos por hipoteca ou por alienação fiduciária de bens imóveis residenciais, sem vinculação a aquisição de bens
Microcrédito – consumo: Operações de microcrédito destinadas ao consumo contratadas com recursos lastreados em depósitos à vista, nos termos definidos pela Resolução nº 4.000, de 25 de agosto de 2011
Microcrédito – consignado: Refere-se às operações de microcrédito com retenção de parte do salário do contratante para o pagamento das parcelas do empréstimo (desconto em folha de pagamento) contratadas com recursos referenciados em depósitos à vista, nos termos definidos pela Resolução nº 4.000, de 2011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</si>
  <si>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Enum</t>
  </si>
  <si>
    <t>serviceName</t>
  </si>
  <si>
    <t>Nomes das Tarifas cobradas sobre Serviços ofertados à Modalidade de Empréstimo, para pessoa física. (Campo Livre) (trazer exemplo)</t>
  </si>
  <si>
    <t>n</t>
  </si>
  <si>
    <t>serviceCode</t>
  </si>
  <si>
    <t>Sigla de identificação do serviço relacionado à Modalidade de Empréstimo informada, para pessoa física. Campo aberto. P. ex.  (Trazer a Exemplo)</t>
  </si>
  <si>
    <t>chargeTriggerInfo</t>
  </si>
  <si>
    <t xml:space="preserve">Fatores geradores de cobrança que incidem sobre as Modalidades de Empréstimos informada, para pessoa física. Campo Livre Trazer Exemplo
</t>
  </si>
  <si>
    <t>maxPrice</t>
  </si>
  <si>
    <t>Valor máximo para a tarifa cobrada, relativa ao serviço ofertado para a Modalidade de Empréstimo, para pessoa física. P.ex. 45,00</t>
  </si>
  <si>
    <t>Mandatóriio</t>
  </si>
  <si>
    <t>(\d{1,9}\,\d{2}){1}</t>
  </si>
  <si>
    <t>currency</t>
  </si>
  <si>
    <t xml:space="preserve">Moeda referente ao valor da Tarifa, segundo modelo ISO-4217. p. ex. 'BRL' </t>
  </si>
  <si>
    <t>^([A-Z]{3})$</t>
  </si>
  <si>
    <t>rate</t>
  </si>
  <si>
    <t>Percentual que incide sobre a composição das taxas de juros remuneratórias</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</si>
  <si>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</si>
  <si>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</si>
  <si>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</si>
  <si>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</si>
  <si>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</si>
  <si>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</si>
  <si>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texto</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</si>
  <si>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</si>
  <si>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</si>
  <si>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^(\d{1})$</t>
  </si>
  <si>
    <t>1. Pré
2. Pós</t>
  </si>
  <si>
    <t>frequency</t>
  </si>
  <si>
    <t>Código que indica Frequência sobre a qual incide a Remuneração. P. ex. 'a.d.', 'a.m.', 'a.a.'</t>
  </si>
  <si>
    <t>^(a\.[d,m,a]\.){1}$</t>
  </si>
  <si>
    <t>'a.d.'
'a.m.'
'a.a.'</t>
  </si>
  <si>
    <t>incomeRateInfo</t>
  </si>
  <si>
    <t>Descrição da Remuneração relativa as taxas de juros remuneratórias sobre a modalidade de Empréstimo infomrada, para pessoa física</t>
  </si>
  <si>
    <t>opcional</t>
  </si>
  <si>
    <t>requiredWarranties</t>
  </si>
  <si>
    <t xml:space="preserve">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
</t>
  </si>
  <si>
    <t>1. cessão de direitos creditórios
2. caução
3. penhor
4. alienação fiduciária
5. hipoteca
6. operações garantidas pelo governo
7. outras garantias não fidejussórias
8. seguros e assemelhados
9. garantia fidejussória
10. bens arrendados
11. garantias internacionais
12. operações garantidas por outras entidades
13. acordos de compensação
14. não aplicável</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</si>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</sst>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0" fillId="0" borderId="0" xfId="0" applyFill="1" applyAlignment="1">
      <alignment horizontal="left" vertical="top"/>
    </xf>
    <xf numFmtId="0" fontId="0" fillId="0" borderId="0" xfId="0" applyFill="1" applyAlignment="1">
      <alignment vertical="top"/>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5"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zoomScaleNormal="100" workbookViewId="0">
      <pane xSplit="2" ySplit="1" topLeftCell="C7" activePane="bottomRight" state="frozen"/>
      <selection pane="bottomRight" sqref="A1:XFD1048576"/>
      <selection pane="bottomLeft" activeCell="A2" sqref="A2"/>
      <selection pane="topRight" activeCell="C1" sqref="C1"/>
    </sheetView>
  </sheetViews>
  <sheetFormatPr defaultRowHeight="15"/>
  <cols>
    <col min="1" max="1" width="56" style="1" customWidth="1"/>
    <col min="2" max="2" width="20.140625" style="1" customWidth="1"/>
    <col min="3" max="3" width="100.7109375" style="1" customWidth="1"/>
    <col min="4" max="4" width="12.5703125" style="1" customWidth="1"/>
    <col min="5" max="5" width="15.28515625" style="1" customWidth="1"/>
    <col min="6" max="6" width="12.5703125" style="1" customWidth="1"/>
    <col min="7" max="7" width="30.42578125" style="1" customWidth="1"/>
    <col min="8" max="8" width="33.5703125" style="1" customWidth="1"/>
    <col min="9" max="9" width="19.28515625" style="1" bestFit="1" customWidth="1"/>
    <col min="10" max="10" width="19.5703125" style="27" bestFit="1" customWidth="1"/>
    <col min="11" max="11" width="46.85546875" style="2" customWidth="1"/>
    <col min="12" max="16384" width="9.140625" style="1"/>
  </cols>
  <sheetData>
    <row r="1" spans="1:12">
      <c r="A1" s="14" t="s">
        <v>0</v>
      </c>
      <c r="B1" s="14" t="s">
        <v>1</v>
      </c>
      <c r="C1" s="14" t="s">
        <v>2</v>
      </c>
      <c r="D1" s="14" t="s">
        <v>3</v>
      </c>
      <c r="E1" s="14" t="s">
        <v>4</v>
      </c>
      <c r="F1" s="14" t="s">
        <v>5</v>
      </c>
      <c r="G1" s="14" t="s">
        <v>6</v>
      </c>
      <c r="H1" s="14" t="s">
        <v>7</v>
      </c>
      <c r="I1" s="14" t="s">
        <v>8</v>
      </c>
      <c r="J1" s="23" t="s">
        <v>9</v>
      </c>
      <c r="K1" s="24" t="s">
        <v>10</v>
      </c>
      <c r="L1" s="25"/>
    </row>
    <row r="2" spans="1:12">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43.5" customHeight="1">
      <c r="A3" s="10" t="str">
        <f>CONCATENATE("openBankingBrazil/&lt;organisation&gt;/companies/",B3)</f>
        <v>openBankingBrazil/&lt;organisation&gt;/companies/name</v>
      </c>
      <c r="B3" s="4" t="s">
        <v>11</v>
      </c>
      <c r="C3" s="4" t="s">
        <v>17</v>
      </c>
      <c r="D3" s="6" t="s">
        <v>13</v>
      </c>
      <c r="E3" s="7">
        <v>30</v>
      </c>
      <c r="F3" s="6" t="s">
        <v>14</v>
      </c>
      <c r="G3" s="6" t="s">
        <v>15</v>
      </c>
      <c r="H3" s="6"/>
      <c r="I3" s="15">
        <v>1</v>
      </c>
      <c r="J3" s="15">
        <v>1</v>
      </c>
      <c r="K3" s="2" t="s">
        <v>16</v>
      </c>
    </row>
    <row r="4" spans="1:12" ht="122.25" customHeight="1">
      <c r="A4" s="10" t="str">
        <f>CONCATENATE("openBankingBrazil/&lt;organisation&gt;/companies/",B4)</f>
        <v>openBankingBrazil/&lt;organisation&gt;/companies/cnpjNumber</v>
      </c>
      <c r="B4" s="4" t="s">
        <v>18</v>
      </c>
      <c r="C4" s="4" t="s">
        <v>19</v>
      </c>
      <c r="D4" s="6" t="s">
        <v>13</v>
      </c>
      <c r="E4" s="6">
        <v>14</v>
      </c>
      <c r="F4" s="6" t="s">
        <v>14</v>
      </c>
      <c r="G4" s="6" t="s">
        <v>20</v>
      </c>
      <c r="H4" s="8" t="s">
        <v>21</v>
      </c>
      <c r="I4" s="15">
        <v>1</v>
      </c>
      <c r="J4" s="15">
        <v>1</v>
      </c>
      <c r="K4" s="4" t="s">
        <v>16</v>
      </c>
    </row>
    <row r="5" spans="1:12" ht="409.6">
      <c r="A5" s="10" t="str">
        <f>CONCATENATE("openBankingBrazil/&lt;organisation&gt;/companies/personalLoans/",B5)</f>
        <v>openBankingBrazil/&lt;organisation&gt;/companies/personalLoans/types</v>
      </c>
      <c r="B5" s="4" t="s">
        <v>22</v>
      </c>
      <c r="C5" s="4" t="s">
        <v>23</v>
      </c>
      <c r="D5" s="6" t="s">
        <v>24</v>
      </c>
      <c r="E5" s="6"/>
      <c r="F5" s="6" t="s">
        <v>14</v>
      </c>
      <c r="G5" s="3"/>
      <c r="H5" s="4"/>
      <c r="I5" s="15">
        <v>1</v>
      </c>
      <c r="J5" s="15">
        <v>1</v>
      </c>
      <c r="K5" s="4"/>
      <c r="L5" s="26"/>
    </row>
    <row r="6" spans="1:12" ht="90.75" customHeight="1">
      <c r="A6" s="9" t="str">
        <f>CONCATENATE("openBankingBrazil/&lt;organisation&gt;/companies/personalLoans/fees/",B6)</f>
        <v>openBankingBrazil/&lt;organisation&gt;/companies/personalLoans/fees/serviceName</v>
      </c>
      <c r="B6" s="1" t="s">
        <v>25</v>
      </c>
      <c r="C6" s="4" t="s">
        <v>26</v>
      </c>
      <c r="D6" s="1" t="s">
        <v>13</v>
      </c>
      <c r="E6" s="3">
        <v>50</v>
      </c>
      <c r="F6" s="3" t="s">
        <v>14</v>
      </c>
      <c r="G6" s="6" t="s">
        <v>15</v>
      </c>
      <c r="H6" s="4"/>
      <c r="I6" s="15">
        <v>1</v>
      </c>
      <c r="J6" s="15" t="s">
        <v>27</v>
      </c>
      <c r="K6" s="4"/>
    </row>
    <row r="7" spans="1:12" ht="75" customHeight="1">
      <c r="A7" s="10" t="str">
        <f>CONCATENATE("openBankingBrazil/&lt;organisations&gt;/companies/personalLoans/fees/",B7)</f>
        <v>openBankingBrazil/&lt;organisations&gt;/companies/personalLoans/fees/serviceCode</v>
      </c>
      <c r="B7" s="3" t="s">
        <v>28</v>
      </c>
      <c r="C7" s="5" t="s">
        <v>29</v>
      </c>
      <c r="D7" s="1" t="s">
        <v>13</v>
      </c>
      <c r="E7" s="3">
        <v>30</v>
      </c>
      <c r="F7" s="3" t="s">
        <v>14</v>
      </c>
      <c r="G7" s="6" t="s">
        <v>15</v>
      </c>
      <c r="H7" s="3"/>
      <c r="I7" s="15">
        <v>1</v>
      </c>
      <c r="J7" s="15" t="s">
        <v>27</v>
      </c>
    </row>
    <row r="8" spans="1:12" ht="45">
      <c r="A8" s="9" t="str">
        <f>CONCATENATE("openBankingBrazil/&lt;organisation&gt;/companies/personalLoans/fees/",B8)</f>
        <v>openBankingBrazil/&lt;organisation&gt;/companies/personalLoans/fees/chargeTriggerInfo</v>
      </c>
      <c r="B8" s="3" t="s">
        <v>30</v>
      </c>
      <c r="C8" s="4" t="s">
        <v>31</v>
      </c>
      <c r="D8" s="1" t="s">
        <v>13</v>
      </c>
      <c r="E8" s="3">
        <v>2000</v>
      </c>
      <c r="F8" s="3" t="s">
        <v>14</v>
      </c>
      <c r="G8" s="6" t="s">
        <v>15</v>
      </c>
      <c r="H8" s="3"/>
      <c r="I8" s="15">
        <v>1</v>
      </c>
      <c r="J8" s="15" t="s">
        <v>27</v>
      </c>
      <c r="K8" s="4"/>
    </row>
    <row r="9" spans="1:12" ht="30">
      <c r="A9" s="9" t="str">
        <f>CONCATENATE("openBankingBrazil/&lt;organisation&gt;/companies/personalLoans/fees/",B9)</f>
        <v>openBankingBrazil/&lt;organisation&gt;/companies/personalLoans/fees/maxPrice</v>
      </c>
      <c r="B9" s="3" t="s">
        <v>32</v>
      </c>
      <c r="C9" s="2" t="s">
        <v>33</v>
      </c>
      <c r="D9" s="1" t="s">
        <v>13</v>
      </c>
      <c r="E9" s="3">
        <v>12</v>
      </c>
      <c r="F9" s="3" t="s">
        <v>34</v>
      </c>
      <c r="G9" s="22" t="s">
        <v>35</v>
      </c>
      <c r="H9" s="3"/>
      <c r="I9" s="15">
        <v>1</v>
      </c>
      <c r="J9" s="15" t="s">
        <v>27</v>
      </c>
      <c r="K9" s="4"/>
    </row>
    <row r="10" spans="1:12">
      <c r="A10" s="9" t="str">
        <f>CONCATENATE("openBankingBrazil/&lt;organisation&gt;/companies/personalLoans/Fees/",B10)</f>
        <v>openBankingBrazil/&lt;organisation&gt;/companies/personalLoans/Fees/currency</v>
      </c>
      <c r="B10" s="3" t="s">
        <v>36</v>
      </c>
      <c r="C10" s="2" t="s">
        <v>37</v>
      </c>
      <c r="D10" s="1" t="s">
        <v>24</v>
      </c>
      <c r="E10" s="3">
        <v>3</v>
      </c>
      <c r="F10" s="1" t="s">
        <v>14</v>
      </c>
      <c r="G10" s="3" t="s">
        <v>38</v>
      </c>
      <c r="H10" s="3"/>
      <c r="I10" s="15">
        <v>1</v>
      </c>
      <c r="J10" s="15" t="s">
        <v>27</v>
      </c>
      <c r="K10" s="4"/>
    </row>
    <row r="11" spans="1:12">
      <c r="A11" s="9" t="str">
        <f t="shared" ref="A11:A16" si="0">CONCATENATE("openBankingBrazil/&lt;organisation&gt;/companies/personalLoans/interestRates/",B11)</f>
        <v>openBankingBrazil/&lt;organisation&gt;/companies/personalLoans/interestRates/rate</v>
      </c>
      <c r="B11" s="3" t="s">
        <v>39</v>
      </c>
      <c r="C11" s="2" t="s">
        <v>40</v>
      </c>
      <c r="D11" s="1" t="s">
        <v>13</v>
      </c>
      <c r="E11" s="3">
        <v>7</v>
      </c>
      <c r="F11" s="3" t="s">
        <v>41</v>
      </c>
      <c r="G11" s="13" t="s">
        <v>42</v>
      </c>
      <c r="H11" s="16"/>
      <c r="I11" s="15">
        <v>0</v>
      </c>
      <c r="J11" s="15" t="s">
        <v>27</v>
      </c>
      <c r="K11" s="4"/>
    </row>
    <row r="12" spans="1:12" ht="30">
      <c r="A12" s="9" t="str">
        <f t="shared" si="0"/>
        <v>openBankingBrazil/&lt;organisation&gt;/companies/personalLoans/interestRates/referencialRate</v>
      </c>
      <c r="B12" s="3" t="s">
        <v>43</v>
      </c>
      <c r="C12" s="2" t="s">
        <v>44</v>
      </c>
      <c r="D12" s="1" t="s">
        <v>13</v>
      </c>
      <c r="E12" s="4">
        <v>10</v>
      </c>
      <c r="F12" s="3" t="s">
        <v>41</v>
      </c>
      <c r="G12" s="22" t="s">
        <v>42</v>
      </c>
      <c r="H12" s="16"/>
      <c r="I12" s="15">
        <v>0</v>
      </c>
      <c r="J12" s="15" t="s">
        <v>27</v>
      </c>
      <c r="K12" s="4"/>
    </row>
    <row r="13" spans="1:12" ht="63" customHeight="1">
      <c r="A13" s="9" t="str">
        <f t="shared" si="0"/>
        <v>openBankingBrazil/&lt;organisation&gt;/companies/personalLoans/interestRates/indexer</v>
      </c>
      <c r="B13" s="2" t="s">
        <v>45</v>
      </c>
      <c r="C13" s="2" t="s">
        <v>46</v>
      </c>
      <c r="D13" s="1" t="s">
        <v>47</v>
      </c>
      <c r="E13" s="4">
        <v>30</v>
      </c>
      <c r="F13" s="3" t="s">
        <v>41</v>
      </c>
      <c r="G13" s="10" t="s">
        <v>15</v>
      </c>
      <c r="H13" s="16"/>
      <c r="I13" s="15">
        <v>0</v>
      </c>
      <c r="J13" s="15" t="s">
        <v>27</v>
      </c>
      <c r="K13" s="4"/>
    </row>
    <row r="14" spans="1:12" ht="60">
      <c r="A14" s="9" t="str">
        <f t="shared" si="0"/>
        <v>openBankingBrazil/&lt;organisation&gt;/companies/personalLoans/interestRates/prePostTax</v>
      </c>
      <c r="B14" s="2" t="s">
        <v>48</v>
      </c>
      <c r="C14" s="2" t="s">
        <v>49</v>
      </c>
      <c r="D14" s="1" t="s">
        <v>24</v>
      </c>
      <c r="E14" s="4">
        <v>1</v>
      </c>
      <c r="F14" s="3" t="s">
        <v>41</v>
      </c>
      <c r="G14" s="3" t="s">
        <v>50</v>
      </c>
      <c r="H14" s="20" t="s">
        <v>51</v>
      </c>
      <c r="I14" s="15">
        <v>0</v>
      </c>
      <c r="J14" s="15" t="s">
        <v>27</v>
      </c>
      <c r="K14" s="4"/>
    </row>
    <row r="15" spans="1:12" ht="27.75" customHeight="1">
      <c r="A15" s="9" t="str">
        <f>CONCATENATE("openBankingBrazil/&lt;organisation&gt;/companies/personalLoans/interestRates/",B15)</f>
        <v>openBankingBrazil/&lt;organisation&gt;/companies/personalLoans/interestRates/frequency</v>
      </c>
      <c r="B15" s="2" t="s">
        <v>52</v>
      </c>
      <c r="C15" s="2" t="s">
        <v>53</v>
      </c>
      <c r="D15" s="18" t="s">
        <v>24</v>
      </c>
      <c r="E15" s="3">
        <v>4</v>
      </c>
      <c r="F15" s="3" t="s">
        <v>41</v>
      </c>
      <c r="G15" s="3" t="s">
        <v>54</v>
      </c>
      <c r="H15" s="28" t="s">
        <v>55</v>
      </c>
      <c r="I15" s="15">
        <v>0</v>
      </c>
      <c r="J15" s="15" t="s">
        <v>27</v>
      </c>
      <c r="K15" s="4"/>
    </row>
    <row r="16" spans="1:12" ht="51" customHeight="1">
      <c r="A16" s="9" t="str">
        <f t="shared" si="0"/>
        <v>openBankingBrazil/&lt;organisation&gt;/companies/personalLoans/interestRates/incomeRateInfo</v>
      </c>
      <c r="B16" s="2" t="s">
        <v>56</v>
      </c>
      <c r="C16" s="4" t="s">
        <v>57</v>
      </c>
      <c r="D16" s="1" t="s">
        <v>13</v>
      </c>
      <c r="E16" s="3">
        <v>2000</v>
      </c>
      <c r="F16" s="1" t="s">
        <v>58</v>
      </c>
      <c r="G16" s="6" t="s">
        <v>15</v>
      </c>
      <c r="H16" s="3"/>
      <c r="I16" s="15">
        <v>0</v>
      </c>
      <c r="J16" s="15" t="s">
        <v>27</v>
      </c>
      <c r="K16" s="4"/>
    </row>
    <row r="17" spans="1:11" ht="234" customHeight="1">
      <c r="A17" s="9" t="str">
        <f>CONCATENATE("openBankingBrazil/&lt;organisation&gt;/companies/personalLoans/",B17)</f>
        <v>openBankingBrazil/&lt;organisation&gt;/companies/personalLoans/requiredWarranties</v>
      </c>
      <c r="B17" s="2" t="s">
        <v>59</v>
      </c>
      <c r="C17" s="4" t="s">
        <v>60</v>
      </c>
      <c r="D17" s="18" t="s">
        <v>24</v>
      </c>
      <c r="E17" s="3">
        <v>50</v>
      </c>
      <c r="F17" s="3" t="s">
        <v>14</v>
      </c>
      <c r="G17" s="21"/>
      <c r="H17" s="20" t="s">
        <v>61</v>
      </c>
      <c r="I17" s="15">
        <v>1</v>
      </c>
      <c r="J17" s="15">
        <v>14</v>
      </c>
      <c r="K17" s="4"/>
    </row>
    <row r="18" spans="1:11" ht="61.5" customHeight="1">
      <c r="A18" s="9" t="str">
        <f>CONCATENATE("openBankingBrazil/&lt;organisation&gt;/companies/personalLoans/",B18)</f>
        <v>openBankingBrazil/&lt;organisation&gt;/companies/personalLoans/termsCondictions</v>
      </c>
      <c r="B18" s="2" t="s">
        <v>62</v>
      </c>
      <c r="C18" s="2" t="s">
        <v>63</v>
      </c>
      <c r="D18" s="1" t="s">
        <v>13</v>
      </c>
      <c r="E18" s="3">
        <v>2000</v>
      </c>
      <c r="F18" s="3" t="s">
        <v>58</v>
      </c>
      <c r="G18" s="6" t="s">
        <v>15</v>
      </c>
      <c r="H18" s="16"/>
      <c r="I18" s="15">
        <v>0</v>
      </c>
      <c r="J18" s="15" t="s">
        <v>27</v>
      </c>
      <c r="K18" s="4"/>
    </row>
    <row r="19" spans="1:11">
      <c r="B19" s="3"/>
      <c r="C19" s="4"/>
      <c r="E19" s="4"/>
      <c r="F19" s="3"/>
      <c r="G19" s="3"/>
      <c r="H19" s="16"/>
      <c r="I19" s="15"/>
      <c r="J19" s="15"/>
      <c r="K19" s="4"/>
    </row>
    <row r="20" spans="1:11">
      <c r="B20" s="3"/>
      <c r="C20" s="2"/>
      <c r="E20" s="3"/>
      <c r="F20" s="3"/>
      <c r="G20" s="3"/>
      <c r="H20" s="16"/>
      <c r="I20" s="15"/>
      <c r="J20" s="15"/>
      <c r="K20" s="4"/>
    </row>
    <row r="21" spans="1:11" ht="14.25" customHeight="1">
      <c r="B21" s="3"/>
      <c r="C21" s="4"/>
      <c r="E21" s="4"/>
      <c r="F21" s="3"/>
      <c r="G21" s="3"/>
      <c r="H21" s="16"/>
      <c r="I21" s="15"/>
      <c r="J21" s="15"/>
      <c r="K21" s="4"/>
    </row>
    <row r="22" spans="1:11">
      <c r="A22" s="3"/>
      <c r="B22" s="3"/>
      <c r="C22" s="3"/>
      <c r="D22" s="3"/>
      <c r="E22" s="3"/>
      <c r="F22" s="3"/>
      <c r="G22" s="3"/>
      <c r="H22" s="16"/>
      <c r="I22" s="15"/>
      <c r="J22" s="15"/>
      <c r="K22" s="4"/>
    </row>
    <row r="23" spans="1:11">
      <c r="A23" s="3"/>
      <c r="B23" s="3"/>
      <c r="C23" s="3"/>
      <c r="D23" s="3"/>
      <c r="E23" s="3"/>
      <c r="F23" s="3"/>
      <c r="G23" s="3"/>
      <c r="H23" s="16"/>
      <c r="I23" s="15"/>
      <c r="J23" s="15"/>
      <c r="K23" s="4"/>
    </row>
    <row r="24" spans="1:11">
      <c r="D24" s="3"/>
      <c r="E24" s="3"/>
      <c r="F24" s="3"/>
      <c r="G24" s="3"/>
      <c r="H24"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bottomRight" sqref="A1:XFD1048576"/>
      <selection pane="bottomLeft" activeCell="A2" sqref="A2"/>
      <selection pane="topRight" activeCell="C1" sqref="C1"/>
    </sheetView>
  </sheetViews>
  <sheetFormatPr defaultRowHeight="1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7" bestFit="1" customWidth="1"/>
    <col min="11" max="11" width="46.85546875" style="2" customWidth="1"/>
    <col min="12" max="16384" width="9.140625" style="1"/>
  </cols>
  <sheetData>
    <row r="1" spans="1:12">
      <c r="A1" s="14" t="s">
        <v>0</v>
      </c>
      <c r="B1" s="14" t="s">
        <v>1</v>
      </c>
      <c r="C1" s="14" t="s">
        <v>2</v>
      </c>
      <c r="D1" s="14" t="s">
        <v>3</v>
      </c>
      <c r="E1" s="14" t="s">
        <v>4</v>
      </c>
      <c r="F1" s="14" t="s">
        <v>5</v>
      </c>
      <c r="G1" s="14" t="s">
        <v>6</v>
      </c>
      <c r="H1" s="14" t="s">
        <v>7</v>
      </c>
      <c r="I1" s="14" t="s">
        <v>8</v>
      </c>
      <c r="J1" s="23" t="s">
        <v>9</v>
      </c>
      <c r="K1" s="24" t="s">
        <v>10</v>
      </c>
      <c r="L1" s="25"/>
    </row>
    <row r="2" spans="1:12">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39.75" customHeight="1">
      <c r="A3" s="10" t="str">
        <f>CONCATENATE("openBankingBrazil/&lt;organisation&gt;/companies/",B3)</f>
        <v>openBankingBrazil/&lt;organisation&gt;/companies/name</v>
      </c>
      <c r="B3" s="1" t="s">
        <v>11</v>
      </c>
      <c r="C3" s="4" t="s">
        <v>64</v>
      </c>
      <c r="D3" s="1" t="s">
        <v>13</v>
      </c>
      <c r="E3" s="15">
        <v>30</v>
      </c>
      <c r="F3" s="6" t="s">
        <v>14</v>
      </c>
      <c r="G3" s="6" t="s">
        <v>15</v>
      </c>
      <c r="H3" s="6"/>
      <c r="I3" s="15">
        <v>1</v>
      </c>
      <c r="J3" s="15">
        <v>1</v>
      </c>
      <c r="K3" s="2" t="s">
        <v>16</v>
      </c>
    </row>
    <row r="4" spans="1:12" ht="168" customHeight="1">
      <c r="A4" s="10" t="str">
        <f>CONCATENATE("openBankingBrazil/&lt;organisation&gt;/companies/",B4)</f>
        <v>openBankingBrazil/&lt;organisation&gt;/companies/cnpjNumber</v>
      </c>
      <c r="B4" s="1" t="s">
        <v>18</v>
      </c>
      <c r="C4" s="2" t="s">
        <v>65</v>
      </c>
      <c r="D4" s="1" t="s">
        <v>13</v>
      </c>
      <c r="E4" s="15">
        <v>14</v>
      </c>
      <c r="F4" s="6" t="s">
        <v>14</v>
      </c>
      <c r="G4" s="6" t="s">
        <v>20</v>
      </c>
      <c r="H4" s="8" t="s">
        <v>66</v>
      </c>
      <c r="I4" s="15">
        <v>1</v>
      </c>
      <c r="J4" s="15">
        <v>1</v>
      </c>
      <c r="K4" s="4" t="s">
        <v>16</v>
      </c>
    </row>
    <row r="5" spans="1:12" ht="409.6">
      <c r="A5" s="10" t="str">
        <f>CONCATENATE("openBankingBrazil/&lt;organisation&gt;/companies/businessLoans/",B5)</f>
        <v>openBankingBrazil/&lt;organisation&gt;/companies/businessLoans/types</v>
      </c>
      <c r="B5" s="1" t="s">
        <v>22</v>
      </c>
      <c r="C5" s="2" t="s">
        <v>67</v>
      </c>
      <c r="D5" s="2" t="s">
        <v>24</v>
      </c>
      <c r="E5" s="17">
        <v>50</v>
      </c>
      <c r="F5" s="3" t="s">
        <v>14</v>
      </c>
      <c r="G5" s="3"/>
      <c r="H5" s="4"/>
      <c r="I5" s="15">
        <v>1</v>
      </c>
      <c r="J5" s="15">
        <v>1</v>
      </c>
      <c r="K5" s="4"/>
      <c r="L5" s="26"/>
    </row>
    <row r="6" spans="1:12" ht="43.5" customHeight="1">
      <c r="A6" s="9" t="str">
        <f>CONCATENATE("openBankingBrazil/&lt;organisation&gt;/companies/businessLoans/fees/",B6)</f>
        <v>openBankingBrazil/&lt;organisation&gt;/companies/businessLoans/fees/serviceName</v>
      </c>
      <c r="B6" s="1" t="s">
        <v>25</v>
      </c>
      <c r="C6" s="4" t="s">
        <v>26</v>
      </c>
      <c r="D6" s="1" t="s">
        <v>13</v>
      </c>
      <c r="E6" s="3">
        <v>50</v>
      </c>
      <c r="F6" s="3" t="s">
        <v>14</v>
      </c>
      <c r="G6" s="6" t="s">
        <v>15</v>
      </c>
      <c r="H6" s="4"/>
      <c r="I6" s="15">
        <v>1</v>
      </c>
      <c r="J6" s="15" t="s">
        <v>27</v>
      </c>
      <c r="K6" s="4"/>
    </row>
    <row r="7" spans="1:12" ht="43.5" customHeight="1">
      <c r="A7" s="10" t="str">
        <f>CONCATENATE("openBankingBrazil/&lt;organisations&gt;/companies/businessLoans/fees/",B7)</f>
        <v>openBankingBrazil/&lt;organisations&gt;/companies/businessLoans/fees/serviceCode</v>
      </c>
      <c r="B7" s="1" t="s">
        <v>28</v>
      </c>
      <c r="C7" s="5" t="s">
        <v>68</v>
      </c>
      <c r="D7" s="1" t="s">
        <v>13</v>
      </c>
      <c r="E7" s="3">
        <v>30</v>
      </c>
      <c r="F7" s="3" t="s">
        <v>14</v>
      </c>
      <c r="G7" s="6" t="s">
        <v>15</v>
      </c>
      <c r="H7" s="3"/>
      <c r="I7" s="15">
        <v>1</v>
      </c>
      <c r="J7" s="15" t="s">
        <v>27</v>
      </c>
    </row>
    <row r="8" spans="1:12">
      <c r="A8" s="9" t="str">
        <f>CONCATENATE("openBankingBrazil/&lt;organisation&gt;/companies/businessLoans/fees/",B8)</f>
        <v>openBankingBrazil/&lt;organisation&gt;/companies/businessLoans/fees/chargeTriggerInfo</v>
      </c>
      <c r="B8" s="1" t="s">
        <v>30</v>
      </c>
      <c r="C8" s="4" t="s">
        <v>69</v>
      </c>
      <c r="D8" s="1" t="s">
        <v>13</v>
      </c>
      <c r="E8" s="3">
        <v>2000</v>
      </c>
      <c r="F8" s="3" t="s">
        <v>41</v>
      </c>
      <c r="G8" s="6" t="s">
        <v>15</v>
      </c>
      <c r="H8" s="3"/>
      <c r="I8" s="15">
        <v>1</v>
      </c>
      <c r="J8" s="15" t="s">
        <v>27</v>
      </c>
      <c r="K8" s="4"/>
    </row>
    <row r="9" spans="1:12">
      <c r="A9" s="9" t="str">
        <f>CONCATENATE("openBankingBrazil/&lt;organisation&gt;/companies/businessLoans/fees/",B9)</f>
        <v>openBankingBrazil/&lt;organisation&gt;/companies/businessLoans/fees/maxPrice</v>
      </c>
      <c r="B9" s="1" t="s">
        <v>32</v>
      </c>
      <c r="C9" s="4" t="s">
        <v>70</v>
      </c>
      <c r="D9" s="1" t="s">
        <v>13</v>
      </c>
      <c r="E9" s="3">
        <v>12</v>
      </c>
      <c r="F9" s="3" t="s">
        <v>14</v>
      </c>
      <c r="G9" s="13" t="s">
        <v>35</v>
      </c>
      <c r="H9" s="3"/>
      <c r="I9" s="15">
        <v>1</v>
      </c>
      <c r="J9" s="15" t="s">
        <v>27</v>
      </c>
      <c r="K9" s="4"/>
    </row>
    <row r="10" spans="1:12">
      <c r="A10" s="9" t="str">
        <f>CONCATENATE("openBankingBrazil/&lt;organisation&gt;/companies/businessLoans/Fees/",B10)</f>
        <v>openBankingBrazil/&lt;organisation&gt;/companies/businessLoans/Fees/currency</v>
      </c>
      <c r="B10" s="1" t="s">
        <v>36</v>
      </c>
      <c r="C10" s="4" t="s">
        <v>37</v>
      </c>
      <c r="D10" s="1" t="s">
        <v>24</v>
      </c>
      <c r="E10" s="3">
        <v>3</v>
      </c>
      <c r="F10" s="1" t="s">
        <v>14</v>
      </c>
      <c r="G10" s="19" t="s">
        <v>38</v>
      </c>
      <c r="H10" s="3"/>
      <c r="I10" s="15">
        <v>1</v>
      </c>
      <c r="J10" s="15" t="s">
        <v>27</v>
      </c>
      <c r="K10" s="4"/>
    </row>
    <row r="11" spans="1:12">
      <c r="A11" s="9" t="str">
        <f>CONCATENATE("openBankingBrazil/&lt;organisation&gt;/companies/businessLoans/interestRates/",B11)</f>
        <v>openBankingBrazil/&lt;organisation&gt;/companies/businessLoans/interestRates/rate</v>
      </c>
      <c r="B11" s="1" t="s">
        <v>39</v>
      </c>
      <c r="C11" s="4" t="s">
        <v>71</v>
      </c>
      <c r="D11" s="1" t="s">
        <v>13</v>
      </c>
      <c r="E11" s="3">
        <v>7</v>
      </c>
      <c r="F11" s="1" t="s">
        <v>14</v>
      </c>
      <c r="G11" s="13" t="s">
        <v>72</v>
      </c>
      <c r="H11" s="3"/>
      <c r="I11" s="15"/>
      <c r="J11" s="15"/>
      <c r="K11" s="4"/>
    </row>
    <row r="12" spans="1:12" ht="59.25" customHeight="1">
      <c r="A12" s="9" t="str">
        <f>CONCATENATE("openBankingBrazil/&lt;organisation&gt;/companies/businessLoans/interestRates/",B12)</f>
        <v>openBankingBrazil/&lt;organisation&gt;/companies/businessLoans/interestRates/referencialRate</v>
      </c>
      <c r="B12" s="1" t="s">
        <v>43</v>
      </c>
      <c r="C12" s="4" t="s">
        <v>44</v>
      </c>
      <c r="D12" s="1" t="s">
        <v>13</v>
      </c>
      <c r="E12" s="3">
        <v>10</v>
      </c>
      <c r="F12" s="1" t="s">
        <v>14</v>
      </c>
      <c r="G12" s="13" t="s">
        <v>72</v>
      </c>
      <c r="H12" s="3"/>
      <c r="I12" s="15"/>
      <c r="J12" s="15"/>
      <c r="K12" s="4"/>
    </row>
    <row r="13" spans="1:12" ht="55.5" customHeight="1">
      <c r="A13" s="9" t="str">
        <f t="shared" ref="A13:A16" si="0">CONCATENATE("openBankingBrazil/&lt;organisation&gt;/companies/businessLoans/interestRates/",B13)</f>
        <v>openBankingBrazil/&lt;organisation&gt;/companies/businessLoans/interestRates/indexer</v>
      </c>
      <c r="B13" s="1" t="s">
        <v>45</v>
      </c>
      <c r="C13" s="4" t="s">
        <v>46</v>
      </c>
      <c r="D13" s="1" t="s">
        <v>24</v>
      </c>
      <c r="E13" s="3">
        <v>30</v>
      </c>
      <c r="F13" s="1" t="s">
        <v>14</v>
      </c>
      <c r="G13" s="3"/>
      <c r="H13" s="3"/>
      <c r="I13" s="15"/>
      <c r="J13" s="15"/>
      <c r="K13" s="4"/>
    </row>
    <row r="14" spans="1:12" ht="81.75" customHeight="1">
      <c r="A14" s="9" t="str">
        <f t="shared" si="0"/>
        <v>openBankingBrazil/&lt;organisation&gt;/companies/businessLoans/interestRates/prePostTax</v>
      </c>
      <c r="B14" s="1" t="s">
        <v>48</v>
      </c>
      <c r="C14" s="4" t="s">
        <v>49</v>
      </c>
      <c r="D14" s="1" t="s">
        <v>24</v>
      </c>
      <c r="E14" s="3">
        <v>1</v>
      </c>
      <c r="F14" s="1" t="s">
        <v>14</v>
      </c>
      <c r="G14" s="13" t="s">
        <v>73</v>
      </c>
      <c r="H14" s="3"/>
      <c r="I14" s="15"/>
      <c r="J14" s="15"/>
      <c r="K14" s="4"/>
    </row>
    <row r="15" spans="1:12" ht="32.25" customHeight="1">
      <c r="A15" s="9" t="str">
        <f t="shared" si="0"/>
        <v>openBankingBrazil/&lt;organisation&gt;/companies/businessLoans/interestRates/frequency</v>
      </c>
      <c r="B15" s="1" t="s">
        <v>52</v>
      </c>
      <c r="C15" s="2" t="s">
        <v>74</v>
      </c>
      <c r="D15" s="18" t="s">
        <v>24</v>
      </c>
      <c r="E15" s="3">
        <v>30</v>
      </c>
      <c r="F15" s="1" t="s">
        <v>14</v>
      </c>
      <c r="G15" s="3"/>
      <c r="H15" s="3"/>
      <c r="I15" s="15"/>
      <c r="J15" s="15"/>
      <c r="K15" s="4"/>
    </row>
    <row r="16" spans="1:12" ht="30.75" customHeight="1">
      <c r="A16" s="9" t="str">
        <f t="shared" si="0"/>
        <v>openBankingBrazil/&lt;organisation&gt;/companies/businessLoans/interestRates/incomeRateInfo</v>
      </c>
      <c r="B16" s="1" t="s">
        <v>56</v>
      </c>
      <c r="C16" s="4" t="s">
        <v>75</v>
      </c>
      <c r="D16" s="1" t="s">
        <v>13</v>
      </c>
      <c r="E16" s="3">
        <v>1000</v>
      </c>
      <c r="F16" s="1" t="s">
        <v>58</v>
      </c>
      <c r="G16" s="6" t="s">
        <v>15</v>
      </c>
      <c r="H16" s="3"/>
      <c r="I16" s="15"/>
      <c r="J16" s="15"/>
      <c r="K16" s="4"/>
    </row>
    <row r="17" spans="1:11" ht="212.25" customHeight="1">
      <c r="A17" s="9" t="str">
        <f>CONCATENATE("openBankingBrazil/&lt;organisation&gt;/companies/businessLoans/",B17)</f>
        <v>openBankingBrazil/&lt;organisation&gt;/companies/businessLoans/requiredWarranties</v>
      </c>
      <c r="B17" s="1" t="s">
        <v>59</v>
      </c>
      <c r="C17" s="2" t="s">
        <v>76</v>
      </c>
      <c r="D17" s="18" t="s">
        <v>24</v>
      </c>
      <c r="E17" s="19">
        <v>50</v>
      </c>
      <c r="F17" s="3" t="s">
        <v>14</v>
      </c>
      <c r="G17" s="19" t="s">
        <v>15</v>
      </c>
      <c r="H17" s="20" t="s">
        <v>77</v>
      </c>
      <c r="I17" s="15">
        <v>1</v>
      </c>
      <c r="J17" s="15">
        <v>14</v>
      </c>
      <c r="K17" s="4"/>
    </row>
    <row r="18" spans="1:11" ht="63" customHeight="1">
      <c r="A18" s="9" t="str">
        <f>CONCATENATE("openBankingBrazil/&lt;organisation&gt;/companies/businessLoans/",B18)</f>
        <v>openBankingBrazil/&lt;organisation&gt;/companies/businessLoans/termsCondictions</v>
      </c>
      <c r="B18" s="1" t="s">
        <v>62</v>
      </c>
      <c r="C18" s="2" t="s">
        <v>78</v>
      </c>
      <c r="D18" s="1" t="s">
        <v>13</v>
      </c>
      <c r="E18" s="3">
        <v>2000</v>
      </c>
      <c r="F18" s="3" t="s">
        <v>58</v>
      </c>
      <c r="G18" s="6" t="s">
        <v>15</v>
      </c>
      <c r="H18" s="16"/>
      <c r="I18" s="15"/>
      <c r="J18" s="15"/>
      <c r="K18" s="4"/>
    </row>
    <row r="19" spans="1:11">
      <c r="C19" s="4"/>
      <c r="E19" s="4"/>
      <c r="F19" s="3"/>
      <c r="G19" s="3"/>
      <c r="H19" s="16"/>
      <c r="I19" s="15"/>
      <c r="J19" s="15"/>
      <c r="K19" s="4"/>
    </row>
    <row r="20" spans="1:11">
      <c r="B20" s="3"/>
      <c r="C20" s="2"/>
      <c r="E20" s="3"/>
      <c r="F20" s="3"/>
      <c r="G20" s="3"/>
      <c r="H20" s="16"/>
      <c r="I20" s="15"/>
      <c r="J20" s="15"/>
      <c r="K20" s="4"/>
    </row>
    <row r="21" spans="1:11" ht="14.25" customHeight="1">
      <c r="B21" s="3"/>
      <c r="C21" s="4"/>
      <c r="E21" s="4"/>
      <c r="F21" s="3"/>
      <c r="G21" s="3"/>
      <c r="H21" s="16"/>
      <c r="I21" s="15"/>
      <c r="J21" s="15"/>
      <c r="K21" s="4"/>
    </row>
    <row r="22" spans="1:11">
      <c r="A22" s="3"/>
      <c r="B22" s="3"/>
      <c r="C22" s="3"/>
      <c r="D22" s="3"/>
      <c r="E22" s="3"/>
      <c r="F22" s="3"/>
      <c r="G22" s="3"/>
      <c r="H22" s="16"/>
      <c r="I22" s="15"/>
      <c r="J22" s="15"/>
      <c r="K22" s="4"/>
    </row>
    <row r="23" spans="1:11">
      <c r="A23" s="3"/>
      <c r="B23" s="3"/>
      <c r="C23" s="3"/>
      <c r="D23" s="3"/>
      <c r="E23" s="3"/>
      <c r="F23" s="3"/>
      <c r="G23" s="3"/>
      <c r="H23" s="16"/>
      <c r="I23" s="15"/>
      <c r="J23" s="15"/>
      <c r="K23" s="4"/>
    </row>
    <row r="24" spans="1:11">
      <c r="D24" s="3"/>
      <c r="E24" s="3"/>
      <c r="F24" s="3"/>
      <c r="G24" s="3"/>
      <c r="H24"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cols>
    <col min="1" max="1" width="54.7109375" customWidth="1"/>
  </cols>
  <sheetData>
    <row r="2" spans="1:1">
      <c r="A2" t="s">
        <v>79</v>
      </c>
    </row>
    <row r="3" spans="1:1">
      <c r="A3" t="s">
        <v>80</v>
      </c>
    </row>
    <row r="4" spans="1:1">
      <c r="A4" t="s">
        <v>81</v>
      </c>
    </row>
    <row r="5" spans="1:1">
      <c r="A5" t="s">
        <v>82</v>
      </c>
    </row>
    <row r="6" spans="1:1">
      <c r="A6" t="s">
        <v>83</v>
      </c>
    </row>
    <row r="7" spans="1:1">
      <c r="A7" t="s">
        <v>84</v>
      </c>
    </row>
    <row r="8" spans="1:1">
      <c r="A8" t="s">
        <v>85</v>
      </c>
    </row>
    <row r="9" spans="1:1">
      <c r="A9" t="s">
        <v>86</v>
      </c>
    </row>
    <row r="10" spans="1:1">
      <c r="A10" t="s">
        <v>87</v>
      </c>
    </row>
    <row r="11" spans="1:1">
      <c r="A11" t="s">
        <v>88</v>
      </c>
    </row>
    <row r="12" spans="1:1">
      <c r="A12" t="s">
        <v>89</v>
      </c>
    </row>
    <row r="13" spans="1:1">
      <c r="A13" t="s">
        <v>90</v>
      </c>
    </row>
    <row r="14" spans="1:1">
      <c r="A14" t="s">
        <v>91</v>
      </c>
    </row>
    <row r="15" spans="1:1">
      <c r="A15" t="s">
        <v>92</v>
      </c>
    </row>
    <row r="16" spans="1:1">
      <c r="A16" t="s">
        <v>93</v>
      </c>
    </row>
    <row r="17" spans="1:1">
      <c r="A17" t="s">
        <v>94</v>
      </c>
    </row>
    <row r="18" spans="1:1">
      <c r="A18" t="s">
        <v>95</v>
      </c>
    </row>
    <row r="19" spans="1:1">
      <c r="A19" t="s">
        <v>96</v>
      </c>
    </row>
    <row r="20" spans="1:1">
      <c r="A20" t="s">
        <v>97</v>
      </c>
    </row>
    <row r="21" spans="1:1">
      <c r="A21" t="s">
        <v>98</v>
      </c>
    </row>
    <row r="22" spans="1:1">
      <c r="A22" t="s">
        <v>99</v>
      </c>
    </row>
    <row r="23" spans="1:1">
      <c r="A23"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cols>
    <col min="1" max="1" width="46" style="13" customWidth="1"/>
    <col min="2" max="2" width="85" customWidth="1"/>
  </cols>
  <sheetData>
    <row r="1" spans="1:2" ht="48.75" customHeight="1">
      <c r="A1" s="13" t="s">
        <v>101</v>
      </c>
      <c r="B1" s="12" t="s">
        <v>102</v>
      </c>
    </row>
    <row r="2" spans="1:2" ht="45">
      <c r="A2" s="13" t="s">
        <v>103</v>
      </c>
      <c r="B2" s="11" t="s">
        <v>104</v>
      </c>
    </row>
    <row r="3" spans="1:2">
      <c r="A3" s="13" t="s">
        <v>105</v>
      </c>
    </row>
    <row r="4" spans="1:2">
      <c r="A4" s="13" t="s">
        <v>106</v>
      </c>
    </row>
    <row r="5" spans="1:2">
      <c r="A5" s="13" t="s">
        <v>107</v>
      </c>
    </row>
    <row r="6" spans="1:2">
      <c r="A6" s="13" t="s">
        <v>108</v>
      </c>
    </row>
    <row r="7" spans="1:2">
      <c r="A7" s="13" t="s">
        <v>109</v>
      </c>
    </row>
    <row r="8" spans="1:2">
      <c r="A8" s="13" t="s">
        <v>110</v>
      </c>
    </row>
    <row r="9" spans="1:2">
      <c r="A9" s="13" t="s">
        <v>111</v>
      </c>
    </row>
    <row r="10" spans="1:2">
      <c r="A10" s="13" t="s">
        <v>112</v>
      </c>
    </row>
    <row r="11" spans="1:2">
      <c r="A11" s="13" t="s">
        <v>113</v>
      </c>
    </row>
    <row r="12" spans="1:2">
      <c r="A12" s="13" t="s">
        <v>114</v>
      </c>
    </row>
    <row r="13" spans="1:2">
      <c r="A13" s="13" t="s">
        <v>115</v>
      </c>
    </row>
    <row r="14" spans="1:2">
      <c r="A14" s="13" t="s">
        <v>116</v>
      </c>
    </row>
    <row r="15" spans="1:2">
      <c r="A15" s="13" t="s">
        <v>117</v>
      </c>
    </row>
    <row r="16" spans="1:2">
      <c r="A16" s="13" t="s">
        <v>118</v>
      </c>
    </row>
    <row r="17" spans="1:1">
      <c r="A17" s="13" t="s">
        <v>119</v>
      </c>
    </row>
    <row r="18" spans="1:1">
      <c r="A18" s="13" t="s">
        <v>120</v>
      </c>
    </row>
    <row r="19" spans="1:1">
      <c r="A19" s="13" t="s">
        <v>121</v>
      </c>
    </row>
    <row r="20" spans="1:1">
      <c r="A20" s="13" t="s">
        <v>122</v>
      </c>
    </row>
    <row r="21" spans="1:1">
      <c r="A21" s="13" t="s">
        <v>123</v>
      </c>
    </row>
    <row r="22" spans="1:1">
      <c r="A22" s="13" t="s">
        <v>124</v>
      </c>
    </row>
    <row r="23" spans="1:1">
      <c r="A23" s="13" t="s">
        <v>125</v>
      </c>
    </row>
    <row r="24" spans="1:1">
      <c r="A24" s="13" t="s">
        <v>126</v>
      </c>
    </row>
    <row r="25" spans="1:1">
      <c r="A25" s="13" t="s">
        <v>127</v>
      </c>
    </row>
    <row r="26" spans="1:1">
      <c r="A26" s="13" t="s">
        <v>128</v>
      </c>
    </row>
    <row r="27" spans="1:1">
      <c r="A27" s="13" t="s">
        <v>129</v>
      </c>
    </row>
    <row r="28" spans="1:1">
      <c r="A28" s="13" t="s">
        <v>130</v>
      </c>
    </row>
    <row r="29" spans="1:1">
      <c r="A29" s="13" t="s">
        <v>131</v>
      </c>
    </row>
    <row r="30" spans="1:1">
      <c r="A30" s="13" t="s">
        <v>132</v>
      </c>
    </row>
    <row r="31" spans="1:1">
      <c r="A31" s="13" t="s">
        <v>133</v>
      </c>
    </row>
    <row r="32" spans="1:1">
      <c r="A32" s="13">
        <v>4</v>
      </c>
    </row>
    <row r="33" spans="1:1">
      <c r="A33" s="13" t="s">
        <v>134</v>
      </c>
    </row>
    <row r="34" spans="1:1">
      <c r="A34" s="13" t="s">
        <v>135</v>
      </c>
    </row>
    <row r="35" spans="1:1">
      <c r="A35" s="13" t="s">
        <v>136</v>
      </c>
    </row>
    <row r="36" spans="1:1">
      <c r="A36" s="13" t="s">
        <v>137</v>
      </c>
    </row>
    <row r="37" spans="1:1">
      <c r="A37" s="13" t="s">
        <v>138</v>
      </c>
    </row>
    <row r="38" spans="1:1">
      <c r="A38" s="13" t="s">
        <v>139</v>
      </c>
    </row>
    <row r="39" spans="1:1">
      <c r="A39" s="13" t="s">
        <v>140</v>
      </c>
    </row>
    <row r="40" spans="1:1">
      <c r="A40" s="13" t="s">
        <v>141</v>
      </c>
    </row>
    <row r="41" spans="1:1">
      <c r="A41" s="13" t="s">
        <v>142</v>
      </c>
    </row>
    <row r="42" spans="1:1">
      <c r="A42" s="13" t="s">
        <v>143</v>
      </c>
    </row>
    <row r="43" spans="1:1">
      <c r="A43" s="13" t="s">
        <v>144</v>
      </c>
    </row>
    <row r="44" spans="1:1">
      <c r="A44" s="13" t="s">
        <v>145</v>
      </c>
    </row>
    <row r="45" spans="1:1">
      <c r="A45" s="13" t="s">
        <v>146</v>
      </c>
    </row>
    <row r="46" spans="1:1">
      <c r="A46" s="13" t="s">
        <v>147</v>
      </c>
    </row>
    <row r="47" spans="1:1">
      <c r="A47" s="13" t="s">
        <v>148</v>
      </c>
    </row>
    <row r="48" spans="1:1">
      <c r="A48" s="13" t="s">
        <v>149</v>
      </c>
    </row>
    <row r="49" spans="1:1">
      <c r="A49" s="13" t="s">
        <v>150</v>
      </c>
    </row>
    <row r="50" spans="1:1">
      <c r="A50" s="13" t="s">
        <v>151</v>
      </c>
    </row>
    <row r="51" spans="1:1">
      <c r="A51" s="13" t="s">
        <v>152</v>
      </c>
    </row>
    <row r="52" spans="1:1">
      <c r="A52" s="13" t="s">
        <v>153</v>
      </c>
    </row>
    <row r="53" spans="1:1">
      <c r="A53" s="13" t="s">
        <v>154</v>
      </c>
    </row>
    <row r="54" spans="1:1">
      <c r="A54" s="13" t="s">
        <v>155</v>
      </c>
    </row>
    <row r="55" spans="1:1">
      <c r="A55" s="13" t="s">
        <v>148</v>
      </c>
    </row>
    <row r="56" spans="1:1">
      <c r="A56" s="13" t="s">
        <v>156</v>
      </c>
    </row>
    <row r="57" spans="1:1">
      <c r="A57" s="13" t="s">
        <v>157</v>
      </c>
    </row>
    <row r="58" spans="1:1">
      <c r="A58" s="13" t="s">
        <v>158</v>
      </c>
    </row>
    <row r="59" spans="1:1">
      <c r="A59" s="13" t="s">
        <v>159</v>
      </c>
    </row>
    <row r="60" spans="1:1">
      <c r="A60" s="13" t="s">
        <v>160</v>
      </c>
    </row>
    <row r="61" spans="1:1">
      <c r="A61" s="13" t="e" cm="1">
        <f t="array" aca="1" ref="A61" ca="1">- Crédito pessoal consignado para servidores públicos: Operações de Crédito pessoal consignado</f>
        <v>#NAME?</v>
      </c>
    </row>
    <row r="62" spans="1:1">
      <c r="A62" s="13" t="s">
        <v>161</v>
      </c>
    </row>
    <row r="63" spans="1:1">
      <c r="A63" s="13" t="e" cm="1">
        <f t="array" aca="1" ref="A63" ca="1">- Crédito pessoal consignado para trabalhadores do setor privado: Operações de Crédito</f>
        <v>#NAME?</v>
      </c>
    </row>
    <row r="64" spans="1:1">
      <c r="A64" s="13" t="s">
        <v>162</v>
      </c>
    </row>
    <row r="65" spans="1:1">
      <c r="A65" s="13">
        <v>5</v>
      </c>
    </row>
    <row r="66" spans="1:1">
      <c r="A66" s="13" t="e" cm="1">
        <f t="array" aca="1" ref="A66" ca="1">- Crédito pessoal consignado para beneficiários do INSS: Operações de Crédito pessoal</f>
        <v>#NAME?</v>
      </c>
    </row>
    <row r="67" spans="1:1">
      <c r="A67" s="13" t="s">
        <v>163</v>
      </c>
    </row>
    <row r="68" spans="1:1">
      <c r="A68" s="13" t="s">
        <v>164</v>
      </c>
    </row>
    <row r="69" spans="1:1">
      <c r="A69" s="13" t="s">
        <v>165</v>
      </c>
    </row>
    <row r="70" spans="1:1">
      <c r="A70" s="13" t="s">
        <v>166</v>
      </c>
    </row>
    <row r="71" spans="1:1">
      <c r="A71" s="13" t="s">
        <v>167</v>
      </c>
    </row>
    <row r="72" spans="1:1">
      <c r="A72" s="13" t="s">
        <v>168</v>
      </c>
    </row>
    <row r="73" spans="1:1">
      <c r="A73" s="13" t="s">
        <v>169</v>
      </c>
    </row>
    <row r="74" spans="1:1">
      <c r="A74" s="13" t="s">
        <v>170</v>
      </c>
    </row>
    <row r="75" spans="1:1">
      <c r="A75" s="13" t="s">
        <v>171</v>
      </c>
    </row>
    <row r="76" spans="1:1">
      <c r="A76" s="13" t="s">
        <v>172</v>
      </c>
    </row>
    <row r="77" spans="1:1">
      <c r="A77" s="13" t="s">
        <v>173</v>
      </c>
    </row>
    <row r="78" spans="1:1">
      <c r="A78" s="13" t="s">
        <v>174</v>
      </c>
    </row>
    <row r="79" spans="1:1">
      <c r="A79" s="13" t="s">
        <v>175</v>
      </c>
    </row>
    <row r="80" spans="1:1">
      <c r="A80" s="13" t="s">
        <v>176</v>
      </c>
    </row>
    <row r="81" spans="1:1">
      <c r="A81" s="13" t="s">
        <v>177</v>
      </c>
    </row>
    <row r="82" spans="1:1">
      <c r="A82" s="13" t="s">
        <v>178</v>
      </c>
    </row>
    <row r="83" spans="1:1">
      <c r="A83" s="13" t="s">
        <v>179</v>
      </c>
    </row>
    <row r="84" spans="1:1">
      <c r="A84" s="13" t="s">
        <v>180</v>
      </c>
    </row>
    <row r="85" spans="1:1">
      <c r="A85" s="13" t="s">
        <v>181</v>
      </c>
    </row>
    <row r="86" spans="1:1">
      <c r="A86" s="13" t="s">
        <v>182</v>
      </c>
    </row>
    <row r="87" spans="1:1">
      <c r="A87" s="13" t="s">
        <v>183</v>
      </c>
    </row>
    <row r="88" spans="1:1">
      <c r="A88" s="13" t="s">
        <v>184</v>
      </c>
    </row>
    <row r="89" spans="1:1">
      <c r="A89" s="13" t="s">
        <v>185</v>
      </c>
    </row>
    <row r="90" spans="1:1">
      <c r="A90" s="13" t="s">
        <v>186</v>
      </c>
    </row>
    <row r="91" spans="1:1">
      <c r="A91" s="13" t="s">
        <v>187</v>
      </c>
    </row>
    <row r="92" spans="1:1">
      <c r="A92" s="13" t="s">
        <v>188</v>
      </c>
    </row>
    <row r="93" spans="1:1">
      <c r="A93" s="13" t="s">
        <v>189</v>
      </c>
    </row>
    <row r="94" spans="1:1">
      <c r="A94" s="13" t="s">
        <v>190</v>
      </c>
    </row>
    <row r="95" spans="1:1">
      <c r="A95" s="13" t="s">
        <v>191</v>
      </c>
    </row>
    <row r="96" spans="1:1">
      <c r="A96" s="13" t="s">
        <v>192</v>
      </c>
    </row>
    <row r="97" spans="1:1">
      <c r="A97" s="13" t="s">
        <v>193</v>
      </c>
    </row>
    <row r="98" spans="1:1">
      <c r="A98" s="13">
        <v>6</v>
      </c>
    </row>
    <row r="99" spans="1:1">
      <c r="A99" s="13" t="s">
        <v>194</v>
      </c>
    </row>
    <row r="100" spans="1:1">
      <c r="A100" s="13" t="s">
        <v>195</v>
      </c>
    </row>
    <row r="101" spans="1:1">
      <c r="A101" s="13" t="s">
        <v>196</v>
      </c>
    </row>
    <row r="102" spans="1:1">
      <c r="A102" s="13" t="s">
        <v>197</v>
      </c>
    </row>
    <row r="103" spans="1:1">
      <c r="A103" s="13" t="s">
        <v>198</v>
      </c>
    </row>
    <row r="104" spans="1:1">
      <c r="A104" s="13" t="s">
        <v>199</v>
      </c>
    </row>
    <row r="105" spans="1:1">
      <c r="A105" s="13" t="s">
        <v>200</v>
      </c>
    </row>
    <row r="106" spans="1:1">
      <c r="A106" s="13" t="s">
        <v>201</v>
      </c>
    </row>
    <row r="107" spans="1:1">
      <c r="A107" s="13" t="s">
        <v>202</v>
      </c>
    </row>
    <row r="108" spans="1:1">
      <c r="A108" s="13" t="s">
        <v>203</v>
      </c>
    </row>
    <row r="109" spans="1:1">
      <c r="A109" s="13" t="s">
        <v>204</v>
      </c>
    </row>
    <row r="110" spans="1:1">
      <c r="A110" s="13" t="s">
        <v>205</v>
      </c>
    </row>
    <row r="111" spans="1:1">
      <c r="A111" s="13" t="s">
        <v>206</v>
      </c>
    </row>
    <row r="112" spans="1:1">
      <c r="A112" s="13" t="s">
        <v>207</v>
      </c>
    </row>
    <row r="113" spans="1:1">
      <c r="A113" s="13" t="s">
        <v>208</v>
      </c>
    </row>
    <row r="114" spans="1:1">
      <c r="A114" s="13" t="s">
        <v>205</v>
      </c>
    </row>
    <row r="115" spans="1:1">
      <c r="A115" s="13" t="s">
        <v>209</v>
      </c>
    </row>
    <row r="116" spans="1:1">
      <c r="A116" s="13" t="s">
        <v>210</v>
      </c>
    </row>
    <row r="117" spans="1:1">
      <c r="A117" s="13" t="s">
        <v>211</v>
      </c>
    </row>
    <row r="118" spans="1:1">
      <c r="A118" s="13" t="s">
        <v>212</v>
      </c>
    </row>
    <row r="119" spans="1:1">
      <c r="A119" s="13" t="s">
        <v>213</v>
      </c>
    </row>
    <row r="120" spans="1:1">
      <c r="A120" s="13" t="s">
        <v>214</v>
      </c>
    </row>
    <row r="121" spans="1:1">
      <c r="A121" s="13" t="s">
        <v>215</v>
      </c>
    </row>
    <row r="122" spans="1:1">
      <c r="A122" s="13" t="s">
        <v>216</v>
      </c>
    </row>
    <row r="123" spans="1:1">
      <c r="A123" s="13" t="s">
        <v>217</v>
      </c>
    </row>
    <row r="124" spans="1:1">
      <c r="A124" s="13" t="s">
        <v>218</v>
      </c>
    </row>
    <row r="125" spans="1:1">
      <c r="A125" s="13" t="s">
        <v>219</v>
      </c>
    </row>
    <row r="126" spans="1:1">
      <c r="A126" s="13" t="s">
        <v>220</v>
      </c>
    </row>
    <row r="127" spans="1:1">
      <c r="A127" s="13" t="s">
        <v>221</v>
      </c>
    </row>
    <row r="128" spans="1:1">
      <c r="A128" s="13" t="s">
        <v>222</v>
      </c>
    </row>
    <row r="129" spans="1:1">
      <c r="A129" s="13" t="s">
        <v>223</v>
      </c>
    </row>
    <row r="130" spans="1:1">
      <c r="A130" s="13" t="s">
        <v>224</v>
      </c>
    </row>
    <row r="131" spans="1:1">
      <c r="A131" s="13" t="s">
        <v>225</v>
      </c>
    </row>
    <row r="132" spans="1:1">
      <c r="A132" s="13" t="s">
        <v>226</v>
      </c>
    </row>
    <row r="133" spans="1:1">
      <c r="A133" s="13">
        <v>7</v>
      </c>
    </row>
    <row r="134" spans="1:1">
      <c r="A134" s="13" t="s">
        <v>227</v>
      </c>
    </row>
    <row r="135" spans="1:1">
      <c r="A135" s="1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GFT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
  <cp:revision/>
  <dcterms:created xsi:type="dcterms:W3CDTF">2020-06-16T13:22:22Z</dcterms:created>
  <dcterms:modified xsi:type="dcterms:W3CDTF">2020-07-13T13:45:38Z</dcterms:modified>
  <cp:category/>
  <cp:contentStatus/>
</cp:coreProperties>
</file>