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Temp\"/>
    </mc:Choice>
  </mc:AlternateContent>
  <xr:revisionPtr revIDLastSave="0" documentId="8_{5012AC5F-7D80-4DC4-BCB9-F1C0B6FBEE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inanciamentosPF" sheetId="10" r:id="rId1"/>
    <sheet name="FinanciamentosPJ" sheetId="5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5" l="1"/>
  <c r="A12" i="5"/>
  <c r="A7" i="5"/>
  <c r="A13" i="10"/>
  <c r="A12" i="10"/>
  <c r="A7" i="10"/>
  <c r="A21" i="5" l="1"/>
  <c r="A20" i="5"/>
  <c r="A19" i="5"/>
  <c r="A18" i="5"/>
  <c r="A17" i="5"/>
  <c r="A16" i="5"/>
  <c r="A15" i="5"/>
  <c r="A14" i="5"/>
  <c r="A11" i="5"/>
  <c r="A10" i="5"/>
  <c r="A9" i="5"/>
  <c r="A8" i="5"/>
  <c r="A6" i="5"/>
  <c r="A5" i="5"/>
  <c r="A21" i="10"/>
  <c r="A20" i="10"/>
  <c r="A19" i="10"/>
  <c r="A18" i="10"/>
  <c r="A17" i="10"/>
  <c r="A16" i="10"/>
  <c r="A15" i="10"/>
  <c r="A14" i="10"/>
  <c r="A11" i="10"/>
  <c r="A10" i="10"/>
  <c r="A9" i="10"/>
  <c r="A8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  <c r="A4" i="5" l="1"/>
  <c r="A3" i="5"/>
  <c r="A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<sst xmlns="http://schemas.openxmlformats.org/spreadsheetml/2006/main" count="422" uniqueCount="233">
  <si>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</si>
  <si>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</si>
  <si>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</si>
  <si>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</si>
  <si>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</si>
  <si>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</si>
  <si>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</si>
  <si>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</si>
  <si>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</si>
  <si>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</si>
  <si>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</si>
  <si>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</si>
  <si>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</si>
  <si>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</si>
  <si>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</si>
  <si>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</si>
  <si>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</si>
  <si>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</si>
  <si>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</si>
  <si>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</si>
  <si>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</si>
  <si>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</si>
  <si>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</si>
  <si>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</si>
  <si>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</si>
  <si>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Percentual que incide sobre a composição das taxas de juros remuneratórias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</si>
  <si>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</si>
  <si>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</si>
  <si>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</si>
  <si>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</si>
  <si>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</si>
  <si>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</si>
  <si>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</si>
  <si>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</si>
  <si>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^(\d{1})$</t>
  </si>
  <si>
    <t>frequency</t>
  </si>
  <si>
    <t>Código que indica Frequência sobre a qual incide a Remuneração. P. ex. 'a.d.', 'a.m.', 'a.a.'</t>
  </si>
  <si>
    <t>^(a\.[d,m,a]\.){1}$</t>
  </si>
  <si>
    <t>incomeRateInfo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</si>
  <si>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</si>
  <si>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</si>
  <si>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</si>
  <si>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</si>
  <si>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</si>
  <si>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</si>
  <si>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</si>
  <si>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</si>
  <si>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</si>
  <si>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</si>
  <si>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</si>
  <si>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</si>
  <si>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</si>
  <si>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</si>
  <si>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</si>
  <si>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</si>
  <si>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</si>
  <si>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</si>
  <si>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</si>
  <si>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</si>
  <si>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</si>
  <si>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</si>
  <si>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</si>
  <si>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</si>
  <si>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</si>
  <si>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</si>
  <si>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</si>
  <si>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</si>
  <si>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</si>
  <si>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</si>
  <si>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</si>
  <si>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</si>
  <si>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</si>
  <si>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</si>
  <si>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</si>
  <si>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</si>
  <si>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</si>
  <si>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</si>
  <si>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</si>
  <si>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</si>
  <si>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</si>
  <si>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</si>
  <si>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</si>
  <si>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</si>
  <si>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</si>
  <si>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</si>
  <si>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</si>
  <si>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</si>
  <si>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</si>
  <si>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</si>
  <si>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</si>
  <si>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</si>
  <si>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</si>
  <si>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</si>
  <si>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</si>
  <si>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</si>
  <si>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</si>
  <si>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</si>
  <si>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</si>
  <si>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</si>
  <si>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</si>
  <si>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</si>
  <si>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</si>
  <si>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</si>
  <si>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</si>
  <si>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</si>
  <si>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</si>
  <si>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</si>
  <si>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</si>
  <si>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</si>
  <si>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</si>
  <si>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</si>
  <si>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</si>
  <si>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</si>
  <si>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</si>
  <si>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</si>
  <si>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</si>
  <si>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</si>
  <si>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</si>
  <si>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</si>
  <si>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</si>
  <si>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</si>
  <si>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</si>
  <si>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</si>
  <si>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</si>
  <si>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</si>
  <si>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</si>
  <si>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</si>
  <si>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</si>
  <si>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</si>
  <si>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</si>
  <si>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</si>
  <si>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</si>
  <si>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</si>
  <si>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</si>
  <si>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</si>
  <si>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</si>
  <si>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</si>
  <si>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</si>
  <si>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</si>
  <si>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</si>
  <si>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</si>
  <si>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</si>
  <si>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</si>
  <si>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</si>
  <si>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</si>
  <si>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</si>
  <si>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</si>
  <si>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</si>
  <si>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</si>
  <si>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</si>
  <si>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</si>
  <si>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</si>
  <si>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</si>
  <si>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</si>
  <si>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</si>
  <si>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</si>
  <si>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</si>
  <si>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</si>
  <si>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</si>
  <si>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</si>
  <si>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</si>
  <si>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</si>
  <si>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</si>
  <si>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</si>
  <si>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</si>
  <si>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</si>
  <si>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</si>
  <si>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</si>
  <si>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</si>
  <si>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</si>
  <si>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</si>
  <si>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</si>
  <si>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</si>
  <si>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</si>
  <si>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</si>
  <si>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</si>
  <si>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</si>
  <si>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</si>
  <si>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</si>
  <si>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</si>
  <si>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</si>
  <si>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</si>
  <si>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</si>
  <si>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</si>
  <si>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</si>
  <si>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</si>
  <si>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</si>
  <si>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</si>
  <si>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</si>
  <si>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</si>
  <si>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Sigla de identificação do serviço relacionado à Modalidade de Financiamento informada, para pessoa jurídica. Campo aberto. P. ex.  (Trazer a Exemplo)</t>
  </si>
  <si>
    <t>Nome da Instituição, pertencente à organização, responsável pela comercialização das modalidades de Financiamentos para Pessoas Físicas consultadas. Ex. 'Empresa da Organização A'</t>
  </si>
  <si>
    <t xml:space="preserve">O responsável pela comercialização das modalidades de Financiamentos para Pessoas Físicas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</si>
  <si>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>Sigla de identificação do serviço relacionado à Modalidade de Financiamento informada, para pessoa física. Campo aberto. P. ex.  (Trazer a Exemplo)</t>
  </si>
  <si>
    <t>^(\W{3}){1}$</t>
  </si>
  <si>
    <t>Fatores geradores de cobrança que incidem sobre as Modalidades de Financiamentos, para pessoa física. Campo Livre Trazer Exemplo</t>
  </si>
  <si>
    <t>Campo aberto para informar as condições contratuais relativas à Modalidade de Financiamento para pessoa física. Pode ser informada a URL referente ao endereço onde constam as condições informadas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</si>
  <si>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débito, 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liquidação. 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obrigação. 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faça.
</t>
    </r>
    <r>
      <rPr>
        <b/>
        <sz val="11"/>
        <rFont val="Calibri"/>
        <family val="2"/>
        <scheme val="minor"/>
      </rPr>
      <t>bens arrendados</t>
    </r>
    <r>
      <rPr>
        <sz val="11"/>
        <rFont val="Calibri"/>
        <family val="2"/>
        <scheme val="minor"/>
      </rPr>
      <t xml:space="preserve">: bem objeto do arrendamento financeiro.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2013. 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Bacen. 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2005. 
</t>
    </r>
    <r>
      <rPr>
        <b/>
        <sz val="11"/>
        <rFont val="Calibri"/>
        <family val="2"/>
        <scheme val="minor"/>
      </rPr>
      <t>não aplicável</t>
    </r>
  </si>
  <si>
    <t>Descrição da Remuneração relativa as taxas de juros remuneratórias sobre a modalidade de Financiamento informada, para pessoa física</t>
  </si>
  <si>
    <t>^(\d{14})$</t>
  </si>
  <si>
    <t>Números de 0 a 9 sem formatação</t>
  </si>
  <si>
    <t>moeda (ISO-4217)</t>
  </si>
  <si>
    <t>chargingTriggerInfo</t>
  </si>
  <si>
    <t>value</t>
  </si>
  <si>
    <t xml:space="preserve">Indica os tipos: mínimo, médio e máximo do valor informado. P.ex.'mínimo' </t>
  </si>
  <si>
    <t>Descrição de como é composto o valor da tarifa. p.ex. '0,25% sobre o excedente do limite acima de R$ 500,00'</t>
  </si>
  <si>
    <t>changingUnit</t>
  </si>
  <si>
    <t>Unidade ou forma de cobrança. P.ex. 'Por mês'</t>
  </si>
  <si>
    <t>Mínimo
Médio
Máximo</t>
  </si>
  <si>
    <t>Este campo deve estar obrigatoriamente preenchido se não houver conteúdo para o item priceInfo</t>
  </si>
  <si>
    <t>Valor da tarifa cobrada, relativa ao serviço ofertado para a Modalidade de Empréstimo, para pessoa física. P.ex. 45,00</t>
  </si>
  <si>
    <t>N</t>
  </si>
  <si>
    <t>Este campo deve estar obrigatoriamente preenchido se não houver conteúdo para os itens: value, currency e type</t>
  </si>
  <si>
    <t>este campo sempre deverá estar preenchido</t>
  </si>
  <si>
    <t>Nome da Instituição, pertencente à organização, responsável pela comercialização das modalidades de Financiamentos para Pessoas jurídicas consultadas. Ex. 'Empresa da Organização A'</t>
  </si>
  <si>
    <t xml:space="preserve">O responsável pela comercialização das modalidades de Financiamentos para Pessoas jurídicas consultadas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'50.685.362/0001-35'.
Deve-se ter apenas os números do CNPJ, sem máscara.
</t>
  </si>
  <si>
    <t>Nomes das Tarifas cobradas sobre Serviços ofertados à Modalidade de Financiamento, para pessoa jurídica. (Campo Livre) (trazer exemplo)</t>
  </si>
  <si>
    <t>Fatores geradores de cobrança que incidem sobre as Modalidades de Financiamentos, para pessoa jurídica. Campo Livre Trazer Exemplo</t>
  </si>
  <si>
    <t>Valor da tarifa cobrada, relativa ao serviço ofertado para a Modalidade de Empréstimo, para pessoa jurídica. P.ex. 45,00</t>
  </si>
  <si>
    <t>Descrição da Remuneração relativa as taxas de juros remuneratórias sobre a modalidade de Financiamento informada, para pessoa jurídica</t>
  </si>
  <si>
    <t>Campo aberto para informar as condições contratuais relativas à Modalidade de Financiamento para pessoa jurídica. Pode ser informada a URL referente ao endereço onde constam as condições informadas</t>
  </si>
  <si>
    <t>Nomes das Tarifas cobradas sobre Serviços ofertados à Modalidade de Financiamento, para pessoa física. p.ex. 'Avaliação de Garantia Hipotecária, Avaliação de Propriedade Rural e Parecer Técnico para Prorrogação de Operações Rurais'</t>
  </si>
  <si>
    <t>type</t>
  </si>
  <si>
    <t>termsConditions</t>
  </si>
  <si>
    <t>^(\d{1,9}\,\d{2}){1}$</t>
  </si>
  <si>
    <t>a.d.
a.m.
a.a.</t>
  </si>
  <si>
    <t>additionalInfo</t>
  </si>
  <si>
    <t xml:space="preserve">aquisição de bens – veículos automotores
aquisição de bens – outros bens
microcrédito produtivo orientado
financiamentos rurais - custeio 
financiamentos rurais - investimento
financiamentos rurais - comercialização 
financiamentos rurais - industrialização
financimento imobiliário - Sistema Financeiro da Habitação (SFH) 
financimento imobiliário - Sistema Financeiro da Habitação (SFI)
</t>
  </si>
  <si>
    <r>
  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 xml:space="preserve">aquisição de bens – veículos automotores - </t>
    </r>
    <r>
      <rPr>
        <sz val="11"/>
        <rFont val="Calibri"/>
        <family val="2"/>
        <scheme val="minor"/>
      </rPr>
      <t xml:space="preserve">Financiamentos a pessoas físicas vinculadas à aquisição de bens veículos automotores, que tenham o bem financiado alienado fiduciariamente como garantia da operação
</t>
    </r>
    <r>
      <rPr>
        <b/>
        <sz val="11"/>
        <rFont val="Calibri"/>
        <family val="2"/>
        <scheme val="minor"/>
      </rPr>
      <t xml:space="preserve">aquisição de bens – outros bens - </t>
    </r>
    <r>
      <rPr>
        <sz val="11"/>
        <rFont val="Calibri"/>
        <family val="2"/>
        <scheme val="minor"/>
      </rPr>
      <t xml:space="preserve">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 xml:space="preserve">microcrédito Produtivo Orientado - </t>
    </r>
    <r>
      <rPr>
        <sz val="11"/>
        <rFont val="Calibri"/>
        <family val="2"/>
        <scheme val="minor"/>
      </rPr>
      <t xml:space="preserve">segundo PNMPO é o crédito concedido para financiamento das atividades produtivas, cuja metodologia será estabelecida em regulamento, observada a preferência do relacionamento direto com os empreendedores, admitido o uso de tecnologias digitais e eletrônicas que possam substituir o contato presencial
</t>
    </r>
    <r>
      <rPr>
        <b/>
        <sz val="11"/>
        <rFont val="Calibri"/>
        <family val="2"/>
        <scheme val="minor"/>
      </rPr>
      <t xml:space="preserve">cartão de crédito – compra ou fatura parcelada pela instituição financeira emitente do cartão -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financiamentos rurais - 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financiamentos rurais - 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</t>
    </r>
    <r>
      <rPr>
        <b/>
        <sz val="11"/>
        <rFont val="Calibri"/>
        <family val="2"/>
        <scheme val="minor"/>
      </rPr>
      <t xml:space="preserve"> 
financiamentos rurais - comercialização - </t>
    </r>
    <r>
      <rPr>
        <sz val="11"/>
        <rFont val="Calibri"/>
        <family val="2"/>
        <scheme val="minor"/>
      </rPr>
      <t>financiamentos concedidos a produtores rurais para comercialização, tanto agrícolas quanto pecuários;</t>
    </r>
    <r>
      <rPr>
        <b/>
        <sz val="11"/>
        <rFont val="Calibri"/>
        <family val="2"/>
        <scheme val="minor"/>
      </rPr>
      <t xml:space="preserve">
financiamentos rurais - industrialização - </t>
    </r>
    <r>
      <rPr>
        <sz val="11"/>
        <rFont val="Calibri"/>
        <family val="2"/>
        <scheme val="minor"/>
      </rPr>
      <t>financiamentos concedidos a produtores rurais para industrialização, tanto agrícolas quanto pecuários.</t>
    </r>
    <r>
      <rPr>
        <b/>
        <sz val="11"/>
        <rFont val="Calibri"/>
        <family val="2"/>
        <scheme val="minor"/>
      </rPr>
      <t xml:space="preserve">
financimento imobiliário - Sistema Financeiro da Habitação (SFH) -</t>
    </r>
    <r>
      <rPr>
        <sz val="11"/>
        <rFont val="Calibri"/>
        <family val="2"/>
        <scheme val="minor"/>
      </rPr>
      <t xml:space="preserve"> financiamento para aquisição ou construção de unidades habitacionais
enquadradas no Sistema Financeiro de Habitação - SFH.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</t>
    </r>
    <r>
      <rPr>
        <b/>
        <sz val="11"/>
        <rFont val="Calibri"/>
        <family val="2"/>
        <scheme val="minor"/>
      </rPr>
      <t xml:space="preserve">
financimento imobiliário - Sistema Financeiro da Habitação (SFI) - </t>
    </r>
    <r>
      <rPr>
        <sz val="11"/>
        <rFont val="Calibri"/>
        <family val="2"/>
        <scheme val="minor"/>
      </rPr>
      <t>O SFI não possui regulamentação das condições de financiamento, sendo estas definidas pelo Agentes Financeiros</t>
    </r>
    <r>
      <rPr>
        <b/>
        <sz val="11"/>
        <rFont val="Calibri"/>
        <family val="2"/>
        <scheme val="minor"/>
      </rPr>
      <t xml:space="preserve">
</t>
    </r>
  </si>
  <si>
    <r>
      <t xml:space="preserve"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>aquisição de bens – veículos automotores -</t>
    </r>
    <r>
      <rPr>
        <sz val="11"/>
        <rFont val="Calibri"/>
        <family val="2"/>
        <scheme val="minor"/>
      </rPr>
      <t xml:space="preserve"> Empréstimos destinados a financiar a compra de veículos automotores para manutenção ou aumento da capacidade produtiva das empresas contratantes, configurando-se como investimento 
</t>
    </r>
    <r>
      <rPr>
        <b/>
        <sz val="11"/>
        <rFont val="Calibri"/>
        <family val="2"/>
        <scheme val="minor"/>
      </rPr>
      <t>aquisição de bens – outros bens -</t>
    </r>
    <r>
      <rPr>
        <sz val="11"/>
        <rFont val="Calibri"/>
        <family val="2"/>
        <scheme val="minor"/>
      </rPr>
      <t xml:space="preserve"> 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>microcrédito Produtivo Orientado -</t>
    </r>
    <r>
      <rPr>
        <sz val="11"/>
        <rFont val="Calibri"/>
        <family val="2"/>
        <scheme val="minor"/>
      </rPr>
      <t xml:space="preserve"> segundo PNMPO é o crédito concedido para financiamento das atividades produtivas, cuja metodologia será estabelecida em regulamento, observada a preferência do relacionamento direto com os empreendedores, admitido o uso de tecnologias digitais e eletrônicas que possam substituir o contato presencial
</t>
    </r>
    <r>
      <rPr>
        <b/>
        <sz val="11"/>
        <rFont val="Calibri"/>
        <family val="2"/>
        <scheme val="minor"/>
      </rPr>
      <t xml:space="preserve">financiamentos rurais - 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financiamentos rurais - 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 
</t>
    </r>
    <r>
      <rPr>
        <b/>
        <sz val="11"/>
        <rFont val="Calibri"/>
        <family val="2"/>
        <scheme val="minor"/>
      </rPr>
      <t>financiamentos rurai</t>
    </r>
    <r>
      <rPr>
        <sz val="11"/>
        <rFont val="Calibri"/>
        <family val="2"/>
        <scheme val="minor"/>
      </rPr>
      <t xml:space="preserve">s - comercialização - financiamentos concedidos a produtores rurais para comercialização, tanto agrícolas quanto pecuários;
</t>
    </r>
    <r>
      <rPr>
        <b/>
        <sz val="11"/>
        <rFont val="Calibri"/>
        <family val="2"/>
        <scheme val="minor"/>
      </rPr>
      <t xml:space="preserve">financiamentos rurais - industrialização - </t>
    </r>
    <r>
      <rPr>
        <sz val="11"/>
        <rFont val="Calibri"/>
        <family val="2"/>
        <scheme val="minor"/>
      </rPr>
      <t xml:space="preserve">financiamentos concedidos a produtores rurais para industrialização, tanto agrícolas quanto pecuários.
</t>
    </r>
    <r>
      <rPr>
        <b/>
        <sz val="11"/>
        <rFont val="Calibri"/>
        <family val="2"/>
        <scheme val="minor"/>
      </rPr>
      <t>financimento imobiliário - Sistema Financeiro da Habitação (SFH)</t>
    </r>
    <r>
      <rPr>
        <sz val="11"/>
        <rFont val="Calibri"/>
        <family val="2"/>
        <scheme val="minor"/>
      </rPr>
      <t xml:space="preserve"> - financiamento para aquisição ou construção de unidades habitacionais enquadradas no Sistema Financeiro de Habitação - SFH -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
</t>
    </r>
    <r>
      <rPr>
        <b/>
        <sz val="11"/>
        <rFont val="Calibri"/>
        <family val="2"/>
        <scheme val="minor"/>
      </rPr>
      <t>financimento imobiliário - Sistema Financeiro da Habitação (SFI)</t>
    </r>
    <r>
      <rPr>
        <sz val="11"/>
        <rFont val="Calibri"/>
        <family val="2"/>
        <scheme val="minor"/>
      </rPr>
      <t xml:space="preserve"> - O SFI não possui regulamentação das condições de financiamento, sendo estas definidas pelo Agentes Financeiros
</t>
    </r>
  </si>
  <si>
    <t xml:space="preserve">Aquisição de bens – veículos automotores
Aquisição de bens – outros bens
Microcrédito produtivo orientado
Financiamentos rurais - custeio 
Financiamentos rurais - investimento
Financiamentos rurais - comercialização 
Financiamentos rurais - industrialização
Financimento imobiliário - Sistema Financeiro da Habitação (SFH) 
Financimento imobiliário - Sistema Financeiro da Habitação (SFI)
</t>
  </si>
  <si>
    <t>Pré
Pós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</si>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</sst>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5EC-EA35-4B16-ACF7-D2E55CD1199E}">
  <dimension ref="A1:L2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1" style="4" customWidth="1"/>
    <col min="2" max="2" width="20.42578125" style="4" customWidth="1"/>
    <col min="3" max="3" width="215.285156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64.57031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CONCATENATE("openBankingBrazil/&lt;organisation&gt;/",B2)</f>
        <v>openBankingBrazil/&lt;organisation&gt;/name</v>
      </c>
      <c r="B2" s="4" t="s">
        <v>11</v>
      </c>
      <c r="C2" s="6" t="s">
        <v>12</v>
      </c>
      <c r="D2" s="4" t="s">
        <v>13</v>
      </c>
      <c r="E2" s="13">
        <v>30</v>
      </c>
      <c r="F2" s="4" t="s">
        <v>14</v>
      </c>
      <c r="G2" s="4" t="s">
        <v>15</v>
      </c>
      <c r="H2" s="5"/>
      <c r="I2" s="11">
        <v>1</v>
      </c>
      <c r="J2" s="11">
        <v>1</v>
      </c>
      <c r="K2" s="6" t="s">
        <v>16</v>
      </c>
      <c r="L2" s="8"/>
    </row>
    <row r="3" spans="1:12" ht="43.5" customHeight="1" x14ac:dyDescent="0.25">
      <c r="A3" s="5" t="str">
        <f>CONCATENATE("openBankingBrazil/&lt;organisation&gt;/companies/",B3)</f>
        <v>openBankingBrazil/&lt;organisation&gt;/companies/name</v>
      </c>
      <c r="B3" s="6" t="s">
        <v>11</v>
      </c>
      <c r="C3" s="6" t="s">
        <v>191</v>
      </c>
      <c r="D3" s="5" t="s">
        <v>13</v>
      </c>
      <c r="E3" s="13">
        <v>30</v>
      </c>
      <c r="F3" s="5" t="s">
        <v>14</v>
      </c>
      <c r="G3" s="5" t="s">
        <v>15</v>
      </c>
      <c r="H3" s="5"/>
      <c r="I3" s="11">
        <v>1</v>
      </c>
      <c r="J3" s="11">
        <v>1</v>
      </c>
      <c r="K3" s="12" t="s">
        <v>16</v>
      </c>
    </row>
    <row r="4" spans="1:12" ht="139.5" customHeight="1" x14ac:dyDescent="0.25">
      <c r="A4" s="5" t="str">
        <f>CONCATENATE("openBankingBrazil/&lt;organisation&gt;/companies/",B4)</f>
        <v>openBankingBrazil/&lt;organisation&gt;/companies/cnpjNumber</v>
      </c>
      <c r="B4" s="6" t="s">
        <v>17</v>
      </c>
      <c r="C4" s="6" t="s">
        <v>192</v>
      </c>
      <c r="D4" s="5" t="s">
        <v>13</v>
      </c>
      <c r="E4" s="13">
        <v>14</v>
      </c>
      <c r="F4" s="5" t="s">
        <v>14</v>
      </c>
      <c r="G4" s="5" t="s">
        <v>199</v>
      </c>
      <c r="H4" s="6" t="s">
        <v>200</v>
      </c>
      <c r="I4" s="11">
        <v>1</v>
      </c>
      <c r="J4" s="11">
        <v>1</v>
      </c>
      <c r="K4" s="6" t="s">
        <v>16</v>
      </c>
    </row>
    <row r="5" spans="1:12" ht="263.25" customHeight="1" x14ac:dyDescent="0.25">
      <c r="A5" s="5" t="str">
        <f>CONCATENATE("openBankingBrazil/&lt;organisation&gt;/companies/personalFinancings/",B5)</f>
        <v>openBankingBrazil/&lt;organisation&gt;/companies/personalFinancings/types</v>
      </c>
      <c r="B5" s="6" t="s">
        <v>18</v>
      </c>
      <c r="C5" s="6" t="s">
        <v>228</v>
      </c>
      <c r="D5" s="5" t="s">
        <v>19</v>
      </c>
      <c r="E5" s="13">
        <v>50</v>
      </c>
      <c r="F5" s="5" t="s">
        <v>14</v>
      </c>
      <c r="G5" s="5"/>
      <c r="H5" s="6" t="s">
        <v>230</v>
      </c>
      <c r="I5" s="11">
        <v>1</v>
      </c>
      <c r="J5" s="11">
        <v>9</v>
      </c>
      <c r="K5" s="6"/>
      <c r="L5" s="8"/>
    </row>
    <row r="6" spans="1:12" ht="263.25" customHeight="1" x14ac:dyDescent="0.25">
      <c r="A6" s="4" t="str">
        <f>CONCATENATE("openBankingBrazil/&lt;organisation&gt;/companies/personalFinancings/fees/",B6)</f>
        <v>openBankingBrazil/&lt;organisation&gt;/companies/personalFinancings/fees/serviceName</v>
      </c>
      <c r="B6" s="4" t="s">
        <v>20</v>
      </c>
      <c r="C6" s="6" t="s">
        <v>221</v>
      </c>
      <c r="D6" s="4" t="s">
        <v>13</v>
      </c>
      <c r="E6" s="13">
        <v>50</v>
      </c>
      <c r="F6" s="5" t="s">
        <v>14</v>
      </c>
      <c r="G6" s="5" t="s">
        <v>15</v>
      </c>
      <c r="H6" s="6"/>
      <c r="I6" s="11">
        <v>1</v>
      </c>
      <c r="J6" s="11" t="s">
        <v>211</v>
      </c>
      <c r="K6" s="6"/>
    </row>
    <row r="7" spans="1:12" ht="263.25" customHeight="1" x14ac:dyDescent="0.25">
      <c r="A7" s="5" t="str">
        <f>CONCATENATE("openBankingBrazil/&lt;organisation&gt;/companies/personalFinancings/fees/",B7)</f>
        <v>openBankingBrazil/&lt;organisation&gt;/companies/personalFinancings/fees/serviceCode</v>
      </c>
      <c r="B7" s="5" t="s">
        <v>21</v>
      </c>
      <c r="C7" s="6" t="s">
        <v>193</v>
      </c>
      <c r="D7" s="4" t="s">
        <v>13</v>
      </c>
      <c r="E7" s="13">
        <v>30</v>
      </c>
      <c r="F7" s="5" t="s">
        <v>14</v>
      </c>
      <c r="G7" s="5" t="s">
        <v>15</v>
      </c>
      <c r="H7" s="5"/>
      <c r="I7" s="11">
        <v>1</v>
      </c>
      <c r="J7" s="11" t="s">
        <v>211</v>
      </c>
    </row>
    <row r="8" spans="1:12" ht="263.25" customHeight="1" x14ac:dyDescent="0.25">
      <c r="A8" s="4" t="str">
        <f>CONCATENATE("openBankingBrazil/&lt;organisation&gt;/companies/personalFinancings/fees/",B8)</f>
        <v>openBankingBrazil/&lt;organisation&gt;/companies/personalFinancings/fees/chargingTriggerInfo</v>
      </c>
      <c r="B8" s="5" t="s">
        <v>202</v>
      </c>
      <c r="C8" s="6" t="s">
        <v>195</v>
      </c>
      <c r="D8" s="4" t="s">
        <v>13</v>
      </c>
      <c r="E8" s="13">
        <v>2000</v>
      </c>
      <c r="F8" s="5" t="s">
        <v>14</v>
      </c>
      <c r="G8" s="5" t="s">
        <v>15</v>
      </c>
      <c r="H8" s="5"/>
      <c r="I8" s="11">
        <v>1</v>
      </c>
      <c r="J8" s="11" t="s">
        <v>211</v>
      </c>
      <c r="K8" s="6"/>
    </row>
    <row r="9" spans="1:12" ht="45" x14ac:dyDescent="0.25">
      <c r="A9" s="4" t="str">
        <f>CONCATENATE("openBankingBrazil/&lt;organisation&gt;/companies/personalFinancings/fees/price/",B9)</f>
        <v>openBankingBrazil/&lt;organisation&gt;/companies/personalFinancings/fees/price/type</v>
      </c>
      <c r="B9" s="5" t="s">
        <v>222</v>
      </c>
      <c r="C9" s="6" t="s">
        <v>204</v>
      </c>
      <c r="D9" s="4" t="s">
        <v>19</v>
      </c>
      <c r="E9" s="13">
        <v>6</v>
      </c>
      <c r="F9" s="4" t="s">
        <v>26</v>
      </c>
      <c r="G9" s="5"/>
      <c r="H9" s="12" t="s">
        <v>208</v>
      </c>
      <c r="I9" s="11">
        <v>0</v>
      </c>
      <c r="J9" s="11">
        <v>3</v>
      </c>
      <c r="K9" s="6" t="s">
        <v>209</v>
      </c>
    </row>
    <row r="10" spans="1:12" ht="45" x14ac:dyDescent="0.25">
      <c r="A10" s="4" t="str">
        <f>CONCATENATE("openBankingBrazil/&lt;organisation&gt;/companies/personalFinancings/fees/price/",B10)</f>
        <v>openBankingBrazil/&lt;organisation&gt;/companies/personalFinancings/fees/price/value</v>
      </c>
      <c r="B10" s="5" t="s">
        <v>203</v>
      </c>
      <c r="C10" s="12" t="s">
        <v>210</v>
      </c>
      <c r="D10" s="4" t="s">
        <v>13</v>
      </c>
      <c r="E10" s="13">
        <v>12</v>
      </c>
      <c r="F10" s="5" t="s">
        <v>26</v>
      </c>
      <c r="G10" s="5" t="s">
        <v>224</v>
      </c>
      <c r="H10" s="5"/>
      <c r="I10" s="11">
        <v>0</v>
      </c>
      <c r="J10" s="11">
        <v>3</v>
      </c>
      <c r="K10" s="6" t="s">
        <v>209</v>
      </c>
    </row>
    <row r="11" spans="1:12" ht="45" x14ac:dyDescent="0.25">
      <c r="A11" s="4" t="str">
        <f>CONCATENATE("openBankingBrazil/&lt;organisation&gt;/companies/personalFinancings/fees/price/",B11)</f>
        <v>openBankingBrazil/&lt;organisation&gt;/companies/personalFinancings/fees/price/currency</v>
      </c>
      <c r="B11" s="5" t="s">
        <v>22</v>
      </c>
      <c r="C11" s="12" t="s">
        <v>23</v>
      </c>
      <c r="D11" s="4" t="s">
        <v>13</v>
      </c>
      <c r="E11" s="13">
        <v>3</v>
      </c>
      <c r="F11" s="4" t="s">
        <v>26</v>
      </c>
      <c r="G11" s="5" t="s">
        <v>194</v>
      </c>
      <c r="H11" s="12" t="s">
        <v>201</v>
      </c>
      <c r="I11" s="11">
        <v>0</v>
      </c>
      <c r="J11" s="11">
        <v>3</v>
      </c>
      <c r="K11" s="6" t="s">
        <v>209</v>
      </c>
    </row>
    <row r="12" spans="1:12" ht="45" x14ac:dyDescent="0.25">
      <c r="A12" s="4" t="str">
        <f>CONCATENATE("openBankingBrazil/&lt;organisation&gt;/companies/personalFinancings/fees/",B12)</f>
        <v>openBankingBrazil/&lt;organisation&gt;/companies/personalFinancings/fees/additionalInfo</v>
      </c>
      <c r="B12" s="5" t="s">
        <v>226</v>
      </c>
      <c r="C12" s="6" t="s">
        <v>205</v>
      </c>
      <c r="D12" s="4" t="s">
        <v>13</v>
      </c>
      <c r="E12" s="13">
        <v>80</v>
      </c>
      <c r="F12" s="4" t="s">
        <v>26</v>
      </c>
      <c r="G12" s="5" t="s">
        <v>15</v>
      </c>
      <c r="H12" s="12"/>
      <c r="I12" s="11">
        <v>0</v>
      </c>
      <c r="J12" s="11" t="s">
        <v>211</v>
      </c>
      <c r="K12" s="6" t="s">
        <v>212</v>
      </c>
    </row>
    <row r="13" spans="1:12" x14ac:dyDescent="0.25">
      <c r="A13" s="4" t="str">
        <f>CONCATENATE("openBankingBrazil/&lt;organisation&gt;/companies/personalFinancings/fees/",B13)</f>
        <v>openBankingBrazil/&lt;organisation&gt;/companies/personalFinancings/fees/changingUnit</v>
      </c>
      <c r="B13" s="5" t="s">
        <v>206</v>
      </c>
      <c r="C13" s="6" t="s">
        <v>207</v>
      </c>
      <c r="D13" s="4" t="s">
        <v>13</v>
      </c>
      <c r="E13" s="13">
        <v>50</v>
      </c>
      <c r="F13" s="5" t="s">
        <v>14</v>
      </c>
      <c r="G13" s="5" t="s">
        <v>15</v>
      </c>
      <c r="H13" s="12"/>
      <c r="I13" s="11">
        <v>1</v>
      </c>
      <c r="J13" s="11" t="s">
        <v>211</v>
      </c>
      <c r="K13" s="6" t="s">
        <v>213</v>
      </c>
    </row>
    <row r="14" spans="1:12" x14ac:dyDescent="0.25">
      <c r="A14" s="4" t="str">
        <f t="shared" ref="A14:A19" si="0">CONCATENATE("openBankingBrazil/&lt;organisation&gt;/companies/personalFinancings/interestRates/",B14)</f>
        <v>openBankingBrazil/&lt;organisation&gt;/companies/personalFinancings/interestRates/rate</v>
      </c>
      <c r="B14" s="5" t="s">
        <v>24</v>
      </c>
      <c r="C14" s="12" t="s">
        <v>25</v>
      </c>
      <c r="D14" s="4" t="s">
        <v>13</v>
      </c>
      <c r="E14" s="13">
        <v>7</v>
      </c>
      <c r="F14" s="5" t="s">
        <v>26</v>
      </c>
      <c r="G14" s="4" t="s">
        <v>27</v>
      </c>
      <c r="H14" s="14"/>
      <c r="I14" s="11">
        <v>0</v>
      </c>
      <c r="J14" s="11" t="s">
        <v>211</v>
      </c>
      <c r="K14" s="6"/>
    </row>
    <row r="15" spans="1:12" x14ac:dyDescent="0.25">
      <c r="A15" s="4" t="str">
        <f t="shared" si="0"/>
        <v>openBankingBrazil/&lt;organisation&gt;/companies/personalFinancings/interestRates/referencialRate</v>
      </c>
      <c r="B15" s="5" t="s">
        <v>28</v>
      </c>
      <c r="C15" s="12" t="s">
        <v>29</v>
      </c>
      <c r="D15" s="4" t="s">
        <v>13</v>
      </c>
      <c r="E15" s="16">
        <v>7</v>
      </c>
      <c r="F15" s="5" t="s">
        <v>26</v>
      </c>
      <c r="G15" s="4" t="s">
        <v>27</v>
      </c>
      <c r="H15" s="14"/>
      <c r="I15" s="11">
        <v>0</v>
      </c>
      <c r="J15" s="11" t="s">
        <v>211</v>
      </c>
      <c r="K15" s="6"/>
    </row>
    <row r="16" spans="1:12" x14ac:dyDescent="0.25">
      <c r="A16" s="4" t="str">
        <f t="shared" si="0"/>
        <v>openBankingBrazil/&lt;organisation&gt;/companies/personalFinancings/interestRates/indexer</v>
      </c>
      <c r="B16" s="12" t="s">
        <v>30</v>
      </c>
      <c r="C16" s="12" t="s">
        <v>31</v>
      </c>
      <c r="D16" s="4" t="s">
        <v>13</v>
      </c>
      <c r="E16" s="16">
        <v>30</v>
      </c>
      <c r="F16" s="5" t="s">
        <v>26</v>
      </c>
      <c r="G16" s="5" t="s">
        <v>15</v>
      </c>
      <c r="H16" s="14"/>
      <c r="I16" s="11">
        <v>0</v>
      </c>
      <c r="J16" s="11" t="s">
        <v>211</v>
      </c>
      <c r="K16" s="6"/>
    </row>
    <row r="17" spans="1:11" ht="30" x14ac:dyDescent="0.25">
      <c r="A17" s="4" t="str">
        <f t="shared" si="0"/>
        <v>openBankingBrazil/&lt;organisation&gt;/companies/personalFinancings/interestRates/prePostTax</v>
      </c>
      <c r="B17" s="12" t="s">
        <v>32</v>
      </c>
      <c r="C17" s="12" t="s">
        <v>33</v>
      </c>
      <c r="D17" s="4" t="s">
        <v>19</v>
      </c>
      <c r="E17" s="16">
        <v>1</v>
      </c>
      <c r="F17" s="5" t="s">
        <v>26</v>
      </c>
      <c r="G17" s="5" t="s">
        <v>34</v>
      </c>
      <c r="H17" s="12" t="s">
        <v>231</v>
      </c>
      <c r="I17" s="11">
        <v>0</v>
      </c>
      <c r="J17" s="11" t="s">
        <v>211</v>
      </c>
      <c r="K17" s="6"/>
    </row>
    <row r="18" spans="1:11" ht="45" x14ac:dyDescent="0.25">
      <c r="A18" s="4" t="str">
        <f t="shared" si="0"/>
        <v>openBankingBrazil/&lt;organisation&gt;/companies/personalFinancings/interestRates/frequency</v>
      </c>
      <c r="B18" s="12" t="s">
        <v>35</v>
      </c>
      <c r="C18" s="12" t="s">
        <v>36</v>
      </c>
      <c r="D18" s="4" t="s">
        <v>19</v>
      </c>
      <c r="E18" s="13">
        <v>4</v>
      </c>
      <c r="F18" s="5" t="s">
        <v>26</v>
      </c>
      <c r="G18" s="5" t="s">
        <v>37</v>
      </c>
      <c r="H18" s="15" t="s">
        <v>225</v>
      </c>
      <c r="I18" s="11">
        <v>0</v>
      </c>
      <c r="J18" s="11" t="s">
        <v>211</v>
      </c>
      <c r="K18" s="6"/>
    </row>
    <row r="19" spans="1:11" ht="30" x14ac:dyDescent="0.25">
      <c r="A19" s="4" t="str">
        <f t="shared" si="0"/>
        <v>openBankingBrazil/&lt;organisation&gt;/companies/personalFinancings/interestRates/incomeRateInfo</v>
      </c>
      <c r="B19" s="12" t="s">
        <v>38</v>
      </c>
      <c r="C19" s="6" t="s">
        <v>198</v>
      </c>
      <c r="D19" s="4" t="s">
        <v>13</v>
      </c>
      <c r="E19" s="13">
        <v>2000</v>
      </c>
      <c r="F19" s="4" t="s">
        <v>26</v>
      </c>
      <c r="G19" s="5" t="s">
        <v>15</v>
      </c>
      <c r="H19" s="5"/>
      <c r="I19" s="11">
        <v>0</v>
      </c>
      <c r="J19" s="11" t="s">
        <v>211</v>
      </c>
      <c r="K19" s="6"/>
    </row>
    <row r="20" spans="1:11" ht="255" x14ac:dyDescent="0.25">
      <c r="A20" s="4" t="str">
        <f>CONCATENATE("openBankingBrazil/&lt;organisation&gt;/companies/personalFinancings/",B20)</f>
        <v>openBankingBrazil/&lt;organisation&gt;/companies/personalFinancings/requiredWarranties</v>
      </c>
      <c r="B20" s="12" t="s">
        <v>189</v>
      </c>
      <c r="C20" s="12" t="s">
        <v>197</v>
      </c>
      <c r="D20" s="4" t="s">
        <v>19</v>
      </c>
      <c r="E20" s="13">
        <v>100</v>
      </c>
      <c r="F20" s="5" t="s">
        <v>14</v>
      </c>
      <c r="G20" s="5"/>
      <c r="H20" s="12" t="s">
        <v>232</v>
      </c>
      <c r="I20" s="11">
        <v>1</v>
      </c>
      <c r="J20" s="11">
        <v>14</v>
      </c>
      <c r="K20" s="6"/>
    </row>
    <row r="21" spans="1:11" ht="61.5" customHeight="1" x14ac:dyDescent="0.25">
      <c r="A21" s="4" t="str">
        <f>CONCATENATE("openBankingBrazil/&lt;organisation&gt;/companies/personalFinancings/",B21)</f>
        <v>openBankingBrazil/&lt;organisation&gt;/companies/personalFinancings/termsConditions</v>
      </c>
      <c r="B21" s="12" t="s">
        <v>223</v>
      </c>
      <c r="C21" s="12" t="s">
        <v>196</v>
      </c>
      <c r="D21" s="4" t="s">
        <v>13</v>
      </c>
      <c r="E21" s="13">
        <v>2000</v>
      </c>
      <c r="F21" s="5" t="s">
        <v>26</v>
      </c>
      <c r="G21" s="5" t="s">
        <v>15</v>
      </c>
      <c r="H21" s="14"/>
      <c r="I21" s="11">
        <v>0</v>
      </c>
      <c r="J21" s="11" t="s">
        <v>211</v>
      </c>
      <c r="K21" s="6"/>
    </row>
    <row r="22" spans="1:11" x14ac:dyDescent="0.25">
      <c r="B22" s="5"/>
      <c r="C22" s="6"/>
      <c r="E22" s="16"/>
      <c r="F22" s="5"/>
      <c r="G22" s="5"/>
      <c r="H22" s="14"/>
      <c r="I22" s="11"/>
      <c r="J22" s="11"/>
      <c r="K22" s="6"/>
    </row>
    <row r="23" spans="1:11" x14ac:dyDescent="0.25">
      <c r="B23" s="5"/>
      <c r="C23" s="12"/>
      <c r="F23" s="5"/>
      <c r="G23" s="5"/>
      <c r="H23" s="14"/>
      <c r="I23" s="11"/>
      <c r="J23" s="11"/>
      <c r="K23" s="6"/>
    </row>
    <row r="24" spans="1:11" ht="14.25" customHeight="1" x14ac:dyDescent="0.25">
      <c r="B24" s="5"/>
      <c r="C24" s="6"/>
      <c r="E24" s="16"/>
      <c r="F24" s="5"/>
      <c r="G24" s="5"/>
      <c r="H24" s="14"/>
      <c r="I24" s="11"/>
      <c r="J24" s="11"/>
      <c r="K24" s="6"/>
    </row>
    <row r="25" spans="1:11" x14ac:dyDescent="0.25">
      <c r="A25" s="5"/>
      <c r="B25" s="5"/>
      <c r="C25" s="5"/>
      <c r="D25" s="5"/>
      <c r="F25" s="5"/>
      <c r="G25" s="5"/>
      <c r="H25" s="14"/>
      <c r="I25" s="11"/>
      <c r="J25" s="11"/>
      <c r="K25" s="6"/>
    </row>
    <row r="26" spans="1:11" x14ac:dyDescent="0.25">
      <c r="A26" s="5"/>
      <c r="B26" s="5"/>
      <c r="C26" s="5"/>
      <c r="D26" s="5"/>
      <c r="F26" s="5"/>
      <c r="G26" s="5"/>
      <c r="H26" s="14"/>
      <c r="I26" s="11"/>
      <c r="J26" s="11"/>
      <c r="K26" s="6"/>
    </row>
    <row r="27" spans="1:11" x14ac:dyDescent="0.25">
      <c r="D27" s="5"/>
      <c r="F27" s="5"/>
      <c r="G27" s="5"/>
      <c r="H2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3.42578125" style="4" customWidth="1"/>
    <col min="2" max="2" width="20.140625" style="4" customWidth="1"/>
    <col min="3" max="3" width="126.285156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66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CONCATENATE("openBankingBrazil/&lt;organisation&gt;/",B2)</f>
        <v>openBankingBrazil/&lt;organisation&gt;/name</v>
      </c>
      <c r="B2" s="4" t="s">
        <v>11</v>
      </c>
      <c r="C2" s="6" t="s">
        <v>12</v>
      </c>
      <c r="D2" s="4" t="s">
        <v>13</v>
      </c>
      <c r="E2" s="13">
        <v>30</v>
      </c>
      <c r="F2" s="4" t="s">
        <v>14</v>
      </c>
      <c r="G2" s="4" t="s">
        <v>15</v>
      </c>
      <c r="H2" s="5"/>
      <c r="I2" s="11">
        <v>1</v>
      </c>
      <c r="J2" s="11">
        <v>1</v>
      </c>
      <c r="K2" s="6" t="s">
        <v>16</v>
      </c>
      <c r="L2" s="8"/>
    </row>
    <row r="3" spans="1:12" ht="43.5" customHeight="1" x14ac:dyDescent="0.25">
      <c r="A3" s="5" t="str">
        <f>CONCATENATE("openBankingBrazil/&lt;organisation&gt;/companies/",B3)</f>
        <v>openBankingBrazil/&lt;organisation&gt;/companies/name</v>
      </c>
      <c r="B3" s="6" t="s">
        <v>11</v>
      </c>
      <c r="C3" s="6" t="s">
        <v>214</v>
      </c>
      <c r="D3" s="5" t="s">
        <v>13</v>
      </c>
      <c r="E3" s="13">
        <v>30</v>
      </c>
      <c r="F3" s="5" t="s">
        <v>14</v>
      </c>
      <c r="G3" s="5" t="s">
        <v>15</v>
      </c>
      <c r="H3" s="5"/>
      <c r="I3" s="11">
        <v>1</v>
      </c>
      <c r="J3" s="11">
        <v>1</v>
      </c>
      <c r="K3" s="12" t="s">
        <v>16</v>
      </c>
    </row>
    <row r="4" spans="1:12" ht="139.5" customHeight="1" x14ac:dyDescent="0.25">
      <c r="A4" s="5" t="str">
        <f>CONCATENATE("openBankingBrazil/&lt;organisation&gt;/companies/",B4)</f>
        <v>openBankingBrazil/&lt;organisation&gt;/companies/cnpjNumber</v>
      </c>
      <c r="B4" s="6" t="s">
        <v>17</v>
      </c>
      <c r="C4" s="6" t="s">
        <v>215</v>
      </c>
      <c r="D4" s="5" t="s">
        <v>13</v>
      </c>
      <c r="E4" s="13">
        <v>14</v>
      </c>
      <c r="F4" s="5" t="s">
        <v>14</v>
      </c>
      <c r="G4" s="5" t="s">
        <v>199</v>
      </c>
      <c r="H4" s="6" t="s">
        <v>200</v>
      </c>
      <c r="I4" s="11">
        <v>1</v>
      </c>
      <c r="J4" s="11">
        <v>1</v>
      </c>
      <c r="K4" s="6" t="s">
        <v>16</v>
      </c>
    </row>
    <row r="5" spans="1:12" ht="390" x14ac:dyDescent="0.25">
      <c r="A5" s="5" t="str">
        <f>CONCATENATE("openBankingBrazil/&lt;organisation&gt;/companies/businessFinancings/",B5)</f>
        <v>openBankingBrazil/&lt;organisation&gt;/companies/businessFinancings/types</v>
      </c>
      <c r="B5" s="6" t="s">
        <v>18</v>
      </c>
      <c r="C5" s="6" t="s">
        <v>229</v>
      </c>
      <c r="D5" s="5" t="s">
        <v>19</v>
      </c>
      <c r="E5" s="13">
        <v>50</v>
      </c>
      <c r="F5" s="5" t="s">
        <v>14</v>
      </c>
      <c r="G5" s="5"/>
      <c r="H5" s="6" t="s">
        <v>227</v>
      </c>
      <c r="I5" s="11">
        <v>1</v>
      </c>
      <c r="J5" s="11">
        <v>9</v>
      </c>
      <c r="K5" s="6"/>
      <c r="L5" s="8"/>
    </row>
    <row r="6" spans="1:12" ht="30" x14ac:dyDescent="0.25">
      <c r="A6" s="4" t="str">
        <f>CONCATENATE("openBankingBrazil/&lt;organisation&gt;/companies/businessFinancings/fees/",B6)</f>
        <v>openBankingBrazil/&lt;organisation&gt;/companies/businessFinancings/fees/serviceName</v>
      </c>
      <c r="B6" s="4" t="s">
        <v>20</v>
      </c>
      <c r="C6" s="6" t="s">
        <v>216</v>
      </c>
      <c r="D6" s="4" t="s">
        <v>13</v>
      </c>
      <c r="E6" s="13">
        <v>50</v>
      </c>
      <c r="F6" s="5" t="s">
        <v>14</v>
      </c>
      <c r="G6" s="5" t="s">
        <v>15</v>
      </c>
      <c r="H6" s="6"/>
      <c r="I6" s="11">
        <v>1</v>
      </c>
      <c r="J6" s="11" t="s">
        <v>211</v>
      </c>
      <c r="K6" s="6"/>
    </row>
    <row r="7" spans="1:12" ht="30" x14ac:dyDescent="0.25">
      <c r="A7" s="5" t="str">
        <f>CONCATENATE("openBankingBrazil/&lt;organisation&gt;/companies/businessFinancings/fees/",B7)</f>
        <v>openBankingBrazil/&lt;organisation&gt;/companies/businessFinancings/fees/serviceCode</v>
      </c>
      <c r="B7" s="5" t="s">
        <v>21</v>
      </c>
      <c r="C7" s="6" t="s">
        <v>190</v>
      </c>
      <c r="D7" s="4" t="s">
        <v>13</v>
      </c>
      <c r="E7" s="13">
        <v>30</v>
      </c>
      <c r="F7" s="5" t="s">
        <v>14</v>
      </c>
      <c r="G7" s="5" t="s">
        <v>15</v>
      </c>
      <c r="H7" s="5"/>
      <c r="I7" s="11">
        <v>1</v>
      </c>
      <c r="J7" s="11" t="s">
        <v>211</v>
      </c>
    </row>
    <row r="8" spans="1:12" x14ac:dyDescent="0.25">
      <c r="A8" s="4" t="str">
        <f>CONCATENATE("openBankingBrazil/&lt;organisation&gt;/companies/businessFinancings/fees/",B8)</f>
        <v>openBankingBrazil/&lt;organisation&gt;/companies/businessFinancings/fees/chargingTriggerInfo</v>
      </c>
      <c r="B8" s="5" t="s">
        <v>202</v>
      </c>
      <c r="C8" s="6" t="s">
        <v>217</v>
      </c>
      <c r="D8" s="4" t="s">
        <v>13</v>
      </c>
      <c r="E8" s="13">
        <v>2000</v>
      </c>
      <c r="F8" s="5" t="s">
        <v>14</v>
      </c>
      <c r="G8" s="5" t="s">
        <v>15</v>
      </c>
      <c r="H8" s="5"/>
      <c r="I8" s="11">
        <v>1</v>
      </c>
      <c r="J8" s="11" t="s">
        <v>211</v>
      </c>
      <c r="K8" s="6"/>
    </row>
    <row r="9" spans="1:12" ht="45" x14ac:dyDescent="0.25">
      <c r="A9" s="4" t="str">
        <f>CONCATENATE("openBankingBrazil/&lt;organisation&gt;/companies/businessFinancings/fees/price/",B9)</f>
        <v>openBankingBrazil/&lt;organisation&gt;/companies/businessFinancings/fees/price/type</v>
      </c>
      <c r="B9" s="5" t="s">
        <v>222</v>
      </c>
      <c r="C9" s="6" t="s">
        <v>204</v>
      </c>
      <c r="D9" s="4" t="s">
        <v>19</v>
      </c>
      <c r="E9" s="13">
        <v>6</v>
      </c>
      <c r="F9" s="4" t="s">
        <v>26</v>
      </c>
      <c r="G9" s="5"/>
      <c r="H9" s="12" t="s">
        <v>208</v>
      </c>
      <c r="I9" s="11">
        <v>0</v>
      </c>
      <c r="J9" s="11">
        <v>3</v>
      </c>
      <c r="K9" s="6" t="s">
        <v>209</v>
      </c>
    </row>
    <row r="10" spans="1:12" ht="45" x14ac:dyDescent="0.25">
      <c r="A10" s="4" t="str">
        <f>CONCATENATE("openBankingBrazil/&lt;organisation&gt;/companies/businessFinancings/fees/price/",B10)</f>
        <v>openBankingBrazil/&lt;organisation&gt;/companies/businessFinancings/fees/price/value</v>
      </c>
      <c r="B10" s="5" t="s">
        <v>203</v>
      </c>
      <c r="C10" s="12" t="s">
        <v>218</v>
      </c>
      <c r="D10" s="4" t="s">
        <v>13</v>
      </c>
      <c r="E10" s="13">
        <v>12</v>
      </c>
      <c r="F10" s="5" t="s">
        <v>26</v>
      </c>
      <c r="G10" s="5" t="s">
        <v>224</v>
      </c>
      <c r="H10" s="5"/>
      <c r="I10" s="11">
        <v>0</v>
      </c>
      <c r="J10" s="11">
        <v>3</v>
      </c>
      <c r="K10" s="6" t="s">
        <v>209</v>
      </c>
    </row>
    <row r="11" spans="1:12" ht="45" x14ac:dyDescent="0.25">
      <c r="A11" s="4" t="str">
        <f>CONCATENATE("openBankingBrazil/&lt;organisation&gt;/companies/businessFinancings/fees/price/",B11)</f>
        <v>openBankingBrazil/&lt;organisation&gt;/companies/businessFinancings/fees/price/currency</v>
      </c>
      <c r="B11" s="5" t="s">
        <v>22</v>
      </c>
      <c r="C11" s="12" t="s">
        <v>23</v>
      </c>
      <c r="D11" s="4" t="s">
        <v>13</v>
      </c>
      <c r="E11" s="13">
        <v>3</v>
      </c>
      <c r="F11" s="4" t="s">
        <v>26</v>
      </c>
      <c r="G11" s="5" t="s">
        <v>194</v>
      </c>
      <c r="H11" s="12" t="s">
        <v>201</v>
      </c>
      <c r="I11" s="11">
        <v>0</v>
      </c>
      <c r="J11" s="11">
        <v>3</v>
      </c>
      <c r="K11" s="6" t="s">
        <v>209</v>
      </c>
    </row>
    <row r="12" spans="1:12" ht="45" x14ac:dyDescent="0.25">
      <c r="A12" s="4" t="str">
        <f>CONCATENATE("openBankingBrazil/&lt;organisation&gt;/companies/businessFinancings/fees/",B12)</f>
        <v>openBankingBrazil/&lt;organisation&gt;/companies/businessFinancings/fees/additionalInfo</v>
      </c>
      <c r="B12" s="5" t="s">
        <v>226</v>
      </c>
      <c r="C12" s="6" t="s">
        <v>205</v>
      </c>
      <c r="D12" s="4" t="s">
        <v>13</v>
      </c>
      <c r="E12" s="13">
        <v>80</v>
      </c>
      <c r="F12" s="4" t="s">
        <v>26</v>
      </c>
      <c r="G12" s="5" t="s">
        <v>15</v>
      </c>
      <c r="H12" s="12"/>
      <c r="I12" s="11">
        <v>0</v>
      </c>
      <c r="J12" s="11" t="s">
        <v>211</v>
      </c>
      <c r="K12" s="6" t="s">
        <v>212</v>
      </c>
    </row>
    <row r="13" spans="1:12" x14ac:dyDescent="0.25">
      <c r="A13" s="4" t="str">
        <f>CONCATENATE("openBankingBrazil/&lt;organisation&gt;/companies/businessFinancings/fees/",B13)</f>
        <v>openBankingBrazil/&lt;organisation&gt;/companies/businessFinancings/fees/changingUnit</v>
      </c>
      <c r="B13" s="5" t="s">
        <v>206</v>
      </c>
      <c r="C13" s="6" t="s">
        <v>207</v>
      </c>
      <c r="D13" s="4" t="s">
        <v>13</v>
      </c>
      <c r="E13" s="13">
        <v>50</v>
      </c>
      <c r="F13" s="5" t="s">
        <v>14</v>
      </c>
      <c r="G13" s="5" t="s">
        <v>15</v>
      </c>
      <c r="H13" s="12"/>
      <c r="I13" s="11">
        <v>1</v>
      </c>
      <c r="J13" s="11" t="s">
        <v>211</v>
      </c>
      <c r="K13" s="6" t="s">
        <v>213</v>
      </c>
    </row>
    <row r="14" spans="1:12" x14ac:dyDescent="0.25">
      <c r="A14" s="4" t="str">
        <f t="shared" ref="A14:A19" si="0">CONCATENATE("openBankingBrazil/&lt;organisation&gt;/companies/businessFinancings/interestRates/",B14)</f>
        <v>openBankingBrazil/&lt;organisation&gt;/companies/businessFinancings/interestRates/rate</v>
      </c>
      <c r="B14" s="5" t="s">
        <v>24</v>
      </c>
      <c r="C14" s="12" t="s">
        <v>25</v>
      </c>
      <c r="D14" s="4" t="s">
        <v>13</v>
      </c>
      <c r="E14" s="13">
        <v>7</v>
      </c>
      <c r="F14" s="5" t="s">
        <v>26</v>
      </c>
      <c r="G14" s="4" t="s">
        <v>27</v>
      </c>
      <c r="H14" s="14"/>
      <c r="I14" s="11">
        <v>0</v>
      </c>
      <c r="J14" s="11" t="s">
        <v>211</v>
      </c>
      <c r="K14" s="6"/>
    </row>
    <row r="15" spans="1:12" ht="30" x14ac:dyDescent="0.25">
      <c r="A15" s="4" t="str">
        <f t="shared" si="0"/>
        <v>openBankingBrazil/&lt;organisation&gt;/companies/businessFinancings/interestRates/referencialRate</v>
      </c>
      <c r="B15" s="5" t="s">
        <v>28</v>
      </c>
      <c r="C15" s="12" t="s">
        <v>29</v>
      </c>
      <c r="D15" s="4" t="s">
        <v>13</v>
      </c>
      <c r="E15" s="16">
        <v>7</v>
      </c>
      <c r="F15" s="5" t="s">
        <v>26</v>
      </c>
      <c r="G15" s="4" t="s">
        <v>27</v>
      </c>
      <c r="H15" s="14"/>
      <c r="I15" s="11">
        <v>0</v>
      </c>
      <c r="J15" s="11" t="s">
        <v>211</v>
      </c>
      <c r="K15" s="6"/>
    </row>
    <row r="16" spans="1:12" ht="30" x14ac:dyDescent="0.25">
      <c r="A16" s="4" t="str">
        <f t="shared" si="0"/>
        <v>openBankingBrazil/&lt;organisation&gt;/companies/businessFinancings/interestRates/indexer</v>
      </c>
      <c r="B16" s="12" t="s">
        <v>30</v>
      </c>
      <c r="C16" s="12" t="s">
        <v>31</v>
      </c>
      <c r="D16" s="4" t="s">
        <v>13</v>
      </c>
      <c r="E16" s="16">
        <v>30</v>
      </c>
      <c r="F16" s="5" t="s">
        <v>26</v>
      </c>
      <c r="G16" s="5" t="s">
        <v>15</v>
      </c>
      <c r="H16" s="14"/>
      <c r="I16" s="11">
        <v>0</v>
      </c>
      <c r="J16" s="11" t="s">
        <v>211</v>
      </c>
      <c r="K16" s="6"/>
    </row>
    <row r="17" spans="1:11" ht="45" x14ac:dyDescent="0.25">
      <c r="A17" s="4" t="str">
        <f t="shared" si="0"/>
        <v>openBankingBrazil/&lt;organisation&gt;/companies/businessFinancings/interestRates/prePostTax</v>
      </c>
      <c r="B17" s="12" t="s">
        <v>32</v>
      </c>
      <c r="C17" s="12" t="s">
        <v>33</v>
      </c>
      <c r="D17" s="4" t="s">
        <v>19</v>
      </c>
      <c r="E17" s="16">
        <v>1</v>
      </c>
      <c r="F17" s="5" t="s">
        <v>26</v>
      </c>
      <c r="G17" s="5" t="s">
        <v>34</v>
      </c>
      <c r="H17" s="12" t="s">
        <v>231</v>
      </c>
      <c r="I17" s="11">
        <v>0</v>
      </c>
      <c r="J17" s="11" t="s">
        <v>211</v>
      </c>
      <c r="K17" s="6"/>
    </row>
    <row r="18" spans="1:11" ht="27.75" customHeight="1" x14ac:dyDescent="0.25">
      <c r="A18" s="4" t="str">
        <f t="shared" si="0"/>
        <v>openBankingBrazil/&lt;organisation&gt;/companies/businessFinancings/interestRates/frequency</v>
      </c>
      <c r="B18" s="12" t="s">
        <v>35</v>
      </c>
      <c r="C18" s="12" t="s">
        <v>36</v>
      </c>
      <c r="D18" s="4" t="s">
        <v>19</v>
      </c>
      <c r="E18" s="13">
        <v>4</v>
      </c>
      <c r="F18" s="5" t="s">
        <v>26</v>
      </c>
      <c r="G18" s="5" t="s">
        <v>37</v>
      </c>
      <c r="H18" s="15" t="s">
        <v>225</v>
      </c>
      <c r="I18" s="11">
        <v>0</v>
      </c>
      <c r="J18" s="11" t="s">
        <v>211</v>
      </c>
      <c r="K18" s="6"/>
    </row>
    <row r="19" spans="1:11" ht="45" x14ac:dyDescent="0.25">
      <c r="A19" s="4" t="str">
        <f t="shared" si="0"/>
        <v>openBankingBrazil/&lt;organisation&gt;/companies/businessFinancings/interestRates/incomeRateInfo</v>
      </c>
      <c r="B19" s="12" t="s">
        <v>38</v>
      </c>
      <c r="C19" s="6" t="s">
        <v>219</v>
      </c>
      <c r="D19" s="4" t="s">
        <v>13</v>
      </c>
      <c r="E19" s="13">
        <v>2000</v>
      </c>
      <c r="F19" s="4" t="s">
        <v>26</v>
      </c>
      <c r="G19" s="5" t="s">
        <v>15</v>
      </c>
      <c r="H19" s="5"/>
      <c r="I19" s="11">
        <v>0</v>
      </c>
      <c r="J19" s="11" t="s">
        <v>211</v>
      </c>
      <c r="K19" s="6"/>
    </row>
    <row r="20" spans="1:11" ht="360" x14ac:dyDescent="0.25">
      <c r="A20" s="4" t="str">
        <f>CONCATENATE("openBankingBrazil/&lt;organisation&gt;/companies/businessFinancings/",B20)</f>
        <v>openBankingBrazil/&lt;organisation&gt;/companies/businessFinancings/requiredWarranties</v>
      </c>
      <c r="B20" s="12" t="s">
        <v>189</v>
      </c>
      <c r="C20" s="12" t="s">
        <v>197</v>
      </c>
      <c r="D20" s="4" t="s">
        <v>19</v>
      </c>
      <c r="E20" s="13">
        <v>100</v>
      </c>
      <c r="F20" s="5" t="s">
        <v>14</v>
      </c>
      <c r="G20" s="15"/>
      <c r="H20" s="12" t="s">
        <v>232</v>
      </c>
      <c r="I20" s="15">
        <v>1</v>
      </c>
      <c r="J20" s="15">
        <v>14</v>
      </c>
      <c r="K20" s="6"/>
    </row>
    <row r="21" spans="1:11" ht="61.5" customHeight="1" x14ac:dyDescent="0.25">
      <c r="A21" s="4" t="str">
        <f>CONCATENATE("openBankingBrazil/&lt;organisation&gt;/companies/businessFinancings/",B21)</f>
        <v>openBankingBrazil/&lt;organisation&gt;/companies/businessFinancings/termsConditions</v>
      </c>
      <c r="B21" s="12" t="s">
        <v>223</v>
      </c>
      <c r="C21" s="12" t="s">
        <v>220</v>
      </c>
      <c r="D21" s="4" t="s">
        <v>13</v>
      </c>
      <c r="E21" s="13">
        <v>2000</v>
      </c>
      <c r="F21" s="5" t="s">
        <v>26</v>
      </c>
      <c r="G21" s="5" t="s">
        <v>15</v>
      </c>
      <c r="H21" s="14"/>
      <c r="I21" s="11">
        <v>0</v>
      </c>
      <c r="J21" s="11" t="s">
        <v>211</v>
      </c>
      <c r="K21" s="6"/>
    </row>
    <row r="22" spans="1:11" x14ac:dyDescent="0.25">
      <c r="B22" s="5"/>
      <c r="C22" s="6"/>
      <c r="E22" s="16"/>
      <c r="F22" s="5"/>
      <c r="G22" s="5"/>
      <c r="H22" s="14"/>
      <c r="I22" s="11"/>
      <c r="J22" s="11"/>
      <c r="K22" s="6"/>
    </row>
    <row r="23" spans="1:11" x14ac:dyDescent="0.25">
      <c r="B23" s="5"/>
      <c r="C23" s="12"/>
      <c r="F23" s="5"/>
      <c r="G23" s="5"/>
      <c r="H23" s="14"/>
      <c r="I23" s="11"/>
      <c r="J23" s="11"/>
      <c r="K23" s="6"/>
    </row>
    <row r="24" spans="1:11" ht="14.25" customHeight="1" x14ac:dyDescent="0.25">
      <c r="B24" s="5"/>
      <c r="C24" s="6"/>
      <c r="E24" s="16"/>
      <c r="F24" s="5"/>
      <c r="G24" s="5"/>
      <c r="H24" s="14"/>
      <c r="I24" s="11"/>
      <c r="J24" s="11"/>
      <c r="K24" s="6"/>
    </row>
    <row r="25" spans="1:11" x14ac:dyDescent="0.25">
      <c r="A25" s="5"/>
      <c r="B25" s="5"/>
      <c r="C25" s="5"/>
      <c r="D25" s="5"/>
      <c r="F25" s="5"/>
      <c r="G25" s="5"/>
      <c r="H25" s="14"/>
      <c r="I25" s="11"/>
      <c r="J25" s="11"/>
      <c r="K25" s="6"/>
    </row>
    <row r="26" spans="1:11" x14ac:dyDescent="0.25">
      <c r="A26" s="5"/>
      <c r="B26" s="5"/>
      <c r="C26" s="5"/>
      <c r="D26" s="5"/>
      <c r="F26" s="5"/>
      <c r="G26" s="5"/>
      <c r="H26" s="14"/>
      <c r="I26" s="11"/>
      <c r="J26" s="11"/>
      <c r="K26" s="6"/>
    </row>
    <row r="27" spans="1:11" x14ac:dyDescent="0.25">
      <c r="D27" s="5"/>
      <c r="F27" s="5"/>
      <c r="G27" s="5"/>
      <c r="H27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3" workbookViewId="0">
      <selection activeCell="A19" sqref="A19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61</v>
      </c>
      <c r="B1" s="2" t="s">
        <v>62</v>
      </c>
    </row>
    <row r="2" spans="1:2" ht="45" x14ac:dyDescent="0.25">
      <c r="A2" s="3" t="s">
        <v>63</v>
      </c>
      <c r="B2" s="1" t="s">
        <v>64</v>
      </c>
    </row>
    <row r="3" spans="1:2" x14ac:dyDescent="0.25">
      <c r="A3" s="3" t="s">
        <v>65</v>
      </c>
    </row>
    <row r="4" spans="1:2" x14ac:dyDescent="0.25">
      <c r="A4" s="3" t="s">
        <v>66</v>
      </c>
    </row>
    <row r="5" spans="1:2" x14ac:dyDescent="0.25">
      <c r="A5" s="3" t="s">
        <v>67</v>
      </c>
    </row>
    <row r="6" spans="1:2" x14ac:dyDescent="0.25">
      <c r="A6" s="3" t="s">
        <v>68</v>
      </c>
    </row>
    <row r="7" spans="1:2" x14ac:dyDescent="0.25">
      <c r="A7" s="3" t="s">
        <v>69</v>
      </c>
    </row>
    <row r="8" spans="1:2" x14ac:dyDescent="0.25">
      <c r="A8" s="3" t="s">
        <v>70</v>
      </c>
    </row>
    <row r="9" spans="1:2" x14ac:dyDescent="0.25">
      <c r="A9" s="3" t="s">
        <v>71</v>
      </c>
    </row>
    <row r="10" spans="1:2" x14ac:dyDescent="0.25">
      <c r="A10" s="3" t="s">
        <v>72</v>
      </c>
    </row>
    <row r="11" spans="1:2" x14ac:dyDescent="0.25">
      <c r="A11" s="3" t="s">
        <v>73</v>
      </c>
    </row>
    <row r="12" spans="1:2" x14ac:dyDescent="0.25">
      <c r="A12" s="3" t="s">
        <v>74</v>
      </c>
    </row>
    <row r="13" spans="1:2" x14ac:dyDescent="0.25">
      <c r="A13" s="3" t="s">
        <v>75</v>
      </c>
    </row>
    <row r="14" spans="1:2" x14ac:dyDescent="0.25">
      <c r="A14" s="3" t="s">
        <v>76</v>
      </c>
    </row>
    <row r="15" spans="1:2" x14ac:dyDescent="0.25">
      <c r="A15" s="3" t="s">
        <v>77</v>
      </c>
    </row>
    <row r="16" spans="1:2" x14ac:dyDescent="0.25">
      <c r="A16" s="3" t="s">
        <v>78</v>
      </c>
    </row>
    <row r="17" spans="1:1" x14ac:dyDescent="0.25">
      <c r="A17" s="3" t="s">
        <v>79</v>
      </c>
    </row>
    <row r="18" spans="1:1" x14ac:dyDescent="0.25">
      <c r="A18" s="3" t="s">
        <v>80</v>
      </c>
    </row>
    <row r="19" spans="1:1" x14ac:dyDescent="0.25">
      <c r="A19" s="3" t="s">
        <v>81</v>
      </c>
    </row>
    <row r="20" spans="1:1" x14ac:dyDescent="0.25">
      <c r="A20" s="3" t="s">
        <v>82</v>
      </c>
    </row>
    <row r="21" spans="1:1" x14ac:dyDescent="0.25">
      <c r="A21" s="3" t="s">
        <v>83</v>
      </c>
    </row>
    <row r="22" spans="1:1" x14ac:dyDescent="0.25">
      <c r="A22" s="3" t="s">
        <v>84</v>
      </c>
    </row>
    <row r="23" spans="1:1" x14ac:dyDescent="0.25">
      <c r="A23" s="3" t="s">
        <v>85</v>
      </c>
    </row>
    <row r="24" spans="1:1" x14ac:dyDescent="0.25">
      <c r="A24" s="3" t="s">
        <v>86</v>
      </c>
    </row>
    <row r="25" spans="1:1" x14ac:dyDescent="0.25">
      <c r="A25" s="3" t="s">
        <v>87</v>
      </c>
    </row>
    <row r="26" spans="1:1" x14ac:dyDescent="0.25">
      <c r="A26" s="3" t="s">
        <v>88</v>
      </c>
    </row>
    <row r="27" spans="1:1" x14ac:dyDescent="0.25">
      <c r="A27" s="3" t="s">
        <v>89</v>
      </c>
    </row>
    <row r="28" spans="1:1" x14ac:dyDescent="0.25">
      <c r="A28" s="3" t="s">
        <v>90</v>
      </c>
    </row>
    <row r="29" spans="1:1" x14ac:dyDescent="0.25">
      <c r="A29" s="3" t="s">
        <v>91</v>
      </c>
    </row>
    <row r="30" spans="1:1" x14ac:dyDescent="0.25">
      <c r="A30" s="3" t="s">
        <v>92</v>
      </c>
    </row>
    <row r="31" spans="1:1" x14ac:dyDescent="0.25">
      <c r="A31" s="3" t="s">
        <v>93</v>
      </c>
    </row>
    <row r="32" spans="1:1" x14ac:dyDescent="0.25">
      <c r="A32" s="3">
        <v>4</v>
      </c>
    </row>
    <row r="33" spans="1:1" x14ac:dyDescent="0.25">
      <c r="A33" s="3" t="s">
        <v>94</v>
      </c>
    </row>
    <row r="34" spans="1:1" x14ac:dyDescent="0.25">
      <c r="A34" s="3" t="s">
        <v>95</v>
      </c>
    </row>
    <row r="35" spans="1:1" x14ac:dyDescent="0.25">
      <c r="A35" s="3" t="s">
        <v>96</v>
      </c>
    </row>
    <row r="36" spans="1:1" x14ac:dyDescent="0.25">
      <c r="A36" s="3" t="s">
        <v>97</v>
      </c>
    </row>
    <row r="37" spans="1:1" x14ac:dyDescent="0.25">
      <c r="A37" s="3" t="s">
        <v>98</v>
      </c>
    </row>
    <row r="38" spans="1:1" x14ac:dyDescent="0.25">
      <c r="A38" s="3" t="s">
        <v>99</v>
      </c>
    </row>
    <row r="39" spans="1:1" x14ac:dyDescent="0.25">
      <c r="A39" s="3" t="s">
        <v>100</v>
      </c>
    </row>
    <row r="40" spans="1:1" x14ac:dyDescent="0.25">
      <c r="A40" s="3" t="s">
        <v>101</v>
      </c>
    </row>
    <row r="41" spans="1:1" x14ac:dyDescent="0.25">
      <c r="A41" s="3" t="s">
        <v>102</v>
      </c>
    </row>
    <row r="42" spans="1:1" x14ac:dyDescent="0.25">
      <c r="A42" s="3" t="s">
        <v>103</v>
      </c>
    </row>
    <row r="43" spans="1:1" x14ac:dyDescent="0.25">
      <c r="A43" s="3" t="s">
        <v>104</v>
      </c>
    </row>
    <row r="44" spans="1:1" x14ac:dyDescent="0.25">
      <c r="A44" s="3" t="s">
        <v>105</v>
      </c>
    </row>
    <row r="45" spans="1:1" x14ac:dyDescent="0.25">
      <c r="A45" s="3" t="s">
        <v>106</v>
      </c>
    </row>
    <row r="46" spans="1:1" x14ac:dyDescent="0.25">
      <c r="A46" s="3" t="s">
        <v>107</v>
      </c>
    </row>
    <row r="47" spans="1:1" x14ac:dyDescent="0.25">
      <c r="A47" s="3" t="s">
        <v>108</v>
      </c>
    </row>
    <row r="48" spans="1:1" x14ac:dyDescent="0.25">
      <c r="A48" s="3" t="s">
        <v>109</v>
      </c>
    </row>
    <row r="49" spans="1:1" x14ac:dyDescent="0.25">
      <c r="A49" s="3" t="s">
        <v>110</v>
      </c>
    </row>
    <row r="50" spans="1:1" x14ac:dyDescent="0.25">
      <c r="A50" s="3" t="s">
        <v>111</v>
      </c>
    </row>
    <row r="51" spans="1:1" x14ac:dyDescent="0.25">
      <c r="A51" s="3" t="s">
        <v>112</v>
      </c>
    </row>
    <row r="52" spans="1:1" x14ac:dyDescent="0.25">
      <c r="A52" s="3" t="s">
        <v>113</v>
      </c>
    </row>
    <row r="53" spans="1:1" x14ac:dyDescent="0.25">
      <c r="A53" s="3" t="s">
        <v>114</v>
      </c>
    </row>
    <row r="54" spans="1:1" x14ac:dyDescent="0.25">
      <c r="A54" s="3" t="s">
        <v>115</v>
      </c>
    </row>
    <row r="55" spans="1:1" x14ac:dyDescent="0.25">
      <c r="A55" s="3" t="s">
        <v>108</v>
      </c>
    </row>
    <row r="56" spans="1:1" x14ac:dyDescent="0.25">
      <c r="A56" s="3" t="s">
        <v>116</v>
      </c>
    </row>
    <row r="57" spans="1:1" x14ac:dyDescent="0.25">
      <c r="A57" s="3" t="s">
        <v>117</v>
      </c>
    </row>
    <row r="58" spans="1:1" x14ac:dyDescent="0.25">
      <c r="A58" s="3" t="s">
        <v>118</v>
      </c>
    </row>
    <row r="59" spans="1:1" x14ac:dyDescent="0.25">
      <c r="A59" s="3" t="s">
        <v>119</v>
      </c>
    </row>
    <row r="60" spans="1:1" x14ac:dyDescent="0.25">
      <c r="A60" s="3" t="s">
        <v>120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121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122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123</v>
      </c>
    </row>
    <row r="68" spans="1:1" x14ac:dyDescent="0.25">
      <c r="A68" s="3" t="s">
        <v>124</v>
      </c>
    </row>
    <row r="69" spans="1:1" x14ac:dyDescent="0.25">
      <c r="A69" s="3" t="s">
        <v>125</v>
      </c>
    </row>
    <row r="70" spans="1:1" x14ac:dyDescent="0.25">
      <c r="A70" s="3" t="s">
        <v>126</v>
      </c>
    </row>
    <row r="71" spans="1:1" x14ac:dyDescent="0.25">
      <c r="A71" s="3" t="s">
        <v>127</v>
      </c>
    </row>
    <row r="72" spans="1:1" x14ac:dyDescent="0.25">
      <c r="A72" s="3" t="s">
        <v>128</v>
      </c>
    </row>
    <row r="73" spans="1:1" x14ac:dyDescent="0.25">
      <c r="A73" s="3" t="s">
        <v>129</v>
      </c>
    </row>
    <row r="74" spans="1:1" x14ac:dyDescent="0.25">
      <c r="A74" s="3" t="s">
        <v>130</v>
      </c>
    </row>
    <row r="75" spans="1:1" x14ac:dyDescent="0.25">
      <c r="A75" s="3" t="s">
        <v>131</v>
      </c>
    </row>
    <row r="76" spans="1:1" x14ac:dyDescent="0.25">
      <c r="A76" s="3" t="s">
        <v>132</v>
      </c>
    </row>
    <row r="77" spans="1:1" x14ac:dyDescent="0.25">
      <c r="A77" s="3" t="s">
        <v>133</v>
      </c>
    </row>
    <row r="78" spans="1:1" x14ac:dyDescent="0.25">
      <c r="A78" s="3" t="s">
        <v>134</v>
      </c>
    </row>
    <row r="79" spans="1:1" x14ac:dyDescent="0.25">
      <c r="A79" s="3" t="s">
        <v>135</v>
      </c>
    </row>
    <row r="80" spans="1:1" x14ac:dyDescent="0.25">
      <c r="A80" s="3" t="s">
        <v>136</v>
      </c>
    </row>
    <row r="81" spans="1:1" x14ac:dyDescent="0.25">
      <c r="A81" s="3" t="s">
        <v>137</v>
      </c>
    </row>
    <row r="82" spans="1:1" x14ac:dyDescent="0.25">
      <c r="A82" s="3" t="s">
        <v>138</v>
      </c>
    </row>
    <row r="83" spans="1:1" x14ac:dyDescent="0.25">
      <c r="A83" s="3" t="s">
        <v>139</v>
      </c>
    </row>
    <row r="84" spans="1:1" x14ac:dyDescent="0.25">
      <c r="A84" s="3" t="s">
        <v>140</v>
      </c>
    </row>
    <row r="85" spans="1:1" x14ac:dyDescent="0.25">
      <c r="A85" s="3" t="s">
        <v>141</v>
      </c>
    </row>
    <row r="86" spans="1:1" x14ac:dyDescent="0.25">
      <c r="A86" s="3" t="s">
        <v>142</v>
      </c>
    </row>
    <row r="87" spans="1:1" x14ac:dyDescent="0.25">
      <c r="A87" s="3" t="s">
        <v>143</v>
      </c>
    </row>
    <row r="88" spans="1:1" x14ac:dyDescent="0.25">
      <c r="A88" s="3" t="s">
        <v>144</v>
      </c>
    </row>
    <row r="89" spans="1:1" x14ac:dyDescent="0.25">
      <c r="A89" s="3" t="s">
        <v>145</v>
      </c>
    </row>
    <row r="90" spans="1:1" x14ac:dyDescent="0.25">
      <c r="A90" s="3" t="s">
        <v>146</v>
      </c>
    </row>
    <row r="91" spans="1:1" x14ac:dyDescent="0.25">
      <c r="A91" s="3" t="s">
        <v>147</v>
      </c>
    </row>
    <row r="92" spans="1:1" x14ac:dyDescent="0.25">
      <c r="A92" s="3" t="s">
        <v>148</v>
      </c>
    </row>
    <row r="93" spans="1:1" x14ac:dyDescent="0.25">
      <c r="A93" s="3" t="s">
        <v>149</v>
      </c>
    </row>
    <row r="94" spans="1:1" x14ac:dyDescent="0.25">
      <c r="A94" s="3" t="s">
        <v>150</v>
      </c>
    </row>
    <row r="95" spans="1:1" x14ac:dyDescent="0.25">
      <c r="A95" s="3" t="s">
        <v>151</v>
      </c>
    </row>
    <row r="96" spans="1:1" x14ac:dyDescent="0.25">
      <c r="A96" s="3" t="s">
        <v>152</v>
      </c>
    </row>
    <row r="97" spans="1:1" x14ac:dyDescent="0.25">
      <c r="A97" s="3" t="s">
        <v>153</v>
      </c>
    </row>
    <row r="98" spans="1:1" x14ac:dyDescent="0.25">
      <c r="A98" s="3">
        <v>6</v>
      </c>
    </row>
    <row r="99" spans="1:1" x14ac:dyDescent="0.25">
      <c r="A99" s="3" t="s">
        <v>154</v>
      </c>
    </row>
    <row r="100" spans="1:1" x14ac:dyDescent="0.25">
      <c r="A100" s="3" t="s">
        <v>155</v>
      </c>
    </row>
    <row r="101" spans="1:1" x14ac:dyDescent="0.25">
      <c r="A101" s="3" t="s">
        <v>156</v>
      </c>
    </row>
    <row r="102" spans="1:1" x14ac:dyDescent="0.25">
      <c r="A102" s="3" t="s">
        <v>157</v>
      </c>
    </row>
    <row r="103" spans="1:1" x14ac:dyDescent="0.25">
      <c r="A103" s="3" t="s">
        <v>158</v>
      </c>
    </row>
    <row r="104" spans="1:1" x14ac:dyDescent="0.25">
      <c r="A104" s="3" t="s">
        <v>159</v>
      </c>
    </row>
    <row r="105" spans="1:1" x14ac:dyDescent="0.25">
      <c r="A105" s="3" t="s">
        <v>160</v>
      </c>
    </row>
    <row r="106" spans="1:1" x14ac:dyDescent="0.25">
      <c r="A106" s="3" t="s">
        <v>161</v>
      </c>
    </row>
    <row r="107" spans="1:1" x14ac:dyDescent="0.25">
      <c r="A107" s="3" t="s">
        <v>162</v>
      </c>
    </row>
    <row r="108" spans="1:1" x14ac:dyDescent="0.25">
      <c r="A108" s="3" t="s">
        <v>163</v>
      </c>
    </row>
    <row r="109" spans="1:1" x14ac:dyDescent="0.25">
      <c r="A109" s="3" t="s">
        <v>164</v>
      </c>
    </row>
    <row r="110" spans="1:1" x14ac:dyDescent="0.25">
      <c r="A110" s="3" t="s">
        <v>165</v>
      </c>
    </row>
    <row r="111" spans="1:1" x14ac:dyDescent="0.25">
      <c r="A111" s="3" t="s">
        <v>166</v>
      </c>
    </row>
    <row r="112" spans="1:1" x14ac:dyDescent="0.25">
      <c r="A112" s="3" t="s">
        <v>167</v>
      </c>
    </row>
    <row r="113" spans="1:1" x14ac:dyDescent="0.25">
      <c r="A113" s="3" t="s">
        <v>168</v>
      </c>
    </row>
    <row r="114" spans="1:1" x14ac:dyDescent="0.25">
      <c r="A114" s="3" t="s">
        <v>165</v>
      </c>
    </row>
    <row r="115" spans="1:1" x14ac:dyDescent="0.25">
      <c r="A115" s="3" t="s">
        <v>169</v>
      </c>
    </row>
    <row r="116" spans="1:1" x14ac:dyDescent="0.25">
      <c r="A116" s="3" t="s">
        <v>170</v>
      </c>
    </row>
    <row r="117" spans="1:1" x14ac:dyDescent="0.25">
      <c r="A117" s="3" t="s">
        <v>171</v>
      </c>
    </row>
    <row r="118" spans="1:1" x14ac:dyDescent="0.25">
      <c r="A118" s="3" t="s">
        <v>172</v>
      </c>
    </row>
    <row r="119" spans="1:1" x14ac:dyDescent="0.25">
      <c r="A119" s="3" t="s">
        <v>173</v>
      </c>
    </row>
    <row r="120" spans="1:1" x14ac:dyDescent="0.25">
      <c r="A120" s="3" t="s">
        <v>174</v>
      </c>
    </row>
    <row r="121" spans="1:1" x14ac:dyDescent="0.25">
      <c r="A121" s="3" t="s">
        <v>175</v>
      </c>
    </row>
    <row r="122" spans="1:1" x14ac:dyDescent="0.25">
      <c r="A122" s="3" t="s">
        <v>176</v>
      </c>
    </row>
    <row r="123" spans="1:1" x14ac:dyDescent="0.25">
      <c r="A123" s="3" t="s">
        <v>177</v>
      </c>
    </row>
    <row r="124" spans="1:1" x14ac:dyDescent="0.25">
      <c r="A124" s="3" t="s">
        <v>178</v>
      </c>
    </row>
    <row r="125" spans="1:1" x14ac:dyDescent="0.25">
      <c r="A125" s="3" t="s">
        <v>179</v>
      </c>
    </row>
    <row r="126" spans="1:1" x14ac:dyDescent="0.25">
      <c r="A126" s="3" t="s">
        <v>180</v>
      </c>
    </row>
    <row r="127" spans="1:1" x14ac:dyDescent="0.25">
      <c r="A127" s="3" t="s">
        <v>181</v>
      </c>
    </row>
    <row r="128" spans="1:1" x14ac:dyDescent="0.25">
      <c r="A128" s="3" t="s">
        <v>182</v>
      </c>
    </row>
    <row r="129" spans="1:1" x14ac:dyDescent="0.25">
      <c r="A129" s="3" t="s">
        <v>183</v>
      </c>
    </row>
    <row r="130" spans="1:1" x14ac:dyDescent="0.25">
      <c r="A130" s="3" t="s">
        <v>184</v>
      </c>
    </row>
    <row r="131" spans="1:1" x14ac:dyDescent="0.25">
      <c r="A131" s="3" t="s">
        <v>185</v>
      </c>
    </row>
    <row r="132" spans="1:1" x14ac:dyDescent="0.25">
      <c r="A132" s="3" t="s">
        <v>186</v>
      </c>
    </row>
    <row r="133" spans="1:1" x14ac:dyDescent="0.25">
      <c r="A133" s="3">
        <v>7</v>
      </c>
    </row>
    <row r="134" spans="1:1" x14ac:dyDescent="0.25">
      <c r="A134" s="3" t="s">
        <v>187</v>
      </c>
    </row>
    <row r="135" spans="1:1" x14ac:dyDescent="0.25">
      <c r="A135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FinanciamentosPF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2020-07-16T18:32:03Z</dcterms:modified>
  <cp:category/>
  <cp:contentStatus/>
</cp:coreProperties>
</file>