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SDS\Documents\GitHub\Open-Banking-\"/>
    </mc:Choice>
  </mc:AlternateContent>
  <bookViews>
    <workbookView xWindow="0" yWindow="0" windowWidth="20490" windowHeight="7620" activeTab="2"/>
  </bookViews>
  <sheets>
    <sheet name="Dependências-Agências" sheetId="1" r:id="rId1"/>
    <sheet name="Correspondentes" sheetId="2" r:id="rId2"/>
    <sheet name="CanaisAtendimentoEletrônico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 i="3" l="1"/>
  <c r="A13" i="3"/>
  <c r="A12" i="3"/>
  <c r="A9" i="3"/>
  <c r="A10" i="3"/>
  <c r="A11" i="3"/>
  <c r="A8" i="3"/>
  <c r="A7" i="3"/>
  <c r="A6" i="3"/>
  <c r="A5" i="3"/>
  <c r="A4" i="3"/>
  <c r="A3" i="3"/>
  <c r="A26" i="2"/>
  <c r="A25" i="2"/>
  <c r="A24" i="2"/>
  <c r="A18" i="2"/>
  <c r="A19" i="2"/>
  <c r="A20" i="2"/>
  <c r="A21" i="2"/>
  <c r="A22" i="2"/>
  <c r="A23" i="2"/>
  <c r="A17" i="2"/>
  <c r="A12" i="2"/>
  <c r="A13" i="2"/>
  <c r="A14" i="2"/>
  <c r="A15" i="2"/>
  <c r="A16" i="2"/>
  <c r="A11" i="2"/>
  <c r="A8" i="2"/>
  <c r="A9" i="2"/>
  <c r="A10" i="2"/>
  <c r="A7" i="2"/>
  <c r="A6" i="2"/>
  <c r="A5" i="2"/>
  <c r="A4" i="2"/>
  <c r="A3" i="2"/>
  <c r="A18" i="1" l="1"/>
  <c r="A12" i="1"/>
  <c r="A13" i="1"/>
  <c r="A14" i="1"/>
  <c r="A15" i="1"/>
  <c r="A16" i="1"/>
  <c r="A17" i="1"/>
  <c r="A11" i="1"/>
  <c r="A23" i="1" l="1"/>
  <c r="A25" i="1"/>
  <c r="A24" i="1"/>
  <c r="A26" i="1" l="1"/>
  <c r="A2" i="3" l="1"/>
  <c r="A2" i="2"/>
  <c r="A28" i="1"/>
  <c r="A27" i="1"/>
  <c r="A22" i="1"/>
  <c r="A21" i="1"/>
  <c r="A20" i="1"/>
  <c r="A19" i="1"/>
  <c r="A10" i="1"/>
  <c r="A9" i="1"/>
  <c r="A8" i="1"/>
  <c r="A7" i="1"/>
  <c r="A6" i="1"/>
  <c r="A5" i="1"/>
  <c r="A4" i="1"/>
  <c r="A3" i="1"/>
  <c r="A2" i="1"/>
</calcChain>
</file>

<file path=xl/sharedStrings.xml><?xml version="1.0" encoding="utf-8"?>
<sst xmlns="http://schemas.openxmlformats.org/spreadsheetml/2006/main" count="457" uniqueCount="134">
  <si>
    <t>Xpath</t>
  </si>
  <si>
    <t>Nome</t>
  </si>
  <si>
    <t>Definição</t>
  </si>
  <si>
    <t>Tipo do Dado</t>
  </si>
  <si>
    <t>Tamanho</t>
  </si>
  <si>
    <t>Mandatoriedade</t>
  </si>
  <si>
    <t>Formato</t>
  </si>
  <si>
    <t>Domínio</t>
  </si>
  <si>
    <t>Mínimo de Ocorrências</t>
  </si>
  <si>
    <t>Máximo de Ocorrências</t>
  </si>
  <si>
    <t>Restrições</t>
  </si>
  <si>
    <t>Name</t>
  </si>
  <si>
    <t>StreetName</t>
  </si>
  <si>
    <t>BuildingNumber</t>
  </si>
  <si>
    <t>OpeningTime</t>
  </si>
  <si>
    <t>ClosingTime</t>
  </si>
  <si>
    <t>Opcional</t>
  </si>
  <si>
    <t>Mandatório</t>
  </si>
  <si>
    <t>Campo de texto livre para descrever mais sobre os serviços</t>
  </si>
  <si>
    <t>TradingName</t>
  </si>
  <si>
    <t>Texto</t>
  </si>
  <si>
    <t>\w*\W*</t>
  </si>
  <si>
    <t>[A-Z]{2}</t>
  </si>
  <si>
    <t>(\d{5})-(\d{3})</t>
  </si>
  <si>
    <t>([0-9]{4,5})-([0-9]{4})</t>
  </si>
  <si>
    <t>N</t>
  </si>
  <si>
    <t>N/A</t>
  </si>
  <si>
    <t>Número de DDD (Discagem Direta à Distância) do telefone da 
dependência - se houver. Ex. '19'</t>
  </si>
  <si>
    <t>Número de DDD (Discagem Direta à Distância) para  telefone de acesso ao Canal - se houver. Ex. '19'</t>
  </si>
  <si>
    <t>TownName</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</si>
  <si>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 núcleo, parque, passarela, pátio, praça, quadra, recanto, residencial, rodovia, rua, setor, sítio, travessa, trecho, trevo, vale, vereda, via, viaduto, viela, vila</t>
  </si>
  <si>
    <t>Os logradouros são identificados pelo nome oficial atribuído pelo município ao qual estão vinculados. Exemplo: Avenida Paulista, sendo “Avenida” o tipo e “Paulista” o nome do logradouro</t>
  </si>
  <si>
    <t>Bairro é uma comunidade ou região localizada em uma cidade ou município de acordo com as suas subdivisões geográficas. Exemplo: 'Paraíso'</t>
  </si>
  <si>
    <t>Código de Endereçamento Postal: Composto por um conjunto numérico de oito dígitos, o objetivo principal do CEP é orientar e acelerar o encaminhamento, o tratamento e a entrega de objetos postados nos Correios, por meio da sua atribuição a localidades, logradouros, unidades dos Correios, serviços, órgãos públicos, empresas e edifícios. Ex. '01311-000'</t>
  </si>
  <si>
    <t>(\d{2})\.(\d{3})\.(\d{3})</t>
  </si>
  <si>
    <t>Números de 0 a 9</t>
  </si>
  <si>
    <t>Número de 0 a 9 e o caracter ponto (.).</t>
  </si>
  <si>
    <t>(Domingo)|(Segunda-feira)|(Terça-feira)|(Quarta-feira)|(Quinta-feira)|(Sexta-feira)|(Sábado)</t>
  </si>
  <si>
    <t>Em formato texto, seguindo o domínio apresentado, devem ser colocados os dias da semana.</t>
  </si>
  <si>
    <t>PostCode</t>
  </si>
  <si>
    <t>Segunda-Feira
Terça-Feira
Quarta-Feira
Quinta-Feira
Sexta-Feira</t>
  </si>
  <si>
    <t>O número especifica o imóvel. Ocorrem, raras vezes, de o imóvel não ter número. Para os logradouros sem numeração recomenda-se a utilização da sigla 's/n'.</t>
  </si>
  <si>
    <t xml:space="preserve">Localidade: O nome da localidade corresponde à designação da cidade ou município no qual o endereço está localizado. Ex. 'São Paulo'
</t>
  </si>
  <si>
    <t xml:space="preserve">Localidade: O nome da localidade corresponde à designação
da cidade ou município no qual o endereço está localizado. Ex. 'São Paulo'
</t>
  </si>
  <si>
    <t>Número de telefone da dependência - se houver</t>
  </si>
  <si>
    <t>^(\d{2})\.(\d{3})\.(\d{3})$</t>
  </si>
  <si>
    <t>^\d{4}$</t>
  </si>
  <si>
    <t>^\d{2}$</t>
  </si>
  <si>
    <t>^(\d{5})-(\d{3})$</t>
  </si>
  <si>
    <t>^[A-Z]{2}$</t>
  </si>
  <si>
    <t>Dígito verificador do código da dependência</t>
  </si>
  <si>
    <t>Alguns logradouros ainda necessitam ser especificados por meio de complemento, conforme o exemplo a seguir: 'Loja B', 'Fundos', 'Casa 2', 'Lote C'</t>
  </si>
  <si>
    <t>O número verificador do CNPJ, composto por dois dígitos, é calculado em duas etapas utilizando o módulo de divisão 11, utilizando-se os 12 primeiros números do CNPJ - inscrição e filial</t>
  </si>
  <si>
    <t>GroupName</t>
  </si>
  <si>
    <t xml:space="preserve">Texto
</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</si>
  <si>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</si>
  <si>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</si>
  <si>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Codes</t>
  </si>
  <si>
    <t>Nome do conglomerado ao qual pertence o agente bancário, por exemplo: 
"Companhia Brasileira de Distribuição"
"Empresa Brasileira de Correios e Telegrafos - ECT"
'Grupo Pão de Açúcar'</t>
  </si>
  <si>
    <t xml:space="preserve">Serviços prestados pela dependência consultada:
1. Abertura de contas
2.Recebimentos, pagamentos e transferências eletrônicas
3.Recebimentos e pagamentos de qualquer natureza
4.Operações de crédito
5.Cartão de crédito
6.Operações de câmbio
7.Investimentos
8.Seguros
</t>
  </si>
  <si>
    <t xml:space="preserve">Filial do CNPJ da instituição responsável pela dependência - corresponde aos quatro seguintes números de ordem das filiais da empresa. Normalmente a empresa matriz tem este campo preenchido com '0001' </t>
  </si>
  <si>
    <t>CNPJCheckNumber</t>
  </si>
  <si>
    <t>Raiz do CNPJ da instituição responsável pela dependência - o CNPJ corresponde ao número de inscrição no Cadastro de Pessoa Jurídica. Os oito primeiros números à esquerda (XX. XXX. XXX) formam a "raiz" ou base, que identifica a empresa de forma única. Ex. '50.685.362'</t>
  </si>
  <si>
    <r>
      <t>Tipo da dependência, segundo a regulamentação do Bacen, 
na Resolução Nº 4072, de 26 de abril de 2012:
1 -</t>
    </r>
    <r>
      <rPr>
        <b/>
        <sz val="11"/>
        <rFont val="Calibri"/>
        <family val="2"/>
        <scheme val="minor"/>
      </rPr>
      <t xml:space="preserve"> Agência</t>
    </r>
    <r>
      <rPr>
        <sz val="11"/>
        <rFont val="Calibri"/>
        <family val="2"/>
        <scheme val="minor"/>
      </rPr>
      <t xml:space="preserve"> é a dependência destinada ao atendimento aos clientes e ao público em geral no exercício de atividades da instituição, não podendo ser móvel ou transitória;
  Dependência de instituições financeiras e demais instituições, autorizadas a funcionar pelo Banco Central do Brasil, destinada à prática das atividades para as quais a instituição esteja regularmente habilitada.
2 - </t>
    </r>
    <r>
      <rPr>
        <b/>
        <sz val="11"/>
        <rFont val="Calibri"/>
        <family val="2"/>
        <scheme val="minor"/>
      </rPr>
      <t>Posto de Atendimento</t>
    </r>
    <r>
      <rPr>
        <sz val="11"/>
        <rFont val="Calibri"/>
        <family val="2"/>
        <scheme val="minor"/>
      </rPr>
      <t xml:space="preserve"> é a dependência subordinada a agência  ou à sede da instituição financeira, destinada ao atendimento ao público no exercício de uma ou mais de suas atividades, podendo ser fixo ou móvel. Segundo Art.15. Os Postos de Atendimento Bancário (PAB), Postos Avançados de Atendimento (PAA), Postos de Atendimento Transitórios (PAT), Postos de Compra de Ouro (PCO), Postos de Atendimento Cooperativo (PAC), Postos de Atendimento de Microcrédito (PAM), Postos Bancários de Arrecadação e Pagamento (PAP) e os Postos de Câmbio atualmente em funcionamento serão considerados PA.
3 - </t>
    </r>
    <r>
      <rPr>
        <b/>
        <sz val="11"/>
        <rFont val="Calibri"/>
        <family val="2"/>
        <scheme val="minor"/>
      </rPr>
      <t>Posto de Atendimento Eletrônico</t>
    </r>
    <r>
      <rPr>
        <sz val="11"/>
        <rFont val="Calibri"/>
        <family val="2"/>
        <scheme val="minor"/>
      </rPr>
      <t xml:space="preserve"> é a dependência constituída por um ou mais terminais de autoatendimento, subordinada a agência ou à sede da instituição, destinada à prestação de serviços por meio eletrônico, podendo ser fixo ou móvel, permanente ou transitório</t>
    </r>
  </si>
  <si>
    <t>Números de 0 a 9 e o caracter ponto (.).</t>
  </si>
  <si>
    <t xml:space="preserve">Código identificador da dependência. Ex. '3006','3035', '1382', '2516', '2856'. </t>
  </si>
  <si>
    <t>Para qualquer tipo de dependência informada deverá ser sempre preenchido com a identificação da Agência</t>
  </si>
  <si>
    <t>Number</t>
  </si>
  <si>
    <t>Em campo texto devem ser registradas todas as Exceções para o não atendimento.  Ex. 'Exceto feriados municipais, nacionais e estaduais'.</t>
  </si>
  <si>
    <t>Horário padrão de início de atendimento da Dependência.
O horário deve estar no formato UTC (10:00:00+0000).</t>
  </si>
  <si>
    <t>Horário padrão de encerramento de atendimento da Dependência.
O horário deve estar no formato UTC (16:00:00+0000).</t>
  </si>
  <si>
    <t>CorporationName</t>
  </si>
  <si>
    <t>Raiz do CNPJ do Correspondente - o CNPJ corresponde ao número de inscrição no Cadastro de Pessoa Jurídica. Os oito primeiros números à esquerda (XX. XXX. XXX) formam a "raiz" ou base, que identifica a empresa de forma única. Ex. '20.334.987'</t>
  </si>
  <si>
    <t xml:space="preserve">Filial do CNPJ do Correspondente - corresponde aos quatro seguintes números de ordem das filiais da empresa. Normalmente a empresa matriz tem este campo preenchido com '0002' </t>
  </si>
  <si>
    <t>Raiz do CNPJ do Contrante - o CNPJ corresponde ao número de inscrição no Cadastro de Pessoa Jurídica. Os oito primeiros números à esquerda (XX. XXX. XXX) formam a "raiz" ou base, que identifica a empresa de forma única. Ex. 14.684.579'</t>
  </si>
  <si>
    <t>Filial do CNPJ do Contratante responsável pelo correspondente - corresponde aos quatro seguintes números de ordem das filiais da empresa. Normalmente a empresa matriz tem este campo preenchido com '0001'</t>
  </si>
  <si>
    <t>Enumeração de serviços prestados pelo Correspondente consultado:
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</si>
  <si>
    <t>1 - Agência
2 - Posto de Atendimento
3 - Posto de Atendimento Eletrônico</t>
  </si>
  <si>
    <t>Preenchimento com horário universal (em UTC)</t>
  </si>
  <si>
    <t>^([0|1|2]{1})([0-9]{1}):([0|1|2|3|4|5]{1})([0-9]{1}):([0|1|2|3|4|5]{1})([0-9]{1})\+([0-9]{4})$</t>
  </si>
  <si>
    <t>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</si>
  <si>
    <t>Número de DDI (Discagem Direta Internacional) para  telefone de acesso ao Canal - se houver. Ex. '55'</t>
  </si>
  <si>
    <t>Endereço eletrônico de acesso ao canal. URLs são limitadas a 2048 caracteres mas, para o contexto do Sistema Financeiro aberto, será adotado a metade deste tamanho. Ex. 'https://example.com/mobile-banking'</t>
  </si>
  <si>
    <t>Enumeração de serviços disponíveis no Canal de 
Atendimento Eletrônico consultado:
1 'Abertura de contas'
2 'Recebimentos, pagamentos e transferências eletrônicas'
3 'Recebimentos e pagamentos de qualquer natureza
Operações de crédito'
4 'Cartão de crédito'
5 'Operações de câmbio'
6 'Investimentos'
7 'Seguros'</t>
  </si>
  <si>
    <t>Se houver um número de telefone obrigatoriamente devemos ter seu tipo identificado</t>
  </si>
  <si>
    <t>Se houver um número de telefone obrigatoriamente devemos ter um DDD</t>
  </si>
  <si>
    <t>1. 'Fixo'
2. 'Móvel"</t>
  </si>
  <si>
    <t>A sigla da unidade da federação identifica o estado
no qual o endereço está localizado. Ex. 'SP'</t>
  </si>
  <si>
    <t>A sigla da unidade da federação identifica o estado no qual o endereço está localizado. Ex. 'SP'. Deve-se considerar apenas as siglas para os estados brasileiros.</t>
  </si>
  <si>
    <t>Tipo de canal de atendimento:
1 'Internet banking'
2 'Mobile banking' 
3 'Central telefônica banking'
4 'SAC'
5 'Ouvidoria'
6 'Chat'</t>
  </si>
  <si>
    <t>1 'Internet banking'
2 'Mobile banking' 
3 'Central telefônica banking'
4 'SAC'
5 'Ouvidoria'
6 'Chat'</t>
  </si>
  <si>
    <t>^\d{1,2}$</t>
  </si>
  <si>
    <t>^\d{1}$</t>
  </si>
  <si>
    <t>^([0-9]{1})$</t>
  </si>
  <si>
    <t>Mensagem complementar necessária para o agrupamento da identificação do telefone. Exemplos relativos ao prenchimento do agrupmento telefone: 
DDI '55'; DDD '11', '40044828, 'Para clientes no exterior'
DDI ' ', DDD ' ', 40044828', "Para regiões metropolitanas'
DDI ' ', DDD ' ', 40044828', "Para demais localidades'</t>
  </si>
  <si>
    <t xml:space="preserve">Nome do conglomerado proprietário da dependência (titular). Ex. 'Organização A' </t>
  </si>
  <si>
    <r>
      <t>Nome da Instituição</t>
    </r>
    <r>
      <rPr>
        <sz val="11"/>
        <color theme="1"/>
        <rFont val="Calibri"/>
        <family val="2"/>
        <scheme val="minor"/>
      </rPr>
      <t>, pertencente à organização, r</t>
    </r>
    <r>
      <rPr>
        <sz val="11"/>
        <rFont val="Calibri"/>
        <family val="2"/>
        <scheme val="minor"/>
      </rPr>
      <t>esponsável pela Dependência. Ex. 'Empresa da Organização A'</t>
    </r>
  </si>
  <si>
    <r>
      <t xml:space="preserve">2 dígitos de verificação do CNPJ da instituição responsável pela dependência, corresponde aos dois últimos números. Ex. '35' 
A composição do CNPJ completo pode ser assim representada, conforme ex. </t>
    </r>
    <r>
      <rPr>
        <sz val="11"/>
        <color theme="1"/>
        <rFont val="Calibri"/>
        <family val="2"/>
        <scheme val="minor"/>
      </rPr>
      <t>'50.685.362/</t>
    </r>
    <r>
      <rPr>
        <sz val="11"/>
        <rFont val="Calibri"/>
        <family val="2"/>
        <scheme val="minor"/>
      </rPr>
      <t>0001</t>
    </r>
    <r>
      <rPr>
        <sz val="11"/>
        <color theme="1"/>
        <rFont val="Calibri"/>
        <family val="2"/>
        <scheme val="minor"/>
      </rPr>
      <t>-35'</t>
    </r>
  </si>
  <si>
    <t>Número</t>
  </si>
  <si>
    <t xml:space="preserve">Nome da dependência, exemplos: 
         3006, 'SP Ponte Morumbi'
         3035, 'Uberaba São Benedito'
         1382, 'ALPHAVILLE-BARUERI'
         2516, 'PRIME-ALPHAVILLE'
         2856, 'CID.DE DEUS-U.OSASCO'
   </t>
  </si>
  <si>
    <t>Nome do conglomerado responsável pela contrataçao do Correspondente. Ex. 'Organização A</t>
  </si>
  <si>
    <t>Nome do contratante do serviço do correspondente. Ex. 'Empresa Contratante'</t>
  </si>
  <si>
    <t>2 dígitos verificação do CNPJ do Contratante responsável pelo correspondente, corresponde aos dois últimos números. Ex. '63'.  A composição do CNPJ completo pode ser assim representada, conforme ex. '14.684.5790001-35'</t>
  </si>
  <si>
    <t>Nome do Correspondente Bancário. Segundo Glossário do
Bacen: Correspondentes no pais são Empresas, integrantes ou não do Sistema Financeiro Nacional, contratadas por instituições financeiras e demais instituições autorizadas a funcionar pelo Banco Central do Brasil para a prestação de serviços de atendimento aos clientes e usuários dessas instituições. Os correspondentes mais conhecidos são as lotéricas e o banco postal. Ex. 'Empresa Correspondente S.A.'</t>
  </si>
  <si>
    <t>Nome fantasia do Correspondente. Ex. 'Correspondente Minuto'</t>
  </si>
  <si>
    <t>2 dígitos verificação do CNPJ do correspondente, corresponde aos dois últimos números.  Ex. '85'. A composição do CNPJ completo pode ser assim representada, conforme ex. '20.334.987/0002-85'</t>
  </si>
  <si>
    <t>Nome do conglomerado que disponibiliza os Canais de Atendimento Eletrônico (titular). Ex.  'Organização A'</t>
  </si>
  <si>
    <t>Números de 0 a 9.
O Tipo de Canal determina o Tipo de Acesso a ele relacionado: 
1. URL para acesso ao internet banking,
2. URL para aquisição do app , 
3. telefone/URL da central, 
4. telefone/URL do SAC, 
5. telefone/URL da ouvidoria, 
6. telefone/URL para chat</t>
  </si>
  <si>
    <t>CNPJMainNumber</t>
  </si>
  <si>
    <t>CNPJSubsidiaryNumber</t>
  </si>
  <si>
    <t>TypeNumber</t>
  </si>
  <si>
    <t>IdentificationCode</t>
  </si>
  <si>
    <t>CheckDigitNumber</t>
  </si>
  <si>
    <t>StreetTypeName</t>
  </si>
  <si>
    <t>AdditionalInfoText</t>
  </si>
  <si>
    <t>DistrictName</t>
  </si>
  <si>
    <t>CountrySubDivisionCode</t>
  </si>
  <si>
    <t>WeekdayName</t>
  </si>
  <si>
    <t>ExceptionAvailAbilityText</t>
  </si>
  <si>
    <t>TypeCode</t>
  </si>
  <si>
    <t>Identificação do Tipo de telefone da dependência. Ex. 1.Fixo, 2.Móvel</t>
  </si>
  <si>
    <t>DDDCode</t>
  </si>
  <si>
    <t>DetailText</t>
  </si>
  <si>
    <t>DDICode</t>
  </si>
  <si>
    <t xml:space="preserve">Número de telefone de acesso ao canal. Ex:' 4004-4828', '99878-5342', '0800-778-7788' 
</t>
  </si>
  <si>
    <t>^(([0-9]{4,5})-([0-9]{4}))|(([0-9]{4})-([0-9]{3})-([0-9]{4}))$</t>
  </si>
  <si>
    <t>URLName</t>
  </si>
  <si>
    <t>Indica se a dependência tem acesso restrito a clientes, por exemplo, uma agência dentro de uma empresa que só atenda aos clientes daquela empresa, ou acesso irrestrito, atendendo o público em geral.</t>
  </si>
  <si>
    <t>^\[0-1]{1}$</t>
  </si>
  <si>
    <t>0. Acesso Irrestrito
1. Acesso restrito</t>
  </si>
  <si>
    <t>Booleano</t>
  </si>
  <si>
    <t>PublicAccessFlag</t>
  </si>
  <si>
    <t>DescriptionText</t>
  </si>
  <si>
    <t>1 'Abertura de contas'
2 'Recebimentos, pagamentos e transferências eletrônicas'
3 'Recebimentos e pagamentos de qualquer natureza'
4 'Operações de crédito'
5 'Cartão de crédito'
6 'Operações de câmbio'
7 'Investimentos'
8 'Seguros'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</si>
</sst>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0"/>
      <name val="Calibri"/>
      <family val="2"/>
      <scheme val="minor"/>
    </font>
    <font>
      <sz val="11"/>
      <name val="Calibri"/>
      <family val="2"/>
      <scheme val="minor"/>
    </font>
    <font>
      <sz val="11"/>
      <color rgb="FF7030A0"/>
      <name val="Calibri"/>
      <family val="2"/>
      <scheme val="minor"/>
    </font>
    <font>
      <b/>
      <sz val="11"/>
      <name val="Calibri"/>
      <family val="2"/>
      <scheme val="minor"/>
    </font>
    <font>
      <sz val="11"/>
      <color rgb="FFFF0000"/>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3">
    <xf numFmtId="0" fontId="0" fillId="0" borderId="0" xfId="0"/>
    <xf numFmtId="0" fontId="2" fillId="0" borderId="0" xfId="0" applyFont="1" applyBorder="1"/>
    <xf numFmtId="0" fontId="2" fillId="0" borderId="0" xfId="0" applyFont="1" applyBorder="1" applyAlignment="1">
      <alignment horizontal="right"/>
    </xf>
    <xf numFmtId="0" fontId="0" fillId="0" borderId="0" xfId="0"/>
    <xf numFmtId="0" fontId="1" fillId="0" borderId="1" xfId="0" applyFont="1" applyBorder="1" applyAlignment="1">
      <alignment horizontal="left" vertical="center"/>
    </xf>
    <xf numFmtId="0" fontId="0" fillId="0" borderId="0" xfId="0" applyAlignment="1"/>
    <xf numFmtId="0" fontId="2" fillId="0" borderId="0" xfId="0" applyFont="1"/>
    <xf numFmtId="0" fontId="0" fillId="0" borderId="0" xfId="0" applyAlignment="1">
      <alignment wrapText="1"/>
    </xf>
    <xf numFmtId="0" fontId="1" fillId="0" borderId="1" xfId="0" applyFont="1" applyBorder="1" applyAlignment="1">
      <alignment horizontal="right" vertical="center"/>
    </xf>
    <xf numFmtId="0" fontId="0" fillId="0" borderId="0" xfId="0" applyAlignment="1">
      <alignment horizontal="right"/>
    </xf>
    <xf numFmtId="0" fontId="1" fillId="0" borderId="1" xfId="0" applyFont="1" applyBorder="1" applyAlignment="1">
      <alignment horizontal="left" vertical="center" wrapText="1"/>
    </xf>
    <xf numFmtId="0" fontId="0" fillId="0" borderId="0" xfId="0" applyAlignment="1">
      <alignment vertical="top"/>
    </xf>
    <xf numFmtId="0" fontId="0" fillId="0" borderId="0" xfId="0" applyAlignment="1">
      <alignment horizontal="right" vertical="top"/>
    </xf>
    <xf numFmtId="0" fontId="0" fillId="0" borderId="0" xfId="0" applyAlignment="1">
      <alignment vertical="top" wrapText="1"/>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left" vertical="top"/>
    </xf>
    <xf numFmtId="0" fontId="2" fillId="0" borderId="0" xfId="0" applyFont="1" applyAlignment="1">
      <alignment horizontal="center" vertical="center"/>
    </xf>
    <xf numFmtId="0" fontId="3" fillId="0" borderId="0" xfId="0" applyFont="1" applyAlignment="1">
      <alignment vertical="top"/>
    </xf>
    <xf numFmtId="0" fontId="3" fillId="0" borderId="0" xfId="0" applyFont="1"/>
    <xf numFmtId="0" fontId="2" fillId="0" borderId="0" xfId="0" applyFont="1" applyAlignment="1">
      <alignment horizontal="left" vertical="top" wrapText="1"/>
    </xf>
    <xf numFmtId="0" fontId="2" fillId="0" borderId="0" xfId="0" applyFont="1" applyAlignment="1">
      <alignment horizontal="right" vertical="top"/>
    </xf>
    <xf numFmtId="0" fontId="2" fillId="0" borderId="0" xfId="0" applyFont="1" applyAlignment="1"/>
    <xf numFmtId="0" fontId="2" fillId="0" borderId="0" xfId="0" applyFont="1" applyAlignment="1">
      <alignment horizontal="right"/>
    </xf>
    <xf numFmtId="0" fontId="1" fillId="0" borderId="1" xfId="0" applyFont="1" applyBorder="1" applyAlignment="1">
      <alignment vertical="center"/>
    </xf>
    <xf numFmtId="0" fontId="4" fillId="0" borderId="0" xfId="0" applyFont="1" applyAlignment="1"/>
    <xf numFmtId="0" fontId="2" fillId="0" borderId="0" xfId="0" applyFont="1" applyFill="1" applyAlignment="1">
      <alignment vertical="top"/>
    </xf>
    <xf numFmtId="0" fontId="0" fillId="0" borderId="0" xfId="0" applyAlignment="1">
      <alignment horizontal="right" vertical="center"/>
    </xf>
    <xf numFmtId="0" fontId="2" fillId="0" borderId="0" xfId="0" applyFont="1" applyAlignment="1">
      <alignment vertical="center"/>
    </xf>
    <xf numFmtId="0" fontId="2" fillId="0" borderId="0" xfId="0" applyFont="1" applyAlignment="1">
      <alignment horizontal="left" vertical="center"/>
    </xf>
    <xf numFmtId="0" fontId="2" fillId="0" borderId="0" xfId="0" quotePrefix="1" applyFont="1" applyAlignment="1">
      <alignment vertical="center"/>
    </xf>
    <xf numFmtId="0" fontId="2" fillId="0" borderId="0" xfId="0" applyFont="1" applyAlignment="1">
      <alignment vertical="center" wrapText="1"/>
    </xf>
    <xf numFmtId="0" fontId="2" fillId="0" borderId="0" xfId="0" applyFont="1" applyAlignment="1">
      <alignment horizontal="center" vertical="top"/>
    </xf>
    <xf numFmtId="0" fontId="2" fillId="0" borderId="0" xfId="0" applyFont="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right" vertical="center"/>
    </xf>
    <xf numFmtId="0" fontId="1" fillId="0" borderId="0" xfId="0" applyFont="1" applyBorder="1" applyAlignment="1">
      <alignment horizontal="left" vertical="center" wrapText="1"/>
    </xf>
    <xf numFmtId="0" fontId="1" fillId="0" borderId="0" xfId="0" applyFont="1" applyFill="1" applyBorder="1" applyAlignment="1">
      <alignment horizontal="left" vertical="center"/>
    </xf>
    <xf numFmtId="0" fontId="2" fillId="0" borderId="0" xfId="0" applyFont="1" applyBorder="1" applyAlignment="1">
      <alignment horizontal="left" vertical="top"/>
    </xf>
    <xf numFmtId="0" fontId="2" fillId="0" borderId="0" xfId="0" applyFont="1" applyBorder="1" applyAlignment="1">
      <alignment horizontal="left" vertical="top" wrapText="1"/>
    </xf>
    <xf numFmtId="0" fontId="2" fillId="0" borderId="0" xfId="0" applyFont="1" applyBorder="1" applyAlignment="1">
      <alignment horizontal="center" vertical="center"/>
    </xf>
    <xf numFmtId="0" fontId="2" fillId="0" borderId="0" xfId="0" applyFont="1" applyBorder="1" applyAlignment="1">
      <alignment vertical="top" wrapText="1"/>
    </xf>
    <xf numFmtId="0" fontId="2" fillId="0" borderId="0" xfId="0" applyFont="1" applyBorder="1" applyAlignment="1">
      <alignment vertical="top"/>
    </xf>
    <xf numFmtId="0" fontId="2" fillId="0" borderId="0" xfId="0" applyFont="1" applyFill="1" applyBorder="1" applyAlignment="1">
      <alignment horizontal="left" vertical="top"/>
    </xf>
    <xf numFmtId="0" fontId="2" fillId="0" borderId="0" xfId="0" applyFont="1" applyBorder="1" applyAlignment="1">
      <alignment wrapText="1"/>
    </xf>
    <xf numFmtId="0" fontId="0" fillId="0" borderId="0" xfId="0" applyFont="1" applyBorder="1" applyAlignment="1">
      <alignment horizontal="left" vertical="top"/>
    </xf>
    <xf numFmtId="0" fontId="2" fillId="0" borderId="0" xfId="0" quotePrefix="1" applyFont="1" applyBorder="1" applyAlignment="1">
      <alignment horizontal="left" vertical="top" wrapText="1"/>
    </xf>
    <xf numFmtId="0" fontId="2" fillId="0" borderId="0" xfId="0" applyFont="1" applyBorder="1" applyAlignment="1">
      <alignment horizontal="center" vertical="top"/>
    </xf>
    <xf numFmtId="0" fontId="0" fillId="0" borderId="0" xfId="0" applyFont="1" applyBorder="1" applyAlignment="1">
      <alignment horizontal="left" vertical="top" wrapText="1"/>
    </xf>
    <xf numFmtId="0" fontId="0" fillId="0" borderId="0" xfId="0" applyFont="1" applyAlignment="1">
      <alignment vertical="center"/>
    </xf>
    <xf numFmtId="0" fontId="0" fillId="0" borderId="0" xfId="0" applyFont="1" applyAlignment="1">
      <alignment horizontal="center" vertical="center"/>
    </xf>
    <xf numFmtId="0" fontId="0" fillId="0" borderId="0" xfId="0" quotePrefix="1"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horizontal="center" vertical="top"/>
    </xf>
    <xf numFmtId="0" fontId="2" fillId="0" borderId="0" xfId="0" applyFont="1" applyBorder="1" applyAlignment="1">
      <alignment horizontal="center" vertical="top" wrapText="1"/>
    </xf>
    <xf numFmtId="0" fontId="2" fillId="2" borderId="0" xfId="0" applyFont="1" applyFill="1" applyBorder="1" applyAlignment="1">
      <alignment vertical="top"/>
    </xf>
    <xf numFmtId="0" fontId="2" fillId="2" borderId="0" xfId="0" applyFont="1" applyFill="1" applyAlignment="1">
      <alignment horizontal="left" vertical="top" wrapText="1"/>
    </xf>
    <xf numFmtId="0" fontId="2" fillId="0" borderId="0" xfId="0" quotePrefix="1" applyFont="1" applyFill="1" applyAlignment="1">
      <alignment vertical="top" wrapText="1"/>
    </xf>
    <xf numFmtId="0" fontId="5" fillId="0" borderId="0" xfId="0" applyFont="1" applyAlignment="1">
      <alignment vertical="top"/>
    </xf>
    <xf numFmtId="0" fontId="5" fillId="0" borderId="0" xfId="0" applyFont="1" applyAlignment="1">
      <alignment horizontal="center" vertical="center"/>
    </xf>
    <xf numFmtId="0" fontId="6" fillId="0" borderId="0" xfId="0" applyFont="1" applyBorder="1" applyAlignment="1">
      <alignment horizontal="left" vertical="center"/>
    </xf>
    <xf numFmtId="0" fontId="5" fillId="0" borderId="0" xfId="0" applyFont="1" applyBorder="1" applyAlignment="1">
      <alignment horizontal="left" vertical="top"/>
    </xf>
    <xf numFmtId="0" fontId="5"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zoomScale="90" zoomScaleNormal="90" workbookViewId="0">
      <pane xSplit="2" ySplit="1" topLeftCell="C8" activePane="bottomRight" state="frozen"/>
      <selection pane="topRight" activeCell="C1" sqref="C1"/>
      <selection pane="bottomLeft" activeCell="A2" sqref="A2"/>
      <selection pane="bottomRight" activeCell="A8" sqref="A8"/>
    </sheetView>
  </sheetViews>
  <sheetFormatPr defaultRowHeight="15" x14ac:dyDescent="0.25"/>
  <cols>
    <col min="1" max="1" width="97.42578125" style="1" bestFit="1" customWidth="1"/>
    <col min="2" max="2" width="23.42578125" style="1" customWidth="1"/>
    <col min="3" max="3" width="71.85546875" style="44" customWidth="1"/>
    <col min="4" max="4" width="11.28515625" style="1" bestFit="1" customWidth="1"/>
    <col min="5" max="5" width="8.140625" style="1" bestFit="1" customWidth="1"/>
    <col min="6" max="6" width="14.140625" style="1" bestFit="1" customWidth="1"/>
    <col min="7" max="7" width="21.42578125" style="1" customWidth="1"/>
    <col min="8" max="8" width="52" style="1" customWidth="1"/>
    <col min="9" max="9" width="19.28515625" style="1" bestFit="1" customWidth="1"/>
    <col min="10" max="10" width="19.5703125" style="2" bestFit="1" customWidth="1"/>
    <col min="11" max="11" width="46.85546875" style="44" customWidth="1"/>
    <col min="12" max="16384" width="9.140625" style="1"/>
  </cols>
  <sheetData>
    <row r="1" spans="1:12" x14ac:dyDescent="0.25">
      <c r="A1" s="34" t="s">
        <v>0</v>
      </c>
      <c r="B1" s="34" t="s">
        <v>1</v>
      </c>
      <c r="C1" s="36" t="s">
        <v>2</v>
      </c>
      <c r="D1" s="60" t="s">
        <v>3</v>
      </c>
      <c r="E1" s="60" t="s">
        <v>4</v>
      </c>
      <c r="F1" s="60" t="s">
        <v>5</v>
      </c>
      <c r="G1" s="60" t="s">
        <v>6</v>
      </c>
      <c r="H1" s="60" t="s">
        <v>7</v>
      </c>
      <c r="I1" s="34" t="s">
        <v>8</v>
      </c>
      <c r="J1" s="35" t="s">
        <v>9</v>
      </c>
      <c r="K1" s="36" t="s">
        <v>10</v>
      </c>
      <c r="L1" s="37"/>
    </row>
    <row r="2" spans="1:12" ht="17.25" customHeight="1" x14ac:dyDescent="0.25">
      <c r="A2" s="38" t="str">
        <f>CONCATENATE("openBankingBrazil/&lt;Organisation&gt;/",B2)</f>
        <v>openBankingBrazil/&lt;Organisation&gt;/Name</v>
      </c>
      <c r="B2" s="38" t="s">
        <v>11</v>
      </c>
      <c r="C2" s="39" t="s">
        <v>95</v>
      </c>
      <c r="D2" s="45" t="s">
        <v>20</v>
      </c>
      <c r="E2" s="53">
        <v>30</v>
      </c>
      <c r="F2" s="45" t="s">
        <v>17</v>
      </c>
      <c r="G2" s="45" t="s">
        <v>21</v>
      </c>
      <c r="H2" s="45"/>
      <c r="I2" s="40">
        <v>1</v>
      </c>
      <c r="J2" s="40">
        <v>1</v>
      </c>
      <c r="K2" s="41" t="s">
        <v>26</v>
      </c>
      <c r="L2" s="42"/>
    </row>
    <row r="3" spans="1:12" ht="30" x14ac:dyDescent="0.25">
      <c r="A3" s="38" t="str">
        <f>CONCATENATE("openBankingBrazil/&lt;Organisation&gt;/Companies/",B3)</f>
        <v>openBankingBrazil/&lt;Organisation&gt;/Companies/Name</v>
      </c>
      <c r="B3" s="38" t="s">
        <v>11</v>
      </c>
      <c r="C3" s="39" t="s">
        <v>96</v>
      </c>
      <c r="D3" s="45" t="s">
        <v>20</v>
      </c>
      <c r="E3" s="53">
        <v>30</v>
      </c>
      <c r="F3" s="45" t="s">
        <v>17</v>
      </c>
      <c r="G3" s="45" t="s">
        <v>21</v>
      </c>
      <c r="H3" s="45"/>
      <c r="I3" s="40">
        <v>1</v>
      </c>
      <c r="J3" s="40">
        <v>1</v>
      </c>
      <c r="K3" s="41" t="s">
        <v>26</v>
      </c>
      <c r="L3" s="42"/>
    </row>
    <row r="4" spans="1:12" ht="60" x14ac:dyDescent="0.25">
      <c r="A4" s="38" t="str">
        <f>CONCATENATE("openBankingBrazil/&lt;Organisation&gt;/Companies/",B4)</f>
        <v>openBankingBrazil/&lt;Organisation&gt;/Companies/CNPJMainNumber</v>
      </c>
      <c r="B4" s="38" t="s">
        <v>108</v>
      </c>
      <c r="C4" s="41" t="s">
        <v>62</v>
      </c>
      <c r="D4" s="45" t="s">
        <v>20</v>
      </c>
      <c r="E4" s="53">
        <v>10</v>
      </c>
      <c r="F4" s="45" t="s">
        <v>17</v>
      </c>
      <c r="G4" s="45" t="s">
        <v>34</v>
      </c>
      <c r="H4" s="48" t="s">
        <v>64</v>
      </c>
      <c r="I4" s="40">
        <v>1</v>
      </c>
      <c r="J4" s="40">
        <v>1</v>
      </c>
      <c r="K4" s="39" t="s">
        <v>26</v>
      </c>
      <c r="L4" s="42"/>
    </row>
    <row r="5" spans="1:12" ht="45" x14ac:dyDescent="0.25">
      <c r="A5" s="38" t="str">
        <f>CONCATENATE("openBankingBrazil/&lt;Organisation&gt;/Companies/",B5)</f>
        <v>openBankingBrazil/&lt;Organisation&gt;/Companies/CNPJSubsidiaryNumber</v>
      </c>
      <c r="B5" s="38" t="s">
        <v>109</v>
      </c>
      <c r="C5" s="41" t="s">
        <v>60</v>
      </c>
      <c r="D5" s="45" t="s">
        <v>20</v>
      </c>
      <c r="E5" s="53">
        <v>4</v>
      </c>
      <c r="F5" s="45" t="s">
        <v>17</v>
      </c>
      <c r="G5" s="45" t="s">
        <v>46</v>
      </c>
      <c r="H5" s="45" t="s">
        <v>35</v>
      </c>
      <c r="I5" s="40">
        <v>1</v>
      </c>
      <c r="J5" s="40">
        <v>1</v>
      </c>
      <c r="K5" s="39" t="s">
        <v>26</v>
      </c>
      <c r="L5" s="42"/>
    </row>
    <row r="6" spans="1:12" ht="60" x14ac:dyDescent="0.25">
      <c r="A6" s="38" t="str">
        <f>CONCATENATE("openBankingBrazil/&lt;Organisation&gt;/Companies/",B6)</f>
        <v>openBankingBrazil/&lt;Organisation&gt;/Companies/CNPJCheckNumber</v>
      </c>
      <c r="B6" s="38" t="s">
        <v>61</v>
      </c>
      <c r="C6" s="41" t="s">
        <v>97</v>
      </c>
      <c r="D6" s="45" t="s">
        <v>20</v>
      </c>
      <c r="E6" s="53">
        <v>2</v>
      </c>
      <c r="F6" s="45" t="s">
        <v>17</v>
      </c>
      <c r="G6" s="45" t="s">
        <v>47</v>
      </c>
      <c r="H6" s="45" t="s">
        <v>35</v>
      </c>
      <c r="I6" s="40">
        <v>1</v>
      </c>
      <c r="J6" s="40">
        <v>1</v>
      </c>
      <c r="K6" s="39" t="s">
        <v>52</v>
      </c>
      <c r="L6" s="42"/>
    </row>
    <row r="7" spans="1:12" ht="312.75" customHeight="1" x14ac:dyDescent="0.25">
      <c r="A7" s="38" t="str">
        <f t="shared" ref="A7:A10" si="0">CONCATENATE("openBankingBrazil/&lt;Organisation&gt;/Companies/Branches/Identification/",B7)</f>
        <v>openBankingBrazil/&lt;Organisation&gt;/Companies/Branches/Identification/TypeNumber</v>
      </c>
      <c r="B7" s="38" t="s">
        <v>110</v>
      </c>
      <c r="C7" s="39" t="s">
        <v>63</v>
      </c>
      <c r="D7" s="45" t="s">
        <v>98</v>
      </c>
      <c r="E7" s="53">
        <v>2</v>
      </c>
      <c r="F7" s="45" t="s">
        <v>17</v>
      </c>
      <c r="G7" s="45" t="s">
        <v>91</v>
      </c>
      <c r="H7" s="48" t="s">
        <v>77</v>
      </c>
      <c r="I7" s="47">
        <v>1</v>
      </c>
      <c r="J7" s="47">
        <v>3</v>
      </c>
      <c r="K7" s="39" t="s">
        <v>26</v>
      </c>
      <c r="L7" s="42"/>
    </row>
    <row r="8" spans="1:12" ht="45" x14ac:dyDescent="0.25">
      <c r="A8" s="38" t="str">
        <f t="shared" si="0"/>
        <v>openBankingBrazil/&lt;Organisation&gt;/Companies/Branches/Identification/IdentificationCode</v>
      </c>
      <c r="B8" s="38" t="s">
        <v>111</v>
      </c>
      <c r="C8" s="39" t="s">
        <v>65</v>
      </c>
      <c r="D8" s="38" t="s">
        <v>20</v>
      </c>
      <c r="E8" s="53">
        <v>4</v>
      </c>
      <c r="F8" s="45" t="s">
        <v>17</v>
      </c>
      <c r="G8" s="45" t="s">
        <v>46</v>
      </c>
      <c r="H8" s="38" t="s">
        <v>35</v>
      </c>
      <c r="I8" s="40">
        <v>1</v>
      </c>
      <c r="J8" s="40">
        <v>1</v>
      </c>
      <c r="K8" s="44" t="s">
        <v>66</v>
      </c>
      <c r="L8" s="42"/>
    </row>
    <row r="9" spans="1:12" x14ac:dyDescent="0.25">
      <c r="A9" s="38" t="str">
        <f t="shared" si="0"/>
        <v>openBankingBrazil/&lt;Organisation&gt;/Companies/Branches/Identification/CheckDigitNumber</v>
      </c>
      <c r="B9" s="38" t="s">
        <v>112</v>
      </c>
      <c r="C9" s="39" t="s">
        <v>50</v>
      </c>
      <c r="D9" s="38" t="s">
        <v>20</v>
      </c>
      <c r="E9" s="53">
        <v>1</v>
      </c>
      <c r="F9" s="45" t="s">
        <v>16</v>
      </c>
      <c r="G9" s="45" t="s">
        <v>92</v>
      </c>
      <c r="H9" s="38"/>
      <c r="I9" s="40"/>
      <c r="J9" s="40"/>
      <c r="K9" s="39" t="s">
        <v>26</v>
      </c>
      <c r="L9" s="42"/>
    </row>
    <row r="10" spans="1:12" ht="90.75" customHeight="1" x14ac:dyDescent="0.25">
      <c r="A10" s="38" t="str">
        <f t="shared" si="0"/>
        <v>openBankingBrazil/&lt;Organisation&gt;/Companies/Branches/Identification/Name</v>
      </c>
      <c r="B10" s="38" t="s">
        <v>11</v>
      </c>
      <c r="C10" s="39" t="s">
        <v>99</v>
      </c>
      <c r="D10" s="38" t="s">
        <v>20</v>
      </c>
      <c r="E10" s="53">
        <v>100</v>
      </c>
      <c r="F10" s="45" t="s">
        <v>17</v>
      </c>
      <c r="G10" s="45" t="s">
        <v>21</v>
      </c>
      <c r="H10" s="38"/>
      <c r="I10" s="40">
        <v>1</v>
      </c>
      <c r="J10" s="40">
        <v>1</v>
      </c>
      <c r="K10" s="39" t="s">
        <v>26</v>
      </c>
      <c r="L10" s="42"/>
    </row>
    <row r="11" spans="1:12" ht="107.25" customHeight="1" x14ac:dyDescent="0.25">
      <c r="A11" s="61" t="str">
        <f>CONCATENATE("openBankingBrazil/&lt;Organisation&gt;/Companies/Branches/PostalAddress/",B11)</f>
        <v>openBankingBrazil/&lt;Organisation&gt;/Companies/Branches/PostalAddress/StreetTypeName</v>
      </c>
      <c r="B11" s="38" t="s">
        <v>113</v>
      </c>
      <c r="C11" s="39" t="s">
        <v>55</v>
      </c>
      <c r="D11" s="38" t="s">
        <v>20</v>
      </c>
      <c r="E11" s="54">
        <v>10</v>
      </c>
      <c r="F11" s="38" t="s">
        <v>17</v>
      </c>
      <c r="G11" s="38" t="s">
        <v>21</v>
      </c>
      <c r="H11" s="39" t="s">
        <v>56</v>
      </c>
      <c r="I11" s="40">
        <v>1</v>
      </c>
      <c r="J11" s="40">
        <v>1</v>
      </c>
      <c r="K11" s="39" t="s">
        <v>26</v>
      </c>
      <c r="L11" s="42"/>
    </row>
    <row r="12" spans="1:12" ht="45" x14ac:dyDescent="0.25">
      <c r="A12" s="61" t="str">
        <f t="shared" ref="A12:A17" si="1">CONCATENATE("openBankingBrazil/&lt;Organisation&gt;/Companies/Branches/PostalAddress/",B12)</f>
        <v>openBankingBrazil/&lt;Organisation&gt;/Companies/Branches/PostalAddress/StreetName</v>
      </c>
      <c r="B12" s="38" t="s">
        <v>12</v>
      </c>
      <c r="C12" s="39" t="s">
        <v>31</v>
      </c>
      <c r="D12" s="38" t="s">
        <v>20</v>
      </c>
      <c r="E12" s="54">
        <v>50</v>
      </c>
      <c r="F12" s="38" t="s">
        <v>17</v>
      </c>
      <c r="G12" s="38" t="s">
        <v>21</v>
      </c>
      <c r="H12" s="38"/>
      <c r="I12" s="40">
        <v>1</v>
      </c>
      <c r="J12" s="40">
        <v>1</v>
      </c>
      <c r="K12" s="39" t="s">
        <v>26</v>
      </c>
      <c r="L12" s="42"/>
    </row>
    <row r="13" spans="1:12" ht="45" x14ac:dyDescent="0.25">
      <c r="A13" s="61" t="str">
        <f t="shared" si="1"/>
        <v>openBankingBrazil/&lt;Organisation&gt;/Companies/Branches/PostalAddress/BuildingNumber</v>
      </c>
      <c r="B13" s="43" t="s">
        <v>13</v>
      </c>
      <c r="C13" s="39" t="s">
        <v>41</v>
      </c>
      <c r="D13" s="38" t="s">
        <v>20</v>
      </c>
      <c r="E13" s="54">
        <v>6</v>
      </c>
      <c r="F13" s="38" t="s">
        <v>17</v>
      </c>
      <c r="G13" s="38" t="s">
        <v>21</v>
      </c>
      <c r="H13" s="38"/>
      <c r="I13" s="40">
        <v>1</v>
      </c>
      <c r="J13" s="40">
        <v>1</v>
      </c>
      <c r="K13" s="39" t="s">
        <v>26</v>
      </c>
      <c r="L13" s="42"/>
    </row>
    <row r="14" spans="1:12" ht="33.75" customHeight="1" x14ac:dyDescent="0.25">
      <c r="A14" s="61" t="str">
        <f t="shared" si="1"/>
        <v>openBankingBrazil/&lt;Organisation&gt;/Companies/Branches/PostalAddress/AdditionalInfoText</v>
      </c>
      <c r="B14" s="38" t="s">
        <v>114</v>
      </c>
      <c r="C14" s="39" t="s">
        <v>51</v>
      </c>
      <c r="D14" s="38" t="s">
        <v>20</v>
      </c>
      <c r="E14" s="54">
        <v>30</v>
      </c>
      <c r="F14" s="38" t="s">
        <v>16</v>
      </c>
      <c r="G14" s="38" t="s">
        <v>21</v>
      </c>
      <c r="H14" s="38"/>
      <c r="I14" s="40">
        <v>0</v>
      </c>
      <c r="J14" s="40">
        <v>1</v>
      </c>
      <c r="K14" s="39" t="s">
        <v>26</v>
      </c>
      <c r="L14" s="42"/>
    </row>
    <row r="15" spans="1:12" ht="30" x14ac:dyDescent="0.25">
      <c r="A15" s="61" t="str">
        <f t="shared" si="1"/>
        <v>openBankingBrazil/&lt;Organisation&gt;/Companies/Branches/PostalAddress/DistrictName</v>
      </c>
      <c r="B15" s="38" t="s">
        <v>115</v>
      </c>
      <c r="C15" s="39" t="s">
        <v>32</v>
      </c>
      <c r="D15" s="38" t="s">
        <v>20</v>
      </c>
      <c r="E15" s="47">
        <v>50</v>
      </c>
      <c r="F15" s="38" t="s">
        <v>17</v>
      </c>
      <c r="G15" s="38" t="s">
        <v>21</v>
      </c>
      <c r="H15" s="38"/>
      <c r="I15" s="40">
        <v>1</v>
      </c>
      <c r="J15" s="40">
        <v>1</v>
      </c>
      <c r="K15" s="39" t="s">
        <v>26</v>
      </c>
      <c r="L15" s="42"/>
    </row>
    <row r="16" spans="1:12" ht="34.5" customHeight="1" x14ac:dyDescent="0.25">
      <c r="A16" s="61" t="str">
        <f t="shared" si="1"/>
        <v>openBankingBrazil/&lt;Organisation&gt;/Companies/Branches/PostalAddress/TownName</v>
      </c>
      <c r="B16" s="42" t="s">
        <v>29</v>
      </c>
      <c r="C16" s="39" t="s">
        <v>43</v>
      </c>
      <c r="D16" s="38" t="s">
        <v>20</v>
      </c>
      <c r="E16" s="54">
        <v>50</v>
      </c>
      <c r="F16" s="38" t="s">
        <v>17</v>
      </c>
      <c r="G16" s="38" t="s">
        <v>21</v>
      </c>
      <c r="H16" s="38"/>
      <c r="I16" s="40">
        <v>1</v>
      </c>
      <c r="J16" s="40">
        <v>1</v>
      </c>
      <c r="K16" s="39" t="s">
        <v>26</v>
      </c>
      <c r="L16" s="42"/>
    </row>
    <row r="17" spans="1:12" ht="45" x14ac:dyDescent="0.25">
      <c r="A17" s="61" t="str">
        <f t="shared" si="1"/>
        <v>openBankingBrazil/&lt;Organisation&gt;/Companies/Branches/PostalAddress/CountrySubDivisionCode</v>
      </c>
      <c r="B17" s="55" t="s">
        <v>116</v>
      </c>
      <c r="C17" s="44" t="s">
        <v>88</v>
      </c>
      <c r="D17" s="38" t="s">
        <v>20</v>
      </c>
      <c r="E17" s="47">
        <v>2</v>
      </c>
      <c r="F17" s="38" t="s">
        <v>17</v>
      </c>
      <c r="G17" s="38" t="s">
        <v>22</v>
      </c>
      <c r="H17" s="38"/>
      <c r="I17" s="40">
        <v>1</v>
      </c>
      <c r="J17" s="40">
        <v>1</v>
      </c>
      <c r="K17" s="39" t="s">
        <v>26</v>
      </c>
      <c r="L17" s="42"/>
    </row>
    <row r="18" spans="1:12" ht="75" x14ac:dyDescent="0.25">
      <c r="A18" s="61" t="str">
        <f>CONCATENATE("openBankingBrazil/&lt;Organisation&gt;/Companies/Branches/PostalAddress/",B18)</f>
        <v>openBankingBrazil/&lt;Organisation&gt;/Companies/Branches/PostalAddress/PostCode</v>
      </c>
      <c r="B18" s="38" t="s">
        <v>39</v>
      </c>
      <c r="C18" s="39" t="s">
        <v>33</v>
      </c>
      <c r="D18" s="38" t="s">
        <v>54</v>
      </c>
      <c r="E18" s="47">
        <v>9</v>
      </c>
      <c r="F18" s="38" t="s">
        <v>17</v>
      </c>
      <c r="G18" s="38" t="s">
        <v>23</v>
      </c>
      <c r="H18" s="38"/>
      <c r="I18" s="40">
        <v>1</v>
      </c>
      <c r="J18" s="40">
        <v>1</v>
      </c>
      <c r="K18" s="39" t="s">
        <v>26</v>
      </c>
      <c r="L18" s="42"/>
    </row>
    <row r="19" spans="1:12" ht="30" x14ac:dyDescent="0.25">
      <c r="A19" s="38" t="str">
        <f t="shared" ref="A19:A22" si="2">CONCATENATE("openBankingBrazil/&lt;Organisation&gt;/Companies/Branches/Availability/Standard/",B19)</f>
        <v>openBankingBrazil/&lt;Organisation&gt;/Companies/Branches/Availability/Standard/WeekdayName</v>
      </c>
      <c r="B19" s="38" t="s">
        <v>117</v>
      </c>
      <c r="C19" s="39" t="s">
        <v>38</v>
      </c>
      <c r="D19" s="38" t="s">
        <v>20</v>
      </c>
      <c r="E19" s="47">
        <v>13</v>
      </c>
      <c r="F19" s="38" t="s">
        <v>17</v>
      </c>
      <c r="G19" s="38" t="s">
        <v>37</v>
      </c>
      <c r="H19" s="38" t="s">
        <v>40</v>
      </c>
      <c r="I19" s="40">
        <v>1</v>
      </c>
      <c r="J19" s="40">
        <v>1</v>
      </c>
      <c r="K19" s="39" t="s">
        <v>26</v>
      </c>
      <c r="L19" s="42"/>
    </row>
    <row r="20" spans="1:12" ht="30" x14ac:dyDescent="0.25">
      <c r="A20" s="38" t="str">
        <f t="shared" si="2"/>
        <v>openBankingBrazil/&lt;Organisation&gt;/Companies/Branches/Availability/Standard/OpeningTime</v>
      </c>
      <c r="B20" s="45" t="s">
        <v>14</v>
      </c>
      <c r="C20" s="39" t="s">
        <v>69</v>
      </c>
      <c r="D20" s="45" t="s">
        <v>20</v>
      </c>
      <c r="E20" s="53">
        <v>13</v>
      </c>
      <c r="F20" s="45" t="s">
        <v>17</v>
      </c>
      <c r="G20" s="45" t="s">
        <v>79</v>
      </c>
      <c r="H20" s="45"/>
      <c r="I20" s="40">
        <v>1</v>
      </c>
      <c r="J20" s="40">
        <v>1</v>
      </c>
      <c r="K20" s="48" t="s">
        <v>78</v>
      </c>
      <c r="L20" s="42"/>
    </row>
    <row r="21" spans="1:12" ht="33" customHeight="1" x14ac:dyDescent="0.25">
      <c r="A21" s="38" t="str">
        <f t="shared" si="2"/>
        <v>openBankingBrazil/&lt;Organisation&gt;/Companies/Branches/Availability/Standard/ClosingTime</v>
      </c>
      <c r="B21" s="45" t="s">
        <v>15</v>
      </c>
      <c r="C21" s="39" t="s">
        <v>70</v>
      </c>
      <c r="D21" s="45" t="s">
        <v>20</v>
      </c>
      <c r="E21" s="53">
        <v>13</v>
      </c>
      <c r="F21" s="45" t="s">
        <v>17</v>
      </c>
      <c r="G21" s="45" t="s">
        <v>79</v>
      </c>
      <c r="H21" s="45"/>
      <c r="I21" s="40">
        <v>1</v>
      </c>
      <c r="J21" s="40">
        <v>1</v>
      </c>
      <c r="K21" s="48" t="s">
        <v>78</v>
      </c>
      <c r="L21" s="42"/>
    </row>
    <row r="22" spans="1:12" ht="32.25" customHeight="1" x14ac:dyDescent="0.25">
      <c r="A22" s="38" t="str">
        <f t="shared" si="2"/>
        <v>openBankingBrazil/&lt;Organisation&gt;/Companies/Branches/Availability/Standard/ExceptionAvailAbilityText</v>
      </c>
      <c r="B22" s="45" t="s">
        <v>118</v>
      </c>
      <c r="C22" s="39" t="s">
        <v>68</v>
      </c>
      <c r="D22" s="38" t="s">
        <v>20</v>
      </c>
      <c r="E22" s="47">
        <v>2000</v>
      </c>
      <c r="F22" s="38" t="s">
        <v>17</v>
      </c>
      <c r="G22" s="38" t="s">
        <v>21</v>
      </c>
      <c r="H22" s="38"/>
      <c r="I22" s="40">
        <v>1</v>
      </c>
      <c r="J22" s="40">
        <v>1</v>
      </c>
      <c r="K22" s="39" t="s">
        <v>26</v>
      </c>
      <c r="L22" s="42"/>
    </row>
    <row r="23" spans="1:12" ht="45" x14ac:dyDescent="0.25">
      <c r="A23" s="38" t="str">
        <f>CONCATENATE("openBankingBrazil/&lt;Organisation&gt;/Companies/Branches/Availability/Standard/Phones/",B23)</f>
        <v>openBankingBrazil/&lt;Organisation&gt;/Companies/Branches/Availability/Standard/Phones/TypeCode</v>
      </c>
      <c r="B23" s="45" t="s">
        <v>119</v>
      </c>
      <c r="C23" s="39" t="s">
        <v>120</v>
      </c>
      <c r="D23" s="45" t="s">
        <v>98</v>
      </c>
      <c r="E23" s="53">
        <v>1</v>
      </c>
      <c r="F23" s="45" t="s">
        <v>16</v>
      </c>
      <c r="G23" s="51" t="s">
        <v>93</v>
      </c>
      <c r="H23" s="48" t="s">
        <v>86</v>
      </c>
      <c r="I23" s="40">
        <v>0</v>
      </c>
      <c r="J23" s="40" t="s">
        <v>25</v>
      </c>
      <c r="K23" s="39" t="s">
        <v>84</v>
      </c>
      <c r="L23" s="42"/>
    </row>
    <row r="24" spans="1:12" ht="30" x14ac:dyDescent="0.25">
      <c r="A24" s="38" t="str">
        <f>CONCATENATE("openBankingBrazil/&lt;Organisation&gt;/Companies/Branches/Availability/Standard/Phones/",B24)</f>
        <v>openBankingBrazil/&lt;Organisation&gt;/Companies/Branches/Availability/Standard/Phones/DDDCode</v>
      </c>
      <c r="B24" s="38" t="s">
        <v>121</v>
      </c>
      <c r="C24" s="39" t="s">
        <v>27</v>
      </c>
      <c r="D24" s="45" t="s">
        <v>20</v>
      </c>
      <c r="E24" s="53">
        <v>2</v>
      </c>
      <c r="F24" s="45" t="s">
        <v>16</v>
      </c>
      <c r="G24" s="45" t="s">
        <v>47</v>
      </c>
      <c r="H24" s="38"/>
      <c r="I24" s="40">
        <v>0</v>
      </c>
      <c r="J24" s="40" t="s">
        <v>25</v>
      </c>
      <c r="K24" s="39" t="s">
        <v>85</v>
      </c>
      <c r="L24" s="42"/>
    </row>
    <row r="25" spans="1:12" x14ac:dyDescent="0.25">
      <c r="A25" s="38" t="str">
        <f>CONCATENATE("openBankingBrazil/&lt;Organisation&gt;/Companies/Branches/Availability/Standard/Phones/",B25)</f>
        <v>openBankingBrazil/&lt;Organisation&gt;/Companies/Branches/Availability/Standard/Phones/Number</v>
      </c>
      <c r="B25" s="38" t="s">
        <v>67</v>
      </c>
      <c r="C25" s="39" t="s">
        <v>44</v>
      </c>
      <c r="D25" s="38" t="s">
        <v>20</v>
      </c>
      <c r="E25" s="47">
        <v>10</v>
      </c>
      <c r="F25" s="38" t="s">
        <v>16</v>
      </c>
      <c r="G25" s="46" t="s">
        <v>24</v>
      </c>
      <c r="H25" s="38"/>
      <c r="I25" s="40">
        <v>0</v>
      </c>
      <c r="J25" s="40" t="s">
        <v>25</v>
      </c>
      <c r="K25" s="39" t="s">
        <v>26</v>
      </c>
      <c r="L25" s="42"/>
    </row>
    <row r="26" spans="1:12" ht="45" x14ac:dyDescent="0.25">
      <c r="A26" s="38" t="str">
        <f>CONCATENATE("openBankingBrazil/&lt;Organisation&gt;/Companies/Branches/Availability/Standard/",B26)</f>
        <v>openBankingBrazil/&lt;Organisation&gt;/Companies/Branches/Availability/Standard/PublicAccessFlag</v>
      </c>
      <c r="B26" s="38" t="s">
        <v>131</v>
      </c>
      <c r="C26" s="39" t="s">
        <v>127</v>
      </c>
      <c r="D26" s="38" t="s">
        <v>130</v>
      </c>
      <c r="E26" s="47">
        <v>1</v>
      </c>
      <c r="F26" s="38" t="s">
        <v>17</v>
      </c>
      <c r="G26" s="45" t="s">
        <v>128</v>
      </c>
      <c r="H26" s="39" t="s">
        <v>129</v>
      </c>
      <c r="I26" s="40">
        <v>1</v>
      </c>
      <c r="J26" s="40">
        <v>1</v>
      </c>
      <c r="K26" s="39" t="s">
        <v>26</v>
      </c>
      <c r="L26" s="42"/>
    </row>
    <row r="27" spans="1:12" ht="142.5" customHeight="1" x14ac:dyDescent="0.25">
      <c r="A27" s="45" t="str">
        <f>CONCATENATE("openBankingBrazil/&lt;Organisation&gt;/Companies/Branches/Service/",B27)</f>
        <v>openBankingBrazil/&lt;Organisation&gt;/Companies/Branches/Service/Codes</v>
      </c>
      <c r="B27" s="45" t="s">
        <v>57</v>
      </c>
      <c r="C27" s="39" t="s">
        <v>59</v>
      </c>
      <c r="D27" s="45" t="s">
        <v>98</v>
      </c>
      <c r="E27" s="53">
        <v>2</v>
      </c>
      <c r="F27" s="45" t="s">
        <v>17</v>
      </c>
      <c r="G27" s="45" t="s">
        <v>91</v>
      </c>
      <c r="H27" s="62" t="s">
        <v>133</v>
      </c>
      <c r="I27" s="40">
        <v>1</v>
      </c>
      <c r="J27" s="40">
        <v>8</v>
      </c>
      <c r="K27" s="39" t="s">
        <v>26</v>
      </c>
      <c r="L27" s="42"/>
    </row>
    <row r="28" spans="1:12" x14ac:dyDescent="0.25">
      <c r="A28" s="45" t="str">
        <f>CONCATENATE("openBankingBrazil/&lt;Organisation&gt;/Companies/Branches/Service/",B28)</f>
        <v>openBankingBrazil/&lt;Organisation&gt;/Companies/Branches/Service/DetailText</v>
      </c>
      <c r="B28" s="45" t="s">
        <v>122</v>
      </c>
      <c r="C28" s="39" t="s">
        <v>18</v>
      </c>
      <c r="D28" s="38" t="s">
        <v>20</v>
      </c>
      <c r="E28" s="47">
        <v>2000</v>
      </c>
      <c r="F28" s="38" t="s">
        <v>16</v>
      </c>
      <c r="G28" s="38" t="s">
        <v>21</v>
      </c>
      <c r="H28" s="38"/>
      <c r="I28" s="40">
        <v>0</v>
      </c>
      <c r="J28" s="40">
        <v>1</v>
      </c>
      <c r="K28" s="39" t="s">
        <v>26</v>
      </c>
      <c r="L28" s="42"/>
    </row>
    <row r="29" spans="1:12" x14ac:dyDescent="0.25">
      <c r="A29" s="38"/>
      <c r="B29" s="38"/>
      <c r="C29" s="39"/>
      <c r="D29" s="38"/>
      <c r="E29" s="38"/>
      <c r="F29" s="38"/>
      <c r="G29" s="38"/>
      <c r="H29" s="38"/>
      <c r="I29" s="40"/>
      <c r="J29" s="40"/>
      <c r="K29" s="39"/>
      <c r="L29" s="4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zoomScale="86" zoomScaleNormal="86" workbookViewId="0">
      <pane xSplit="2" ySplit="1" topLeftCell="C2" activePane="bottomRight" state="frozen"/>
      <selection pane="topRight" activeCell="C1" sqref="C1"/>
      <selection pane="bottomLeft" activeCell="A2" sqref="A2"/>
      <selection pane="bottomRight" activeCell="A8" sqref="A8"/>
    </sheetView>
  </sheetViews>
  <sheetFormatPr defaultRowHeight="15" x14ac:dyDescent="0.25"/>
  <cols>
    <col min="1" max="1" width="95.7109375" style="19" customWidth="1"/>
    <col min="2" max="2" width="25.42578125" style="3" customWidth="1"/>
    <col min="3" max="3" width="58.28515625" style="5" customWidth="1"/>
    <col min="4" max="4" width="11.140625" style="3" bestFit="1" customWidth="1"/>
    <col min="5" max="5" width="9.140625" style="9"/>
    <col min="6" max="6" width="14.140625" style="3" bestFit="1" customWidth="1"/>
    <col min="7" max="7" width="23.85546875" style="3" bestFit="1" customWidth="1"/>
    <col min="8" max="8" width="66" style="3" customWidth="1"/>
    <col min="9" max="9" width="19.28515625" style="3" bestFit="1" customWidth="1"/>
    <col min="10" max="10" width="19.5703125" style="9" bestFit="1" customWidth="1"/>
    <col min="11" max="11" width="29.28515625" style="7" customWidth="1"/>
    <col min="12" max="16384" width="9.140625" style="3"/>
  </cols>
  <sheetData>
    <row r="1" spans="1:12" x14ac:dyDescent="0.25">
      <c r="A1" s="4" t="s">
        <v>0</v>
      </c>
      <c r="B1" s="4" t="s">
        <v>1</v>
      </c>
      <c r="C1" s="4" t="s">
        <v>2</v>
      </c>
      <c r="D1" s="4" t="s">
        <v>3</v>
      </c>
      <c r="E1" s="4" t="s">
        <v>4</v>
      </c>
      <c r="F1" s="4" t="s">
        <v>5</v>
      </c>
      <c r="G1" s="4" t="s">
        <v>6</v>
      </c>
      <c r="H1" s="4" t="s">
        <v>7</v>
      </c>
      <c r="I1" s="4" t="s">
        <v>8</v>
      </c>
      <c r="J1" s="8" t="s">
        <v>9</v>
      </c>
      <c r="K1" s="10" t="s">
        <v>10</v>
      </c>
    </row>
    <row r="2" spans="1:12" s="6" customFormat="1" ht="47.25" customHeight="1" x14ac:dyDescent="0.25">
      <c r="A2" s="14" t="str">
        <f>CONCATENATE("openBankingBrazil/&lt;Organisation&gt;/",B2)</f>
        <v>openBankingBrazil/&lt;Organisation&gt;/Name</v>
      </c>
      <c r="B2" s="14" t="s">
        <v>11</v>
      </c>
      <c r="C2" s="20" t="s">
        <v>100</v>
      </c>
      <c r="D2" s="28" t="s">
        <v>20</v>
      </c>
      <c r="E2" s="17">
        <v>30</v>
      </c>
      <c r="F2" s="28" t="s">
        <v>17</v>
      </c>
      <c r="G2" s="28" t="s">
        <v>21</v>
      </c>
      <c r="H2" s="29"/>
      <c r="I2" s="17">
        <v>1</v>
      </c>
      <c r="J2" s="17">
        <v>1</v>
      </c>
      <c r="K2" s="33" t="s">
        <v>26</v>
      </c>
    </row>
    <row r="3" spans="1:12" s="1" customFormat="1" ht="30" x14ac:dyDescent="0.25">
      <c r="A3" s="38" t="str">
        <f>CONCATENATE("openBankingBrazil/&lt;Organisation&gt;/Companies/",B3)</f>
        <v>openBankingBrazil/&lt;Organisation&gt;/Companies/Name</v>
      </c>
      <c r="B3" s="38" t="s">
        <v>11</v>
      </c>
      <c r="C3" s="39" t="s">
        <v>96</v>
      </c>
      <c r="D3" s="45" t="s">
        <v>20</v>
      </c>
      <c r="E3" s="53">
        <v>30</v>
      </c>
      <c r="F3" s="45" t="s">
        <v>17</v>
      </c>
      <c r="G3" s="45" t="s">
        <v>21</v>
      </c>
      <c r="H3" s="45"/>
      <c r="I3" s="40">
        <v>1</v>
      </c>
      <c r="J3" s="40">
        <v>1</v>
      </c>
      <c r="K3" s="41" t="s">
        <v>26</v>
      </c>
      <c r="L3" s="42"/>
    </row>
    <row r="4" spans="1:12" s="1" customFormat="1" ht="60" x14ac:dyDescent="0.25">
      <c r="A4" s="38" t="str">
        <f>CONCATENATE("openBankingBrazil/&lt;Organisation&gt;/Companies/",B4)</f>
        <v>openBankingBrazil/&lt;Organisation&gt;/Companies/CNPJMainNumber</v>
      </c>
      <c r="B4" s="38" t="s">
        <v>108</v>
      </c>
      <c r="C4" s="41" t="s">
        <v>62</v>
      </c>
      <c r="D4" s="45" t="s">
        <v>20</v>
      </c>
      <c r="E4" s="53">
        <v>10</v>
      </c>
      <c r="F4" s="45" t="s">
        <v>17</v>
      </c>
      <c r="G4" s="45" t="s">
        <v>34</v>
      </c>
      <c r="H4" s="48" t="s">
        <v>64</v>
      </c>
      <c r="I4" s="40">
        <v>1</v>
      </c>
      <c r="J4" s="40">
        <v>1</v>
      </c>
      <c r="K4" s="39" t="s">
        <v>26</v>
      </c>
      <c r="L4" s="42"/>
    </row>
    <row r="5" spans="1:12" s="1" customFormat="1" ht="45" x14ac:dyDescent="0.25">
      <c r="A5" s="38" t="str">
        <f>CONCATENATE("openBankingBrazil/&lt;Organisation&gt;/Companies/",B5)</f>
        <v>openBankingBrazil/&lt;Organisation&gt;/Companies/CNPJSubsidiaryNumber</v>
      </c>
      <c r="B5" s="38" t="s">
        <v>109</v>
      </c>
      <c r="C5" s="41" t="s">
        <v>60</v>
      </c>
      <c r="D5" s="45" t="s">
        <v>20</v>
      </c>
      <c r="E5" s="53">
        <v>4</v>
      </c>
      <c r="F5" s="45" t="s">
        <v>17</v>
      </c>
      <c r="G5" s="45" t="s">
        <v>46</v>
      </c>
      <c r="H5" s="45" t="s">
        <v>35</v>
      </c>
      <c r="I5" s="40">
        <v>1</v>
      </c>
      <c r="J5" s="40">
        <v>1</v>
      </c>
      <c r="K5" s="39" t="s">
        <v>26</v>
      </c>
      <c r="L5" s="42"/>
    </row>
    <row r="6" spans="1:12" s="1" customFormat="1" ht="60" x14ac:dyDescent="0.25">
      <c r="A6" s="38" t="str">
        <f>CONCATENATE("openBankingBrazil/&lt;Organisation&gt;/Companies/",B6)</f>
        <v>openBankingBrazil/&lt;Organisation&gt;/Companies/CNPJCheckNumber</v>
      </c>
      <c r="B6" s="38" t="s">
        <v>61</v>
      </c>
      <c r="C6" s="41" t="s">
        <v>97</v>
      </c>
      <c r="D6" s="45" t="s">
        <v>20</v>
      </c>
      <c r="E6" s="53">
        <v>2</v>
      </c>
      <c r="F6" s="45" t="s">
        <v>17</v>
      </c>
      <c r="G6" s="45" t="s">
        <v>47</v>
      </c>
      <c r="H6" s="45" t="s">
        <v>35</v>
      </c>
      <c r="I6" s="40">
        <v>1</v>
      </c>
      <c r="J6" s="40">
        <v>1</v>
      </c>
      <c r="K6" s="39" t="s">
        <v>52</v>
      </c>
      <c r="L6" s="42"/>
    </row>
    <row r="7" spans="1:12" s="6" customFormat="1" ht="30" x14ac:dyDescent="0.25">
      <c r="A7" s="14" t="str">
        <f>CONCATENATE("openBankingBrazil/&lt;Organisation&gt;/Companies/Contractors/",B7)</f>
        <v>openBankingBrazil/&lt;Organisation&gt;/Companies/Contractors/Name</v>
      </c>
      <c r="B7" s="14" t="s">
        <v>11</v>
      </c>
      <c r="C7" s="20" t="s">
        <v>101</v>
      </c>
      <c r="D7" s="28" t="s">
        <v>20</v>
      </c>
      <c r="E7" s="17">
        <v>30</v>
      </c>
      <c r="F7" s="28" t="s">
        <v>17</v>
      </c>
      <c r="G7" s="28" t="s">
        <v>21</v>
      </c>
      <c r="H7" s="29"/>
      <c r="I7" s="17">
        <v>1</v>
      </c>
      <c r="J7" s="17">
        <v>1</v>
      </c>
      <c r="K7" s="33" t="s">
        <v>26</v>
      </c>
    </row>
    <row r="8" spans="1:12" s="6" customFormat="1" ht="64.5" customHeight="1" x14ac:dyDescent="0.25">
      <c r="A8" s="14" t="str">
        <f t="shared" ref="A8:A10" si="0">CONCATENATE("openBankingBrazil/&lt;Organisation&gt;/Companies/Contractors/",B8)</f>
        <v>openBankingBrazil/&lt;Organisation&gt;/Companies/Contractors/CNPJMainNumber</v>
      </c>
      <c r="B8" s="14" t="s">
        <v>108</v>
      </c>
      <c r="C8" s="20" t="s">
        <v>74</v>
      </c>
      <c r="D8" s="28" t="s">
        <v>20</v>
      </c>
      <c r="E8" s="17">
        <v>10</v>
      </c>
      <c r="F8" s="29" t="s">
        <v>17</v>
      </c>
      <c r="G8" s="29" t="s">
        <v>45</v>
      </c>
      <c r="H8" s="33" t="s">
        <v>36</v>
      </c>
      <c r="I8" s="17">
        <v>1</v>
      </c>
      <c r="J8" s="17">
        <v>1</v>
      </c>
      <c r="K8" s="33" t="s">
        <v>26</v>
      </c>
    </row>
    <row r="9" spans="1:12" s="6" customFormat="1" ht="60" customHeight="1" x14ac:dyDescent="0.25">
      <c r="A9" s="14" t="str">
        <f t="shared" si="0"/>
        <v>openBankingBrazil/&lt;Organisation&gt;/Companies/Contractors/CNPJSubsidiaryNumber</v>
      </c>
      <c r="B9" s="14" t="s">
        <v>109</v>
      </c>
      <c r="C9" s="20" t="s">
        <v>75</v>
      </c>
      <c r="D9" s="28" t="s">
        <v>20</v>
      </c>
      <c r="E9" s="17">
        <v>4</v>
      </c>
      <c r="F9" s="29" t="s">
        <v>17</v>
      </c>
      <c r="G9" s="29" t="s">
        <v>46</v>
      </c>
      <c r="H9" s="29" t="s">
        <v>35</v>
      </c>
      <c r="I9" s="17">
        <v>1</v>
      </c>
      <c r="J9" s="17">
        <v>1</v>
      </c>
      <c r="K9" s="20" t="s">
        <v>26</v>
      </c>
    </row>
    <row r="10" spans="1:12" s="6" customFormat="1" ht="63.75" customHeight="1" x14ac:dyDescent="0.25">
      <c r="A10" s="14" t="str">
        <f t="shared" si="0"/>
        <v>openBankingBrazil/&lt;Organisation&gt;/Companies/Contractors/CNPJCheckNumber</v>
      </c>
      <c r="B10" s="14" t="s">
        <v>61</v>
      </c>
      <c r="C10" s="20" t="s">
        <v>102</v>
      </c>
      <c r="D10" s="28" t="s">
        <v>20</v>
      </c>
      <c r="E10" s="17">
        <v>2</v>
      </c>
      <c r="F10" s="29" t="s">
        <v>17</v>
      </c>
      <c r="G10" s="29" t="s">
        <v>47</v>
      </c>
      <c r="H10" s="29" t="s">
        <v>35</v>
      </c>
      <c r="I10" s="17">
        <v>0</v>
      </c>
      <c r="J10" s="17">
        <v>1</v>
      </c>
      <c r="K10" s="20" t="s">
        <v>52</v>
      </c>
    </row>
    <row r="11" spans="1:12" s="6" customFormat="1" ht="118.5" customHeight="1" x14ac:dyDescent="0.25">
      <c r="A11" s="14" t="str">
        <f>CONCATENATE("openBankingBrazil/&lt;Organisation&gt;/Companies/Contractors/BankingAgents/Identification/",B11)</f>
        <v>openBankingBrazil/&lt;Organisation&gt;/Companies/Contractors/BankingAgents/Identification/CorporationName</v>
      </c>
      <c r="B11" s="14" t="s">
        <v>71</v>
      </c>
      <c r="C11" s="20" t="s">
        <v>103</v>
      </c>
      <c r="D11" s="28" t="s">
        <v>20</v>
      </c>
      <c r="E11" s="17">
        <v>100</v>
      </c>
      <c r="F11" s="28" t="s">
        <v>17</v>
      </c>
      <c r="G11" s="28" t="s">
        <v>21</v>
      </c>
      <c r="H11" s="33"/>
      <c r="I11" s="17">
        <v>1</v>
      </c>
      <c r="J11" s="17" t="s">
        <v>25</v>
      </c>
      <c r="K11" s="31" t="s">
        <v>26</v>
      </c>
    </row>
    <row r="12" spans="1:12" s="6" customFormat="1" ht="71.25" customHeight="1" x14ac:dyDescent="0.25">
      <c r="A12" s="14" t="str">
        <f t="shared" ref="A12:A16" si="1">CONCATENATE("openBankingBrazil/&lt;Organisation&gt;/Companies/Contractors/BankingAgents/Identification/",B12)</f>
        <v>openBankingBrazil/&lt;Organisation&gt;/Companies/Contractors/BankingAgents/Identification/GroupName</v>
      </c>
      <c r="B12" s="26" t="s">
        <v>53</v>
      </c>
      <c r="C12" s="15" t="s">
        <v>58</v>
      </c>
      <c r="D12" s="28" t="s">
        <v>20</v>
      </c>
      <c r="E12" s="50">
        <v>100</v>
      </c>
      <c r="F12" s="49" t="s">
        <v>16</v>
      </c>
      <c r="G12" s="28" t="s">
        <v>21</v>
      </c>
      <c r="H12" s="29"/>
      <c r="I12" s="17">
        <v>1</v>
      </c>
      <c r="J12" s="17">
        <v>1</v>
      </c>
      <c r="K12" s="33" t="s">
        <v>26</v>
      </c>
    </row>
    <row r="13" spans="1:12" s="6" customFormat="1" x14ac:dyDescent="0.25">
      <c r="A13" s="14" t="str">
        <f t="shared" si="1"/>
        <v>openBankingBrazil/&lt;Organisation&gt;/Companies/Contractors/BankingAgents/Identification/TradingName</v>
      </c>
      <c r="B13" s="14" t="s">
        <v>19</v>
      </c>
      <c r="C13" s="14" t="s">
        <v>104</v>
      </c>
      <c r="D13" s="28" t="s">
        <v>20</v>
      </c>
      <c r="E13" s="50">
        <v>100</v>
      </c>
      <c r="F13" s="49" t="s">
        <v>16</v>
      </c>
      <c r="G13" s="28" t="s">
        <v>21</v>
      </c>
      <c r="H13" s="29"/>
      <c r="I13" s="17">
        <v>1</v>
      </c>
      <c r="J13" s="17">
        <v>1</v>
      </c>
      <c r="K13" s="15" t="s">
        <v>26</v>
      </c>
    </row>
    <row r="14" spans="1:12" s="6" customFormat="1" ht="78.75" customHeight="1" x14ac:dyDescent="0.25">
      <c r="A14" s="14" t="str">
        <f t="shared" si="1"/>
        <v>openBankingBrazil/&lt;Organisation&gt;/Companies/Contractors/BankingAgents/Identification/CNPJMainNumber</v>
      </c>
      <c r="B14" s="52" t="s">
        <v>108</v>
      </c>
      <c r="C14" s="15" t="s">
        <v>72</v>
      </c>
      <c r="D14" s="29" t="s">
        <v>20</v>
      </c>
      <c r="E14" s="17">
        <v>10</v>
      </c>
      <c r="F14" s="29" t="s">
        <v>17</v>
      </c>
      <c r="G14" s="29" t="s">
        <v>45</v>
      </c>
      <c r="H14" s="33" t="s">
        <v>36</v>
      </c>
      <c r="I14" s="17">
        <v>1</v>
      </c>
      <c r="J14" s="17">
        <v>1</v>
      </c>
      <c r="K14" s="20" t="s">
        <v>26</v>
      </c>
      <c r="L14" s="14"/>
    </row>
    <row r="15" spans="1:12" s="6" customFormat="1" ht="60" x14ac:dyDescent="0.25">
      <c r="A15" s="14" t="str">
        <f t="shared" si="1"/>
        <v>openBankingBrazil/&lt;Organisation&gt;/Companies/Contractors/BankingAgents/Identification/CNPJSubsidiaryNumber</v>
      </c>
      <c r="B15" s="14" t="s">
        <v>109</v>
      </c>
      <c r="C15" s="15" t="s">
        <v>73</v>
      </c>
      <c r="D15" s="29" t="s">
        <v>20</v>
      </c>
      <c r="E15" s="17">
        <v>4</v>
      </c>
      <c r="F15" s="29" t="s">
        <v>17</v>
      </c>
      <c r="G15" s="29" t="s">
        <v>46</v>
      </c>
      <c r="H15" s="29" t="s">
        <v>35</v>
      </c>
      <c r="I15" s="17">
        <v>1</v>
      </c>
      <c r="J15" s="17">
        <v>1</v>
      </c>
      <c r="K15" s="20" t="s">
        <v>26</v>
      </c>
      <c r="L15" s="14"/>
    </row>
    <row r="16" spans="1:12" s="6" customFormat="1" ht="60.75" customHeight="1" x14ac:dyDescent="0.25">
      <c r="A16" s="14" t="str">
        <f t="shared" si="1"/>
        <v>openBankingBrazil/&lt;Organisation&gt;/Companies/Contractors/BankingAgents/Identification/CNPJCheckNumber</v>
      </c>
      <c r="B16" s="14" t="s">
        <v>61</v>
      </c>
      <c r="C16" s="15" t="s">
        <v>105</v>
      </c>
      <c r="D16" s="29" t="s">
        <v>20</v>
      </c>
      <c r="E16" s="17">
        <v>2</v>
      </c>
      <c r="F16" s="29" t="s">
        <v>17</v>
      </c>
      <c r="G16" s="29" t="s">
        <v>47</v>
      </c>
      <c r="H16" s="29" t="s">
        <v>35</v>
      </c>
      <c r="I16" s="17">
        <v>0</v>
      </c>
      <c r="J16" s="17">
        <v>1</v>
      </c>
      <c r="K16" s="20" t="s">
        <v>52</v>
      </c>
      <c r="L16" s="14"/>
    </row>
    <row r="17" spans="1:11" s="6" customFormat="1" ht="135.75" customHeight="1" x14ac:dyDescent="0.25">
      <c r="A17" s="14" t="str">
        <f>CONCATENATE("openBankingBrazil/&lt;Organisation&gt;/Companies/Contractors/BankingAgents/PostalAdress/",B17)</f>
        <v>openBankingBrazil/&lt;Organisation&gt;/Companies/Contractors/BankingAgents/PostalAdress/StreetTypeName</v>
      </c>
      <c r="B17" s="14" t="s">
        <v>113</v>
      </c>
      <c r="C17" s="20" t="s">
        <v>30</v>
      </c>
      <c r="D17" s="28" t="s">
        <v>20</v>
      </c>
      <c r="E17" s="17">
        <v>10</v>
      </c>
      <c r="F17" s="28" t="s">
        <v>17</v>
      </c>
      <c r="G17" s="28" t="s">
        <v>21</v>
      </c>
      <c r="H17" s="29"/>
      <c r="I17" s="32">
        <v>1</v>
      </c>
      <c r="J17" s="32">
        <v>1</v>
      </c>
      <c r="K17" s="15" t="s">
        <v>26</v>
      </c>
    </row>
    <row r="18" spans="1:11" s="6" customFormat="1" ht="60" x14ac:dyDescent="0.25">
      <c r="A18" s="14" t="str">
        <f t="shared" ref="A18:A23" si="2">CONCATENATE("openBankingBrazil/&lt;Organisation&gt;/Companies/Contractors/BankingAgents/PostalAdress/",B18)</f>
        <v>openBankingBrazil/&lt;Organisation&gt;/Companies/Contractors/BankingAgents/PostalAdress/StreetName</v>
      </c>
      <c r="B18" s="14" t="s">
        <v>12</v>
      </c>
      <c r="C18" s="20" t="s">
        <v>31</v>
      </c>
      <c r="D18" s="28" t="s">
        <v>20</v>
      </c>
      <c r="E18" s="17">
        <v>50</v>
      </c>
      <c r="F18" s="28" t="s">
        <v>17</v>
      </c>
      <c r="G18" s="28" t="s">
        <v>21</v>
      </c>
      <c r="H18" s="29"/>
      <c r="I18" s="32">
        <v>1</v>
      </c>
      <c r="J18" s="32">
        <v>1</v>
      </c>
      <c r="K18" s="15" t="s">
        <v>26</v>
      </c>
    </row>
    <row r="19" spans="1:11" s="6" customFormat="1" ht="45" x14ac:dyDescent="0.25">
      <c r="A19" s="14" t="str">
        <f t="shared" si="2"/>
        <v>openBankingBrazil/&lt;Organisation&gt;/Companies/Contractors/BankingAgents/PostalAdress/BuildingNumber</v>
      </c>
      <c r="B19" s="14" t="s">
        <v>13</v>
      </c>
      <c r="C19" s="20" t="s">
        <v>41</v>
      </c>
      <c r="D19" s="28" t="s">
        <v>20</v>
      </c>
      <c r="E19" s="17">
        <v>6</v>
      </c>
      <c r="F19" s="28" t="s">
        <v>17</v>
      </c>
      <c r="G19" s="28" t="s">
        <v>21</v>
      </c>
      <c r="H19" s="29"/>
      <c r="I19" s="17">
        <v>1</v>
      </c>
      <c r="J19" s="17">
        <v>1</v>
      </c>
      <c r="K19" s="15" t="s">
        <v>26</v>
      </c>
    </row>
    <row r="20" spans="1:11" s="6" customFormat="1" ht="45" x14ac:dyDescent="0.25">
      <c r="A20" s="14" t="str">
        <f t="shared" si="2"/>
        <v>openBankingBrazil/&lt;Organisation&gt;/Companies/Contractors/BankingAgents/PostalAdress/AdditionalInfoText</v>
      </c>
      <c r="B20" s="14" t="s">
        <v>114</v>
      </c>
      <c r="C20" s="20" t="s">
        <v>51</v>
      </c>
      <c r="D20" s="28" t="s">
        <v>20</v>
      </c>
      <c r="E20" s="17">
        <v>30</v>
      </c>
      <c r="F20" s="28" t="s">
        <v>16</v>
      </c>
      <c r="G20" s="28" t="s">
        <v>21</v>
      </c>
      <c r="H20" s="29"/>
      <c r="I20" s="17">
        <v>1</v>
      </c>
      <c r="J20" s="17">
        <v>1</v>
      </c>
      <c r="K20" s="15" t="s">
        <v>26</v>
      </c>
    </row>
    <row r="21" spans="1:11" s="6" customFormat="1" ht="45" x14ac:dyDescent="0.25">
      <c r="A21" s="14" t="str">
        <f t="shared" si="2"/>
        <v>openBankingBrazil/&lt;Organisation&gt;/Companies/Contractors/BankingAgents/PostalAdress/DistrictName</v>
      </c>
      <c r="B21" s="14" t="s">
        <v>115</v>
      </c>
      <c r="C21" s="20" t="s">
        <v>32</v>
      </c>
      <c r="D21" s="28" t="s">
        <v>20</v>
      </c>
      <c r="E21" s="17">
        <v>50</v>
      </c>
      <c r="F21" s="28" t="s">
        <v>17</v>
      </c>
      <c r="G21" s="28" t="s">
        <v>21</v>
      </c>
      <c r="H21" s="29"/>
      <c r="I21" s="17">
        <v>1</v>
      </c>
      <c r="J21" s="17">
        <v>1</v>
      </c>
      <c r="K21" s="15" t="s">
        <v>26</v>
      </c>
    </row>
    <row r="22" spans="1:11" s="6" customFormat="1" ht="45.75" customHeight="1" x14ac:dyDescent="0.25">
      <c r="A22" s="14" t="str">
        <f t="shared" si="2"/>
        <v>openBankingBrazil/&lt;Organisation&gt;/Companies/Contractors/BankingAgents/PostalAdress/TownName</v>
      </c>
      <c r="B22" s="14" t="s">
        <v>29</v>
      </c>
      <c r="C22" s="20" t="s">
        <v>42</v>
      </c>
      <c r="D22" s="28" t="s">
        <v>20</v>
      </c>
      <c r="E22" s="17">
        <v>50</v>
      </c>
      <c r="F22" s="28" t="s">
        <v>17</v>
      </c>
      <c r="G22" s="28" t="s">
        <v>21</v>
      </c>
      <c r="H22" s="29"/>
      <c r="I22" s="17">
        <v>1</v>
      </c>
      <c r="J22" s="17">
        <v>1</v>
      </c>
      <c r="K22" s="15" t="s">
        <v>26</v>
      </c>
    </row>
    <row r="23" spans="1:11" s="6" customFormat="1" ht="30.75" customHeight="1" x14ac:dyDescent="0.25">
      <c r="A23" s="14" t="str">
        <f t="shared" si="2"/>
        <v>openBankingBrazil/&lt;Organisation&gt;/Companies/Contractors/BankingAgents/PostalAdress/CountrySubDivisionCode</v>
      </c>
      <c r="B23" s="14" t="s">
        <v>116</v>
      </c>
      <c r="C23" s="15" t="s">
        <v>87</v>
      </c>
      <c r="D23" s="30" t="s">
        <v>20</v>
      </c>
      <c r="E23" s="17">
        <v>2</v>
      </c>
      <c r="F23" s="28" t="s">
        <v>17</v>
      </c>
      <c r="G23" s="28" t="s">
        <v>49</v>
      </c>
      <c r="H23" s="29"/>
      <c r="I23" s="17">
        <v>1</v>
      </c>
      <c r="J23" s="17">
        <v>1</v>
      </c>
      <c r="K23" s="15" t="s">
        <v>26</v>
      </c>
    </row>
    <row r="24" spans="1:11" s="6" customFormat="1" ht="94.5" customHeight="1" x14ac:dyDescent="0.25">
      <c r="A24" s="14" t="str">
        <f>CONCATENATE("openBankingBrazil/&lt;Organisation&gt;/Companies/Contractors/BankingAgents/PostalAdress/",B24)</f>
        <v>openBankingBrazil/&lt;Organisation&gt;/Companies/Contractors/BankingAgents/PostalAdress/PostCode</v>
      </c>
      <c r="B24" s="14" t="s">
        <v>39</v>
      </c>
      <c r="C24" s="15" t="s">
        <v>33</v>
      </c>
      <c r="D24" s="31" t="s">
        <v>20</v>
      </c>
      <c r="E24" s="17">
        <v>9</v>
      </c>
      <c r="F24" s="28" t="s">
        <v>17</v>
      </c>
      <c r="G24" s="28" t="s">
        <v>48</v>
      </c>
      <c r="H24" s="29"/>
      <c r="I24" s="32">
        <v>1</v>
      </c>
      <c r="J24" s="32">
        <v>1</v>
      </c>
      <c r="K24" s="15" t="s">
        <v>26</v>
      </c>
    </row>
    <row r="25" spans="1:11" s="6" customFormat="1" ht="183.75" customHeight="1" x14ac:dyDescent="0.25">
      <c r="A25" s="14" t="str">
        <f>CONCATENATE("openBankingBrazil/&lt;Organisation&gt;/Companies/Contractors/BankingAgents/Service/",B25)</f>
        <v>openBankingBrazil/&lt;Organisation&gt;/Companies/Contractors/BankingAgents/Service/Codes</v>
      </c>
      <c r="B25" s="14" t="s">
        <v>57</v>
      </c>
      <c r="C25" s="15" t="s">
        <v>76</v>
      </c>
      <c r="D25" s="49" t="s">
        <v>98</v>
      </c>
      <c r="E25" s="50">
        <v>2</v>
      </c>
      <c r="F25" s="49" t="s">
        <v>17</v>
      </c>
      <c r="G25" s="49" t="s">
        <v>91</v>
      </c>
      <c r="H25" s="33" t="s">
        <v>80</v>
      </c>
      <c r="I25" s="32">
        <v>1</v>
      </c>
      <c r="J25" s="32">
        <v>8</v>
      </c>
      <c r="K25" s="15" t="s">
        <v>26</v>
      </c>
    </row>
    <row r="26" spans="1:11" s="6" customFormat="1" x14ac:dyDescent="0.25">
      <c r="A26" s="14" t="str">
        <f>CONCATENATE("openBankingBrazil/&lt;Organisation&gt;/Companies/Contractors/BankingAgents/Service/",B26)</f>
        <v>openBankingBrazil/&lt;Organisation&gt;/Companies/Contractors/BankingAgents/Service/DetailText</v>
      </c>
      <c r="B26" s="14" t="s">
        <v>122</v>
      </c>
      <c r="C26" s="14" t="s">
        <v>18</v>
      </c>
      <c r="D26" s="28" t="s">
        <v>20</v>
      </c>
      <c r="E26" s="17">
        <v>2000</v>
      </c>
      <c r="F26" s="28" t="s">
        <v>16</v>
      </c>
      <c r="G26" s="28" t="s">
        <v>21</v>
      </c>
      <c r="H26" s="29"/>
      <c r="I26" s="17">
        <v>0</v>
      </c>
      <c r="J26" s="17">
        <v>1</v>
      </c>
      <c r="K26" s="15" t="s">
        <v>26</v>
      </c>
    </row>
    <row r="27" spans="1:11" x14ac:dyDescent="0.25">
      <c r="A27" s="18"/>
      <c r="B27" s="11"/>
      <c r="C27" s="11"/>
      <c r="D27" s="11"/>
      <c r="E27" s="27"/>
      <c r="F27" s="11"/>
      <c r="G27" s="11"/>
      <c r="H27" s="11"/>
      <c r="I27" s="11"/>
      <c r="J27" s="12"/>
      <c r="K27" s="13"/>
    </row>
    <row r="28" spans="1:11" x14ac:dyDescent="0.25">
      <c r="A28" s="18"/>
      <c r="B28" s="11"/>
      <c r="C28" s="11"/>
      <c r="D28" s="11"/>
      <c r="E28" s="27"/>
      <c r="F28" s="11"/>
      <c r="G28" s="11"/>
      <c r="H28" s="11"/>
      <c r="I28" s="11"/>
      <c r="J28" s="12"/>
      <c r="K28" s="13"/>
    </row>
    <row r="29" spans="1:11" x14ac:dyDescent="0.25">
      <c r="A29" s="18"/>
      <c r="B29" s="11"/>
      <c r="C29" s="11"/>
      <c r="D29" s="11"/>
      <c r="E29" s="12"/>
      <c r="F29" s="11"/>
      <c r="G29" s="11"/>
      <c r="H29" s="11"/>
      <c r="I29" s="11"/>
      <c r="J29" s="12"/>
      <c r="K29" s="13"/>
    </row>
    <row r="30" spans="1:11" x14ac:dyDescent="0.25">
      <c r="A30" s="18"/>
      <c r="B30" s="11"/>
      <c r="C30" s="11"/>
      <c r="D30" s="11"/>
      <c r="E30" s="12"/>
      <c r="F30" s="11"/>
      <c r="G30" s="11"/>
      <c r="H30" s="11"/>
      <c r="I30" s="11"/>
      <c r="J30" s="12"/>
      <c r="K30" s="13"/>
    </row>
    <row r="31" spans="1:11" x14ac:dyDescent="0.25">
      <c r="A31" s="18"/>
      <c r="B31" s="11"/>
      <c r="C31" s="11"/>
      <c r="D31" s="11"/>
      <c r="E31" s="12"/>
      <c r="F31" s="11"/>
      <c r="G31" s="11"/>
      <c r="H31" s="11"/>
      <c r="I31" s="11"/>
      <c r="J31" s="12"/>
      <c r="K31" s="13"/>
    </row>
    <row r="32" spans="1:11" x14ac:dyDescent="0.25">
      <c r="A32" s="18"/>
      <c r="B32" s="11"/>
      <c r="C32" s="11"/>
      <c r="D32" s="11"/>
      <c r="E32" s="12"/>
      <c r="F32" s="11"/>
      <c r="G32" s="11"/>
      <c r="H32" s="11"/>
      <c r="I32" s="11"/>
      <c r="J32" s="12"/>
      <c r="K32" s="13"/>
    </row>
    <row r="33" spans="1:11" x14ac:dyDescent="0.25">
      <c r="A33" s="18"/>
      <c r="B33" s="11"/>
      <c r="C33" s="11"/>
      <c r="D33" s="11"/>
      <c r="E33" s="12"/>
      <c r="F33" s="11"/>
      <c r="G33" s="11"/>
      <c r="H33" s="11"/>
      <c r="I33" s="11"/>
      <c r="J33" s="12"/>
      <c r="K33" s="13"/>
    </row>
    <row r="34" spans="1:11" x14ac:dyDescent="0.25">
      <c r="A34" s="18"/>
      <c r="B34" s="11"/>
      <c r="C34" s="11"/>
      <c r="D34" s="11"/>
      <c r="E34" s="12"/>
      <c r="F34" s="11"/>
      <c r="G34" s="11"/>
      <c r="H34" s="11"/>
      <c r="I34" s="11"/>
      <c r="J34" s="12"/>
      <c r="K34" s="13"/>
    </row>
    <row r="35" spans="1:11" x14ac:dyDescent="0.25">
      <c r="A35" s="18"/>
      <c r="B35" s="11"/>
      <c r="C35" s="11"/>
      <c r="D35" s="11"/>
      <c r="E35" s="12"/>
      <c r="F35" s="11"/>
      <c r="G35" s="11"/>
      <c r="H35" s="11"/>
      <c r="I35" s="11"/>
      <c r="J35" s="12"/>
      <c r="K35" s="13"/>
    </row>
    <row r="36" spans="1:11" x14ac:dyDescent="0.25">
      <c r="A36" s="18"/>
      <c r="B36" s="11"/>
      <c r="C36" s="11"/>
      <c r="D36" s="11"/>
      <c r="E36" s="12"/>
      <c r="F36" s="11"/>
      <c r="G36" s="11"/>
      <c r="H36" s="11"/>
      <c r="I36" s="11"/>
      <c r="J36" s="12"/>
      <c r="K36" s="13"/>
    </row>
    <row r="37" spans="1:11" x14ac:dyDescent="0.25">
      <c r="A37" s="18"/>
      <c r="B37" s="11"/>
      <c r="C37" s="11"/>
      <c r="D37" s="11"/>
      <c r="E37" s="12"/>
      <c r="F37" s="11"/>
      <c r="G37" s="11"/>
      <c r="H37" s="11"/>
      <c r="I37" s="11"/>
      <c r="J37" s="12"/>
      <c r="K37" s="13"/>
    </row>
    <row r="38" spans="1:11" x14ac:dyDescent="0.25">
      <c r="A38" s="18"/>
      <c r="B38" s="11"/>
      <c r="C38" s="11"/>
      <c r="D38" s="11"/>
      <c r="E38" s="12"/>
      <c r="F38" s="11"/>
      <c r="G38" s="11"/>
      <c r="H38" s="11"/>
      <c r="I38" s="11"/>
      <c r="J38" s="12"/>
      <c r="K38" s="13"/>
    </row>
    <row r="39" spans="1:11" x14ac:dyDescent="0.25">
      <c r="A39" s="18"/>
      <c r="B39" s="11"/>
      <c r="C39" s="11"/>
      <c r="D39" s="11"/>
      <c r="E39" s="12"/>
      <c r="F39" s="11"/>
      <c r="G39" s="11"/>
      <c r="H39" s="11"/>
      <c r="I39" s="11"/>
      <c r="J39" s="12"/>
      <c r="K39" s="13"/>
    </row>
    <row r="40" spans="1:11" x14ac:dyDescent="0.25">
      <c r="A40" s="18"/>
      <c r="B40" s="11"/>
      <c r="C40" s="11"/>
      <c r="D40" s="11"/>
      <c r="E40" s="12"/>
      <c r="F40" s="11"/>
      <c r="G40" s="11"/>
      <c r="H40" s="11"/>
      <c r="I40" s="11"/>
      <c r="J40" s="12"/>
      <c r="K40" s="13"/>
    </row>
    <row r="41" spans="1:11" x14ac:dyDescent="0.25">
      <c r="A41" s="18"/>
      <c r="B41" s="11"/>
      <c r="C41" s="11"/>
      <c r="D41" s="11"/>
      <c r="E41" s="12"/>
      <c r="F41" s="11"/>
      <c r="G41" s="11"/>
      <c r="H41" s="11"/>
      <c r="I41" s="11"/>
      <c r="J41" s="12"/>
      <c r="K41" s="13"/>
    </row>
    <row r="42" spans="1:11" x14ac:dyDescent="0.25">
      <c r="A42" s="18"/>
      <c r="B42" s="11"/>
      <c r="C42" s="11"/>
      <c r="D42" s="11"/>
      <c r="E42" s="12"/>
      <c r="F42" s="11"/>
      <c r="G42" s="11"/>
      <c r="H42" s="11"/>
      <c r="I42" s="11"/>
      <c r="J42" s="12"/>
      <c r="K42" s="13"/>
    </row>
    <row r="43" spans="1:11" x14ac:dyDescent="0.25">
      <c r="A43" s="18"/>
      <c r="B43" s="11"/>
      <c r="C43" s="11"/>
      <c r="D43" s="11"/>
      <c r="E43" s="12"/>
      <c r="F43" s="11"/>
      <c r="G43" s="11"/>
      <c r="H43" s="11"/>
      <c r="I43" s="11"/>
      <c r="J43" s="12"/>
      <c r="K43" s="13"/>
    </row>
    <row r="44" spans="1:11" x14ac:dyDescent="0.25">
      <c r="A44" s="18"/>
      <c r="B44" s="11"/>
      <c r="C44" s="11"/>
      <c r="D44" s="11"/>
      <c r="E44" s="12"/>
      <c r="F44" s="11"/>
      <c r="G44" s="11"/>
      <c r="H44" s="11"/>
      <c r="I44" s="11"/>
      <c r="J44" s="12"/>
      <c r="K44" s="13"/>
    </row>
    <row r="45" spans="1:11" x14ac:dyDescent="0.25">
      <c r="A45" s="18"/>
      <c r="B45" s="11"/>
      <c r="C45" s="11"/>
      <c r="D45" s="11"/>
      <c r="E45" s="12"/>
      <c r="F45" s="11"/>
      <c r="G45" s="11"/>
      <c r="H45" s="11"/>
      <c r="I45" s="11"/>
      <c r="J45" s="12"/>
      <c r="K45" s="13"/>
    </row>
    <row r="46" spans="1:11" x14ac:dyDescent="0.25">
      <c r="A46" s="18"/>
      <c r="B46" s="11"/>
      <c r="C46" s="11"/>
      <c r="D46" s="11"/>
      <c r="E46" s="12"/>
      <c r="F46" s="11"/>
      <c r="G46" s="11"/>
      <c r="H46" s="11"/>
      <c r="I46" s="11"/>
      <c r="J46" s="12"/>
      <c r="K46" s="13"/>
    </row>
    <row r="47" spans="1:11" x14ac:dyDescent="0.25">
      <c r="A47" s="18"/>
      <c r="B47" s="11"/>
      <c r="C47" s="11"/>
      <c r="D47" s="11"/>
      <c r="E47" s="12"/>
      <c r="F47" s="11"/>
      <c r="G47" s="11"/>
      <c r="H47" s="11"/>
      <c r="I47" s="11"/>
      <c r="J47" s="12"/>
      <c r="K47" s="13"/>
    </row>
    <row r="48" spans="1:11" x14ac:dyDescent="0.25">
      <c r="A48" s="18"/>
      <c r="B48" s="11"/>
      <c r="C48" s="11"/>
      <c r="D48" s="11"/>
      <c r="E48" s="12"/>
      <c r="F48" s="11"/>
      <c r="G48" s="11"/>
      <c r="H48" s="11"/>
      <c r="I48" s="11"/>
      <c r="J48" s="12"/>
      <c r="K48" s="13"/>
    </row>
    <row r="49" spans="1:11" x14ac:dyDescent="0.25">
      <c r="A49" s="18"/>
      <c r="B49" s="11"/>
      <c r="C49" s="11"/>
      <c r="D49" s="11"/>
      <c r="E49" s="12"/>
      <c r="F49" s="11"/>
      <c r="G49" s="11"/>
      <c r="H49" s="11"/>
      <c r="I49" s="11"/>
      <c r="J49" s="12"/>
      <c r="K49" s="13"/>
    </row>
    <row r="50" spans="1:11" x14ac:dyDescent="0.25">
      <c r="A50" s="18"/>
      <c r="B50" s="11"/>
      <c r="C50" s="11"/>
      <c r="D50" s="11"/>
      <c r="E50" s="12"/>
      <c r="F50" s="11"/>
      <c r="G50" s="11"/>
      <c r="H50" s="11"/>
      <c r="I50" s="11"/>
      <c r="J50" s="12"/>
      <c r="K50" s="13"/>
    </row>
    <row r="51" spans="1:11" x14ac:dyDescent="0.25">
      <c r="A51" s="18"/>
      <c r="B51" s="11"/>
      <c r="C51" s="11"/>
      <c r="D51" s="11"/>
      <c r="E51" s="12"/>
      <c r="F51" s="11"/>
      <c r="G51" s="11"/>
      <c r="H51" s="11"/>
      <c r="I51" s="11"/>
      <c r="J51" s="12"/>
      <c r="K51" s="1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abSelected="1" zoomScale="82" zoomScaleNormal="82"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4.5703125" style="6" bestFit="1" customWidth="1"/>
    <col min="2" max="2" width="22.140625" style="6" customWidth="1"/>
    <col min="3" max="3" width="54" style="22" customWidth="1"/>
    <col min="4" max="4" width="11.140625" style="6" bestFit="1" customWidth="1"/>
    <col min="5" max="5" width="9.140625" style="23"/>
    <col min="6" max="6" width="14.140625" style="6" bestFit="1" customWidth="1"/>
    <col min="7" max="7" width="23.85546875" style="6" bestFit="1" customWidth="1"/>
    <col min="8" max="8" width="28.7109375" style="6" customWidth="1"/>
    <col min="9" max="9" width="19.28515625" style="6" bestFit="1" customWidth="1"/>
    <col min="10" max="10" width="19.5703125" style="23" bestFit="1" customWidth="1"/>
    <col min="11" max="11" width="34.7109375" style="6" bestFit="1" customWidth="1"/>
    <col min="12" max="16384" width="9.140625" style="6"/>
  </cols>
  <sheetData>
    <row r="1" spans="1:12" s="25" customFormat="1" x14ac:dyDescent="0.25">
      <c r="A1" s="24" t="s">
        <v>0</v>
      </c>
      <c r="B1" s="24" t="s">
        <v>1</v>
      </c>
      <c r="C1" s="24" t="s">
        <v>2</v>
      </c>
      <c r="D1" s="24" t="s">
        <v>3</v>
      </c>
      <c r="E1" s="24" t="s">
        <v>4</v>
      </c>
      <c r="F1" s="24" t="s">
        <v>5</v>
      </c>
      <c r="G1" s="24" t="s">
        <v>6</v>
      </c>
      <c r="H1" s="24" t="s">
        <v>7</v>
      </c>
      <c r="I1" s="24" t="s">
        <v>8</v>
      </c>
      <c r="J1" s="24" t="s">
        <v>9</v>
      </c>
      <c r="K1" s="24" t="s">
        <v>10</v>
      </c>
    </row>
    <row r="2" spans="1:12" ht="30" x14ac:dyDescent="0.25">
      <c r="A2" s="14" t="str">
        <f>CONCATENATE("openBankingBrazil/&lt;Organisation&gt;/",B2)</f>
        <v>openBankingBrazil/&lt;Organisation&gt;/Name</v>
      </c>
      <c r="B2" s="14" t="s">
        <v>11</v>
      </c>
      <c r="C2" s="20" t="s">
        <v>106</v>
      </c>
      <c r="D2" s="16" t="s">
        <v>20</v>
      </c>
      <c r="E2" s="17">
        <v>30</v>
      </c>
      <c r="F2" s="14" t="s">
        <v>17</v>
      </c>
      <c r="G2" s="14" t="s">
        <v>21</v>
      </c>
      <c r="H2" s="14"/>
      <c r="I2" s="14">
        <v>1</v>
      </c>
      <c r="J2" s="21">
        <v>1</v>
      </c>
      <c r="K2" s="20" t="s">
        <v>26</v>
      </c>
    </row>
    <row r="3" spans="1:12" s="1" customFormat="1" ht="30" x14ac:dyDescent="0.25">
      <c r="A3" s="38" t="str">
        <f>CONCATENATE("openBankingBrazil/&lt;Organisation&gt;/Companies/",B3)</f>
        <v>openBankingBrazil/&lt;Organisation&gt;/Companies/Name</v>
      </c>
      <c r="B3" s="38" t="s">
        <v>11</v>
      </c>
      <c r="C3" s="39" t="s">
        <v>96</v>
      </c>
      <c r="D3" s="45" t="s">
        <v>20</v>
      </c>
      <c r="E3" s="53">
        <v>30</v>
      </c>
      <c r="F3" s="45" t="s">
        <v>17</v>
      </c>
      <c r="G3" s="45" t="s">
        <v>21</v>
      </c>
      <c r="H3" s="45"/>
      <c r="I3" s="40">
        <v>1</v>
      </c>
      <c r="J3" s="40">
        <v>1</v>
      </c>
      <c r="K3" s="41" t="s">
        <v>26</v>
      </c>
      <c r="L3" s="42"/>
    </row>
    <row r="4" spans="1:12" s="1" customFormat="1" ht="60" x14ac:dyDescent="0.25">
      <c r="A4" s="38" t="str">
        <f>CONCATENATE("openBankingBrazil/&lt;Organisation&gt;/Companies/",B4)</f>
        <v>openBankingBrazil/&lt;Organisation&gt;/Companies/CNPJMainNumber</v>
      </c>
      <c r="B4" s="38" t="s">
        <v>108</v>
      </c>
      <c r="C4" s="41" t="s">
        <v>62</v>
      </c>
      <c r="D4" s="45" t="s">
        <v>20</v>
      </c>
      <c r="E4" s="53">
        <v>10</v>
      </c>
      <c r="F4" s="45" t="s">
        <v>17</v>
      </c>
      <c r="G4" s="45" t="s">
        <v>34</v>
      </c>
      <c r="H4" s="48" t="s">
        <v>64</v>
      </c>
      <c r="I4" s="40">
        <v>1</v>
      </c>
      <c r="J4" s="40">
        <v>1</v>
      </c>
      <c r="K4" s="39" t="s">
        <v>26</v>
      </c>
      <c r="L4" s="42"/>
    </row>
    <row r="5" spans="1:12" s="1" customFormat="1" ht="45" x14ac:dyDescent="0.25">
      <c r="A5" s="38" t="str">
        <f>CONCATENATE("openBankingBrazil/&lt;Organisation&gt;/Companies/",B5)</f>
        <v>openBankingBrazil/&lt;Organisation&gt;/Companies/CNPJSubsidiaryNumber</v>
      </c>
      <c r="B5" s="38" t="s">
        <v>109</v>
      </c>
      <c r="C5" s="41" t="s">
        <v>60</v>
      </c>
      <c r="D5" s="45" t="s">
        <v>20</v>
      </c>
      <c r="E5" s="53">
        <v>4</v>
      </c>
      <c r="F5" s="45" t="s">
        <v>17</v>
      </c>
      <c r="G5" s="45" t="s">
        <v>46</v>
      </c>
      <c r="H5" s="45" t="s">
        <v>35</v>
      </c>
      <c r="I5" s="40">
        <v>1</v>
      </c>
      <c r="J5" s="40">
        <v>1</v>
      </c>
      <c r="K5" s="39" t="s">
        <v>26</v>
      </c>
      <c r="L5" s="42"/>
    </row>
    <row r="6" spans="1:12" s="1" customFormat="1" ht="60" x14ac:dyDescent="0.25">
      <c r="A6" s="38" t="str">
        <f>CONCATENATE("openBankingBrazil/&lt;Organisation&gt;/Companies/",B6)</f>
        <v>openBankingBrazil/&lt;Organisation&gt;/Companies/CNPJCheckNumber</v>
      </c>
      <c r="B6" s="38" t="s">
        <v>61</v>
      </c>
      <c r="C6" s="41" t="s">
        <v>97</v>
      </c>
      <c r="D6" s="45" t="s">
        <v>20</v>
      </c>
      <c r="E6" s="53">
        <v>2</v>
      </c>
      <c r="F6" s="45" t="s">
        <v>17</v>
      </c>
      <c r="G6" s="45" t="s">
        <v>47</v>
      </c>
      <c r="H6" s="45" t="s">
        <v>35</v>
      </c>
      <c r="I6" s="40">
        <v>1</v>
      </c>
      <c r="J6" s="40">
        <v>1</v>
      </c>
      <c r="K6" s="39" t="s">
        <v>52</v>
      </c>
      <c r="L6" s="42"/>
    </row>
    <row r="7" spans="1:12" ht="150" x14ac:dyDescent="0.25">
      <c r="A7" s="14" t="str">
        <f>CONCATENATE("openBankingBrazil/&lt;Organisation&gt;/Companies/Channels/Identification/",B7)</f>
        <v>openBankingBrazil/&lt;Organisation&gt;/Companies/Channels/Identification/TypeCode</v>
      </c>
      <c r="B7" s="14" t="s">
        <v>119</v>
      </c>
      <c r="C7" s="15" t="s">
        <v>89</v>
      </c>
      <c r="D7" s="28" t="s">
        <v>98</v>
      </c>
      <c r="E7" s="17">
        <v>2</v>
      </c>
      <c r="F7" s="28" t="s">
        <v>17</v>
      </c>
      <c r="G7" s="28" t="s">
        <v>91</v>
      </c>
      <c r="H7" s="20" t="s">
        <v>90</v>
      </c>
      <c r="I7" s="17">
        <v>1</v>
      </c>
      <c r="J7" s="17">
        <v>6</v>
      </c>
      <c r="K7" s="20" t="s">
        <v>107</v>
      </c>
    </row>
    <row r="8" spans="1:12" ht="30" x14ac:dyDescent="0.25">
      <c r="A8" s="14" t="str">
        <f>CONCATENATE("openBankingBrazil/&lt;Organisation&gt;/Companies/Channels/Identification/Phones/",B8)</f>
        <v>openBankingBrazil/&lt;Organisation&gt;/Companies/Channels/Identification/Phones/DDICode</v>
      </c>
      <c r="B8" s="14" t="s">
        <v>123</v>
      </c>
      <c r="C8" s="20" t="s">
        <v>81</v>
      </c>
      <c r="D8" s="28" t="s">
        <v>20</v>
      </c>
      <c r="E8" s="17">
        <v>2</v>
      </c>
      <c r="F8" s="28" t="s">
        <v>16</v>
      </c>
      <c r="G8" s="38" t="s">
        <v>47</v>
      </c>
      <c r="H8" s="16"/>
      <c r="I8" s="17">
        <v>0</v>
      </c>
      <c r="J8" s="17" t="s">
        <v>25</v>
      </c>
      <c r="K8" s="33" t="s">
        <v>26</v>
      </c>
    </row>
    <row r="9" spans="1:12" ht="30" x14ac:dyDescent="0.25">
      <c r="A9" s="14" t="str">
        <f t="shared" ref="A9:A11" si="0">CONCATENATE("openBankingBrazil/&lt;Organisation&gt;/Companies/Channels/Identification/Phones/",B9)</f>
        <v>openBankingBrazil/&lt;Organisation&gt;/Companies/Channels/Identification/Phones/DDDCode</v>
      </c>
      <c r="B9" s="14" t="s">
        <v>121</v>
      </c>
      <c r="C9" s="20" t="s">
        <v>28</v>
      </c>
      <c r="D9" s="28" t="s">
        <v>20</v>
      </c>
      <c r="E9" s="17">
        <v>2</v>
      </c>
      <c r="F9" s="28" t="s">
        <v>16</v>
      </c>
      <c r="G9" s="38" t="s">
        <v>47</v>
      </c>
      <c r="H9" s="14"/>
      <c r="I9" s="17">
        <v>0</v>
      </c>
      <c r="J9" s="17" t="s">
        <v>25</v>
      </c>
      <c r="K9" s="33" t="s">
        <v>26</v>
      </c>
    </row>
    <row r="10" spans="1:12" ht="29.25" customHeight="1" x14ac:dyDescent="0.25">
      <c r="A10" s="14" t="str">
        <f t="shared" si="0"/>
        <v>openBankingBrazil/&lt;Organisation&gt;/Companies/Channels/Identification/Phones/Number</v>
      </c>
      <c r="B10" s="14" t="s">
        <v>67</v>
      </c>
      <c r="C10" s="56" t="s">
        <v>124</v>
      </c>
      <c r="D10" s="14" t="s">
        <v>20</v>
      </c>
      <c r="E10" s="17">
        <v>13</v>
      </c>
      <c r="F10" s="14" t="s">
        <v>16</v>
      </c>
      <c r="G10" s="57" t="s">
        <v>125</v>
      </c>
      <c r="H10" s="14"/>
      <c r="I10" s="17">
        <v>0</v>
      </c>
      <c r="J10" s="59" t="s">
        <v>25</v>
      </c>
      <c r="K10" s="33" t="s">
        <v>26</v>
      </c>
      <c r="L10" s="14"/>
    </row>
    <row r="11" spans="1:12" ht="90" customHeight="1" x14ac:dyDescent="0.25">
      <c r="A11" s="14" t="str">
        <f t="shared" si="0"/>
        <v>openBankingBrazil/&lt;Organisation&gt;/Companies/Channels/Identification/Phones/DescriptionText</v>
      </c>
      <c r="B11" s="58" t="s">
        <v>132</v>
      </c>
      <c r="C11" s="20" t="s">
        <v>94</v>
      </c>
      <c r="D11" s="28" t="s">
        <v>20</v>
      </c>
      <c r="E11" s="17">
        <v>50</v>
      </c>
      <c r="F11" s="28" t="s">
        <v>16</v>
      </c>
      <c r="G11" s="28" t="s">
        <v>21</v>
      </c>
      <c r="H11" s="14"/>
      <c r="I11" s="59">
        <v>0</v>
      </c>
      <c r="J11" s="59" t="s">
        <v>25</v>
      </c>
      <c r="K11" s="33" t="s">
        <v>26</v>
      </c>
      <c r="L11" s="14"/>
    </row>
    <row r="12" spans="1:12" ht="60" x14ac:dyDescent="0.25">
      <c r="A12" s="14" t="str">
        <f>CONCATENATE("openBankingBrazil/&lt;Organisation&gt;/Companies/Channels/Identification/",B12)</f>
        <v>openBankingBrazil/&lt;Organisation&gt;/Companies/Channels/Identification/URLName</v>
      </c>
      <c r="B12" s="14" t="s">
        <v>126</v>
      </c>
      <c r="C12" s="15" t="s">
        <v>82</v>
      </c>
      <c r="D12" s="28" t="s">
        <v>20</v>
      </c>
      <c r="E12" s="17">
        <v>1024</v>
      </c>
      <c r="F12" s="28" t="s">
        <v>16</v>
      </c>
      <c r="G12" s="28" t="s">
        <v>21</v>
      </c>
      <c r="H12" s="14"/>
      <c r="I12" s="17">
        <v>0</v>
      </c>
      <c r="J12" s="59" t="s">
        <v>25</v>
      </c>
      <c r="K12" s="33" t="s">
        <v>26</v>
      </c>
      <c r="L12" s="14"/>
    </row>
    <row r="13" spans="1:12" ht="179.25" customHeight="1" x14ac:dyDescent="0.25">
      <c r="A13" s="14" t="str">
        <f>CONCATENATE("openBankingBrazil/&lt;Organisation&gt;/Companies/Channels/Service/",B13)</f>
        <v>openBankingBrazil/&lt;Organisation&gt;/Companies/Channels/Service/Codes</v>
      </c>
      <c r="B13" s="14" t="s">
        <v>57</v>
      </c>
      <c r="C13" s="15" t="s">
        <v>83</v>
      </c>
      <c r="D13" s="28" t="s">
        <v>98</v>
      </c>
      <c r="E13" s="17">
        <v>2</v>
      </c>
      <c r="F13" s="28" t="s">
        <v>17</v>
      </c>
      <c r="G13" s="28" t="s">
        <v>91</v>
      </c>
      <c r="H13" s="20" t="s">
        <v>133</v>
      </c>
      <c r="I13" s="17">
        <v>1</v>
      </c>
      <c r="J13" s="17">
        <v>7</v>
      </c>
      <c r="K13" s="33" t="s">
        <v>26</v>
      </c>
    </row>
    <row r="14" spans="1:12" x14ac:dyDescent="0.25">
      <c r="A14" s="14" t="str">
        <f>CONCATENATE("openBankingBrazil/&lt;Organizatios&gt;/Companies/Channels/Service/",B14)</f>
        <v>openBankingBrazil/&lt;Organizatios&gt;/Companies/Channels/Service/DetailText</v>
      </c>
      <c r="B14" s="14" t="s">
        <v>122</v>
      </c>
      <c r="C14" s="14" t="s">
        <v>18</v>
      </c>
      <c r="D14" s="14" t="s">
        <v>20</v>
      </c>
      <c r="E14" s="17">
        <v>2000</v>
      </c>
      <c r="F14" s="14" t="s">
        <v>16</v>
      </c>
      <c r="G14" s="14" t="s">
        <v>21</v>
      </c>
      <c r="H14" s="14"/>
      <c r="I14" s="17">
        <v>1</v>
      </c>
      <c r="J14" s="17">
        <v>1</v>
      </c>
      <c r="K14" s="15" t="s">
        <v>26</v>
      </c>
    </row>
    <row r="15" spans="1:12" x14ac:dyDescent="0.25">
      <c r="A15" s="14"/>
      <c r="B15" s="14"/>
      <c r="C15" s="14"/>
      <c r="D15" s="14"/>
      <c r="E15" s="21"/>
      <c r="F15" s="14"/>
      <c r="G15" s="14"/>
      <c r="H15" s="14"/>
      <c r="I15" s="14"/>
      <c r="J15" s="21"/>
      <c r="K15" s="14"/>
    </row>
    <row r="16" spans="1:12" x14ac:dyDescent="0.25">
      <c r="A16" s="14"/>
      <c r="B16" s="14"/>
      <c r="C16" s="14"/>
      <c r="D16" s="14"/>
      <c r="E16" s="21"/>
      <c r="F16" s="14"/>
      <c r="G16" s="14"/>
      <c r="H16" s="14"/>
      <c r="I16" s="14"/>
      <c r="J16" s="21"/>
      <c r="K16" s="1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Dependências-Agências</vt:lpstr>
      <vt:lpstr>Correspondentes</vt:lpstr>
      <vt:lpstr>CanaisAtendimentoEletrônicos</vt:lpstr>
    </vt:vector>
  </TitlesOfParts>
  <Company>GFT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Araujo Rodrigues, Thales</dc:creator>
  <cp:lastModifiedBy>de Araujo Rodrigues, Thales</cp:lastModifiedBy>
  <dcterms:created xsi:type="dcterms:W3CDTF">2020-06-16T13:22:22Z</dcterms:created>
  <dcterms:modified xsi:type="dcterms:W3CDTF">2020-07-02T21:31:47Z</dcterms:modified>
</cp:coreProperties>
</file>