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SDS\Documents\GitHub\Open-Banking-\"/>
    </mc:Choice>
  </mc:AlternateContent>
  <xr:revisionPtr revIDLastSave="0" documentId="8_{401A5431-9F29-4B3D-82FE-D68F2DF0F529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FinanciamentosPF" sheetId="10" r:id="rId1"/>
    <sheet name="FinanciamentosPJ" sheetId="5" r:id="rId2"/>
    <sheet name="Lista 4015" sheetId="8" r:id="rId3"/>
    <sheet name="Glossário Bacen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" i="5" l="1"/>
  <c r="A12" i="5"/>
  <c r="A13" i="10"/>
  <c r="A12" i="10"/>
  <c r="A25" i="5" l="1"/>
  <c r="A24" i="5"/>
  <c r="A25" i="10"/>
  <c r="A24" i="10"/>
  <c r="A23" i="10" l="1"/>
  <c r="A22" i="10"/>
  <c r="A23" i="5" l="1"/>
  <c r="A22" i="5"/>
  <c r="A27" i="5" l="1"/>
  <c r="A26" i="5"/>
  <c r="A21" i="5"/>
  <c r="A20" i="5"/>
  <c r="A19" i="5"/>
  <c r="A18" i="5"/>
  <c r="A17" i="5"/>
  <c r="A16" i="5"/>
  <c r="A15" i="5"/>
  <c r="A14" i="5"/>
  <c r="A11" i="5"/>
  <c r="A10" i="5"/>
  <c r="A9" i="5"/>
  <c r="A8" i="5"/>
  <c r="A7" i="5"/>
  <c r="A6" i="5"/>
  <c r="A5" i="5"/>
  <c r="A4" i="5"/>
  <c r="A3" i="5"/>
  <c r="A2" i="5"/>
  <c r="A27" i="10"/>
  <c r="A26" i="10"/>
  <c r="A21" i="10"/>
  <c r="A20" i="10"/>
  <c r="A19" i="10"/>
  <c r="A18" i="10"/>
  <c r="A17" i="10"/>
  <c r="A16" i="10"/>
  <c r="A15" i="10"/>
  <c r="A14" i="10"/>
  <c r="A11" i="10"/>
  <c r="A10" i="10"/>
  <c r="A9" i="10"/>
  <c r="A8" i="10"/>
  <c r="A7" i="10"/>
  <c r="A6" i="10"/>
  <c r="A5" i="10"/>
  <c r="A4" i="10"/>
  <c r="A3" i="10"/>
  <c r="A2" i="10"/>
  <c r="A61" i="9" l="1" a="1"/>
  <c r="A61" i="9" s="1"/>
  <c r="A63" i="9" a="1"/>
  <c r="A63" i="9" s="1"/>
  <c r="A66" i="9" a="1"/>
  <c r="A66" i="9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<sst xmlns="http://schemas.openxmlformats.org/spreadsheetml/2006/main" count="503" uniqueCount="241">
  <si>
    <t>Xpath</t>
  </si>
  <si>
    <t xml:space="preserve">Nome </t>
  </si>
  <si>
    <t>Definição</t>
  </si>
  <si>
    <t>Tipo do Dado</t>
  </si>
  <si>
    <t>Tamanho</t>
  </si>
  <si>
    <t>Mandatoriedade</t>
  </si>
  <si>
    <t>Formato</t>
  </si>
  <si>
    <t>Domínio</t>
  </si>
  <si>
    <t>Mínimo de Ocorrências</t>
  </si>
  <si>
    <t>Máximo de Ocorrências</t>
  </si>
  <si>
    <t>Restrições</t>
  </si>
  <si>
    <t>name</t>
  </si>
  <si>
    <t>Texto</t>
  </si>
  <si>
    <t>Mandatório</t>
  </si>
  <si>
    <t>\w*\W*</t>
  </si>
  <si>
    <t>N/A</t>
  </si>
  <si>
    <t>cnpjNumber</t>
  </si>
  <si>
    <t>types</t>
  </si>
  <si>
    <t>serviceName</t>
  </si>
  <si>
    <t>serviceCode</t>
  </si>
  <si>
    <t>currency</t>
  </si>
  <si>
    <t xml:space="preserve">Moeda referente ao valor da Tarifa, segundo modelo ISO-4217. p. ex. 'BRL' </t>
  </si>
  <si>
    <t>rate</t>
  </si>
  <si>
    <t>Opcional</t>
  </si>
  <si>
    <t>(-?[1-9]?\d{1,2}){1}(\,\d{1,2}){1}</t>
  </si>
  <si>
    <t>referencialRate</t>
  </si>
  <si>
    <t>Taxa Referencial se configura como uma taxa de juros de referência, ou seja, um indicador geral da economia brasileira. Por isso, é utilizada na hora de calcular o rendimento de determinadas aplicações financeiras</t>
  </si>
  <si>
    <t>indexer</t>
  </si>
  <si>
    <t>Indexador é o termo utilizado para se referir aos índices usados como base para corrigir os valores monetários de um determinado ativo. No Brasil, os indexadores mais comuns são o IPCA, a taxa Selic e o CDI</t>
  </si>
  <si>
    <t>prePostTax</t>
  </si>
  <si>
    <t>Indicador de pré ou pós. A diferença básica é que, enquanto o prefixado apresenta rentabilidade definida, o pós-fixado acompanha algum indicador. Assim, quem investe no primeiro grupo sabe como será seu rendimento previamente, enquanto quem investe no segundo, só conhecerá os resultados na data de vencimento</t>
  </si>
  <si>
    <t>frequency</t>
  </si>
  <si>
    <t>Código que indica Frequência sobre a qual incide a Remuneração. P. ex. 'a.d.', 'a.m.', 'a.a.'</t>
  </si>
  <si>
    <t>incomeRateInfo</t>
  </si>
  <si>
    <t>Adiantamento a depositante</t>
  </si>
  <si>
    <t>II - empréstimos:</t>
  </si>
  <si>
    <t>a) crédito pessoal;</t>
  </si>
  <si>
    <t>1. crédito consignado; e</t>
  </si>
  <si>
    <t>2. crédito sem consignação;</t>
  </si>
  <si>
    <t>b) cheque especial;</t>
  </si>
  <si>
    <t>c) conta garantida;</t>
  </si>
  <si>
    <t>d) capital de giro;</t>
  </si>
  <si>
    <t>e) microcrédito; e</t>
  </si>
  <si>
    <t>f) home equity;</t>
  </si>
  <si>
    <t>III - direitos creditórios descontados:</t>
  </si>
  <si>
    <t>a) desconto de duplicatas;</t>
  </si>
  <si>
    <t>b) desconto de cheques;</t>
  </si>
  <si>
    <t>c) antecipação de recebíveis de cartão de crédito; e</t>
  </si>
  <si>
    <t>d) desconto de nota promissória; e</t>
  </si>
  <si>
    <t>IV - financiamentos:</t>
  </si>
  <si>
    <t>a) aquisições de bens móveis;</t>
  </si>
  <si>
    <t>b) imobiliários:</t>
  </si>
  <si>
    <t>1. Sistema Financeiro da Habitação (SFH); e</t>
  </si>
  <si>
    <t>2. Sistema Financeiro Imobiliário (SFI);</t>
  </si>
  <si>
    <t>c) microcrédito produtivo orientado; e</t>
  </si>
  <si>
    <t>d) rurais.</t>
  </si>
  <si>
    <t>Operações de Crédito com Recursos Livres</t>
  </si>
  <si>
    <t xml:space="preserve">Correspondem aos contratos de financiamentos e empréstimos com taxas de juros livremente
pactuadas entre instituições financeiras e mutuários. Nas operações livres, as instituições financeiras têm autonomia sobre a destinação dos recursos captados em mercado.
</t>
  </si>
  <si>
    <t xml:space="preserve">Adiantamentos sobre contratos de câmbio (ACC) </t>
  </si>
  <si>
    <t>Operações de antecipação parcial ou total de receitas vinculadas a contratos de exportação,
 destinadas ao financiamento da produção das respectivas mercadorias a serem exportadas. Inclui as operações de adiantamentos de cambiais entregues (ACE).</t>
  </si>
  <si>
    <t>Antecipação de faturas de cartão de crédito: Operações de crédito para adiantamento de recursos</t>
  </si>
  <si>
    <t>às pessoas jurídicas com base em fluxo de caixa futuro vinculado a direitos creditórios sob a forma</t>
  </si>
  <si>
    <t>de faturas de cartão de crédito.</t>
  </si>
  <si>
    <t>Arrendamento mercantil de veículos: Operações de arrendamento mercantil (leasing) financeiro,</t>
  </si>
  <si>
    <t>em que o arrendador concede ao arrendatário a utilização de veículo automotor, objeto do contrato</t>
  </si>
  <si>
    <t>de arrendamento, com opção de compra ao final do contrato.</t>
  </si>
  <si>
    <t>Arrendamento mercantil de outros bens: Operações de arrendamento mercantil (leasing)</t>
  </si>
  <si>
    <t>financeiro, em que o arrendador concede ao arrendatário a utilização do bem, exceto veículo</t>
  </si>
  <si>
    <t>automotor, objeto do contrato de arrendamento, com opção de compra ao final do contrato.</t>
  </si>
  <si>
    <t>Aquisição de veículos (PF): Empréstimos às pessoas físicas destinados a financiar a compra de</t>
  </si>
  <si>
    <t>veículos automotores, que tenham o bem financiado alienado fiduciariamente como garantia da</t>
  </si>
  <si>
    <t>operação.</t>
  </si>
  <si>
    <t>Aquisição de veículos (PJ): Empréstimos destinados a financiar a compra de veículos automotores</t>
  </si>
  <si>
    <t>para manutenção ou aumento da capacidade produtiva das empresas contratantes, configurando-se</t>
  </si>
  <si>
    <t>como investimento. O contrato deve conter cláusula de alienação fiduciária, com o bem financiado</t>
  </si>
  <si>
    <t>constituindo a garantia da operação.</t>
  </si>
  <si>
    <t>Aquisição de outros bens (PF): Financiamentos a pessoas físicas vinculadas à aquisição de bens</t>
  </si>
  <si>
    <t>e serviços, exceto veículos automotores.</t>
  </si>
  <si>
    <t>Aquisição de outros bens (PJ): Financiamentos de máquinas e equipamentos, exceto veículos</t>
  </si>
  <si>
    <t>automotores, ou outros bens a serem empregados em atividades produtivas das pessoas jurídicas</t>
  </si>
  <si>
    <t>tomadoras do crédito, configurando-se como investimento.</t>
  </si>
  <si>
    <t>Capital de giro com prazo até 365 dias: Operações de crédito destinadas ao financiamento de</t>
  </si>
  <si>
    <t>curto prazo das empresas, vinculado a contrato específico que estabeleça prazos, taxas e garantias,</t>
  </si>
  <si>
    <t>com prazo igual ou inferior a 365 dias.</t>
  </si>
  <si>
    <t>Capital de giro com prazo superior a 365 dias: Operações de crédito de médio e longo prazo</t>
  </si>
  <si>
    <t>destinadas ao financiamento das atividades operacionais das empresas, vinculado a contrato</t>
  </si>
  <si>
    <t>específico que estabeleça prazos, taxas e garantias, com prazo superior a 365 dias.</t>
  </si>
  <si>
    <t>Capital de giro com teto rotativo: Linhas de crédito rotativo destinadas ao financiamento de</t>
  </si>
  <si>
    <t>capital de giro das empresas.</t>
  </si>
  <si>
    <t>Cartão de crédito – compras à vista: Corresponde às compras realizadas com cartão de crédito,</t>
  </si>
  <si>
    <t>à vista ou parceladas sem incidência de juros, pelos lojistas.</t>
  </si>
  <si>
    <t>Cartão de crédito – parcelado: Compreende o parcelamento das compras realizadas com cartão</t>
  </si>
  <si>
    <t>de crédito ou dos valores referentes à fatura do cartão, mediante a cobrança de juros. Inclui as</t>
  </si>
  <si>
    <t>operações de saques em dinheiro com pagamentos parcelados com o uso do cartão na função</t>
  </si>
  <si>
    <t>crédito.</t>
  </si>
  <si>
    <t>Cartão de crédito – rotativo: Operações de financiamento do saldo devedor remanescente após</t>
  </si>
  <si>
    <t>o pagamento parcial de faturas de cartões de crédito. Compreende saques em dinheiro com o uso</t>
  </si>
  <si>
    <t>do cartão na função crédito.</t>
  </si>
  <si>
    <t>Cheque especial (PF): Operações de crédito vinculadas a contas correntes mediante a utilização</t>
  </si>
  <si>
    <t>de limite de crédito pré-estabelecido sem necessidade de comunicação prévia à instituição</t>
  </si>
  <si>
    <t>financeira. Inclui as operações de adiantamento a depositantes e de conta garantida destinada ao</t>
  </si>
  <si>
    <t>segmento de pessoas físicas.</t>
  </si>
  <si>
    <t>Cheque especial (PJ): Operações de crédito vinculadas à conta corrente de pessoas jurídicas,</t>
  </si>
  <si>
    <t>associadas à utilização de limite de crédito pré-estabelecido. Caracterizam-se pela amortização</t>
  </si>
  <si>
    <t>automática do saldo devedor, quando ocorrem depósitos na conta corrente. Inclui as operações de</t>
  </si>
  <si>
    <t>adiantamento a lojistas.</t>
  </si>
  <si>
    <t>Compror: Operações de crédito destinadas ao financiamento das compras (produtos e serviços)</t>
  </si>
  <si>
    <t>realizadas por pessoas jurídicas. Caracterizam-se pelos pagamentos à vista das compras pela</t>
  </si>
  <si>
    <t>instituição financeira diretamente aos fornecedores. Estão inclusas nessa modalidade as operações</t>
  </si>
  <si>
    <t>de Floor Plan.</t>
  </si>
  <si>
    <t>Conta garantida: Operações de crédito vinculadas à conta corrente de pessoas jurídicas,</t>
  </si>
  <si>
    <t>automática do saldo devedor, quando ocorrem depósitos na conta corrente. Diferenciam-se do cheque</t>
  </si>
  <si>
    <t>especial em função da solicitação de eventuais garantias.</t>
  </si>
  <si>
    <t>Crédito pessoal: Empréstimos a pessoas físicas, sem vinculação à aquisição de bens ou</t>
  </si>
  <si>
    <t>serviços, mediante a disponibilização de recursos ao tomador para livre utilização.</t>
  </si>
  <si>
    <t>Crédito pessoal consignado: Operações de crédito pessoal com desconto em folha de pagamento.</t>
  </si>
  <si>
    <t>a servidores públicos federais, estaduais ou municipais, ativos ou inativos.</t>
  </si>
  <si>
    <t>pessoal consignado destinadas a trabalhadores do setor privado.</t>
  </si>
  <si>
    <t>consignado destinadas a aposentados e pensionistas do Instituto Nacional de Seguro Social</t>
  </si>
  <si>
    <t>(INSS).</t>
  </si>
  <si>
    <t>Crédito pessoal não consignado: Operações de crédito pessoal sem desconto em folha de</t>
  </si>
  <si>
    <t>pagamento.</t>
  </si>
  <si>
    <t>Crédito pessoal não consignado vinculado a renegociação de dívidas: Corresponde a operações</t>
  </si>
  <si>
    <t>de crédito às pessoas físicas associadas à composição de dívidas vencidas de modalidades distintas.</t>
  </si>
  <si>
    <t>Desconto de cheques: Adiantamento de recursos às pessoas jurídicas vinculados a cheques</t>
  </si>
  <si>
    <t>recebidos pelo tomador e entregues em custódia à instituição financeira.</t>
  </si>
  <si>
    <t>Desconto de duplicatas: Adiantamento de recursos às pessoas jurídicas vinculado à receita futura</t>
  </si>
  <si>
    <t>de duplicatas mercantis e outros recebíveis. (exceto cheques e faturas de cartão de crédito).</t>
  </si>
  <si>
    <t>Financiamento a exportações: Financiamentos para viabilizar a produção de bens e serviços</t>
  </si>
  <si>
    <t>para exportação, não enquadrados nas modalidades ACC e ACE.</t>
  </si>
  <si>
    <t>Financiamento a importações: Financiamentos destinados à compra de bens ou serviços no</t>
  </si>
  <si>
    <t>exterior, vinculados a linhas de crédito externas.</t>
  </si>
  <si>
    <t>Repasse externo: Financiamentos destinados a pessoas jurídicas localizadas no país, vinculados</t>
  </si>
  <si>
    <t>a linhas de crédito externas.</t>
  </si>
  <si>
    <t>Vendor: Financiamento de vendas baseado no princípio da cessão de crédito, permitindo à empresa</t>
  </si>
  <si>
    <t>tomadora do crédito (fornecedor/vendedor) vender seus produtos a prazo e receber o pagamento à</t>
  </si>
  <si>
    <t>vista da instituição financeira. A empresa compradora assume o compromisso de efetuar o</t>
  </si>
  <si>
    <t>pagamento a prazo, destinado a liquidar a operação junto à instituição financeira. Em geral, a</t>
  </si>
  <si>
    <t>instituição financeira ficará com os direitos creditórios da empresa vendedora, à qual caberá o</t>
  </si>
  <si>
    <t>risco da operação.</t>
  </si>
  <si>
    <t>Outros créditos livres: Referem-se às modalidades de crédito livre que não foram classificadas</t>
  </si>
  <si>
    <t>anteriormente, a exemplo das operações de desconto de notas promissórias, penhor, composição</t>
  </si>
  <si>
    <t>de dívidas de operações de crédito com pessoas jurídicas, etc.</t>
  </si>
  <si>
    <t>Operações de Crédito com Recursos Direcionados</t>
  </si>
  <si>
    <t>Operações de crédito regulamentadas pelo CMN ou vinculadas a recursos orçamentários</t>
  </si>
  <si>
    <t>destinadas, basicamente, à produção e ao investimento de médio e longo prazos aos setores</t>
  </si>
  <si>
    <t>imobiliário, rural e de infraestrutura. As fontes de recursos são oriundas de parcelas das</t>
  </si>
  <si>
    <t>captações de depósitos à vista e de caderneta de poupança, além de fundos e programas</t>
  </si>
  <si>
    <t>públicos.</t>
  </si>
  <si>
    <t>Classificação por modalidades:</t>
  </si>
  <si>
    <t>Capital de giro com recursos do BNDES: Compreende empréstimos de capital de giro e</t>
  </si>
  <si>
    <t>financiamentos a exportações, com recursos do BNDES, inclusive os realizados por meio do Cartão</t>
  </si>
  <si>
    <t>BNDES.</t>
  </si>
  <si>
    <t>Crédito rural a taxas de mercado: Corresponde a financiamentos rurais com recursos direcionados</t>
  </si>
  <si>
    <t>dos depósitos à vista e das poupanças rurais, contratados com taxas de juros livremente pactuadas</t>
  </si>
  <si>
    <t>entre a instituição financeira e o tomador de crédito.</t>
  </si>
  <si>
    <t>Crédito rural a taxas reguladas: Financiamentos à produção rural com recursos direcionados dos</t>
  </si>
  <si>
    <t>depósitos à vista e das poupanças rurais. Compreende operações com recursos oriundos dos fundos</t>
  </si>
  <si>
    <t>constitucionais do Norte, Nordeste e Centro-Oeste.</t>
  </si>
  <si>
    <t>Financiamento imobiliário a taxas de mercado: Compreendem as operações de financiamento</t>
  </si>
  <si>
    <t>imobiliário relacionadas com a exigibilidade de direcionamento a que se refere o art. 1º, inciso I,</t>
  </si>
  <si>
    <t>alínea “b” do regulamento anexo à Resolução nº 3.932, de 2010, assim como as operações</t>
  </si>
  <si>
    <t>relacionadas com outras fontes de recursos captados em mercado.</t>
  </si>
  <si>
    <t>Financiamento imobiliário a taxas reguladas: Compreendem as operações de financiamento</t>
  </si>
  <si>
    <t>alínea “a” do regulamento anexo à Resolução nº 3.932, de 2010, assim como as relacionadas</t>
  </si>
  <si>
    <t>com recursos de origem orçamentária ou de fundos e/ou programas governamentais.</t>
  </si>
  <si>
    <t>Financiamento agroindustrial com recursos do BNDES: Financiamentos agroindustriais</t>
  </si>
  <si>
    <t>destinados a capital de giro ou investimento com recursos do BNDES, inclusive quando</t>
  </si>
  <si>
    <t>realizados por meio do Cartão BNDES.</t>
  </si>
  <si>
    <t>Financiamento de investimentos com recursos do BNDES: Financiamentos de investimentos</t>
  </si>
  <si>
    <t>vinculados a recursos do BNDES.</t>
  </si>
  <si>
    <t>Microcrédito – consumo: Operações de microcrédito destinadas ao consumo contratadas com</t>
  </si>
  <si>
    <t>recursos lastreados em depósitos à vista, nos termos definidos pela Resolução nº 4.000, de 25 de</t>
  </si>
  <si>
    <t>agosto de 2011.</t>
  </si>
  <si>
    <t>Microcrédito – microempreendedor: Refere-se às operações de microcrédito destinadas a</t>
  </si>
  <si>
    <t>microempreendedores contratadas com recursos lastreados em depósitos à vista, nos termos</t>
  </si>
  <si>
    <t>definidos pela Resolução nº 4.000, de 2011. As operações de microcrédito para pessoas</t>
  </si>
  <si>
    <t>jurídicas, nos termos do inciso II, do art. 2º dessa Resolução estão incluídas nessa modalidade.</t>
  </si>
  <si>
    <t>Microcrédito – consignado: Refere-se às operações de microcrédito com retenção de parte do</t>
  </si>
  <si>
    <t>salário do contratante para o pagamento das parcelas do empréstimo (desconto em folha de</t>
  </si>
  <si>
    <t>pagamento) contratadas com recursos referenciados em depósitos à vista, nos termos definidos</t>
  </si>
  <si>
    <t>pela Resolução nº 4.000, de 2011.</t>
  </si>
  <si>
    <t>Outros créditos direcionados: Referem-se às operações de crédito direcionado que não se</t>
  </si>
  <si>
    <t>enquadrem nas modalidades listadas anteriormente.</t>
  </si>
  <si>
    <t>requiredWarranties</t>
  </si>
  <si>
    <t>Sigla de identificação do serviço relacionado à Modalidade de Financiamento informada, para pessoa jurídica. Campo aberto. P. ex.  (Trazer a Exemplo)</t>
  </si>
  <si>
    <t>Sigla de identificação do serviço relacionado à Modalidade de Financiamento informada, para pessoa física. Campo aberto. P. ex.  (Trazer a Exemplo)</t>
  </si>
  <si>
    <t>^(\W{3}){1}$</t>
  </si>
  <si>
    <t>Campo aberto para informar as condições contratuais relativas à Modalidade de Financiamento para pessoa física. Pode ser informada a URL referente ao endereço onde constam as condições informadas</t>
  </si>
  <si>
    <t>Descrição da Remuneração relativa as taxas de juros remuneratórias sobre a modalidade de Financiamento informada, para pessoa física</t>
  </si>
  <si>
    <t>^(\d{14})$</t>
  </si>
  <si>
    <t>moeda (ISO-4217)</t>
  </si>
  <si>
    <t>chargingTriggerInfo</t>
  </si>
  <si>
    <t>value</t>
  </si>
  <si>
    <t>Descrição de como é composto o valor da tarifa. p.ex. '0,25% sobre o excedente do limite acima de R$ 500,00'</t>
  </si>
  <si>
    <t>changingUnit</t>
  </si>
  <si>
    <t>Unidade ou forma de cobrança. P.ex. 'Por mês'</t>
  </si>
  <si>
    <t>N</t>
  </si>
  <si>
    <t>Este campo deve estar obrigatoriamente preenchido se não houver conteúdo para os itens: value, currency e type</t>
  </si>
  <si>
    <t>este campo sempre deverá estar preenchido</t>
  </si>
  <si>
    <t>Nome da Instituição, pertencente à organização, responsável pela comercialização das modalidades de Financiamentos para Pessoas jurídicas consultadas. Ex. 'Empresa da Organização A'</t>
  </si>
  <si>
    <t>Nomes das Tarifas cobradas sobre Serviços ofertados à Modalidade de Financiamento, para pessoa jurídica. (Campo Livre) (trazer exemplo)</t>
  </si>
  <si>
    <t>Fatores geradores de cobrança que incidem sobre as Modalidades de Financiamentos, para pessoa jurídica. Campo Livre Trazer Exemplo</t>
  </si>
  <si>
    <t>Descrição da Remuneração relativa as taxas de juros remuneratórias sobre a modalidade de Financiamento informada, para pessoa jurídica</t>
  </si>
  <si>
    <t>Campo aberto para informar as condições contratuais relativas à Modalidade de Financiamento para pessoa jurídica. Pode ser informada a URL referente ao endereço onde constam as condições informadas</t>
  </si>
  <si>
    <t>Nomes das Tarifas cobradas sobre Serviços ofertados à Modalidade de Financiamento, para pessoa física. p.ex. 'Avaliação de Garantia Hipotecária, Avaliação de Propriedade Rural e Parecer Técnico para Prorrogação de Operações Rurais'</t>
  </si>
  <si>
    <t>type</t>
  </si>
  <si>
    <t>termsConditions</t>
  </si>
  <si>
    <t>^(\d{1,9}\,\d{2}){1}$</t>
  </si>
  <si>
    <t>a.d.
a.m.
a.a.</t>
  </si>
  <si>
    <t>additionalInfo</t>
  </si>
  <si>
    <t>Pré
Pós</t>
  </si>
  <si>
    <t>Cessão de direitos creditórios
Caução
Penhor
Alienação fiduciária
Hipoteca
Operações garantidas pelo governo
Outras garantias não fidejussórias
Seguros e assemelhados
Garantia fidejussória
Bens arrendados
Garantias internacionais
Operações garantidas por outras entidades
Acordos de compensação
Não aplicável</t>
  </si>
  <si>
    <t xml:space="preserve">O responsável pela comercialização das modalidades de Financiamentos para Pessoas Físicas consultadas - o CNPJ corresponde ao número de inscrição no Cadastro de Pessoa Jurídica. 
Deve-se ter apenas os números do CNPJ, sem máscara.
</t>
  </si>
  <si>
    <t xml:space="preserve">O responsável pela comercialização das modalidades de Financiamentos para Pessoas jurídicas consultadas - o CNPJ corresponde ao número de inscrição no Cadastro de Pessoa Jurídica. 
Deve-se ter apenas os números do CNPJ, sem máscara.
</t>
  </si>
  <si>
    <r>
      <t xml:space="preserve">Modalidades de financiamentos ofertados para pessoas jurídicas, conforme Circular 4015-Bacen. Segundo cartilha do Bacen: Financiamento é um contrato entre o cliente e uma instituição financeira, mas com, destinação específica como para a aquisição de veículo ou de bem imóvel, que funcionam como garantia para o crédito concedido. p. ex. financiamento imobiliário e de veículos. Sao eles segundo descrições obtidas junto ao Documento 3040 do Bacen:
</t>
    </r>
    <r>
      <rPr>
        <b/>
        <sz val="11"/>
        <rFont val="Calibri"/>
        <family val="2"/>
        <scheme val="minor"/>
      </rPr>
      <t>aquisição de bens – veículos automotores -</t>
    </r>
    <r>
      <rPr>
        <sz val="11"/>
        <rFont val="Calibri"/>
        <family val="2"/>
        <scheme val="minor"/>
      </rPr>
      <t xml:space="preserve"> Empréstimos destinados a financiar a compra de veículos automotores para manutenção ou aumento da capacidade produtiva das empresas contratantes, configurando-se como investimento 
</t>
    </r>
    <r>
      <rPr>
        <b/>
        <sz val="11"/>
        <rFont val="Calibri"/>
        <family val="2"/>
        <scheme val="minor"/>
      </rPr>
      <t>aquisição de bens – outros bens -</t>
    </r>
    <r>
      <rPr>
        <sz val="11"/>
        <rFont val="Calibri"/>
        <family val="2"/>
        <scheme val="minor"/>
      </rPr>
      <t xml:space="preserve"> destinados a financiar a aquisição de bens, serviços, máquinas e equipamentos, exceto veículos automotores
</t>
    </r>
    <r>
      <rPr>
        <b/>
        <sz val="11"/>
        <rFont val="Calibri"/>
        <family val="2"/>
        <scheme val="minor"/>
      </rPr>
      <t>microcrédito -</t>
    </r>
    <r>
      <rPr>
        <sz val="11"/>
        <rFont val="Calibri"/>
        <family val="2"/>
        <scheme val="minor"/>
      </rPr>
      <t xml:space="preserve"> operação de crédito realizada para financiamento de atividades produtivas de pessoas naturais ou jurídicas, organizadas de forma individual ou coletiva, com renda ou receita bruta anual de até R$200.000,00 (duzentos mil reais)
</t>
    </r>
    <r>
      <rPr>
        <b/>
        <sz val="11"/>
        <rFont val="Calibri"/>
        <family val="2"/>
        <scheme val="minor"/>
      </rPr>
      <t xml:space="preserve">financiamentos rurais - custeio - </t>
    </r>
    <r>
      <rPr>
        <sz val="11"/>
        <rFont val="Calibri"/>
        <family val="2"/>
        <scheme val="minor"/>
      </rPr>
      <t xml:space="preserve">financiamentos concedidos a produtores rurais para custeio, tanto agrícolas quanto pecuários
</t>
    </r>
    <r>
      <rPr>
        <b/>
        <sz val="11"/>
        <rFont val="Calibri"/>
        <family val="2"/>
        <scheme val="minor"/>
      </rPr>
      <t>financiamentos rurais - investimento -</t>
    </r>
    <r>
      <rPr>
        <sz val="11"/>
        <rFont val="Calibri"/>
        <family val="2"/>
        <scheme val="minor"/>
      </rPr>
      <t xml:space="preserve"> financiamentos concedidos a produtores rurais para investimento, tanto agrícolas quanto pecuários; 
</t>
    </r>
    <r>
      <rPr>
        <b/>
        <sz val="11"/>
        <rFont val="Calibri"/>
        <family val="2"/>
        <scheme val="minor"/>
      </rPr>
      <t>financiamentos rurai</t>
    </r>
    <r>
      <rPr>
        <sz val="11"/>
        <rFont val="Calibri"/>
        <family val="2"/>
        <scheme val="minor"/>
      </rPr>
      <t xml:space="preserve">s - comercialização - financiamentos concedidos a produtores rurais para comercialização, tanto agrícolas quanto pecuários;
</t>
    </r>
    <r>
      <rPr>
        <b/>
        <sz val="11"/>
        <rFont val="Calibri"/>
        <family val="2"/>
        <scheme val="minor"/>
      </rPr>
      <t xml:space="preserve">financiamentos rurais - industrialização - </t>
    </r>
    <r>
      <rPr>
        <sz val="11"/>
        <rFont val="Calibri"/>
        <family val="2"/>
        <scheme val="minor"/>
      </rPr>
      <t xml:space="preserve">financiamentos concedidos a produtores rurais para industrialização, tanto agrícolas quanto pecuários.
</t>
    </r>
    <r>
      <rPr>
        <b/>
        <sz val="11"/>
        <rFont val="Calibri"/>
        <family val="2"/>
        <scheme val="minor"/>
      </rPr>
      <t>financimento imobiliário - Sistema Financeiro da Habitação (SFH)</t>
    </r>
    <r>
      <rPr>
        <sz val="11"/>
        <rFont val="Calibri"/>
        <family val="2"/>
        <scheme val="minor"/>
      </rPr>
      <t xml:space="preserve"> - financiamento para aquisição ou construção de unidades habitacionais enquadradas no Sistema Financeiro de Habitação - SFH - O SFH foi criado pela Lei 4.380/64 e tem como característica a regulamentação das condições de financiamento imobiliário, por exemplo, taxa de juros, quota, prazos. O Governo Federal pode intervir em qualquer um dos aspectos do financiamento. Nesse sistema estão incluídas as operações contratadas com recursos do SBPE e do FGTS, inclusive o PMCMV (Programa Minha Casa, Minha Vida). As operações com recursos do FGTS observam, ainda, regulamentação própria. 
</t>
    </r>
    <r>
      <rPr>
        <b/>
        <sz val="11"/>
        <rFont val="Calibri"/>
        <family val="2"/>
        <scheme val="minor"/>
      </rPr>
      <t>financimento imobiliário - Sistema Financeiro da Habitação (SFI)</t>
    </r>
    <r>
      <rPr>
        <sz val="11"/>
        <rFont val="Calibri"/>
        <family val="2"/>
        <scheme val="minor"/>
      </rPr>
      <t xml:space="preserve"> - O SFI não possui regulamentação das condições de financiamento, sendo estas definidas pelo Agentes Financeiros
</t>
    </r>
  </si>
  <si>
    <t>Nome da Instituição, pertencente à marca, responsável pela comercialização das modalidades de Financiamentos para Pessoas Físicas consultadas. Ex. 'Empresa da Organização A'</t>
  </si>
  <si>
    <t xml:space="preserve">Financiamento-Aquisição de bens – veículos automotores
Financiamento-Aquisição de bens – outros bens
Fianciamento-Microcrédito
Financiamento rural-custeio 
Financiamento rural-investimento
Financiamento rural-comercialização 
Financiamento rural-industrialização
Financimento imobiliário-Sistema Financeiro da Habitação (SFH) 
Financimento imobiliário-Sistema Financeiro da Habitação (SFI)
</t>
  </si>
  <si>
    <r>
      <t xml:space="preserve">Modalidades de financiamentos ofertados para pessoas físicas, conforme Circular 4015-Bacen. Segundo cartilha do Bacen: Financiamento é um contrato entre o cliente e uma instituição financeira, mas com, destinação específica como para a aquisição de veículo ou de bem imóvel, que funcionam como garantia para o crédito concedido. p. ex. financiamento imobiliário e de veículos. Sao eles segundo descrições obtidas junto ao Documento 3040 do Bacen:
</t>
    </r>
    <r>
      <rPr>
        <b/>
        <sz val="11"/>
        <rFont val="Calibri"/>
        <family val="2"/>
        <scheme val="minor"/>
      </rPr>
      <t xml:space="preserve">financiamento-aquisição de bens – veículos automotores - </t>
    </r>
    <r>
      <rPr>
        <sz val="11"/>
        <rFont val="Calibri"/>
        <family val="2"/>
        <scheme val="minor"/>
      </rPr>
      <t xml:space="preserve">Financiamentos a pessoas físicas vinculadas à aquisição de bens veículos automotores, que tenham o bem financiado alienado fiduciariamente como garantia da operação
</t>
    </r>
    <r>
      <rPr>
        <b/>
        <sz val="11"/>
        <rFont val="Calibri"/>
        <family val="2"/>
        <scheme val="minor"/>
      </rPr>
      <t xml:space="preserve">financiamento-aquisição de bens – outros bens - </t>
    </r>
    <r>
      <rPr>
        <sz val="11"/>
        <rFont val="Calibri"/>
        <family val="2"/>
        <scheme val="minor"/>
      </rPr>
      <t xml:space="preserve">destinados a financiar a aquisição de bens, serviços, máquinas e equipamentos, exceto veículos automotores
</t>
    </r>
    <r>
      <rPr>
        <b/>
        <sz val="11"/>
        <rFont val="Calibri"/>
        <family val="2"/>
        <scheme val="minor"/>
      </rPr>
      <t xml:space="preserve">financiamento-microcrédito - </t>
    </r>
    <r>
      <rPr>
        <sz val="11"/>
        <rFont val="Calibri"/>
        <family val="2"/>
        <scheme val="minor"/>
      </rPr>
      <t>operação de crédito realizada para financiamento de atividades produtivas de pessoas naturais ou jurídicas, organizadas de forma individual ou coletiva, com renda ou receita bruta anual de até R$200.000,00 (duzentos mil reais)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financiamento rural-custeio - </t>
    </r>
    <r>
      <rPr>
        <sz val="11"/>
        <rFont val="Calibri"/>
        <family val="2"/>
        <scheme val="minor"/>
      </rPr>
      <t xml:space="preserve">financiamentos concedidos a produtores rurais para custeio, tanto agrícolas quanto pecuários
</t>
    </r>
    <r>
      <rPr>
        <b/>
        <sz val="11"/>
        <rFont val="Calibri"/>
        <family val="2"/>
        <scheme val="minor"/>
      </rPr>
      <t>financiamento rural-investimento -</t>
    </r>
    <r>
      <rPr>
        <sz val="11"/>
        <rFont val="Calibri"/>
        <family val="2"/>
        <scheme val="minor"/>
      </rPr>
      <t xml:space="preserve"> financiamentos concedidos a produtores rurais para investimento, tanto agrícolas quanto pecuários;</t>
    </r>
    <r>
      <rPr>
        <b/>
        <sz val="11"/>
        <rFont val="Calibri"/>
        <family val="2"/>
        <scheme val="minor"/>
      </rPr>
      <t xml:space="preserve"> 
financiamento rural-comercialização - </t>
    </r>
    <r>
      <rPr>
        <sz val="11"/>
        <rFont val="Calibri"/>
        <family val="2"/>
        <scheme val="minor"/>
      </rPr>
      <t>financiamentos concedidos a produtores rurais para comercialização, tanto agrícolas quanto pecuários;</t>
    </r>
    <r>
      <rPr>
        <b/>
        <sz val="11"/>
        <rFont val="Calibri"/>
        <family val="2"/>
        <scheme val="minor"/>
      </rPr>
      <t xml:space="preserve">
financiamento rural-industrialização - </t>
    </r>
    <r>
      <rPr>
        <sz val="11"/>
        <rFont val="Calibri"/>
        <family val="2"/>
        <scheme val="minor"/>
      </rPr>
      <t>financiamentos concedidos a produtores rurais para industrialização, tanto agrícolas quanto pecuários.</t>
    </r>
    <r>
      <rPr>
        <b/>
        <sz val="11"/>
        <rFont val="Calibri"/>
        <family val="2"/>
        <scheme val="minor"/>
      </rPr>
      <t xml:space="preserve">
financimento imobiliário-Sistema Financeiro da Habitação (SFH) -</t>
    </r>
    <r>
      <rPr>
        <sz val="11"/>
        <rFont val="Calibri"/>
        <family val="2"/>
        <scheme val="minor"/>
      </rPr>
      <t xml:space="preserve"> financiamento para aquisição ou construção de unidades habitacionais
enquadradas no Sistema Financeiro de Habitação - SFH. O SFH foi criado pela Lei 4.380/64 e tem como característica a regulamentação das condições de financiamento imobiliário, por exemplo, taxa de juros, quota, prazos. O Governo Federal pode intervir em qualquer um dos aspectos do financiamento. Nesse sistema estão incluídas as operações contratadas com recursos do SBPE e do FGTS, inclusive o PMCMV (Programa Minha Casa, Minha Vida). As operações com recursos do FGTS observam, ainda, regulamentação própria. </t>
    </r>
    <r>
      <rPr>
        <b/>
        <sz val="11"/>
        <rFont val="Calibri"/>
        <family val="2"/>
        <scheme val="minor"/>
      </rPr>
      <t xml:space="preserve">
financimento imobiliário-Sistema Financeiro da Habitação (SFI) - </t>
    </r>
    <r>
      <rPr>
        <sz val="11"/>
        <rFont val="Calibri"/>
        <family val="2"/>
        <scheme val="minor"/>
      </rPr>
      <t>O SFI não possui regulamentação das condições de financiamento, sendo estas definidas pelo Agentes Financeiros</t>
    </r>
    <r>
      <rPr>
        <b/>
        <sz val="11"/>
        <rFont val="Calibri"/>
        <family val="2"/>
        <scheme val="minor"/>
      </rPr>
      <t xml:space="preserve">
</t>
    </r>
  </si>
  <si>
    <t>Nome da Marca reportada pelo participante do Open Banking. O conceito a que se refere a 'marca' utilizada está em definição pelos participantes.</t>
  </si>
  <si>
    <t xml:space="preserve">Fatores geradores de cobrança que incidem sobre as Modalidades de Financiamentos, para pessoa física. Campo Livre </t>
  </si>
  <si>
    <t>\W*</t>
  </si>
  <si>
    <t>mínimo'
'1º quartil de clientes'
'2º quartil de clientes'
'3º quartil de clientes'
'4º quartil de clientes'</t>
  </si>
  <si>
    <t>Este campo deve estar obrigatoriamente preenchido</t>
  </si>
  <si>
    <t>Percentual que incide sobre a composição das taxas de juros remuneratórias
(representa uma porcentagem Ex: 0.15 (O valor ao lado representa 15%. O valor 1 representa 100%)</t>
  </si>
  <si>
    <r>
      <t xml:space="preserve">Cessão de direitos creditórios
Caução
Penhor
Alienação fiduciária
Hipoteca
Operações garantidas pelo governo
Outras garantias não fidejussórias
Seguros e assemelhados
Garantia fidejussória
</t>
    </r>
    <r>
      <rPr>
        <sz val="11"/>
        <color theme="1"/>
        <rFont val="Calibri"/>
        <family val="2"/>
        <scheme val="minor"/>
      </rPr>
      <t>Bens arrendados
Garantias internacionais
Operações garantidas por outras entidades
Acordos de compensação
Não aplicável</t>
    </r>
  </si>
  <si>
    <t>Percentual que incide sobre a composição das taxas de juros remuneratórias.
(representa uma porcentagem Ex: 0.15 (O valor ao lado representa 15%. O valor 1 representa 100%)</t>
  </si>
  <si>
    <t>Números de 0 a 9.</t>
  </si>
  <si>
    <t>Identifica o período referente ao percentual de taxa de remuneração efetivamente aplicada no intervalo informado: mínimo, 1º quartil de clientes, 2º quartil de clientes, 3º quartil de clientes e 4º quartil de clientes</t>
  </si>
  <si>
    <t>Valor do percentual que corresponde a taxa de remuneração efetivamente aplicada no intervalo informado
(representação de uma porcentagem Ex: 0.15 (O valor ao lado representa 15%. O valor 1 representa 100%))</t>
  </si>
  <si>
    <t>Valor de referência utilizado na apuração dos percentuais informados por quartil
(representa um valor monetário Ex: 1547368.92 (O valor ao lado, considerando que a moeda seja BRL, significa R$ 1.547.368,92). O único separador presente deverá ser o . (ponto) para casa decimal. Não deve haver separador de milhar)</t>
  </si>
  <si>
    <t xml:space="preserve">Moeda relativa ao valor de referência, segundo modelo ISO-4217. p. ex. 'BRL' </t>
  </si>
  <si>
    <t>BRL</t>
  </si>
  <si>
    <r>
      <t xml:space="preserve">Relação de garantias exigidas, segundo documento 3040 do Bacen: 
</t>
    </r>
    <r>
      <rPr>
        <b/>
        <sz val="11"/>
        <color theme="1"/>
        <rFont val="Calibri"/>
        <family val="2"/>
        <scheme val="minor"/>
      </rPr>
      <t>cessão de direitos creditórios</t>
    </r>
    <r>
      <rPr>
        <sz val="11"/>
        <color theme="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
</t>
    </r>
    <r>
      <rPr>
        <b/>
        <sz val="11"/>
        <color theme="1"/>
        <rFont val="Calibri"/>
        <family val="2"/>
        <scheme val="minor"/>
      </rPr>
      <t>caução</t>
    </r>
    <r>
      <rPr>
        <sz val="11"/>
        <color theme="1"/>
        <rFont val="Calibri"/>
        <family val="2"/>
        <scheme val="minor"/>
      </rPr>
      <t xml:space="preserve">: garantia instituída sobre créditos do garantidor
</t>
    </r>
    <r>
      <rPr>
        <b/>
        <sz val="11"/>
        <color theme="1"/>
        <rFont val="Calibri"/>
        <family val="2"/>
        <scheme val="minor"/>
      </rPr>
      <t>penhor</t>
    </r>
    <r>
      <rPr>
        <sz val="11"/>
        <color theme="1"/>
        <rFont val="Calibri"/>
        <family val="2"/>
        <scheme val="minor"/>
      </rPr>
      <t xml:space="preserve">: direito real que consiste na tradição de uma coisa móvel ou mobilizável, suscetível de alienação, realizada pelo devedor ou por terceiro ao credor, a fim de garantir o pagamento do débito
</t>
    </r>
    <r>
      <rPr>
        <b/>
        <sz val="11"/>
        <color theme="1"/>
        <rFont val="Calibri"/>
        <family val="2"/>
        <scheme val="minor"/>
      </rPr>
      <t>alienação fiduciária</t>
    </r>
    <r>
      <rPr>
        <sz val="11"/>
        <color theme="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 
</t>
    </r>
    <r>
      <rPr>
        <b/>
        <sz val="11"/>
        <color theme="1"/>
        <rFont val="Calibri"/>
        <family val="2"/>
        <scheme val="minor"/>
      </rPr>
      <t>hipoteca</t>
    </r>
    <r>
      <rPr>
        <sz val="11"/>
        <color theme="1"/>
        <rFont val="Calibri"/>
        <family val="2"/>
        <scheme val="minor"/>
      </rPr>
      <t xml:space="preserve">: direito real de garantia que afeta um bem imóvel para o cumprimento da obrigação
</t>
    </r>
    <r>
      <rPr>
        <b/>
        <sz val="11"/>
        <color theme="1"/>
        <rFont val="Calibri"/>
        <family val="2"/>
        <scheme val="minor"/>
      </rPr>
      <t>operações garantidas pelo governo</t>
    </r>
    <r>
      <rPr>
        <sz val="11"/>
        <color theme="1"/>
        <rFont val="Calibri"/>
        <family val="2"/>
        <scheme val="minor"/>
      </rPr>
      <t xml:space="preserve">: nas instâncias federal, estadual ou municipal
</t>
    </r>
    <r>
      <rPr>
        <b/>
        <sz val="11"/>
        <color theme="1"/>
        <rFont val="Calibri"/>
        <family val="2"/>
        <scheme val="minor"/>
      </rPr>
      <t>outras garantias não fidejussórias</t>
    </r>
    <r>
      <rPr>
        <sz val="11"/>
        <color theme="1"/>
        <rFont val="Calibri"/>
        <family val="2"/>
        <scheme val="minor"/>
      </rPr>
      <t xml:space="preserve">: as garantias reais não descritas como: cessão de direitos creditórios, caução, penhor, alienação fiduciária, hipoteca ou operação garantida pelo governo 
</t>
    </r>
    <r>
      <rPr>
        <b/>
        <sz val="11"/>
        <color theme="1"/>
        <rFont val="Calibri"/>
        <family val="2"/>
        <scheme val="minor"/>
      </rPr>
      <t>seguros e assemelhados</t>
    </r>
    <r>
      <rPr>
        <sz val="11"/>
        <color theme="1"/>
        <rFont val="Calibri"/>
        <family val="2"/>
        <scheme val="minor"/>
      </rPr>
      <t xml:space="preserve">: os seguros (e assemelhados) contratados para garantir o pagamento da operação em circunstâncias adversas.
</t>
    </r>
    <r>
      <rPr>
        <b/>
        <sz val="11"/>
        <color theme="1"/>
        <rFont val="Calibri"/>
        <family val="2"/>
        <scheme val="minor"/>
      </rPr>
      <t>garantia fidejussória</t>
    </r>
    <r>
      <rPr>
        <sz val="11"/>
        <color theme="1"/>
        <rFont val="Calibri"/>
        <family val="2"/>
        <scheme val="minor"/>
      </rPr>
      <t xml:space="preserve">: baseada na fidelidade do garantidor em cumprir as obrigações, caso o devedor não o faça
</t>
    </r>
    <r>
      <rPr>
        <b/>
        <sz val="11"/>
        <color theme="1"/>
        <rFont val="Calibri"/>
        <family val="2"/>
        <scheme val="minor"/>
      </rPr>
      <t>bens arrendados</t>
    </r>
    <r>
      <rPr>
        <sz val="11"/>
        <color theme="1"/>
        <rFont val="Calibri"/>
        <family val="2"/>
        <scheme val="minor"/>
      </rPr>
      <t xml:space="preserve">: bem objeto do arrendamento financeiro
</t>
    </r>
    <r>
      <rPr>
        <b/>
        <sz val="11"/>
        <color theme="1"/>
        <rFont val="Calibri"/>
        <family val="2"/>
        <scheme val="minor"/>
      </rPr>
      <t>garantias internacionais</t>
    </r>
    <r>
      <rPr>
        <sz val="11"/>
        <color theme="1"/>
        <rFont val="Calibri"/>
        <family val="2"/>
        <scheme val="minor"/>
      </rPr>
      <t xml:space="preserve">: declarar se a garantia é mitigadora ou não, observados os critérios definidos pela Circular 3.644, de 4 de março de 2013
</t>
    </r>
    <r>
      <rPr>
        <b/>
        <sz val="11"/>
        <color theme="1"/>
        <rFont val="Calibri"/>
        <family val="2"/>
        <scheme val="minor"/>
      </rPr>
      <t>operações garantidas por outras entidade</t>
    </r>
    <r>
      <rPr>
        <sz val="11"/>
        <color theme="1"/>
        <rFont val="Calibri"/>
        <family val="2"/>
        <scheme val="minor"/>
      </rPr>
      <t xml:space="preserve">: declarar as garantias prestadas pelas entidades descritas no item 3. Informações de Garantias (i) do documento 3040 - Bacen
</t>
    </r>
    <r>
      <rPr>
        <b/>
        <sz val="11"/>
        <color theme="1"/>
        <rFont val="Calibri"/>
        <family val="2"/>
        <scheme val="minor"/>
      </rPr>
      <t>acordos de compensação</t>
    </r>
    <r>
      <rPr>
        <sz val="11"/>
        <color theme="1"/>
        <rFont val="Calibri"/>
        <family val="2"/>
        <scheme val="minor"/>
      </rPr>
      <t xml:space="preserve">: operações que sejam abrangidas por acordos para a compensação e liquidação de obrigações no âmbito do SFN, nos termos da Resolução 3.263, de 24 de fevereiro de 2005
</t>
    </r>
    <r>
      <rPr>
        <b/>
        <sz val="11"/>
        <color theme="1"/>
        <rFont val="Calibri"/>
        <family val="2"/>
        <scheme val="minor"/>
      </rPr>
      <t>não aplicável</t>
    </r>
  </si>
  <si>
    <t>referenceValue</t>
  </si>
  <si>
    <t>referenceCurrency</t>
  </si>
  <si>
    <t>Valor de referência utilizado na apuração dos valores informados por quartil
(representa um valor monetário Ex: 1547368.92 (O valor ao lado, considerando que a moeda seja BRL, significa R$ 1.547.368,92). O único separador presente deverá ser o . (ponto) para casa decimal. Não deve haver separador de milhar)</t>
  </si>
  <si>
    <t>Indica o período relativo a tarifa do serviço informado: mínimo, 1º quartil de clientes, 2º quartil de clientes, 3º quartil de clientes e 4º quartil de clientes</t>
  </si>
  <si>
    <t>Valor da tarifa, relativa ao serviço ofertado, para pessoa física informado no período. p.ex. '45.00'
(representa um valor monetário Ex: 1547368.92 (O valor ao lado, considerando que a moeda seja BRL, significa R$ 1.547.368,92). O único separador presente deverá ser o . (ponto) para casa decimal. Não deve haver separador de milhar)</t>
  </si>
  <si>
    <t>Valor da tarifa, relativa ao serviço ofertado, para pessoa jurídica informado no período. p.ex. '45.00'
(representa um valor monetário Ex: 1547368.92 (O valor ao lado, considerando que a moeda seja BRL, significa R$ 1.547.368,92). O único separador presente deverá ser o . (ponto) para casa decimal. Não deve haver separador de milhar)</t>
  </si>
  <si>
    <r>
      <t xml:space="preserve">Relação de garantias exigidas, segundo documento 3040 do Bacen: 
</t>
    </r>
    <r>
      <rPr>
        <b/>
        <sz val="11"/>
        <rFont val="Calibri"/>
        <family val="2"/>
        <scheme val="minor"/>
      </rPr>
      <t>cessão de direitos creditórios</t>
    </r>
    <r>
      <rPr>
        <sz val="1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liquidação, 
</t>
    </r>
    <r>
      <rPr>
        <b/>
        <sz val="11"/>
        <rFont val="Calibri"/>
        <family val="2"/>
        <scheme val="minor"/>
      </rPr>
      <t>caução</t>
    </r>
    <r>
      <rPr>
        <sz val="11"/>
        <rFont val="Calibri"/>
        <family val="2"/>
        <scheme val="minor"/>
      </rPr>
      <t xml:space="preserve">: garantia instituída sobre créditos do garantidor
</t>
    </r>
    <r>
      <rPr>
        <b/>
        <sz val="11"/>
        <rFont val="Calibri"/>
        <family val="2"/>
        <scheme val="minor"/>
      </rPr>
      <t>penhor</t>
    </r>
    <r>
      <rPr>
        <sz val="11"/>
        <rFont val="Calibri"/>
        <family val="2"/>
        <scheme val="minor"/>
      </rPr>
      <t xml:space="preserve">: direito real que consiste na tradição de uma coisa móvel ou mobilizável, suscetível de alienação, realizada pelo devedor ou por terceiro ao credor, a fim de garantir o pagamento do débito
</t>
    </r>
    <r>
      <rPr>
        <b/>
        <sz val="11"/>
        <rFont val="Calibri"/>
        <family val="2"/>
        <scheme val="minor"/>
      </rPr>
      <t>alienação fiduciária</t>
    </r>
    <r>
      <rPr>
        <sz val="1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
</t>
    </r>
    <r>
      <rPr>
        <b/>
        <sz val="11"/>
        <rFont val="Calibri"/>
        <family val="2"/>
        <scheme val="minor"/>
      </rPr>
      <t>hipoteca</t>
    </r>
    <r>
      <rPr>
        <sz val="11"/>
        <rFont val="Calibri"/>
        <family val="2"/>
        <scheme val="minor"/>
      </rPr>
      <t xml:space="preserve">: direito real de garantia que afeta um bem imóvel para o cumprimento da obrigação
</t>
    </r>
    <r>
      <rPr>
        <b/>
        <sz val="11"/>
        <rFont val="Calibri"/>
        <family val="2"/>
        <scheme val="minor"/>
      </rPr>
      <t>operações garantidas pelo governo</t>
    </r>
    <r>
      <rPr>
        <sz val="11"/>
        <rFont val="Calibri"/>
        <family val="2"/>
        <scheme val="minor"/>
      </rPr>
      <t xml:space="preserve">: nas instâncias federal, estadual ou municipal
</t>
    </r>
    <r>
      <rPr>
        <b/>
        <sz val="11"/>
        <rFont val="Calibri"/>
        <family val="2"/>
        <scheme val="minor"/>
      </rPr>
      <t>outras garantias não fidejussórias</t>
    </r>
    <r>
      <rPr>
        <sz val="11"/>
        <rFont val="Calibri"/>
        <family val="2"/>
        <scheme val="minor"/>
      </rPr>
      <t xml:space="preserve">: as garantias reais não descritas como: cessão de direitos creditórios, caução, penhor, alienação fiduciária, hipoteca ou operação garantida pelo governo 
</t>
    </r>
    <r>
      <rPr>
        <b/>
        <sz val="11"/>
        <rFont val="Calibri"/>
        <family val="2"/>
        <scheme val="minor"/>
      </rPr>
      <t>seguros e assemelhados</t>
    </r>
    <r>
      <rPr>
        <sz val="11"/>
        <rFont val="Calibri"/>
        <family val="2"/>
        <scheme val="minor"/>
      </rPr>
      <t xml:space="preserve">: os seguros (e assemelhados) contratados para garantir o pagamento da operação em circunstâncias adversas
</t>
    </r>
    <r>
      <rPr>
        <b/>
        <sz val="11"/>
        <rFont val="Calibri"/>
        <family val="2"/>
        <scheme val="minor"/>
      </rPr>
      <t>garantia fidejussória</t>
    </r>
    <r>
      <rPr>
        <sz val="11"/>
        <rFont val="Calibri"/>
        <family val="2"/>
        <scheme val="minor"/>
      </rPr>
      <t xml:space="preserve">: baseada na fidelidade do garantidor em cumprir as obrigações, caso o devedor não o faça
</t>
    </r>
    <r>
      <rPr>
        <b/>
        <sz val="11"/>
        <rFont val="Calibri"/>
        <family val="2"/>
        <scheme val="minor"/>
      </rPr>
      <t>bens arrendados</t>
    </r>
    <r>
      <rPr>
        <sz val="11"/>
        <rFont val="Calibri"/>
        <family val="2"/>
        <scheme val="minor"/>
      </rPr>
      <t xml:space="preserve">: bem objeto do arrendamento financeiro
</t>
    </r>
    <r>
      <rPr>
        <b/>
        <sz val="11"/>
        <rFont val="Calibri"/>
        <family val="2"/>
        <scheme val="minor"/>
      </rPr>
      <t>garantias internacionais</t>
    </r>
    <r>
      <rPr>
        <sz val="11"/>
        <rFont val="Calibri"/>
        <family val="2"/>
        <scheme val="minor"/>
      </rPr>
      <t xml:space="preserve">: declarar se a garantia é mitigadora ou não, observados os critérios definidos pela Circular 3.644, de 4 de março de 2013
</t>
    </r>
    <r>
      <rPr>
        <b/>
        <sz val="11"/>
        <rFont val="Calibri"/>
        <family val="2"/>
        <scheme val="minor"/>
      </rPr>
      <t>operações garantidas por outras entidade</t>
    </r>
    <r>
      <rPr>
        <sz val="11"/>
        <rFont val="Calibri"/>
        <family val="2"/>
        <scheme val="minor"/>
      </rPr>
      <t xml:space="preserve">: declarar as garantias prestadas pelas entidades descritas no item 3. Informações de Garantias (i) do documento 3040 - Bacen
</t>
    </r>
    <r>
      <rPr>
        <b/>
        <sz val="11"/>
        <rFont val="Calibri"/>
        <family val="2"/>
        <scheme val="minor"/>
      </rPr>
      <t>acordos de compensação</t>
    </r>
    <r>
      <rPr>
        <sz val="11"/>
        <rFont val="Calibri"/>
        <family val="2"/>
        <scheme val="minor"/>
      </rPr>
      <t xml:space="preserve">: operações que sejam abrangidas por acordos para a compensação e liquidação de obrigações no âmbito do SFN, nos termos da Resolução 3.263, de 24 de fevereiro de 2005 
</t>
    </r>
    <r>
      <rPr>
        <b/>
        <sz val="11"/>
        <rFont val="Calibri"/>
        <family val="2"/>
        <scheme val="minor"/>
      </rPr>
      <t>não aplicável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</si>
</sst>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right" vertical="top"/>
    </xf>
    <xf numFmtId="0" fontId="2" fillId="0" borderId="0" xfId="0" applyFont="1" applyFill="1" applyAlignment="1">
      <alignment vertical="top" wrapText="1"/>
    </xf>
    <xf numFmtId="0" fontId="1" fillId="0" borderId="0" xfId="0" quotePrefix="1" applyFont="1" applyFill="1" applyAlignment="1">
      <alignment vertical="top" wrapText="1"/>
    </xf>
    <xf numFmtId="0" fontId="1" fillId="0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quotePrefix="1" applyFont="1" applyFill="1" applyAlignment="1">
      <alignment vertical="top" wrapText="1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horizontal="left" vertical="top"/>
    </xf>
    <xf numFmtId="0" fontId="1" fillId="0" borderId="0" xfId="0" quotePrefix="1" applyFont="1" applyFill="1" applyAlignment="1">
      <alignment horizontal="center" vertical="top"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vertical="top" wrapText="1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75EC-EA35-4B16-ACF7-D2E55CD1199E}">
  <dimension ref="A1:L33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83.28515625" style="4" customWidth="1"/>
    <col min="2" max="2" width="18.7109375" style="4" customWidth="1"/>
    <col min="3" max="3" width="215.28515625" style="4" customWidth="1"/>
    <col min="4" max="4" width="12.5703125" style="4" customWidth="1"/>
    <col min="5" max="5" width="15.28515625" style="11" customWidth="1"/>
    <col min="6" max="6" width="15.5703125" style="4" customWidth="1"/>
    <col min="7" max="7" width="30.42578125" style="4" customWidth="1"/>
    <col min="8" max="8" width="45.140625" style="4" customWidth="1"/>
    <col min="9" max="9" width="19.28515625" style="4" bestFit="1" customWidth="1"/>
    <col min="10" max="10" width="19.5703125" style="13" bestFit="1" customWidth="1"/>
    <col min="11" max="11" width="46.85546875" style="12" customWidth="1"/>
    <col min="12" max="16384" width="9.140625" style="4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3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10" t="s">
        <v>10</v>
      </c>
      <c r="L1" s="7"/>
    </row>
    <row r="2" spans="1:12" x14ac:dyDescent="0.25">
      <c r="A2" s="4" t="str">
        <f>CONCATENATE("openBankingBrazil/&lt;brand&gt;/",B2)</f>
        <v>openBankingBrazil/&lt;brand&gt;/name</v>
      </c>
      <c r="B2" s="4" t="s">
        <v>11</v>
      </c>
      <c r="C2" s="18" t="s">
        <v>219</v>
      </c>
      <c r="D2" s="4" t="s">
        <v>12</v>
      </c>
      <c r="E2" s="11">
        <v>30</v>
      </c>
      <c r="F2" s="4" t="s">
        <v>13</v>
      </c>
      <c r="G2" s="4" t="s">
        <v>14</v>
      </c>
      <c r="H2" s="5"/>
      <c r="I2" s="11">
        <v>1</v>
      </c>
      <c r="J2" s="11">
        <v>1</v>
      </c>
      <c r="K2" s="6" t="s">
        <v>15</v>
      </c>
      <c r="L2" s="8"/>
    </row>
    <row r="3" spans="1:12" ht="20.25" customHeight="1" x14ac:dyDescent="0.25">
      <c r="A3" s="5" t="str">
        <f>CONCATENATE("openBankingBrazil/&lt;brand&gt;/companies/",B3)</f>
        <v>openBankingBrazil/&lt;brand&gt;/companies/name</v>
      </c>
      <c r="B3" s="6" t="s">
        <v>11</v>
      </c>
      <c r="C3" s="6" t="s">
        <v>216</v>
      </c>
      <c r="D3" s="5" t="s">
        <v>12</v>
      </c>
      <c r="E3" s="11">
        <v>30</v>
      </c>
      <c r="F3" s="5" t="s">
        <v>13</v>
      </c>
      <c r="G3" s="5" t="s">
        <v>14</v>
      </c>
      <c r="H3" s="5"/>
      <c r="I3" s="11">
        <v>1</v>
      </c>
      <c r="J3" s="11">
        <v>1</v>
      </c>
      <c r="K3" s="12" t="s">
        <v>15</v>
      </c>
    </row>
    <row r="4" spans="1:12" ht="31.5" customHeight="1" x14ac:dyDescent="0.25">
      <c r="A4" s="5" t="str">
        <f>CONCATENATE("openBankingBrazil/&lt;brand&gt;/companies/",B4)</f>
        <v>openBankingBrazil/&lt;brand&gt;/companies/cnpjNumber</v>
      </c>
      <c r="B4" s="6" t="s">
        <v>16</v>
      </c>
      <c r="C4" s="6" t="s">
        <v>213</v>
      </c>
      <c r="D4" s="5" t="s">
        <v>12</v>
      </c>
      <c r="E4" s="11">
        <v>14</v>
      </c>
      <c r="F4" s="5" t="s">
        <v>13</v>
      </c>
      <c r="G4" s="5" t="s">
        <v>190</v>
      </c>
      <c r="H4" s="6" t="s">
        <v>227</v>
      </c>
      <c r="I4" s="11">
        <v>1</v>
      </c>
      <c r="J4" s="11">
        <v>1</v>
      </c>
      <c r="K4" s="6" t="s">
        <v>15</v>
      </c>
    </row>
    <row r="5" spans="1:12" ht="262.5" customHeight="1" x14ac:dyDescent="0.25">
      <c r="A5" s="5" t="str">
        <f>CONCATENATE("openBankingBrazil/&lt;brand&gt;/companies/personalFinancings/",B5)</f>
        <v>openBankingBrazil/&lt;brand&gt;/companies/personalFinancings/types</v>
      </c>
      <c r="B5" s="6" t="s">
        <v>17</v>
      </c>
      <c r="C5" s="6" t="s">
        <v>218</v>
      </c>
      <c r="D5" s="28" t="s">
        <v>12</v>
      </c>
      <c r="E5" s="11">
        <v>50</v>
      </c>
      <c r="F5" s="5" t="s">
        <v>13</v>
      </c>
      <c r="G5" s="5"/>
      <c r="H5" s="6" t="s">
        <v>217</v>
      </c>
      <c r="I5" s="11">
        <v>1</v>
      </c>
      <c r="J5" s="11">
        <v>9</v>
      </c>
      <c r="K5" s="6"/>
      <c r="L5" s="8"/>
    </row>
    <row r="6" spans="1:12" ht="263.25" customHeight="1" x14ac:dyDescent="0.25">
      <c r="A6" s="4" t="str">
        <f>CONCATENATE("openBankingBrazil/&lt;brand&gt;/companies/personalFinancings/fees/",B6)</f>
        <v>openBankingBrazil/&lt;brand&gt;/companies/personalFinancings/fees/serviceName</v>
      </c>
      <c r="B6" s="4" t="s">
        <v>18</v>
      </c>
      <c r="C6" s="6" t="s">
        <v>205</v>
      </c>
      <c r="D6" s="4" t="s">
        <v>12</v>
      </c>
      <c r="E6" s="11">
        <v>50</v>
      </c>
      <c r="F6" s="5" t="s">
        <v>13</v>
      </c>
      <c r="G6" s="5" t="s">
        <v>14</v>
      </c>
      <c r="H6" s="6"/>
      <c r="I6" s="11">
        <v>1</v>
      </c>
      <c r="J6" s="11" t="s">
        <v>197</v>
      </c>
      <c r="K6" s="6"/>
    </row>
    <row r="7" spans="1:12" ht="263.25" customHeight="1" x14ac:dyDescent="0.25">
      <c r="A7" s="5" t="str">
        <f>CONCATENATE("openBankingBrazil/&lt;brand&gt;/companies/personalFinancings/fees/",B7)</f>
        <v>openBankingBrazil/&lt;brand&gt;/companies/personalFinancings/fees/serviceCode</v>
      </c>
      <c r="B7" s="5" t="s">
        <v>19</v>
      </c>
      <c r="C7" s="6" t="s">
        <v>186</v>
      </c>
      <c r="D7" s="4" t="s">
        <v>12</v>
      </c>
      <c r="E7" s="11">
        <v>30</v>
      </c>
      <c r="F7" s="5" t="s">
        <v>13</v>
      </c>
      <c r="G7" s="5" t="s">
        <v>14</v>
      </c>
      <c r="H7" s="5"/>
      <c r="I7" s="11">
        <v>1</v>
      </c>
      <c r="J7" s="11" t="s">
        <v>197</v>
      </c>
    </row>
    <row r="8" spans="1:12" ht="263.25" customHeight="1" x14ac:dyDescent="0.25">
      <c r="A8" s="4" t="str">
        <f>CONCATENATE("openBankingBrazil/&lt;brand&gt;/companies/personalFinancings/fees/",B8)</f>
        <v>openBankingBrazil/&lt;brand&gt;/companies/personalFinancings/fees/chargingTriggerInfo</v>
      </c>
      <c r="B8" s="5" t="s">
        <v>192</v>
      </c>
      <c r="C8" s="6" t="s">
        <v>220</v>
      </c>
      <c r="D8" s="4" t="s">
        <v>12</v>
      </c>
      <c r="E8" s="11">
        <v>2000</v>
      </c>
      <c r="F8" s="5" t="s">
        <v>13</v>
      </c>
      <c r="G8" s="5" t="s">
        <v>14</v>
      </c>
      <c r="H8" s="5"/>
      <c r="I8" s="11">
        <v>1</v>
      </c>
      <c r="J8" s="11" t="s">
        <v>197</v>
      </c>
      <c r="K8" s="6"/>
    </row>
    <row r="9" spans="1:12" ht="75" x14ac:dyDescent="0.25">
      <c r="A9" s="4" t="str">
        <f>CONCATENATE("openBankingBrazil/&lt;brand&gt;/companies/personalFinancings/fees/price/",B9)</f>
        <v>openBankingBrazil/&lt;brand&gt;/companies/personalFinancings/fees/price/type</v>
      </c>
      <c r="B9" s="5" t="s">
        <v>206</v>
      </c>
      <c r="C9" s="6" t="s">
        <v>237</v>
      </c>
      <c r="D9" s="19" t="s">
        <v>12</v>
      </c>
      <c r="E9" s="22">
        <v>30</v>
      </c>
      <c r="F9" s="20" t="s">
        <v>13</v>
      </c>
      <c r="G9" s="20" t="s">
        <v>221</v>
      </c>
      <c r="H9" s="21" t="s">
        <v>222</v>
      </c>
      <c r="I9" s="22">
        <v>5</v>
      </c>
      <c r="J9" s="22">
        <v>5</v>
      </c>
      <c r="K9" s="17" t="s">
        <v>223</v>
      </c>
    </row>
    <row r="10" spans="1:12" ht="52.5" customHeight="1" x14ac:dyDescent="0.25">
      <c r="A10" s="4" t="str">
        <f>CONCATENATE("openBankingBrazil/&lt;brand&gt;/companies/personalFinancings/fees/price/",B10)</f>
        <v>openBankingBrazil/&lt;brand&gt;/companies/personalFinancings/fees/price/value</v>
      </c>
      <c r="B10" s="5" t="s">
        <v>193</v>
      </c>
      <c r="C10" s="23" t="s">
        <v>238</v>
      </c>
      <c r="D10" s="24" t="s">
        <v>12</v>
      </c>
      <c r="E10" s="37">
        <v>12</v>
      </c>
      <c r="F10" s="20" t="s">
        <v>13</v>
      </c>
      <c r="G10" s="25" t="s">
        <v>208</v>
      </c>
      <c r="H10" s="25"/>
      <c r="I10" s="22">
        <v>5</v>
      </c>
      <c r="J10" s="22">
        <v>5</v>
      </c>
      <c r="K10" s="17" t="s">
        <v>223</v>
      </c>
    </row>
    <row r="11" spans="1:12" ht="30" x14ac:dyDescent="0.25">
      <c r="A11" s="4" t="str">
        <f>CONCATENATE("openBankingBrazil/&lt;brand&gt;/companies/personalFinancings/fees/price/",B11)</f>
        <v>openBankingBrazil/&lt;brand&gt;/companies/personalFinancings/fees/price/currency</v>
      </c>
      <c r="B11" s="5" t="s">
        <v>20</v>
      </c>
      <c r="C11" s="23" t="s">
        <v>21</v>
      </c>
      <c r="D11" s="24" t="s">
        <v>12</v>
      </c>
      <c r="E11" s="37">
        <v>3</v>
      </c>
      <c r="F11" s="20" t="s">
        <v>13</v>
      </c>
      <c r="G11" s="25" t="s">
        <v>187</v>
      </c>
      <c r="H11" s="23" t="s">
        <v>191</v>
      </c>
      <c r="I11" s="22">
        <v>5</v>
      </c>
      <c r="J11" s="22">
        <v>5</v>
      </c>
      <c r="K11" s="17" t="s">
        <v>223</v>
      </c>
    </row>
    <row r="12" spans="1:12" ht="30" x14ac:dyDescent="0.25">
      <c r="A12" s="32" t="str">
        <f>CONCATENATE("openBankingBrazil/&lt;brand&gt;/companies/personalFinancings/fees/",B12)</f>
        <v>openBankingBrazil/&lt;brand&gt;/companies/personalFinancings/fees/referenceValue</v>
      </c>
      <c r="B12" s="32" t="s">
        <v>234</v>
      </c>
      <c r="C12" s="31" t="s">
        <v>236</v>
      </c>
      <c r="D12" s="32" t="s">
        <v>12</v>
      </c>
      <c r="E12" s="33">
        <v>12</v>
      </c>
      <c r="F12" s="30" t="s">
        <v>13</v>
      </c>
      <c r="G12" s="30" t="s">
        <v>208</v>
      </c>
      <c r="H12" s="30"/>
      <c r="I12" s="33">
        <v>1</v>
      </c>
      <c r="J12" s="33">
        <v>1</v>
      </c>
      <c r="K12" s="31" t="s">
        <v>223</v>
      </c>
    </row>
    <row r="13" spans="1:12" ht="30" x14ac:dyDescent="0.25">
      <c r="A13" s="32" t="str">
        <f>CONCATENATE("openBankingBrazil/&lt;brand&gt;/companies/personalFinancings/fees/",B13)</f>
        <v>openBankingBrazil/&lt;brand&gt;/companies/personalFinancings/fees/referenceCurrency</v>
      </c>
      <c r="B13" s="32" t="s">
        <v>235</v>
      </c>
      <c r="C13" s="31" t="s">
        <v>231</v>
      </c>
      <c r="D13" s="32" t="s">
        <v>12</v>
      </c>
      <c r="E13" s="34">
        <v>3</v>
      </c>
      <c r="F13" s="30" t="s">
        <v>13</v>
      </c>
      <c r="G13" s="30" t="s">
        <v>187</v>
      </c>
      <c r="H13" s="35" t="s">
        <v>232</v>
      </c>
      <c r="I13" s="33">
        <v>1</v>
      </c>
      <c r="J13" s="33">
        <v>1</v>
      </c>
      <c r="K13" s="31" t="s">
        <v>223</v>
      </c>
    </row>
    <row r="14" spans="1:12" ht="45" x14ac:dyDescent="0.25">
      <c r="A14" s="4" t="str">
        <f>CONCATENATE("openBankingBrazil/&lt;brand&gt;/companies/personalFinancings/fees/",B14)</f>
        <v>openBankingBrazil/&lt;brand&gt;/companies/personalFinancings/fees/additionalInfo</v>
      </c>
      <c r="B14" s="5" t="s">
        <v>210</v>
      </c>
      <c r="C14" s="6" t="s">
        <v>194</v>
      </c>
      <c r="D14" s="4" t="s">
        <v>12</v>
      </c>
      <c r="E14" s="11">
        <v>80</v>
      </c>
      <c r="F14" s="4" t="s">
        <v>23</v>
      </c>
      <c r="G14" s="5" t="s">
        <v>14</v>
      </c>
      <c r="H14" s="12"/>
      <c r="I14" s="11">
        <v>0</v>
      </c>
      <c r="J14" s="11" t="s">
        <v>197</v>
      </c>
      <c r="K14" s="6" t="s">
        <v>198</v>
      </c>
    </row>
    <row r="15" spans="1:12" x14ac:dyDescent="0.25">
      <c r="A15" s="4" t="str">
        <f>CONCATENATE("openBankingBrazil/&lt;brand&gt;/companies/personalFinancings/fees/",B15)</f>
        <v>openBankingBrazil/&lt;brand&gt;/companies/personalFinancings/fees/changingUnit</v>
      </c>
      <c r="B15" s="5" t="s">
        <v>195</v>
      </c>
      <c r="C15" s="6" t="s">
        <v>196</v>
      </c>
      <c r="D15" s="4" t="s">
        <v>12</v>
      </c>
      <c r="E15" s="11">
        <v>50</v>
      </c>
      <c r="F15" s="5" t="s">
        <v>13</v>
      </c>
      <c r="G15" s="5" t="s">
        <v>14</v>
      </c>
      <c r="H15" s="12"/>
      <c r="I15" s="11">
        <v>1</v>
      </c>
      <c r="J15" s="11" t="s">
        <v>197</v>
      </c>
      <c r="K15" s="6" t="s">
        <v>199</v>
      </c>
    </row>
    <row r="16" spans="1:12" ht="30" x14ac:dyDescent="0.25">
      <c r="A16" s="4" t="str">
        <f t="shared" ref="A16:A21" si="0">CONCATENATE("openBankingBrazil/&lt;brand&gt;/companies/personalFinancings/interestRates/",B16)</f>
        <v>openBankingBrazil/&lt;brand&gt;/companies/personalFinancings/interestRates/rate</v>
      </c>
      <c r="B16" s="5" t="s">
        <v>22</v>
      </c>
      <c r="C16" s="12" t="s">
        <v>224</v>
      </c>
      <c r="D16" s="4" t="s">
        <v>12</v>
      </c>
      <c r="E16" s="11">
        <v>7</v>
      </c>
      <c r="F16" s="5" t="s">
        <v>23</v>
      </c>
      <c r="G16" s="4" t="s">
        <v>24</v>
      </c>
      <c r="H16" s="14"/>
      <c r="I16" s="11">
        <v>0</v>
      </c>
      <c r="J16" s="11" t="s">
        <v>197</v>
      </c>
      <c r="K16" s="6"/>
    </row>
    <row r="17" spans="1:11" x14ac:dyDescent="0.25">
      <c r="A17" s="4" t="str">
        <f t="shared" si="0"/>
        <v>openBankingBrazil/&lt;brand&gt;/companies/personalFinancings/interestRates/referencialRate</v>
      </c>
      <c r="B17" s="5" t="s">
        <v>25</v>
      </c>
      <c r="C17" s="12" t="s">
        <v>26</v>
      </c>
      <c r="D17" s="4" t="s">
        <v>12</v>
      </c>
      <c r="E17" s="38">
        <v>7</v>
      </c>
      <c r="F17" s="5" t="s">
        <v>23</v>
      </c>
      <c r="G17" s="4" t="s">
        <v>24</v>
      </c>
      <c r="H17" s="14"/>
      <c r="I17" s="11">
        <v>0</v>
      </c>
      <c r="J17" s="11" t="s">
        <v>197</v>
      </c>
      <c r="K17" s="6"/>
    </row>
    <row r="18" spans="1:11" x14ac:dyDescent="0.25">
      <c r="A18" s="4" t="str">
        <f t="shared" si="0"/>
        <v>openBankingBrazil/&lt;brand&gt;/companies/personalFinancings/interestRates/indexer</v>
      </c>
      <c r="B18" s="12" t="s">
        <v>27</v>
      </c>
      <c r="C18" s="12" t="s">
        <v>28</v>
      </c>
      <c r="D18" s="4" t="s">
        <v>12</v>
      </c>
      <c r="E18" s="38">
        <v>30</v>
      </c>
      <c r="F18" s="5" t="s">
        <v>23</v>
      </c>
      <c r="G18" s="5" t="s">
        <v>221</v>
      </c>
      <c r="H18" s="14"/>
      <c r="I18" s="11">
        <v>0</v>
      </c>
      <c r="J18" s="11" t="s">
        <v>197</v>
      </c>
      <c r="K18" s="6"/>
    </row>
    <row r="19" spans="1:11" ht="30" x14ac:dyDescent="0.25">
      <c r="A19" s="4" t="str">
        <f t="shared" si="0"/>
        <v>openBankingBrazil/&lt;brand&gt;/companies/personalFinancings/interestRates/prePostTax</v>
      </c>
      <c r="B19" s="12" t="s">
        <v>29</v>
      </c>
      <c r="C19" s="12" t="s">
        <v>30</v>
      </c>
      <c r="D19" s="4" t="s">
        <v>12</v>
      </c>
      <c r="E19" s="38">
        <v>10</v>
      </c>
      <c r="F19" s="5" t="s">
        <v>23</v>
      </c>
      <c r="G19" s="5" t="s">
        <v>221</v>
      </c>
      <c r="H19" s="12" t="s">
        <v>211</v>
      </c>
      <c r="I19" s="11">
        <v>0</v>
      </c>
      <c r="J19" s="11" t="s">
        <v>197</v>
      </c>
      <c r="K19" s="6"/>
    </row>
    <row r="20" spans="1:11" ht="45" x14ac:dyDescent="0.25">
      <c r="A20" s="4" t="str">
        <f t="shared" si="0"/>
        <v>openBankingBrazil/&lt;brand&gt;/companies/personalFinancings/interestRates/frequency</v>
      </c>
      <c r="B20" s="12" t="s">
        <v>31</v>
      </c>
      <c r="C20" s="12" t="s">
        <v>32</v>
      </c>
      <c r="D20" s="26" t="s">
        <v>12</v>
      </c>
      <c r="E20" s="38">
        <v>4</v>
      </c>
      <c r="F20" s="5" t="s">
        <v>23</v>
      </c>
      <c r="G20" s="5" t="s">
        <v>221</v>
      </c>
      <c r="H20" s="15" t="s">
        <v>209</v>
      </c>
      <c r="I20" s="11">
        <v>0</v>
      </c>
      <c r="J20" s="11" t="s">
        <v>197</v>
      </c>
      <c r="K20" s="6"/>
    </row>
    <row r="21" spans="1:11" x14ac:dyDescent="0.25">
      <c r="A21" s="4" t="str">
        <f t="shared" si="0"/>
        <v>openBankingBrazil/&lt;brand&gt;/companies/personalFinancings/interestRates/incomeRateInfo</v>
      </c>
      <c r="B21" s="12" t="s">
        <v>33</v>
      </c>
      <c r="C21" s="6" t="s">
        <v>189</v>
      </c>
      <c r="D21" s="4" t="s">
        <v>12</v>
      </c>
      <c r="E21" s="11">
        <v>2000</v>
      </c>
      <c r="F21" s="4" t="s">
        <v>23</v>
      </c>
      <c r="G21" s="5" t="s">
        <v>14</v>
      </c>
      <c r="H21" s="5"/>
      <c r="I21" s="11">
        <v>0</v>
      </c>
      <c r="J21" s="11" t="s">
        <v>197</v>
      </c>
      <c r="K21" s="6"/>
    </row>
    <row r="22" spans="1:11" x14ac:dyDescent="0.25">
      <c r="A22" s="30" t="str">
        <f>CONCATENATE("openBankingBrazil/&lt;brand&gt;/companies/personalFinancings/interestRates/application/",B22)</f>
        <v>openBankingBrazil/&lt;brand&gt;/companies/personalFinancings/interestRates/application/types</v>
      </c>
      <c r="B22" s="30" t="s">
        <v>17</v>
      </c>
      <c r="C22" s="30" t="s">
        <v>228</v>
      </c>
      <c r="D22" s="32" t="s">
        <v>12</v>
      </c>
      <c r="E22" s="33">
        <v>30</v>
      </c>
      <c r="F22" s="32" t="s">
        <v>13</v>
      </c>
      <c r="G22" s="32" t="s">
        <v>221</v>
      </c>
      <c r="H22" s="32" t="s">
        <v>222</v>
      </c>
      <c r="I22" s="33">
        <v>5</v>
      </c>
      <c r="J22" s="33">
        <v>5</v>
      </c>
      <c r="K22" s="33" t="s">
        <v>223</v>
      </c>
    </row>
    <row r="23" spans="1:11" x14ac:dyDescent="0.25">
      <c r="A23" s="30" t="str">
        <f>CONCATENATE("openBankingBrazil/&lt;brand&gt;/companies/personalFinancings/interestRates/application/",B23)</f>
        <v>openBankingBrazil/&lt;brand&gt;/companies/personalFinancings/interestRates/application/rate</v>
      </c>
      <c r="B23" s="30" t="s">
        <v>22</v>
      </c>
      <c r="C23" s="30" t="s">
        <v>229</v>
      </c>
      <c r="D23" s="32" t="s">
        <v>12</v>
      </c>
      <c r="E23" s="33">
        <v>7</v>
      </c>
      <c r="F23" s="32" t="s">
        <v>13</v>
      </c>
      <c r="G23" s="32" t="s">
        <v>24</v>
      </c>
      <c r="H23" s="32"/>
      <c r="I23" s="33">
        <v>5</v>
      </c>
      <c r="J23" s="33">
        <v>5</v>
      </c>
      <c r="K23" s="33" t="s">
        <v>223</v>
      </c>
    </row>
    <row r="24" spans="1:11" s="24" customFormat="1" ht="30" x14ac:dyDescent="0.25">
      <c r="A24" s="30" t="str">
        <f>CONCATENATE("openBankingBrazil/&lt;brand&gt;/companies/personalFinancings/interestRates/",B24)</f>
        <v>openBankingBrazil/&lt;brand&gt;/companies/personalFinancings/interestRates/referenceValue</v>
      </c>
      <c r="B24" s="30" t="s">
        <v>234</v>
      </c>
      <c r="C24" s="31" t="s">
        <v>230</v>
      </c>
      <c r="D24" s="32" t="s">
        <v>12</v>
      </c>
      <c r="E24" s="33">
        <v>12</v>
      </c>
      <c r="F24" s="30" t="s">
        <v>13</v>
      </c>
      <c r="G24" s="30" t="s">
        <v>208</v>
      </c>
      <c r="H24" s="30"/>
      <c r="I24" s="33">
        <v>1</v>
      </c>
      <c r="J24" s="33">
        <v>1</v>
      </c>
      <c r="K24" s="31" t="s">
        <v>223</v>
      </c>
    </row>
    <row r="25" spans="1:11" s="24" customFormat="1" ht="19.5" customHeight="1" x14ac:dyDescent="0.25">
      <c r="A25" s="30" t="str">
        <f>CONCATENATE("openBankingBrazil/&lt;brand&gt;/companies/personalFinancings/interestRates/",B25)</f>
        <v>openBankingBrazil/&lt;brand&gt;/companies/personalFinancings/interestRates/referenceCurrency</v>
      </c>
      <c r="B25" s="32" t="s">
        <v>235</v>
      </c>
      <c r="C25" s="31" t="s">
        <v>231</v>
      </c>
      <c r="D25" s="32" t="s">
        <v>12</v>
      </c>
      <c r="E25" s="34">
        <v>3</v>
      </c>
      <c r="F25" s="30" t="s">
        <v>13</v>
      </c>
      <c r="G25" s="30" t="s">
        <v>187</v>
      </c>
      <c r="H25" s="35" t="s">
        <v>232</v>
      </c>
      <c r="I25" s="33">
        <v>1</v>
      </c>
      <c r="J25" s="33">
        <v>1</v>
      </c>
      <c r="K25" s="31" t="s">
        <v>223</v>
      </c>
    </row>
    <row r="26" spans="1:11" ht="255" x14ac:dyDescent="0.25">
      <c r="A26" s="4" t="str">
        <f>CONCATENATE("openBankingBrazil/&lt;brand&gt;/companies/personalFinancings/",B26)</f>
        <v>openBankingBrazil/&lt;brand&gt;/companies/personalFinancings/requiredWarranties</v>
      </c>
      <c r="B26" s="12" t="s">
        <v>184</v>
      </c>
      <c r="C26" s="12" t="s">
        <v>240</v>
      </c>
      <c r="D26" s="26" t="s">
        <v>12</v>
      </c>
      <c r="E26" s="11">
        <v>100</v>
      </c>
      <c r="F26" s="5" t="s">
        <v>13</v>
      </c>
      <c r="G26" s="5" t="s">
        <v>221</v>
      </c>
      <c r="H26" s="27" t="s">
        <v>225</v>
      </c>
      <c r="I26" s="11">
        <v>1</v>
      </c>
      <c r="J26" s="11">
        <v>14</v>
      </c>
      <c r="K26" s="6"/>
    </row>
    <row r="27" spans="1:11" ht="61.5" customHeight="1" x14ac:dyDescent="0.25">
      <c r="A27" s="4" t="str">
        <f>CONCATENATE("openBankingBrazil/&lt;brand&gt;/companies/personalFinancings/",B27)</f>
        <v>openBankingBrazil/&lt;brand&gt;/companies/personalFinancings/termsConditions</v>
      </c>
      <c r="B27" s="12" t="s">
        <v>207</v>
      </c>
      <c r="C27" s="12" t="s">
        <v>188</v>
      </c>
      <c r="D27" s="4" t="s">
        <v>12</v>
      </c>
      <c r="E27" s="11">
        <v>2000</v>
      </c>
      <c r="F27" s="5" t="s">
        <v>23</v>
      </c>
      <c r="G27" s="5" t="s">
        <v>14</v>
      </c>
      <c r="H27" s="14"/>
      <c r="I27" s="11">
        <v>0</v>
      </c>
      <c r="J27" s="11" t="s">
        <v>197</v>
      </c>
      <c r="K27" s="6"/>
    </row>
    <row r="28" spans="1:11" x14ac:dyDescent="0.25">
      <c r="B28" s="5"/>
      <c r="C28" s="6"/>
      <c r="E28" s="38"/>
      <c r="F28" s="5"/>
      <c r="G28" s="5"/>
      <c r="H28" s="14"/>
      <c r="I28" s="11"/>
      <c r="J28" s="11"/>
      <c r="K28" s="6"/>
    </row>
    <row r="29" spans="1:11" x14ac:dyDescent="0.25">
      <c r="B29" s="5"/>
      <c r="C29" s="12"/>
      <c r="F29" s="5"/>
      <c r="G29" s="5"/>
      <c r="H29" s="14"/>
      <c r="I29" s="11"/>
      <c r="J29" s="11"/>
      <c r="K29" s="6"/>
    </row>
    <row r="30" spans="1:11" ht="14.25" customHeight="1" x14ac:dyDescent="0.25">
      <c r="B30" s="5"/>
      <c r="C30" s="6"/>
      <c r="E30" s="38"/>
      <c r="F30" s="5"/>
      <c r="G30" s="5"/>
      <c r="H30" s="14"/>
      <c r="I30" s="11"/>
      <c r="J30" s="11"/>
      <c r="K30" s="6"/>
    </row>
    <row r="31" spans="1:11" x14ac:dyDescent="0.25">
      <c r="A31" s="5"/>
      <c r="B31" s="5"/>
      <c r="C31" s="5"/>
      <c r="D31" s="5"/>
      <c r="F31" s="5"/>
      <c r="G31" s="5"/>
      <c r="H31" s="14"/>
      <c r="I31" s="11"/>
      <c r="J31" s="11"/>
      <c r="K31" s="6"/>
    </row>
    <row r="32" spans="1:11" x14ac:dyDescent="0.25">
      <c r="A32" s="5"/>
      <c r="B32" s="5"/>
      <c r="C32" s="5"/>
      <c r="D32" s="5"/>
      <c r="F32" s="5"/>
      <c r="G32" s="5"/>
      <c r="H32" s="14"/>
      <c r="I32" s="11"/>
      <c r="J32" s="11"/>
      <c r="K32" s="6"/>
    </row>
    <row r="33" spans="4:8" x14ac:dyDescent="0.25">
      <c r="D33" s="5"/>
      <c r="F33" s="5"/>
      <c r="G33" s="5"/>
      <c r="H33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93.28515625" style="4" customWidth="1"/>
    <col min="2" max="2" width="20.140625" style="4" customWidth="1"/>
    <col min="3" max="3" width="133.42578125" style="4" customWidth="1"/>
    <col min="4" max="4" width="12.5703125" style="4" customWidth="1"/>
    <col min="5" max="5" width="15.28515625" style="13" customWidth="1"/>
    <col min="6" max="6" width="12.5703125" style="4" customWidth="1"/>
    <col min="7" max="7" width="30.42578125" style="4" customWidth="1"/>
    <col min="8" max="8" width="66.140625" style="4" customWidth="1"/>
    <col min="9" max="9" width="19.28515625" style="4" bestFit="1" customWidth="1"/>
    <col min="10" max="10" width="19.5703125" style="13" bestFit="1" customWidth="1"/>
    <col min="11" max="11" width="46.85546875" style="12" customWidth="1"/>
    <col min="12" max="16384" width="9.140625" style="4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10" t="s">
        <v>10</v>
      </c>
      <c r="L1" s="7"/>
    </row>
    <row r="2" spans="1:12" x14ac:dyDescent="0.25">
      <c r="A2" s="4" t="str">
        <f>CONCATENATE("openBankingBrazil/&lt;brand&gt;/",B2)</f>
        <v>openBankingBrazil/&lt;brand&gt;/name</v>
      </c>
      <c r="B2" s="4" t="s">
        <v>11</v>
      </c>
      <c r="C2" s="18" t="s">
        <v>219</v>
      </c>
      <c r="D2" s="4" t="s">
        <v>12</v>
      </c>
      <c r="E2" s="13">
        <v>30</v>
      </c>
      <c r="F2" s="4" t="s">
        <v>13</v>
      </c>
      <c r="G2" s="4" t="s">
        <v>14</v>
      </c>
      <c r="H2" s="5"/>
      <c r="I2" s="11">
        <v>1</v>
      </c>
      <c r="J2" s="11">
        <v>1</v>
      </c>
      <c r="K2" s="6" t="s">
        <v>15</v>
      </c>
      <c r="L2" s="8"/>
    </row>
    <row r="3" spans="1:12" ht="43.5" customHeight="1" x14ac:dyDescent="0.25">
      <c r="A3" s="5" t="str">
        <f>CONCATENATE("openBankingBrazil/&lt;brand&gt;/companies/",B3)</f>
        <v>openBankingBrazil/&lt;brand&gt;/companies/name</v>
      </c>
      <c r="B3" s="6" t="s">
        <v>11</v>
      </c>
      <c r="C3" s="6" t="s">
        <v>200</v>
      </c>
      <c r="D3" s="5" t="s">
        <v>12</v>
      </c>
      <c r="E3" s="13">
        <v>30</v>
      </c>
      <c r="F3" s="5" t="s">
        <v>13</v>
      </c>
      <c r="G3" s="5" t="s">
        <v>14</v>
      </c>
      <c r="H3" s="5"/>
      <c r="I3" s="11">
        <v>1</v>
      </c>
      <c r="J3" s="11">
        <v>1</v>
      </c>
      <c r="K3" s="12" t="s">
        <v>15</v>
      </c>
    </row>
    <row r="4" spans="1:12" ht="45.75" customHeight="1" x14ac:dyDescent="0.25">
      <c r="A4" s="5" t="str">
        <f>CONCATENATE("openBankingBrazil/&lt;brand&gt;/companies/",B4)</f>
        <v>openBankingBrazil/&lt;brand&gt;/companies/cnpjNumber</v>
      </c>
      <c r="B4" s="6" t="s">
        <v>16</v>
      </c>
      <c r="C4" s="6" t="s">
        <v>214</v>
      </c>
      <c r="D4" s="5" t="s">
        <v>12</v>
      </c>
      <c r="E4" s="13">
        <v>14</v>
      </c>
      <c r="F4" s="5" t="s">
        <v>13</v>
      </c>
      <c r="G4" s="5" t="s">
        <v>190</v>
      </c>
      <c r="H4" s="6" t="s">
        <v>227</v>
      </c>
      <c r="I4" s="11">
        <v>1</v>
      </c>
      <c r="J4" s="11">
        <v>1</v>
      </c>
      <c r="K4" s="6" t="s">
        <v>15</v>
      </c>
    </row>
    <row r="5" spans="1:12" ht="360.75" customHeight="1" x14ac:dyDescent="0.25">
      <c r="A5" s="5" t="str">
        <f>CONCATENATE("openBankingBrazil/&lt;brand&gt;/companies/businessFinancings/",B5)</f>
        <v>openBankingBrazil/&lt;brand&gt;/companies/businessFinancings/types</v>
      </c>
      <c r="B5" s="6" t="s">
        <v>17</v>
      </c>
      <c r="C5" s="6" t="s">
        <v>215</v>
      </c>
      <c r="D5" s="28" t="s">
        <v>12</v>
      </c>
      <c r="E5" s="13">
        <v>50</v>
      </c>
      <c r="F5" s="5" t="s">
        <v>13</v>
      </c>
      <c r="G5" s="5"/>
      <c r="H5" s="6" t="s">
        <v>217</v>
      </c>
      <c r="I5" s="11">
        <v>1</v>
      </c>
      <c r="J5" s="11">
        <v>9</v>
      </c>
      <c r="K5" s="6"/>
      <c r="L5" s="8"/>
    </row>
    <row r="6" spans="1:12" ht="36.75" customHeight="1" x14ac:dyDescent="0.25">
      <c r="A6" s="4" t="str">
        <f>CONCATENATE("openBankingBrazil/&lt;brand&gt;/companies/businessFinancings/fees/",B6)</f>
        <v>openBankingBrazil/&lt;brand&gt;/companies/businessFinancings/fees/serviceName</v>
      </c>
      <c r="B6" s="4" t="s">
        <v>18</v>
      </c>
      <c r="C6" s="6" t="s">
        <v>201</v>
      </c>
      <c r="D6" s="4" t="s">
        <v>12</v>
      </c>
      <c r="E6" s="13">
        <v>50</v>
      </c>
      <c r="F6" s="5" t="s">
        <v>13</v>
      </c>
      <c r="G6" s="5" t="s">
        <v>14</v>
      </c>
      <c r="H6" s="6"/>
      <c r="I6" s="11">
        <v>1</v>
      </c>
      <c r="J6" s="11" t="s">
        <v>197</v>
      </c>
      <c r="K6" s="6"/>
    </row>
    <row r="7" spans="1:12" ht="30" x14ac:dyDescent="0.25">
      <c r="A7" s="5" t="str">
        <f>CONCATENATE("openBankingBrazil/&lt;brand&gt;/companies/businessFinancings/fees/",B7)</f>
        <v>openBankingBrazil/&lt;brand&gt;/companies/businessFinancings/fees/serviceCode</v>
      </c>
      <c r="B7" s="5" t="s">
        <v>19</v>
      </c>
      <c r="C7" s="6" t="s">
        <v>185</v>
      </c>
      <c r="D7" s="4" t="s">
        <v>12</v>
      </c>
      <c r="E7" s="13">
        <v>30</v>
      </c>
      <c r="F7" s="5" t="s">
        <v>13</v>
      </c>
      <c r="G7" s="5" t="s">
        <v>14</v>
      </c>
      <c r="H7" s="5"/>
      <c r="I7" s="11">
        <v>1</v>
      </c>
      <c r="J7" s="11" t="s">
        <v>197</v>
      </c>
    </row>
    <row r="8" spans="1:12" x14ac:dyDescent="0.25">
      <c r="A8" s="4" t="str">
        <f>CONCATENATE("openBankingBrazil/&lt;brand&gt;/companies/businessFinancings/fees/",B8)</f>
        <v>openBankingBrazil/&lt;brand&gt;/companies/businessFinancings/fees/chargingTriggerInfo</v>
      </c>
      <c r="B8" s="5" t="s">
        <v>192</v>
      </c>
      <c r="C8" s="6" t="s">
        <v>202</v>
      </c>
      <c r="D8" s="4" t="s">
        <v>12</v>
      </c>
      <c r="E8" s="13">
        <v>2000</v>
      </c>
      <c r="F8" s="5" t="s">
        <v>13</v>
      </c>
      <c r="G8" s="5" t="s">
        <v>14</v>
      </c>
      <c r="H8" s="5"/>
      <c r="I8" s="11">
        <v>1</v>
      </c>
      <c r="J8" s="11" t="s">
        <v>197</v>
      </c>
      <c r="K8" s="6"/>
    </row>
    <row r="9" spans="1:12" ht="75" x14ac:dyDescent="0.25">
      <c r="A9" s="4" t="str">
        <f>CONCATENATE("openBankingBrazil/&lt;brand&gt;/companies/businessFinancings/fees/price/",B9)</f>
        <v>openBankingBrazil/&lt;brand&gt;/companies/businessFinancings/fees/price/type</v>
      </c>
      <c r="B9" s="5" t="s">
        <v>206</v>
      </c>
      <c r="C9" s="6" t="s">
        <v>237</v>
      </c>
      <c r="D9" s="4" t="s">
        <v>12</v>
      </c>
      <c r="E9" s="13">
        <v>30</v>
      </c>
      <c r="F9" s="5" t="s">
        <v>13</v>
      </c>
      <c r="G9" s="5" t="s">
        <v>221</v>
      </c>
      <c r="H9" s="15" t="s">
        <v>222</v>
      </c>
      <c r="I9" s="22">
        <v>5</v>
      </c>
      <c r="J9" s="22">
        <v>5</v>
      </c>
      <c r="K9" s="17" t="s">
        <v>223</v>
      </c>
    </row>
    <row r="10" spans="1:12" ht="45" x14ac:dyDescent="0.25">
      <c r="A10" s="4" t="str">
        <f>CONCATENATE("openBankingBrazil/&lt;brand&gt;/companies/businessFinancings/fees/price/",B10)</f>
        <v>openBankingBrazil/&lt;brand&gt;/companies/businessFinancings/fees/price/value</v>
      </c>
      <c r="B10" s="5" t="s">
        <v>193</v>
      </c>
      <c r="C10" s="23" t="s">
        <v>239</v>
      </c>
      <c r="D10" s="4" t="s">
        <v>12</v>
      </c>
      <c r="E10" s="13">
        <v>12</v>
      </c>
      <c r="F10" s="5" t="s">
        <v>13</v>
      </c>
      <c r="G10" s="5" t="s">
        <v>208</v>
      </c>
      <c r="H10" s="5"/>
      <c r="I10" s="22">
        <v>5</v>
      </c>
      <c r="J10" s="22">
        <v>5</v>
      </c>
      <c r="K10" s="17" t="s">
        <v>223</v>
      </c>
    </row>
    <row r="11" spans="1:12" ht="30" x14ac:dyDescent="0.25">
      <c r="A11" s="4" t="str">
        <f>CONCATENATE("openBankingBrazil/&lt;brand&gt;/companies/businessFinancings/fees/price/",B11)</f>
        <v>openBankingBrazil/&lt;brand&gt;/companies/businessFinancings/fees/price/currency</v>
      </c>
      <c r="B11" s="5" t="s">
        <v>20</v>
      </c>
      <c r="C11" s="23" t="s">
        <v>21</v>
      </c>
      <c r="D11" s="4" t="s">
        <v>12</v>
      </c>
      <c r="E11" s="13">
        <v>3</v>
      </c>
      <c r="F11" s="5" t="s">
        <v>13</v>
      </c>
      <c r="G11" s="5" t="s">
        <v>187</v>
      </c>
      <c r="H11" s="12" t="s">
        <v>191</v>
      </c>
      <c r="I11" s="22">
        <v>5</v>
      </c>
      <c r="J11" s="22">
        <v>5</v>
      </c>
      <c r="K11" s="17" t="s">
        <v>223</v>
      </c>
    </row>
    <row r="12" spans="1:12" ht="45" x14ac:dyDescent="0.25">
      <c r="A12" s="32" t="str">
        <f>CONCATENATE("openBankingBrazil/&lt;brand&gt;/companies/businessFinancings/fees/",B12)</f>
        <v>openBankingBrazil/&lt;brand&gt;/companies/businessFinancings/fees/referenceValue</v>
      </c>
      <c r="B12" s="32" t="s">
        <v>234</v>
      </c>
      <c r="C12" s="31" t="s">
        <v>236</v>
      </c>
      <c r="D12" s="32" t="s">
        <v>12</v>
      </c>
      <c r="E12" s="33">
        <v>12</v>
      </c>
      <c r="F12" s="30" t="s">
        <v>13</v>
      </c>
      <c r="G12" s="30" t="s">
        <v>208</v>
      </c>
      <c r="H12" s="30"/>
      <c r="I12" s="33">
        <v>1</v>
      </c>
      <c r="J12" s="33">
        <v>1</v>
      </c>
      <c r="K12" s="31" t="s">
        <v>223</v>
      </c>
    </row>
    <row r="13" spans="1:12" ht="30" x14ac:dyDescent="0.25">
      <c r="A13" s="32" t="str">
        <f>CONCATENATE("openBankingBrazil/&lt;brand&gt;/companies/businessFinancings/fees/",B13)</f>
        <v>openBankingBrazil/&lt;brand&gt;/companies/businessFinancings/fees/referenceCurrency</v>
      </c>
      <c r="B13" s="32" t="s">
        <v>235</v>
      </c>
      <c r="C13" s="31" t="s">
        <v>231</v>
      </c>
      <c r="D13" s="32" t="s">
        <v>12</v>
      </c>
      <c r="E13" s="34">
        <v>3</v>
      </c>
      <c r="F13" s="30" t="s">
        <v>13</v>
      </c>
      <c r="G13" s="30" t="s">
        <v>187</v>
      </c>
      <c r="H13" s="35" t="s">
        <v>232</v>
      </c>
      <c r="I13" s="33">
        <v>1</v>
      </c>
      <c r="J13" s="33">
        <v>1</v>
      </c>
      <c r="K13" s="31" t="s">
        <v>223</v>
      </c>
    </row>
    <row r="14" spans="1:12" ht="45" x14ac:dyDescent="0.25">
      <c r="A14" s="4" t="str">
        <f>CONCATENATE("openBankingBrazil/&lt;brand&gt;/companies/businessFinancings/fees/",B14)</f>
        <v>openBankingBrazil/&lt;brand&gt;/companies/businessFinancings/fees/additionalInfo</v>
      </c>
      <c r="B14" s="5" t="s">
        <v>210</v>
      </c>
      <c r="C14" s="6" t="s">
        <v>194</v>
      </c>
      <c r="D14" s="4" t="s">
        <v>12</v>
      </c>
      <c r="E14" s="13">
        <v>80</v>
      </c>
      <c r="F14" s="4" t="s">
        <v>23</v>
      </c>
      <c r="G14" s="5" t="s">
        <v>14</v>
      </c>
      <c r="H14" s="12"/>
      <c r="I14" s="11">
        <v>0</v>
      </c>
      <c r="J14" s="11" t="s">
        <v>197</v>
      </c>
      <c r="K14" s="6" t="s">
        <v>198</v>
      </c>
    </row>
    <row r="15" spans="1:12" x14ac:dyDescent="0.25">
      <c r="A15" s="4" t="str">
        <f>CONCATENATE("openBankingBrazil/&lt;brand&gt;/companies/businessFinancings/fees/",B15)</f>
        <v>openBankingBrazil/&lt;brand&gt;/companies/businessFinancings/fees/changingUnit</v>
      </c>
      <c r="B15" s="5" t="s">
        <v>195</v>
      </c>
      <c r="C15" s="6" t="s">
        <v>196</v>
      </c>
      <c r="D15" s="4" t="s">
        <v>12</v>
      </c>
      <c r="E15" s="13">
        <v>50</v>
      </c>
      <c r="F15" s="5" t="s">
        <v>13</v>
      </c>
      <c r="G15" s="5" t="s">
        <v>14</v>
      </c>
      <c r="H15" s="12"/>
      <c r="I15" s="11">
        <v>1</v>
      </c>
      <c r="J15" s="11" t="s">
        <v>197</v>
      </c>
      <c r="K15" s="6" t="s">
        <v>199</v>
      </c>
    </row>
    <row r="16" spans="1:12" ht="38.25" customHeight="1" x14ac:dyDescent="0.25">
      <c r="A16" s="4" t="str">
        <f t="shared" ref="A16:A21" si="0">CONCATENATE("openBankingBrazil/&lt;brand&gt;/companies/businessFinancings/interestRates/",B16)</f>
        <v>openBankingBrazil/&lt;brand&gt;/companies/businessFinancings/interestRates/rate</v>
      </c>
      <c r="B16" s="5" t="s">
        <v>22</v>
      </c>
      <c r="C16" s="12" t="s">
        <v>226</v>
      </c>
      <c r="D16" s="4" t="s">
        <v>12</v>
      </c>
      <c r="E16" s="13">
        <v>7</v>
      </c>
      <c r="F16" s="5" t="s">
        <v>23</v>
      </c>
      <c r="G16" s="4" t="s">
        <v>24</v>
      </c>
      <c r="H16" s="14"/>
      <c r="I16" s="11">
        <v>0</v>
      </c>
      <c r="J16" s="11" t="s">
        <v>197</v>
      </c>
      <c r="K16" s="6"/>
    </row>
    <row r="17" spans="1:11" ht="30" x14ac:dyDescent="0.25">
      <c r="A17" s="4" t="str">
        <f t="shared" si="0"/>
        <v>openBankingBrazil/&lt;brand&gt;/companies/businessFinancings/interestRates/referencialRate</v>
      </c>
      <c r="B17" s="5" t="s">
        <v>25</v>
      </c>
      <c r="C17" s="12" t="s">
        <v>26</v>
      </c>
      <c r="D17" s="4" t="s">
        <v>12</v>
      </c>
      <c r="E17" s="16">
        <v>7</v>
      </c>
      <c r="F17" s="5" t="s">
        <v>23</v>
      </c>
      <c r="G17" s="4" t="s">
        <v>24</v>
      </c>
      <c r="H17" s="14"/>
      <c r="I17" s="11">
        <v>0</v>
      </c>
      <c r="J17" s="11" t="s">
        <v>197</v>
      </c>
      <c r="K17" s="6"/>
    </row>
    <row r="18" spans="1:11" ht="30" x14ac:dyDescent="0.25">
      <c r="A18" s="4" t="str">
        <f t="shared" si="0"/>
        <v>openBankingBrazil/&lt;brand&gt;/companies/businessFinancings/interestRates/indexer</v>
      </c>
      <c r="B18" s="12" t="s">
        <v>27</v>
      </c>
      <c r="C18" s="12" t="s">
        <v>28</v>
      </c>
      <c r="D18" s="4" t="s">
        <v>12</v>
      </c>
      <c r="E18" s="16">
        <v>30</v>
      </c>
      <c r="F18" s="5" t="s">
        <v>23</v>
      </c>
      <c r="G18" s="5" t="s">
        <v>14</v>
      </c>
      <c r="H18" s="14"/>
      <c r="I18" s="11">
        <v>0</v>
      </c>
      <c r="J18" s="11" t="s">
        <v>197</v>
      </c>
      <c r="K18" s="6"/>
    </row>
    <row r="19" spans="1:11" ht="45" x14ac:dyDescent="0.25">
      <c r="A19" s="4" t="str">
        <f t="shared" si="0"/>
        <v>openBankingBrazil/&lt;brand&gt;/companies/businessFinancings/interestRates/prePostTax</v>
      </c>
      <c r="B19" s="12" t="s">
        <v>29</v>
      </c>
      <c r="C19" s="12" t="s">
        <v>30</v>
      </c>
      <c r="D19" s="26" t="s">
        <v>12</v>
      </c>
      <c r="E19" s="16">
        <v>10</v>
      </c>
      <c r="F19" s="5" t="s">
        <v>23</v>
      </c>
      <c r="G19" s="5" t="s">
        <v>221</v>
      </c>
      <c r="H19" s="12" t="s">
        <v>211</v>
      </c>
      <c r="I19" s="11">
        <v>0</v>
      </c>
      <c r="J19" s="11" t="s">
        <v>197</v>
      </c>
      <c r="K19" s="6"/>
    </row>
    <row r="20" spans="1:11" ht="47.25" customHeight="1" x14ac:dyDescent="0.25">
      <c r="A20" s="4" t="str">
        <f t="shared" si="0"/>
        <v>openBankingBrazil/&lt;brand&gt;/companies/businessFinancings/interestRates/frequency</v>
      </c>
      <c r="B20" s="12" t="s">
        <v>31</v>
      </c>
      <c r="C20" s="12" t="s">
        <v>32</v>
      </c>
      <c r="D20" s="26" t="s">
        <v>12</v>
      </c>
      <c r="E20" s="13">
        <v>4</v>
      </c>
      <c r="F20" s="5" t="s">
        <v>23</v>
      </c>
      <c r="G20" s="5" t="s">
        <v>221</v>
      </c>
      <c r="H20" s="15" t="s">
        <v>209</v>
      </c>
      <c r="I20" s="11">
        <v>0</v>
      </c>
      <c r="J20" s="11" t="s">
        <v>197</v>
      </c>
      <c r="K20" s="6"/>
    </row>
    <row r="21" spans="1:11" ht="31.5" customHeight="1" x14ac:dyDescent="0.25">
      <c r="A21" s="4" t="str">
        <f t="shared" si="0"/>
        <v>openBankingBrazil/&lt;brand&gt;/companies/businessFinancings/interestRates/incomeRateInfo</v>
      </c>
      <c r="B21" s="12" t="s">
        <v>33</v>
      </c>
      <c r="C21" s="6" t="s">
        <v>203</v>
      </c>
      <c r="D21" s="4" t="s">
        <v>12</v>
      </c>
      <c r="E21" s="13">
        <v>2000</v>
      </c>
      <c r="F21" s="4" t="s">
        <v>23</v>
      </c>
      <c r="G21" s="5" t="s">
        <v>14</v>
      </c>
      <c r="H21" s="5"/>
      <c r="I21" s="11">
        <v>0</v>
      </c>
      <c r="J21" s="11" t="s">
        <v>197</v>
      </c>
      <c r="K21" s="6"/>
    </row>
    <row r="22" spans="1:11" ht="31.5" customHeight="1" x14ac:dyDescent="0.25">
      <c r="A22" s="31" t="str">
        <f>CONCATENATE("openBankingBrazil/&lt;brand&gt;/companies/businessFinancings/interestRates/application/",B22)</f>
        <v>openBankingBrazil/&lt;brand&gt;/companies/businessFinancings/interestRates/application/types</v>
      </c>
      <c r="B22" s="31" t="s">
        <v>17</v>
      </c>
      <c r="C22" s="31" t="s">
        <v>228</v>
      </c>
      <c r="D22" s="31" t="s">
        <v>12</v>
      </c>
      <c r="E22" s="31">
        <v>30</v>
      </c>
      <c r="F22" s="31" t="s">
        <v>13</v>
      </c>
      <c r="G22" s="31" t="s">
        <v>221</v>
      </c>
      <c r="H22" s="31" t="s">
        <v>222</v>
      </c>
      <c r="I22" s="31">
        <v>5</v>
      </c>
      <c r="J22" s="31">
        <v>5</v>
      </c>
      <c r="K22" s="31" t="s">
        <v>223</v>
      </c>
    </row>
    <row r="23" spans="1:11" ht="31.5" customHeight="1" x14ac:dyDescent="0.25">
      <c r="A23" s="31" t="str">
        <f>CONCATENATE("openBankingBrazil/&lt;brand&gt;/companies/businessFinancings/interestRates/application/",B23)</f>
        <v>openBankingBrazil/&lt;brand&gt;/companies/businessFinancings/interestRates/application/rate</v>
      </c>
      <c r="B23" s="31" t="s">
        <v>22</v>
      </c>
      <c r="C23" s="31" t="s">
        <v>229</v>
      </c>
      <c r="D23" s="31" t="s">
        <v>12</v>
      </c>
      <c r="E23" s="31">
        <v>7</v>
      </c>
      <c r="F23" s="31" t="s">
        <v>13</v>
      </c>
      <c r="G23" s="31" t="s">
        <v>24</v>
      </c>
      <c r="H23" s="31"/>
      <c r="I23" s="31">
        <v>5</v>
      </c>
      <c r="J23" s="31">
        <v>5</v>
      </c>
      <c r="K23" s="31" t="s">
        <v>223</v>
      </c>
    </row>
    <row r="24" spans="1:11" s="24" customFormat="1" ht="45" x14ac:dyDescent="0.25">
      <c r="A24" s="30" t="str">
        <f>CONCATENATE("openBankingBrazil/&lt;brand&gt;/companies/businessFinancings/interestRates/",B24)</f>
        <v>openBankingBrazil/&lt;brand&gt;/companies/businessFinancings/interestRates/referenceValue</v>
      </c>
      <c r="B24" s="30" t="s">
        <v>234</v>
      </c>
      <c r="C24" s="31" t="s">
        <v>230</v>
      </c>
      <c r="D24" s="32" t="s">
        <v>12</v>
      </c>
      <c r="E24" s="33">
        <v>12</v>
      </c>
      <c r="F24" s="30" t="s">
        <v>13</v>
      </c>
      <c r="G24" s="30" t="s">
        <v>208</v>
      </c>
      <c r="H24" s="30"/>
      <c r="I24" s="33">
        <v>1</v>
      </c>
      <c r="J24" s="33">
        <v>1</v>
      </c>
      <c r="K24" s="31" t="s">
        <v>223</v>
      </c>
    </row>
    <row r="25" spans="1:11" s="24" customFormat="1" ht="19.5" customHeight="1" x14ac:dyDescent="0.25">
      <c r="A25" s="30" t="str">
        <f>CONCATENATE("openBankingBrazil/&lt;brand&gt;/companies/businessFinancings/interestRates/",B25)</f>
        <v>openBankingBrazil/&lt;brand&gt;/companies/businessFinancings/interestRates/referenceCurrency</v>
      </c>
      <c r="B25" s="32" t="s">
        <v>235</v>
      </c>
      <c r="C25" s="31" t="s">
        <v>231</v>
      </c>
      <c r="D25" s="32" t="s">
        <v>12</v>
      </c>
      <c r="E25" s="34">
        <v>3</v>
      </c>
      <c r="F25" s="30" t="s">
        <v>13</v>
      </c>
      <c r="G25" s="30" t="s">
        <v>187</v>
      </c>
      <c r="H25" s="35" t="s">
        <v>232</v>
      </c>
      <c r="I25" s="33">
        <v>1</v>
      </c>
      <c r="J25" s="33">
        <v>1</v>
      </c>
      <c r="K25" s="31" t="s">
        <v>223</v>
      </c>
    </row>
    <row r="26" spans="1:11" ht="362.25" customHeight="1" x14ac:dyDescent="0.25">
      <c r="A26" s="4" t="str">
        <f>CONCATENATE("openBankingBrazil/&lt;brand&gt;/companies/businessFinancings/",B26)</f>
        <v>openBankingBrazil/&lt;brand&gt;/companies/businessFinancings/requiredWarranties</v>
      </c>
      <c r="B26" s="12" t="s">
        <v>184</v>
      </c>
      <c r="C26" s="27" t="s">
        <v>233</v>
      </c>
      <c r="D26" s="26" t="s">
        <v>12</v>
      </c>
      <c r="E26" s="13">
        <v>100</v>
      </c>
      <c r="F26" s="5" t="s">
        <v>13</v>
      </c>
      <c r="G26" s="15"/>
      <c r="H26" s="12" t="s">
        <v>212</v>
      </c>
      <c r="I26" s="29">
        <v>1</v>
      </c>
      <c r="J26" s="29">
        <v>14</v>
      </c>
      <c r="K26" s="6"/>
    </row>
    <row r="27" spans="1:11" ht="61.5" customHeight="1" x14ac:dyDescent="0.25">
      <c r="A27" s="4" t="str">
        <f>CONCATENATE("openBankingBrazil/&lt;brand&gt;/companies/businessFinancings/",B27)</f>
        <v>openBankingBrazil/&lt;brand&gt;/companies/businessFinancings/termsConditions</v>
      </c>
      <c r="B27" s="12" t="s">
        <v>207</v>
      </c>
      <c r="C27" s="12" t="s">
        <v>204</v>
      </c>
      <c r="D27" s="4" t="s">
        <v>12</v>
      </c>
      <c r="E27" s="13">
        <v>2000</v>
      </c>
      <c r="F27" s="5" t="s">
        <v>23</v>
      </c>
      <c r="G27" s="5" t="s">
        <v>14</v>
      </c>
      <c r="H27" s="14"/>
      <c r="I27" s="11">
        <v>0</v>
      </c>
      <c r="J27" s="11" t="s">
        <v>197</v>
      </c>
      <c r="K27" s="6"/>
    </row>
    <row r="28" spans="1:11" x14ac:dyDescent="0.25">
      <c r="B28" s="5"/>
      <c r="C28" s="6"/>
      <c r="E28" s="16"/>
      <c r="F28" s="5"/>
      <c r="G28" s="5"/>
      <c r="H28" s="14"/>
      <c r="I28" s="11"/>
      <c r="J28" s="11"/>
      <c r="K28" s="6"/>
    </row>
    <row r="29" spans="1:11" x14ac:dyDescent="0.25">
      <c r="B29" s="5"/>
      <c r="C29" s="12"/>
      <c r="F29" s="5"/>
      <c r="G29" s="5"/>
      <c r="H29" s="14"/>
      <c r="I29" s="11"/>
      <c r="J29" s="11"/>
      <c r="K29" s="6"/>
    </row>
    <row r="30" spans="1:11" ht="14.25" customHeight="1" x14ac:dyDescent="0.25">
      <c r="B30" s="5"/>
      <c r="C30" s="6"/>
      <c r="E30" s="16"/>
      <c r="F30" s="5"/>
      <c r="G30" s="5"/>
      <c r="H30" s="14"/>
      <c r="I30" s="11"/>
      <c r="J30" s="11"/>
      <c r="K30" s="6"/>
    </row>
    <row r="31" spans="1:11" x14ac:dyDescent="0.25">
      <c r="A31" s="5"/>
      <c r="B31" s="5"/>
      <c r="C31" s="5"/>
      <c r="D31" s="5"/>
      <c r="F31" s="5"/>
      <c r="G31" s="5"/>
      <c r="H31" s="14"/>
      <c r="I31" s="11"/>
      <c r="J31" s="11"/>
      <c r="K31" s="6"/>
    </row>
    <row r="32" spans="1:11" x14ac:dyDescent="0.25">
      <c r="A32" s="5"/>
      <c r="B32" s="5"/>
      <c r="C32" s="5"/>
      <c r="D32" s="5"/>
      <c r="F32" s="5"/>
      <c r="G32" s="5"/>
      <c r="H32" s="14"/>
      <c r="I32" s="11"/>
      <c r="J32" s="11"/>
      <c r="K32" s="6"/>
    </row>
    <row r="33" spans="4:8" x14ac:dyDescent="0.25">
      <c r="D33" s="5"/>
      <c r="F33" s="5"/>
      <c r="G33" s="5"/>
      <c r="H33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3"/>
  <sheetViews>
    <sheetView workbookViewId="0">
      <selection activeCell="A10" sqref="A10"/>
    </sheetView>
  </sheetViews>
  <sheetFormatPr defaultRowHeight="15" x14ac:dyDescent="0.25"/>
  <cols>
    <col min="1" max="1" width="54.7109375" customWidth="1"/>
  </cols>
  <sheetData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  <row r="13" spans="1:1" x14ac:dyDescent="0.25">
      <c r="A13" t="s">
        <v>45</v>
      </c>
    </row>
    <row r="14" spans="1:1" x14ac:dyDescent="0.25">
      <c r="A14" t="s">
        <v>46</v>
      </c>
    </row>
    <row r="15" spans="1:1" x14ac:dyDescent="0.25">
      <c r="A15" t="s">
        <v>47</v>
      </c>
    </row>
    <row r="16" spans="1:1" x14ac:dyDescent="0.25">
      <c r="A16" t="s">
        <v>48</v>
      </c>
    </row>
    <row r="17" spans="1:1" x14ac:dyDescent="0.25">
      <c r="A17" t="s">
        <v>49</v>
      </c>
    </row>
    <row r="18" spans="1:1" x14ac:dyDescent="0.25">
      <c r="A18" t="s">
        <v>50</v>
      </c>
    </row>
    <row r="19" spans="1:1" x14ac:dyDescent="0.25">
      <c r="A19" t="s">
        <v>51</v>
      </c>
    </row>
    <row r="20" spans="1:1" x14ac:dyDescent="0.25">
      <c r="A20" t="s">
        <v>52</v>
      </c>
    </row>
    <row r="21" spans="1:1" x14ac:dyDescent="0.25">
      <c r="A21" t="s">
        <v>53</v>
      </c>
    </row>
    <row r="22" spans="1:1" x14ac:dyDescent="0.25">
      <c r="A22" t="s">
        <v>54</v>
      </c>
    </row>
    <row r="23" spans="1:1" x14ac:dyDescent="0.25">
      <c r="A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5"/>
  <sheetViews>
    <sheetView topLeftCell="A3" workbookViewId="0">
      <selection activeCell="A19" sqref="A19"/>
    </sheetView>
  </sheetViews>
  <sheetFormatPr defaultRowHeight="15" x14ac:dyDescent="0.25"/>
  <cols>
    <col min="1" max="1" width="46" style="3" customWidth="1"/>
    <col min="2" max="2" width="85" customWidth="1"/>
  </cols>
  <sheetData>
    <row r="1" spans="1:2" ht="48.75" customHeight="1" x14ac:dyDescent="0.25">
      <c r="A1" s="3" t="s">
        <v>56</v>
      </c>
      <c r="B1" s="2" t="s">
        <v>57</v>
      </c>
    </row>
    <row r="2" spans="1:2" ht="45" x14ac:dyDescent="0.25">
      <c r="A2" s="3" t="s">
        <v>58</v>
      </c>
      <c r="B2" s="1" t="s">
        <v>59</v>
      </c>
    </row>
    <row r="3" spans="1:2" x14ac:dyDescent="0.25">
      <c r="A3" s="3" t="s">
        <v>60</v>
      </c>
    </row>
    <row r="4" spans="1:2" x14ac:dyDescent="0.25">
      <c r="A4" s="3" t="s">
        <v>61</v>
      </c>
    </row>
    <row r="5" spans="1:2" x14ac:dyDescent="0.25">
      <c r="A5" s="3" t="s">
        <v>62</v>
      </c>
    </row>
    <row r="6" spans="1:2" x14ac:dyDescent="0.25">
      <c r="A6" s="3" t="s">
        <v>63</v>
      </c>
    </row>
    <row r="7" spans="1:2" x14ac:dyDescent="0.25">
      <c r="A7" s="3" t="s">
        <v>64</v>
      </c>
    </row>
    <row r="8" spans="1:2" x14ac:dyDescent="0.25">
      <c r="A8" s="3" t="s">
        <v>65</v>
      </c>
    </row>
    <row r="9" spans="1:2" x14ac:dyDescent="0.25">
      <c r="A9" s="3" t="s">
        <v>66</v>
      </c>
    </row>
    <row r="10" spans="1:2" x14ac:dyDescent="0.25">
      <c r="A10" s="3" t="s">
        <v>67</v>
      </c>
    </row>
    <row r="11" spans="1:2" x14ac:dyDescent="0.25">
      <c r="A11" s="3" t="s">
        <v>68</v>
      </c>
    </row>
    <row r="12" spans="1:2" x14ac:dyDescent="0.25">
      <c r="A12" s="3" t="s">
        <v>69</v>
      </c>
    </row>
    <row r="13" spans="1:2" x14ac:dyDescent="0.25">
      <c r="A13" s="3" t="s">
        <v>70</v>
      </c>
    </row>
    <row r="14" spans="1:2" x14ac:dyDescent="0.25">
      <c r="A14" s="3" t="s">
        <v>71</v>
      </c>
    </row>
    <row r="15" spans="1:2" x14ac:dyDescent="0.25">
      <c r="A15" s="3" t="s">
        <v>72</v>
      </c>
    </row>
    <row r="16" spans="1:2" x14ac:dyDescent="0.25">
      <c r="A16" s="3" t="s">
        <v>73</v>
      </c>
    </row>
    <row r="17" spans="1:1" x14ac:dyDescent="0.25">
      <c r="A17" s="3" t="s">
        <v>74</v>
      </c>
    </row>
    <row r="18" spans="1:1" x14ac:dyDescent="0.25">
      <c r="A18" s="3" t="s">
        <v>75</v>
      </c>
    </row>
    <row r="19" spans="1:1" x14ac:dyDescent="0.25">
      <c r="A19" s="3" t="s">
        <v>76</v>
      </c>
    </row>
    <row r="20" spans="1:1" x14ac:dyDescent="0.25">
      <c r="A20" s="3" t="s">
        <v>77</v>
      </c>
    </row>
    <row r="21" spans="1:1" x14ac:dyDescent="0.25">
      <c r="A21" s="3" t="s">
        <v>78</v>
      </c>
    </row>
    <row r="22" spans="1:1" x14ac:dyDescent="0.25">
      <c r="A22" s="3" t="s">
        <v>79</v>
      </c>
    </row>
    <row r="23" spans="1:1" x14ac:dyDescent="0.25">
      <c r="A23" s="3" t="s">
        <v>80</v>
      </c>
    </row>
    <row r="24" spans="1:1" x14ac:dyDescent="0.25">
      <c r="A24" s="3" t="s">
        <v>81</v>
      </c>
    </row>
    <row r="25" spans="1:1" x14ac:dyDescent="0.25">
      <c r="A25" s="3" t="s">
        <v>82</v>
      </c>
    </row>
    <row r="26" spans="1:1" x14ac:dyDescent="0.25">
      <c r="A26" s="3" t="s">
        <v>83</v>
      </c>
    </row>
    <row r="27" spans="1:1" x14ac:dyDescent="0.25">
      <c r="A27" s="3" t="s">
        <v>84</v>
      </c>
    </row>
    <row r="28" spans="1:1" x14ac:dyDescent="0.25">
      <c r="A28" s="3" t="s">
        <v>85</v>
      </c>
    </row>
    <row r="29" spans="1:1" x14ac:dyDescent="0.25">
      <c r="A29" s="3" t="s">
        <v>86</v>
      </c>
    </row>
    <row r="30" spans="1:1" x14ac:dyDescent="0.25">
      <c r="A30" s="3" t="s">
        <v>87</v>
      </c>
    </row>
    <row r="31" spans="1:1" x14ac:dyDescent="0.25">
      <c r="A31" s="3" t="s">
        <v>88</v>
      </c>
    </row>
    <row r="32" spans="1:1" x14ac:dyDescent="0.25">
      <c r="A32" s="3">
        <v>4</v>
      </c>
    </row>
    <row r="33" spans="1:1" x14ac:dyDescent="0.25">
      <c r="A33" s="3" t="s">
        <v>89</v>
      </c>
    </row>
    <row r="34" spans="1:1" x14ac:dyDescent="0.25">
      <c r="A34" s="3" t="s">
        <v>90</v>
      </c>
    </row>
    <row r="35" spans="1:1" x14ac:dyDescent="0.25">
      <c r="A35" s="3" t="s">
        <v>91</v>
      </c>
    </row>
    <row r="36" spans="1:1" x14ac:dyDescent="0.25">
      <c r="A36" s="3" t="s">
        <v>92</v>
      </c>
    </row>
    <row r="37" spans="1:1" x14ac:dyDescent="0.25">
      <c r="A37" s="3" t="s">
        <v>93</v>
      </c>
    </row>
    <row r="38" spans="1:1" x14ac:dyDescent="0.25">
      <c r="A38" s="3" t="s">
        <v>94</v>
      </c>
    </row>
    <row r="39" spans="1:1" x14ac:dyDescent="0.25">
      <c r="A39" s="3" t="s">
        <v>95</v>
      </c>
    </row>
    <row r="40" spans="1:1" x14ac:dyDescent="0.25">
      <c r="A40" s="3" t="s">
        <v>96</v>
      </c>
    </row>
    <row r="41" spans="1:1" x14ac:dyDescent="0.25">
      <c r="A41" s="3" t="s">
        <v>97</v>
      </c>
    </row>
    <row r="42" spans="1:1" x14ac:dyDescent="0.25">
      <c r="A42" s="3" t="s">
        <v>98</v>
      </c>
    </row>
    <row r="43" spans="1:1" x14ac:dyDescent="0.25">
      <c r="A43" s="3" t="s">
        <v>99</v>
      </c>
    </row>
    <row r="44" spans="1:1" x14ac:dyDescent="0.25">
      <c r="A44" s="3" t="s">
        <v>100</v>
      </c>
    </row>
    <row r="45" spans="1:1" x14ac:dyDescent="0.25">
      <c r="A45" s="3" t="s">
        <v>101</v>
      </c>
    </row>
    <row r="46" spans="1:1" x14ac:dyDescent="0.25">
      <c r="A46" s="3" t="s">
        <v>102</v>
      </c>
    </row>
    <row r="47" spans="1:1" x14ac:dyDescent="0.25">
      <c r="A47" s="3" t="s">
        <v>103</v>
      </c>
    </row>
    <row r="48" spans="1:1" x14ac:dyDescent="0.25">
      <c r="A48" s="3" t="s">
        <v>104</v>
      </c>
    </row>
    <row r="49" spans="1:1" x14ac:dyDescent="0.25">
      <c r="A49" s="3" t="s">
        <v>105</v>
      </c>
    </row>
    <row r="50" spans="1:1" x14ac:dyDescent="0.25">
      <c r="A50" s="3" t="s">
        <v>106</v>
      </c>
    </row>
    <row r="51" spans="1:1" x14ac:dyDescent="0.25">
      <c r="A51" s="3" t="s">
        <v>107</v>
      </c>
    </row>
    <row r="52" spans="1:1" x14ac:dyDescent="0.25">
      <c r="A52" s="3" t="s">
        <v>108</v>
      </c>
    </row>
    <row r="53" spans="1:1" x14ac:dyDescent="0.25">
      <c r="A53" s="3" t="s">
        <v>109</v>
      </c>
    </row>
    <row r="54" spans="1:1" x14ac:dyDescent="0.25">
      <c r="A54" s="3" t="s">
        <v>110</v>
      </c>
    </row>
    <row r="55" spans="1:1" x14ac:dyDescent="0.25">
      <c r="A55" s="3" t="s">
        <v>103</v>
      </c>
    </row>
    <row r="56" spans="1:1" x14ac:dyDescent="0.25">
      <c r="A56" s="3" t="s">
        <v>111</v>
      </c>
    </row>
    <row r="57" spans="1:1" x14ac:dyDescent="0.25">
      <c r="A57" s="3" t="s">
        <v>112</v>
      </c>
    </row>
    <row r="58" spans="1:1" x14ac:dyDescent="0.25">
      <c r="A58" s="3" t="s">
        <v>113</v>
      </c>
    </row>
    <row r="59" spans="1:1" x14ac:dyDescent="0.25">
      <c r="A59" s="3" t="s">
        <v>114</v>
      </c>
    </row>
    <row r="60" spans="1:1" x14ac:dyDescent="0.25">
      <c r="A60" s="3" t="s">
        <v>115</v>
      </c>
    </row>
    <row r="61" spans="1:1" x14ac:dyDescent="0.25">
      <c r="A61" s="3" t="e" cm="1">
        <f t="array" ref="A61">- Crédito pessoal consignado para servidores públicos: Operações de Crédito pessoal consignado</f>
        <v>#NAME?</v>
      </c>
    </row>
    <row r="62" spans="1:1" x14ac:dyDescent="0.25">
      <c r="A62" s="3" t="s">
        <v>116</v>
      </c>
    </row>
    <row r="63" spans="1:1" x14ac:dyDescent="0.25">
      <c r="A63" s="3" t="e" cm="1">
        <f t="array" ref="A63">- Crédito pessoal consignado para trabalhadores do setor privado: Operações de Crédito</f>
        <v>#NAME?</v>
      </c>
    </row>
    <row r="64" spans="1:1" x14ac:dyDescent="0.25">
      <c r="A64" s="3" t="s">
        <v>117</v>
      </c>
    </row>
    <row r="65" spans="1:1" x14ac:dyDescent="0.25">
      <c r="A65" s="3">
        <v>5</v>
      </c>
    </row>
    <row r="66" spans="1:1" x14ac:dyDescent="0.25">
      <c r="A66" s="3" t="e" cm="1">
        <f t="array" ref="A66">- Crédito pessoal consignado para beneficiários do INSS: Operações de Crédito pessoal</f>
        <v>#NAME?</v>
      </c>
    </row>
    <row r="67" spans="1:1" x14ac:dyDescent="0.25">
      <c r="A67" s="3" t="s">
        <v>118</v>
      </c>
    </row>
    <row r="68" spans="1:1" x14ac:dyDescent="0.25">
      <c r="A68" s="3" t="s">
        <v>119</v>
      </c>
    </row>
    <row r="69" spans="1:1" x14ac:dyDescent="0.25">
      <c r="A69" s="3" t="s">
        <v>120</v>
      </c>
    </row>
    <row r="70" spans="1:1" x14ac:dyDescent="0.25">
      <c r="A70" s="3" t="s">
        <v>121</v>
      </c>
    </row>
    <row r="71" spans="1:1" x14ac:dyDescent="0.25">
      <c r="A71" s="3" t="s">
        <v>122</v>
      </c>
    </row>
    <row r="72" spans="1:1" x14ac:dyDescent="0.25">
      <c r="A72" s="3" t="s">
        <v>123</v>
      </c>
    </row>
    <row r="73" spans="1:1" x14ac:dyDescent="0.25">
      <c r="A73" s="3" t="s">
        <v>124</v>
      </c>
    </row>
    <row r="74" spans="1:1" x14ac:dyDescent="0.25">
      <c r="A74" s="3" t="s">
        <v>125</v>
      </c>
    </row>
    <row r="75" spans="1:1" x14ac:dyDescent="0.25">
      <c r="A75" s="3" t="s">
        <v>126</v>
      </c>
    </row>
    <row r="76" spans="1:1" x14ac:dyDescent="0.25">
      <c r="A76" s="3" t="s">
        <v>127</v>
      </c>
    </row>
    <row r="77" spans="1:1" x14ac:dyDescent="0.25">
      <c r="A77" s="3" t="s">
        <v>128</v>
      </c>
    </row>
    <row r="78" spans="1:1" x14ac:dyDescent="0.25">
      <c r="A78" s="3" t="s">
        <v>129</v>
      </c>
    </row>
    <row r="79" spans="1:1" x14ac:dyDescent="0.25">
      <c r="A79" s="3" t="s">
        <v>130</v>
      </c>
    </row>
    <row r="80" spans="1:1" x14ac:dyDescent="0.25">
      <c r="A80" s="3" t="s">
        <v>131</v>
      </c>
    </row>
    <row r="81" spans="1:1" x14ac:dyDescent="0.25">
      <c r="A81" s="3" t="s">
        <v>132</v>
      </c>
    </row>
    <row r="82" spans="1:1" x14ac:dyDescent="0.25">
      <c r="A82" s="3" t="s">
        <v>133</v>
      </c>
    </row>
    <row r="83" spans="1:1" x14ac:dyDescent="0.25">
      <c r="A83" s="3" t="s">
        <v>134</v>
      </c>
    </row>
    <row r="84" spans="1:1" x14ac:dyDescent="0.25">
      <c r="A84" s="3" t="s">
        <v>135</v>
      </c>
    </row>
    <row r="85" spans="1:1" x14ac:dyDescent="0.25">
      <c r="A85" s="3" t="s">
        <v>136</v>
      </c>
    </row>
    <row r="86" spans="1:1" x14ac:dyDescent="0.25">
      <c r="A86" s="3" t="s">
        <v>137</v>
      </c>
    </row>
    <row r="87" spans="1:1" x14ac:dyDescent="0.25">
      <c r="A87" s="3" t="s">
        <v>138</v>
      </c>
    </row>
    <row r="88" spans="1:1" x14ac:dyDescent="0.25">
      <c r="A88" s="3" t="s">
        <v>139</v>
      </c>
    </row>
    <row r="89" spans="1:1" x14ac:dyDescent="0.25">
      <c r="A89" s="3" t="s">
        <v>140</v>
      </c>
    </row>
    <row r="90" spans="1:1" x14ac:dyDescent="0.25">
      <c r="A90" s="3" t="s">
        <v>141</v>
      </c>
    </row>
    <row r="91" spans="1:1" x14ac:dyDescent="0.25">
      <c r="A91" s="3" t="s">
        <v>142</v>
      </c>
    </row>
    <row r="92" spans="1:1" x14ac:dyDescent="0.25">
      <c r="A92" s="3" t="s">
        <v>143</v>
      </c>
    </row>
    <row r="93" spans="1:1" x14ac:dyDescent="0.25">
      <c r="A93" s="3" t="s">
        <v>144</v>
      </c>
    </row>
    <row r="94" spans="1:1" x14ac:dyDescent="0.25">
      <c r="A94" s="3" t="s">
        <v>145</v>
      </c>
    </row>
    <row r="95" spans="1:1" x14ac:dyDescent="0.25">
      <c r="A95" s="3" t="s">
        <v>146</v>
      </c>
    </row>
    <row r="96" spans="1:1" x14ac:dyDescent="0.25">
      <c r="A96" s="3" t="s">
        <v>147</v>
      </c>
    </row>
    <row r="97" spans="1:1" x14ac:dyDescent="0.25">
      <c r="A97" s="3" t="s">
        <v>148</v>
      </c>
    </row>
    <row r="98" spans="1:1" x14ac:dyDescent="0.25">
      <c r="A98" s="3">
        <v>6</v>
      </c>
    </row>
    <row r="99" spans="1:1" x14ac:dyDescent="0.25">
      <c r="A99" s="3" t="s">
        <v>149</v>
      </c>
    </row>
    <row r="100" spans="1:1" x14ac:dyDescent="0.25">
      <c r="A100" s="3" t="s">
        <v>150</v>
      </c>
    </row>
    <row r="101" spans="1:1" x14ac:dyDescent="0.25">
      <c r="A101" s="3" t="s">
        <v>151</v>
      </c>
    </row>
    <row r="102" spans="1:1" x14ac:dyDescent="0.25">
      <c r="A102" s="3" t="s">
        <v>152</v>
      </c>
    </row>
    <row r="103" spans="1:1" x14ac:dyDescent="0.25">
      <c r="A103" s="3" t="s">
        <v>153</v>
      </c>
    </row>
    <row r="104" spans="1:1" x14ac:dyDescent="0.25">
      <c r="A104" s="3" t="s">
        <v>154</v>
      </c>
    </row>
    <row r="105" spans="1:1" x14ac:dyDescent="0.25">
      <c r="A105" s="3" t="s">
        <v>155</v>
      </c>
    </row>
    <row r="106" spans="1:1" x14ac:dyDescent="0.25">
      <c r="A106" s="3" t="s">
        <v>156</v>
      </c>
    </row>
    <row r="107" spans="1:1" x14ac:dyDescent="0.25">
      <c r="A107" s="3" t="s">
        <v>157</v>
      </c>
    </row>
    <row r="108" spans="1:1" x14ac:dyDescent="0.25">
      <c r="A108" s="3" t="s">
        <v>158</v>
      </c>
    </row>
    <row r="109" spans="1:1" x14ac:dyDescent="0.25">
      <c r="A109" s="3" t="s">
        <v>159</v>
      </c>
    </row>
    <row r="110" spans="1:1" x14ac:dyDescent="0.25">
      <c r="A110" s="3" t="s">
        <v>160</v>
      </c>
    </row>
    <row r="111" spans="1:1" x14ac:dyDescent="0.25">
      <c r="A111" s="3" t="s">
        <v>161</v>
      </c>
    </row>
    <row r="112" spans="1:1" x14ac:dyDescent="0.25">
      <c r="A112" s="3" t="s">
        <v>162</v>
      </c>
    </row>
    <row r="113" spans="1:1" x14ac:dyDescent="0.25">
      <c r="A113" s="3" t="s">
        <v>163</v>
      </c>
    </row>
    <row r="114" spans="1:1" x14ac:dyDescent="0.25">
      <c r="A114" s="3" t="s">
        <v>160</v>
      </c>
    </row>
    <row r="115" spans="1:1" x14ac:dyDescent="0.25">
      <c r="A115" s="3" t="s">
        <v>164</v>
      </c>
    </row>
    <row r="116" spans="1:1" x14ac:dyDescent="0.25">
      <c r="A116" s="3" t="s">
        <v>165</v>
      </c>
    </row>
    <row r="117" spans="1:1" x14ac:dyDescent="0.25">
      <c r="A117" s="3" t="s">
        <v>166</v>
      </c>
    </row>
    <row r="118" spans="1:1" x14ac:dyDescent="0.25">
      <c r="A118" s="3" t="s">
        <v>167</v>
      </c>
    </row>
    <row r="119" spans="1:1" x14ac:dyDescent="0.25">
      <c r="A119" s="3" t="s">
        <v>168</v>
      </c>
    </row>
    <row r="120" spans="1:1" x14ac:dyDescent="0.25">
      <c r="A120" s="3" t="s">
        <v>169</v>
      </c>
    </row>
    <row r="121" spans="1:1" x14ac:dyDescent="0.25">
      <c r="A121" s="3" t="s">
        <v>170</v>
      </c>
    </row>
    <row r="122" spans="1:1" x14ac:dyDescent="0.25">
      <c r="A122" s="3" t="s">
        <v>171</v>
      </c>
    </row>
    <row r="123" spans="1:1" x14ac:dyDescent="0.25">
      <c r="A123" s="3" t="s">
        <v>172</v>
      </c>
    </row>
    <row r="124" spans="1:1" x14ac:dyDescent="0.25">
      <c r="A124" s="3" t="s">
        <v>173</v>
      </c>
    </row>
    <row r="125" spans="1:1" x14ac:dyDescent="0.25">
      <c r="A125" s="3" t="s">
        <v>174</v>
      </c>
    </row>
    <row r="126" spans="1:1" x14ac:dyDescent="0.25">
      <c r="A126" s="3" t="s">
        <v>175</v>
      </c>
    </row>
    <row r="127" spans="1:1" x14ac:dyDescent="0.25">
      <c r="A127" s="3" t="s">
        <v>176</v>
      </c>
    </row>
    <row r="128" spans="1:1" x14ac:dyDescent="0.25">
      <c r="A128" s="3" t="s">
        <v>177</v>
      </c>
    </row>
    <row r="129" spans="1:1" x14ac:dyDescent="0.25">
      <c r="A129" s="3" t="s">
        <v>178</v>
      </c>
    </row>
    <row r="130" spans="1:1" x14ac:dyDescent="0.25">
      <c r="A130" s="3" t="s">
        <v>179</v>
      </c>
    </row>
    <row r="131" spans="1:1" x14ac:dyDescent="0.25">
      <c r="A131" s="3" t="s">
        <v>180</v>
      </c>
    </row>
    <row r="132" spans="1:1" x14ac:dyDescent="0.25">
      <c r="A132" s="3" t="s">
        <v>181</v>
      </c>
    </row>
    <row r="133" spans="1:1" x14ac:dyDescent="0.25">
      <c r="A133" s="3">
        <v>7</v>
      </c>
    </row>
    <row r="134" spans="1:1" x14ac:dyDescent="0.25">
      <c r="A134" s="3" t="s">
        <v>182</v>
      </c>
    </row>
    <row r="135" spans="1:1" x14ac:dyDescent="0.25">
      <c r="A135" s="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FinanciamentosPF</vt:lpstr>
      <vt:lpstr>FinanciamentosPJ</vt:lpstr>
      <vt:lpstr>Lista 4015</vt:lpstr>
      <vt:lpstr>Glossário Bacen</vt:lpstr>
    </vt:vector>
  </TitlesOfParts>
  <Manager/>
  <Company>GFT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Araujo Rodrigues, Thales</dc:creator>
  <cp:keywords/>
  <dc:description/>
  <cp:lastModifiedBy>de Araujo Rodrigues, Thales</cp:lastModifiedBy>
  <cp:revision/>
  <dcterms:created xsi:type="dcterms:W3CDTF">2020-06-16T13:22:22Z</dcterms:created>
  <dcterms:modified xsi:type="dcterms:W3CDTF">2020-07-23T20:53:48Z</dcterms:modified>
  <cp:category/>
  <cp:contentStatus/>
</cp:coreProperties>
</file>