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TSDS\Documents\Temp\"/>
    </mc:Choice>
  </mc:AlternateContent>
  <xr:revisionPtr revIDLastSave="0" documentId="13_ncr:1_{8ECB9BC9-8CD7-4223-99FF-050F19056DB4}" xr6:coauthVersionLast="44" xr6:coauthVersionMax="45" xr10:uidLastSave="{00000000-0000-0000-0000-000000000000}"/>
  <bookViews>
    <workbookView xWindow="-120" yWindow="-120" windowWidth="20730" windowHeight="11160" activeTab="1" xr2:uid="{00000000-000D-0000-FFFF-FFFF00000000}"/>
  </bookViews>
  <sheets>
    <sheet name="ContaCorrentePF" sheetId="6" r:id="rId1"/>
    <sheet name="ContaCorrentePJ" sheetId="10"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5" i="10" l="1"/>
  <c r="A24" i="10"/>
  <c r="A23" i="10"/>
  <c r="A22" i="10"/>
  <c r="A31" i="6"/>
  <c r="A30" i="6"/>
  <c r="A29" i="6"/>
  <c r="A28" i="6"/>
  <c r="A13" i="10" l="1"/>
  <c r="A12" i="10"/>
  <c r="A11" i="10"/>
  <c r="A10" i="10"/>
  <c r="A9" i="10"/>
  <c r="A8" i="10"/>
  <c r="A7" i="10"/>
  <c r="A6" i="10"/>
  <c r="A19" i="6"/>
  <c r="A18" i="6"/>
  <c r="A17" i="6"/>
  <c r="A16" i="6"/>
  <c r="A15" i="6"/>
  <c r="A14" i="6"/>
  <c r="A13" i="6"/>
  <c r="A12" i="6"/>
  <c r="A9" i="6" l="1"/>
  <c r="A11" i="6" l="1"/>
  <c r="A31" i="10"/>
  <c r="A30" i="10"/>
  <c r="A29" i="10"/>
  <c r="A28" i="10"/>
  <c r="A27" i="10"/>
  <c r="A26" i="10"/>
  <c r="A21" i="10"/>
  <c r="A20" i="10"/>
  <c r="A19" i="10"/>
  <c r="A18" i="10"/>
  <c r="A17" i="10"/>
  <c r="A16" i="10"/>
  <c r="A15" i="10"/>
  <c r="A14" i="10"/>
  <c r="A5" i="10"/>
  <c r="A4" i="10"/>
  <c r="A3" i="10"/>
  <c r="A2" i="10"/>
  <c r="A20" i="6" l="1"/>
  <c r="A25" i="6"/>
  <c r="A24" i="6"/>
  <c r="A23" i="6"/>
  <c r="A21" i="6"/>
  <c r="A22" i="6"/>
  <c r="A8" i="6" l="1"/>
  <c r="A37" i="6" l="1"/>
  <c r="A36" i="6"/>
  <c r="A35" i="6"/>
  <c r="A34" i="6"/>
  <c r="A33" i="6"/>
  <c r="A32" i="6" l="1"/>
  <c r="A27" i="6"/>
  <c r="A26" i="6"/>
  <c r="A10" i="6"/>
  <c r="A7" i="6"/>
  <c r="A6" i="6"/>
  <c r="A5" i="6"/>
  <c r="A4" i="6"/>
  <c r="A3" i="6"/>
  <c r="A2" i="6"/>
</calcChain>
</file>

<file path=xl/sharedStrings.xml><?xml version="1.0" encoding="utf-8"?>
<sst xmlns="http://schemas.openxmlformats.org/spreadsheetml/2006/main" count="384" uniqueCount="99">
  <si>
    <t>Xpath</t>
  </si>
  <si>
    <t>Definição</t>
  </si>
  <si>
    <t>Tipo do Dado</t>
  </si>
  <si>
    <t>Tamanho</t>
  </si>
  <si>
    <t>Mandatoriedade</t>
  </si>
  <si>
    <t>Formato</t>
  </si>
  <si>
    <t>Domínio</t>
  </si>
  <si>
    <t>Mínimo de Ocorrências</t>
  </si>
  <si>
    <t>Máximo de Ocorrências</t>
  </si>
  <si>
    <t>Restrições</t>
  </si>
  <si>
    <t>1. conta de depósito à vista,
2. conta de poupança, 
3. conta de pagamento pré-paga</t>
  </si>
  <si>
    <t>Texto</t>
  </si>
  <si>
    <t>Mandatório</t>
  </si>
  <si>
    <t>\w*\W*</t>
  </si>
  <si>
    <t>N/A</t>
  </si>
  <si>
    <t xml:space="preserve">Nome do conglomerado. P.ex. 'Organização A' </t>
  </si>
  <si>
    <t xml:space="preserve">Descrição da Remuneração </t>
  </si>
  <si>
    <t>Opcional</t>
  </si>
  <si>
    <t>Código que indica Frequência sobre a qual incide a Remuneração. P. ex. 'a.m.'</t>
  </si>
  <si>
    <t>Enum</t>
  </si>
  <si>
    <t>^(\d{14})$</t>
  </si>
  <si>
    <t>name</t>
  </si>
  <si>
    <t>cnpjNumber</t>
  </si>
  <si>
    <t>type</t>
  </si>
  <si>
    <t>code</t>
  </si>
  <si>
    <t>maxPrice</t>
  </si>
  <si>
    <t>currency</t>
  </si>
  <si>
    <t>eventLimitQuantity</t>
  </si>
  <si>
    <t>freeEventQuantity</t>
  </si>
  <si>
    <t>minimumBalance</t>
  </si>
  <si>
    <t>minimumBalanceCurrency</t>
  </si>
  <si>
    <t>elegibilityCriteriaInfo</t>
  </si>
  <si>
    <t>closingProcessInfo</t>
  </si>
  <si>
    <t>referencialRate</t>
  </si>
  <si>
    <t>indexer</t>
  </si>
  <si>
    <t>prePostTax</t>
  </si>
  <si>
    <t>frequency</t>
  </si>
  <si>
    <t xml:space="preserve">Nome </t>
  </si>
  <si>
    <t>moeda (ISO-4217)</t>
  </si>
  <si>
    <t>1. dependências próprias
2. correspondentes bancários
3. internet banking
4. mobile banking
5. central telefônica
6. chat
7. outros (p.ex.:website/appps de terceiros</t>
  </si>
  <si>
    <t>^(\W{3}){1}$</t>
  </si>
  <si>
    <t>^(a\.[d,m,a]\.){1}$</t>
  </si>
  <si>
    <t>Números de 0 a 9 sem formatação</t>
  </si>
  <si>
    <t>N</t>
  </si>
  <si>
    <t>CADASTRO
2ª via-CARTÃODEBITO
2ª via-CARTÃOPOUPANÇA
EXCLUSÃO CCF
SUSTAÇÃO/REVOGAÇÃO
FOLHACHEQUE
CHEQUEADMINISTRATIVO
CHEQUE VISADO
SAQUEpessoal
SAQUEterminal
SAQUEcorrespondente
DEPOSITOidentificado
EXTRATOmês(P)
EXTRATOmês(E)
EXTRATOmês(C)
EXTRATOmovimento(P)
EXTRATOmovimento(E)
EXTRATOmovimento(C)
MICROFILME
DOCpessoal
DOCeletrônico
DOCinternet
TEDpessoal
TEDeletrônico
TEDinternet
DOC/TEDagendado(P)
DOC/TEDagendado(E)
DOC/TEDagendado(I)
TRANSF.RECURSO(P)
TRANSF.RECURSO(E/I)
ORDEMPAGAMENTO</t>
  </si>
  <si>
    <t>^(\d{1,4}){1}$</t>
  </si>
  <si>
    <t>(-?[1-9]?\d{1,2}){1}(\,\d{1,2}){1}</t>
  </si>
  <si>
    <t>O responsável pela comercialização das modalidades de Empréstimos para Pessoas Jurídicas cosultadas - o CNPJ corresponde ao número de inscrição no Cadastro de Pessoa Jurídica. Composto por: os oito primeiros números à esquerda (XX. XXX. XXX) formam a "raiz" ou base, que identifica a empresa de forma única. Os quatro seguintes números de ordem das filiais da empresa. Normalmente a empresa matriz tem este campo preenchido com '0001'. Os dois últimos números correspondem ao dígito verificador.  composição do CNPJ pode ser assim representada, conforme ex. '50.685.362/0001-35' 
Deve-se ter apenas os números do CNPJ, sem máscara.</t>
  </si>
  <si>
    <t>Quantidade de eventos previstos no Pacote de Serviços com isenção de Tarifa. P.ex.'1'</t>
  </si>
  <si>
    <t>Saldo mínimo exigido nos Termos e condições contratuais, que regem as contas comercializadas.</t>
  </si>
  <si>
    <t>additionalinfo</t>
  </si>
  <si>
    <r>
      <rPr>
        <b/>
        <sz val="11"/>
        <rFont val="Calibri"/>
        <family val="2"/>
        <scheme val="minor"/>
      </rPr>
      <t xml:space="preserve">CADASTRO
</t>
    </r>
    <r>
      <rPr>
        <sz val="11"/>
        <rFont val="Calibri"/>
        <family val="2"/>
        <scheme val="minor"/>
      </rPr>
      <t xml:space="preserve">1 Confecção de cadastro para início de relacionamento
</t>
    </r>
    <r>
      <rPr>
        <b/>
        <sz val="11"/>
        <rFont val="Calibri"/>
        <family val="2"/>
        <scheme val="minor"/>
      </rPr>
      <t xml:space="preserve">CONTA DE DEPÓSITOS
</t>
    </r>
    <r>
      <rPr>
        <sz val="11"/>
        <rFont val="Calibri"/>
        <family val="2"/>
        <scheme val="minor"/>
      </rPr>
      <t xml:space="preserve">2 Cartão
3 Fornecimento de 2ª via de cartão com função débito
4 Fornecimento de 2ª via de cartão com função movimentação de conta de poupança
5 Cheque
6 Exclusão do Cadastro de Emitentes de Cheques sem Fundos (CCF)
7 Contra-ordem (ou revogação) e oposição (ou sustação) ao pagamento de cheque
8 Fornecimento de folhas de cheque
9 Cheque administrativo
10 Cheque visado
11 Saque
12 Saque de conta de depósitos à vista e de poupança
13 Depósito
14 Depósito Identificado
15 Consulta
16 Fornecimento de extrato mensal de conta de depósitos à vista e de poupança
17 Fornecimento de extrato de um período de conta de depósitos à vista e de poupança
18 Fornecimento de cópia de microfilme, microficha ou assemelhado
</t>
    </r>
    <r>
      <rPr>
        <b/>
        <sz val="11"/>
        <rFont val="Calibri"/>
        <family val="2"/>
        <scheme val="minor"/>
      </rPr>
      <t xml:space="preserve">TRANSFERÊNCIA DE RECURSOS
</t>
    </r>
    <r>
      <rPr>
        <sz val="11"/>
        <rFont val="Calibri"/>
        <family val="2"/>
        <scheme val="minor"/>
      </rPr>
      <t>19 Transferência por meio de DOC
20 Transferência por meio de TED
21 Transferência agendada por meio de DOC/TED
22 Transferência entre contas na própria instituição
23 Ordem de Pagamento</t>
    </r>
  </si>
  <si>
    <r>
      <rPr>
        <b/>
        <sz val="11"/>
        <rFont val="Calibri"/>
        <family val="2"/>
        <scheme val="minor"/>
      </rPr>
      <t xml:space="preserve">CADASTRO
</t>
    </r>
    <r>
      <rPr>
        <sz val="11"/>
        <rFont val="Calibri"/>
        <family val="2"/>
        <scheme val="minor"/>
      </rPr>
      <t xml:space="preserve">Realização de pesquisa em serviços de proteção ao crédito, base de dados e
informações cadastrais, e tratamento de dados e informações necessários ao início
de relacionamento decorrente da abertura de conta de depósitos à vista ou de
poupança ou contratação de operação de crédito ou de arrendamento mercantil, não
podendo ser cobrada cumulativamente.
</t>
    </r>
    <r>
      <rPr>
        <b/>
        <sz val="11"/>
        <rFont val="Calibri"/>
        <family val="2"/>
        <scheme val="minor"/>
      </rPr>
      <t xml:space="preserve">2ª via-CARTÃODEBITO
</t>
    </r>
    <r>
      <rPr>
        <sz val="11"/>
        <rFont val="Calibri"/>
        <family val="2"/>
        <scheme val="minor"/>
      </rPr>
      <t xml:space="preserve">Confecção e emissão de novo cartão com função débito, restrito a casos de pedidos
de reposição formulados pelo detentor da conta, decorrente de perda, roubo, furto,
danificação e outros motivos não imputáveis à instituição emitente.
</t>
    </r>
    <r>
      <rPr>
        <b/>
        <sz val="11"/>
        <rFont val="Calibri"/>
        <family val="2"/>
        <scheme val="minor"/>
      </rPr>
      <t xml:space="preserve">2ª via-CARTÃOPOUPANÇA
</t>
    </r>
    <r>
      <rPr>
        <sz val="11"/>
        <rFont val="Calibri"/>
        <family val="2"/>
        <scheme val="minor"/>
      </rPr>
      <t xml:space="preserve">Confecção e emissão de novo cartão de poupança, restrito a casos de pedidos de
reposição formulados pelo detentor da conta, decorrente de perda, roubo, furto,
danificação e outros motivos não imputáveis à instituição emitente.
</t>
    </r>
    <r>
      <rPr>
        <b/>
        <sz val="11"/>
        <rFont val="Calibri"/>
        <family val="2"/>
        <scheme val="minor"/>
      </rPr>
      <t xml:space="preserve">EXCLUSÃO CCF
</t>
    </r>
    <r>
      <rPr>
        <sz val="11"/>
        <rFont val="Calibri"/>
        <family val="2"/>
        <scheme val="minor"/>
      </rPr>
      <t xml:space="preserve">Exclusão de registro de cheque do Cadastro de Emitentes de Cheques sem Fundos
(CCF) por solicitação do cliente, cobrada por unidade excluída.
</t>
    </r>
    <r>
      <rPr>
        <b/>
        <sz val="11"/>
        <rFont val="Calibri"/>
        <family val="2"/>
        <scheme val="minor"/>
      </rPr>
      <t xml:space="preserve">SUSTAÇÃO/REVOGAÇÃO 
</t>
    </r>
    <r>
      <rPr>
        <sz val="11"/>
        <rFont val="Calibri"/>
        <family val="2"/>
        <scheme val="minor"/>
      </rPr>
      <t xml:space="preserve">Realização de contraordem (ou revogação) e oposição (ou sustação) ao pagamento
de cheque, cobrada uma única vez, compreendidas as fases de solicitação
provisória, de confirmação e de eventual anulação a pedido.
</t>
    </r>
    <r>
      <rPr>
        <b/>
        <sz val="11"/>
        <rFont val="Calibri"/>
        <family val="2"/>
        <scheme val="minor"/>
      </rPr>
      <t xml:space="preserve">FOLHACHEQUE
</t>
    </r>
    <r>
      <rPr>
        <sz val="11"/>
        <rFont val="Calibri"/>
        <family val="2"/>
        <scheme val="minor"/>
      </rPr>
      <t xml:space="preserve">Confecção e fornecimento de folhas de cheque, cobrada por unidade que exceder
as dez folhas gratuitas, fornecidas por conta de depósitos à vista
independentemente do número de titulares.
</t>
    </r>
    <r>
      <rPr>
        <b/>
        <sz val="11"/>
        <rFont val="Calibri"/>
        <family val="2"/>
        <scheme val="minor"/>
      </rPr>
      <t xml:space="preserve">CHEQUE ADMNISTRATIVO
</t>
    </r>
    <r>
      <rPr>
        <sz val="11"/>
        <rFont val="Calibri"/>
        <family val="2"/>
        <scheme val="minor"/>
      </rPr>
      <t xml:space="preserve">Emissão de cheque administrativo.
</t>
    </r>
    <r>
      <rPr>
        <b/>
        <sz val="11"/>
        <rFont val="Calibri"/>
        <family val="2"/>
        <scheme val="minor"/>
      </rPr>
      <t xml:space="preserve">CHEQUEVISADO
</t>
    </r>
    <r>
      <rPr>
        <sz val="11"/>
        <rFont val="Calibri"/>
        <family val="2"/>
        <scheme val="minor"/>
      </rPr>
      <t xml:space="preserve">Procedimentos para registro e bloqueio do saldo em conta de depósitos à vista
correspondente ao valor do cheque.
</t>
    </r>
    <r>
      <rPr>
        <b/>
        <sz val="11"/>
        <rFont val="Calibri"/>
        <family val="2"/>
        <scheme val="minor"/>
      </rPr>
      <t xml:space="preserve">SAQUEpessoal
</t>
    </r>
    <r>
      <rPr>
        <sz val="11"/>
        <rFont val="Calibri"/>
        <family val="2"/>
        <scheme val="minor"/>
      </rPr>
      <t xml:space="preserve">Saque em guichê de caixa além do número de saques permitidos gratuitamente por
mês. Nas contas de depósitos cujos contratos prevejam utilizar exclusivamente
meios eletrônicos ("contas eletrônicas") não há gratuidade para este canal de
entrega.
</t>
    </r>
    <r>
      <rPr>
        <b/>
        <sz val="11"/>
        <rFont val="Calibri"/>
        <family val="2"/>
        <scheme val="minor"/>
      </rPr>
      <t xml:space="preserve">SAQUEterminal
</t>
    </r>
    <r>
      <rPr>
        <sz val="11"/>
        <rFont val="Calibri"/>
        <family val="2"/>
        <scheme val="minor"/>
      </rPr>
      <t xml:space="preserve">Saque em terminal de autoatendimento além do número de saques permitidos
gratuitamente por mês. Nas "contas eletrônicas" não pode ser cobrada tarifa para
este canal de entrega.
</t>
    </r>
    <r>
      <rPr>
        <b/>
        <sz val="11"/>
        <rFont val="Calibri"/>
        <family val="2"/>
        <scheme val="minor"/>
      </rPr>
      <t xml:space="preserve">SAQUEcorrespondente
</t>
    </r>
    <r>
      <rPr>
        <sz val="11"/>
        <rFont val="Calibri"/>
        <family val="2"/>
        <scheme val="minor"/>
      </rPr>
      <t xml:space="preserve">Saque em empresa que atua como correspondente no País de instituição financeira.
</t>
    </r>
    <r>
      <rPr>
        <b/>
        <sz val="11"/>
        <rFont val="Calibri"/>
        <family val="2"/>
        <scheme val="minor"/>
      </rPr>
      <t xml:space="preserve">DEPÓSITOidentificado
</t>
    </r>
    <r>
      <rPr>
        <sz val="11"/>
        <rFont val="Calibri"/>
        <family val="2"/>
        <scheme val="minor"/>
      </rPr>
      <t xml:space="preserve">Depósito com registro de informações necessárias à identificação, a qualquer
tempo, da operação e/ou do depositante, por este solicitado.
</t>
    </r>
    <r>
      <rPr>
        <b/>
        <sz val="11"/>
        <rFont val="Calibri"/>
        <family val="2"/>
        <scheme val="minor"/>
      </rPr>
      <t xml:space="preserve">EXTRATOmês(P)
</t>
    </r>
    <r>
      <rPr>
        <sz val="11"/>
        <rFont val="Calibri"/>
        <family val="2"/>
        <scheme val="minor"/>
      </rPr>
      <t xml:space="preserve">Fornecimento de extrato com a movimentação dos últimos trinta dias em guichê de
caixa ou por outras formas de atendimento pessoal, tais como atendimento
telefônico realizado por atendente, além do número permitido gratuitamente por
mês. Nas "contas eletrônicas" não há gratuidade para este canal de entrega.
</t>
    </r>
    <r>
      <rPr>
        <b/>
        <sz val="11"/>
        <rFont val="Calibri"/>
        <family val="2"/>
        <scheme val="minor"/>
      </rPr>
      <t xml:space="preserve">EXTRATOmês(E)
</t>
    </r>
    <r>
      <rPr>
        <sz val="11"/>
        <rFont val="Calibri"/>
        <family val="2"/>
        <scheme val="minor"/>
      </rPr>
      <t xml:space="preserve">Fornecimento de extrato com a movimentação dos últimos trinta dias em terminal
de autoatendimento ou por outras formas de atendimento eletrônico automatizado,
sem intervenção humana, além do número permitido gratuitamente por mês. Nas
"contas eletrônicas" não pode ser cobrada tarifa para este canal de entrega.
</t>
    </r>
    <r>
      <rPr>
        <b/>
        <sz val="11"/>
        <rFont val="Calibri"/>
        <family val="2"/>
        <scheme val="minor"/>
      </rPr>
      <t xml:space="preserve">EXTRATOmês(C)
</t>
    </r>
    <r>
      <rPr>
        <sz val="11"/>
        <rFont val="Calibri"/>
        <family val="2"/>
        <scheme val="minor"/>
      </rPr>
      <t xml:space="preserve">Fornecimento de extrato com a movimentação dos últimos trinta dias em empresa
que atua como correspondente no País de instituição financeira, além do número
permitido gratuitamente por mês nas contas de depósitos de poupança. Nas "contas
eletrônicas" não há gratuidade para este canal de entrega.
</t>
    </r>
    <r>
      <rPr>
        <b/>
        <sz val="11"/>
        <rFont val="Calibri"/>
        <family val="2"/>
        <scheme val="minor"/>
      </rPr>
      <t xml:space="preserve">EXTRATOmovimento(P)
</t>
    </r>
    <r>
      <rPr>
        <sz val="11"/>
        <rFont val="Calibri"/>
        <family val="2"/>
        <scheme val="minor"/>
      </rPr>
      <t xml:space="preserve">Fornecimento de extrato com a movimentação de um período em guichê de caixa
ou por outras formas de atendimento pessoal, tal como atendimento telefônico
realizado por atendente.
</t>
    </r>
    <r>
      <rPr>
        <b/>
        <sz val="11"/>
        <rFont val="Calibri"/>
        <family val="2"/>
        <scheme val="minor"/>
      </rPr>
      <t xml:space="preserve">EXTRATOmovimento(E)
</t>
    </r>
    <r>
      <rPr>
        <sz val="11"/>
        <rFont val="Calibri"/>
        <family val="2"/>
        <scheme val="minor"/>
      </rPr>
      <t xml:space="preserve">Fornecimento de extrato com a movimentação de um período em terminal de
autoatendimento ou por outras formas de atendimento eletrônico automatizado,
sem intervenção humana. Nas "contas eletrônicas" não pode ser cobrada tarifa para
este canal de entrega.
</t>
    </r>
    <r>
      <rPr>
        <b/>
        <sz val="11"/>
        <rFont val="Calibri"/>
        <family val="2"/>
        <scheme val="minor"/>
      </rPr>
      <t xml:space="preserve">EXTRATOmovimento(C)
</t>
    </r>
    <r>
      <rPr>
        <sz val="11"/>
        <rFont val="Calibri"/>
        <family val="2"/>
        <scheme val="minor"/>
      </rPr>
      <t xml:space="preserve">Fornecimento de extrato com a movimentação de um período, por meio de empresa
que atua como correspondente no País de instituição financeira.
</t>
    </r>
    <r>
      <rPr>
        <b/>
        <sz val="11"/>
        <rFont val="Calibri"/>
        <family val="2"/>
        <scheme val="minor"/>
      </rPr>
      <t xml:space="preserve">MICROFILME
</t>
    </r>
    <r>
      <rPr>
        <sz val="11"/>
        <rFont val="Calibri"/>
        <family val="2"/>
        <scheme val="minor"/>
      </rPr>
      <t xml:space="preserve">Fornecimento de cópia de microfilme, microficha ou assemelhado.
</t>
    </r>
    <r>
      <rPr>
        <b/>
        <sz val="11"/>
        <rFont val="Calibri"/>
        <family val="2"/>
        <scheme val="minor"/>
      </rPr>
      <t xml:space="preserve">DOCpessoal
</t>
    </r>
    <r>
      <rPr>
        <sz val="11"/>
        <rFont val="Calibri"/>
        <family val="2"/>
        <scheme val="minor"/>
      </rPr>
      <t xml:space="preserve">Realização de transferência de recursos por meio de Documento de Crédito (DOC)
em guichê de caixa ou mediante outras formas de atendimento pessoal, incluindo o
atendimento telefônico realizado por atendente.
</t>
    </r>
    <r>
      <rPr>
        <b/>
        <sz val="11"/>
        <rFont val="Calibri"/>
        <family val="2"/>
        <scheme val="minor"/>
      </rPr>
      <t xml:space="preserve">DOCeletrônico
</t>
    </r>
    <r>
      <rPr>
        <sz val="11"/>
        <rFont val="Calibri"/>
        <family val="2"/>
        <scheme val="minor"/>
      </rPr>
      <t xml:space="preserve">Realização de transferência de recursos por meio de DOC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DOCinternet
</t>
    </r>
    <r>
      <rPr>
        <sz val="11"/>
        <rFont val="Calibri"/>
        <family val="2"/>
        <scheme val="minor"/>
      </rPr>
      <t xml:space="preserve">Realização de transferência de recursos por meio de DOC pela internet. Nas
"contas eletrônicas" não pode ser cobrada tarifa para este canal de entrega.
</t>
    </r>
    <r>
      <rPr>
        <b/>
        <sz val="11"/>
        <rFont val="Calibri"/>
        <family val="2"/>
        <scheme val="minor"/>
      </rPr>
      <t xml:space="preserve">TEDpessoal
</t>
    </r>
    <r>
      <rPr>
        <sz val="11"/>
        <rFont val="Calibri"/>
        <family val="2"/>
        <scheme val="minor"/>
      </rPr>
      <t xml:space="preserve">Realização de transferência de recursos por meio de Transferência Eletrônica
Disponível (TED) em guichê de caixa ou mediante outras formas de atendimento
pessoal, incluindo o atendimento telefônico realizado por atendente.
</t>
    </r>
    <r>
      <rPr>
        <b/>
        <sz val="11"/>
        <rFont val="Calibri"/>
        <family val="2"/>
        <scheme val="minor"/>
      </rPr>
      <t xml:space="preserve">TEDeletrônico
</t>
    </r>
    <r>
      <rPr>
        <sz val="11"/>
        <rFont val="Calibri"/>
        <family val="2"/>
        <scheme val="minor"/>
      </rPr>
      <t xml:space="preserve">Realização de transferência de recursos por meio de TED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TEDinternet
</t>
    </r>
    <r>
      <rPr>
        <sz val="11"/>
        <rFont val="Calibri"/>
        <family val="2"/>
        <scheme val="minor"/>
      </rPr>
      <t xml:space="preserve">Realização de transferência de recursos por meio de TED pela internet. Nas "contas
eletrônicas" não pode ser cobrada tarifa para este canal de entrega.
</t>
    </r>
    <r>
      <rPr>
        <b/>
        <sz val="11"/>
        <rFont val="Calibri"/>
        <family val="2"/>
        <scheme val="minor"/>
      </rPr>
      <t xml:space="preserve">DOC/TEDagendado(P)
</t>
    </r>
    <r>
      <rPr>
        <sz val="11"/>
        <rFont val="Calibri"/>
        <family val="2"/>
        <scheme val="minor"/>
      </rPr>
      <t xml:space="preserve">Realização de transferência agendada de recursos por meio de DOC ou TED em
guichê de caixa ou mediante outras formas de atendimento pessoal, tais como
atendimento telefônico realizado por atendente.
</t>
    </r>
    <r>
      <rPr>
        <b/>
        <sz val="11"/>
        <rFont val="Calibri"/>
        <family val="2"/>
        <scheme val="minor"/>
      </rPr>
      <t xml:space="preserve">DOC/TEDagendado(E)
</t>
    </r>
    <r>
      <rPr>
        <sz val="11"/>
        <rFont val="Calibri"/>
        <family val="2"/>
        <scheme val="minor"/>
      </rPr>
      <t xml:space="preserve">Realização de transferência agendada de recursos por meio de DOC ou TED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DOC/TEDagendado(I)
</t>
    </r>
    <r>
      <rPr>
        <sz val="11"/>
        <rFont val="Calibri"/>
        <family val="2"/>
        <scheme val="minor"/>
      </rPr>
      <t xml:space="preserve">Realização de transferência agendada de recursos por meio de DOC ou TED pela
internet. Nas "contas eletrônicas" não pode ser cobrada tarifa para este canal de
entrega.
</t>
    </r>
    <r>
      <rPr>
        <b/>
        <sz val="11"/>
        <rFont val="Calibri"/>
        <family val="2"/>
        <scheme val="minor"/>
      </rPr>
      <t xml:space="preserve">TRANSF.RECURSO(P)
</t>
    </r>
    <r>
      <rPr>
        <sz val="11"/>
        <rFont val="Calibri"/>
        <family val="2"/>
        <scheme val="minor"/>
      </rPr>
      <t xml:space="preserve">Realização de transferência de recursos entre contas na própria instituição em
guichê de caixa ou mediante outras formas de atendimento pessoal, tais como
atendimento telefônico realizado por atendente, além do número permitido
gratuitamente por mês. Nas "contas eletrônicas" não há gratuidade para este canal
de entrega.
</t>
    </r>
    <r>
      <rPr>
        <b/>
        <sz val="11"/>
        <rFont val="Calibri"/>
        <family val="2"/>
        <scheme val="minor"/>
      </rPr>
      <t xml:space="preserve">TRANSF.RECURSO(E/I)
</t>
    </r>
    <r>
      <rPr>
        <sz val="11"/>
        <rFont val="Calibri"/>
        <family val="2"/>
        <scheme val="minor"/>
      </rPr>
      <t xml:space="preserve">Realização de transferência de recursos entre contas na própria instituição em
terminal de autoatendimento ou mediante outras formas de atendimento eletrônico
automatizado, sem intervenção humana, inclusive internet, além do número
permitido gratuitamente por mês. Nas "contas eletrônicas" não pode ser cobrada
tarifa para este canal de entrega.
</t>
    </r>
    <r>
      <rPr>
        <b/>
        <sz val="11"/>
        <rFont val="Calibri"/>
        <family val="2"/>
        <scheme val="minor"/>
      </rPr>
      <t>ORDEMPAGAMENTO</t>
    </r>
    <r>
      <rPr>
        <sz val="11"/>
        <rFont val="Calibri"/>
        <family val="2"/>
        <scheme val="minor"/>
      </rPr>
      <t xml:space="preserve">
Realização de ordem de pagamento.</t>
    </r>
  </si>
  <si>
    <t>Valor máximo para a tarifa cobrada, referente ao Serviço Prioritário. P.ex.'45,00'</t>
  </si>
  <si>
    <t>Fatores geradores de cobrança dos Serviços Prioritários que incidem sobre as contas comercializadas, conforme Resolução 3.919 do Bacen.</t>
  </si>
  <si>
    <t>Sigla de identificação do Serviço Prioritário, segundo Resolução 3.919 do Bacen. P. ex. 'EXTRATOmovimento(P)'</t>
  </si>
  <si>
    <t>Nome das Tarifas cobradas sobre Serviços Prioritários para os tipos de contas comercializadas para pessoa física. A Lista corresponde às relacionadas na Resolução 3919 do Bacen.p.ex. 'Extrato'.</t>
  </si>
  <si>
    <t>Sigla de identificação de Outros Serviços que incidem sobre os tipos de contas informados.</t>
  </si>
  <si>
    <t>Outros Fatores geradores de cobrança referentes aos Outros Serviços que incidem sobre as contas comercializadas.</t>
  </si>
  <si>
    <t>Nome do Pacote de Serviços dado pela instituição.</t>
  </si>
  <si>
    <t>Quantidade de eventos previstos no Pacote de Serviços (Número de eventos incluídos no mês) p.ex.'2'</t>
  </si>
  <si>
    <t>Valor máximo da tarifa referente ao Serviço que compõe o Pacote de Serviços (valor publicado e  divulgado).</t>
  </si>
  <si>
    <t>Canais disponíveis para abertura e encerramento de contas, p.ex. 'dependências próprias'</t>
  </si>
  <si>
    <t>Lista de formas de movimentação possíveis para a conta, p. ex. 'movimentação com cartão'.</t>
  </si>
  <si>
    <t>Critérios de elegibilidade para a aquisição do tipo de conta comercializado.</t>
  </si>
  <si>
    <t xml:space="preserve">Moeda referente ao saldo mínimo exigido, segundo modelo ISO-4217. p. ex. 'BRL' </t>
  </si>
  <si>
    <t xml:space="preserve">Moeda referente ao valor máximo da tarifa, segundo modelo ISO-4217. p. ex. 'BRL' </t>
  </si>
  <si>
    <t>rate</t>
  </si>
  <si>
    <r>
      <t xml:space="preserve">Lista de Indexadores.
</t>
    </r>
    <r>
      <rPr>
        <b/>
        <sz val="11"/>
        <rFont val="Calibri"/>
        <family val="2"/>
        <scheme val="minor"/>
      </rPr>
      <t xml:space="preserve">Indexador </t>
    </r>
    <r>
      <rPr>
        <sz val="11"/>
        <rFont val="Calibri"/>
        <family val="2"/>
        <scheme val="minor"/>
      </rPr>
      <t>é o termo utilizado para se referir aos índices usados como base para corrigir os valores monetários de um determinado ativo. No Brasil, os indexadores mais comuns são o IPCA, a taxa Selic e o CDI</t>
    </r>
  </si>
  <si>
    <r>
      <rPr>
        <b/>
        <sz val="11"/>
        <rFont val="Calibri"/>
        <family val="2"/>
        <scheme val="minor"/>
      </rPr>
      <t>Taxa Referencial</t>
    </r>
    <r>
      <rPr>
        <sz val="11"/>
        <rFont val="Calibri"/>
        <family val="2"/>
        <scheme val="minor"/>
      </rPr>
      <t xml:space="preserve"> se configura como uma taxa de juros de referência, ou seja, um indicador geral da economia brasileira. Por isso, é utilizada na hora de calcular o rendimento de determinadas aplicações financeiras</t>
    </r>
  </si>
  <si>
    <r>
      <t xml:space="preserve">Indicador de indexador pré ou pós fixado.
A diferença básica é que, enquanto o </t>
    </r>
    <r>
      <rPr>
        <b/>
        <sz val="11"/>
        <rFont val="Calibri"/>
        <family val="2"/>
        <scheme val="minor"/>
      </rPr>
      <t>prefixado</t>
    </r>
    <r>
      <rPr>
        <sz val="11"/>
        <rFont val="Calibri"/>
        <family val="2"/>
        <scheme val="minor"/>
      </rPr>
      <t xml:space="preserve"> apresenta rentabilidade definida, o </t>
    </r>
    <r>
      <rPr>
        <b/>
        <sz val="11"/>
        <rFont val="Calibri"/>
        <family val="2"/>
        <scheme val="minor"/>
      </rPr>
      <t>pós-fixado</t>
    </r>
    <r>
      <rPr>
        <sz val="11"/>
        <rFont val="Calibri"/>
        <family val="2"/>
        <scheme val="minor"/>
      </rPr>
      <t xml:space="preserve"> acompanha algum indicador. Assim, quem investe no primeiro grupo sabe como será seu rendimento previamente, enquanto quem investe no segundo, só conhecerá os resultados na data de vencimento.</t>
    </r>
  </si>
  <si>
    <t>1. Pré
2. Pós</t>
  </si>
  <si>
    <t>Valor do percentual que corresponde a taxa de remuneração prevista para a conta do tipo 'poupança'.</t>
  </si>
  <si>
    <t>Procedimentos de encerramento para o tipo de conta tratado.</t>
  </si>
  <si>
    <t>Nome da Instituição, pertencente à organização, responsável pela comercialização dos tipos de contas de pessoas físicas cosultadas. Ex. 'Empresa da Organização A'</t>
  </si>
  <si>
    <r>
      <t xml:space="preserve">Tipos de contas ofertadas para pessoas Físicas, conforme Resolução 3.919 do Bacen. p.ex. 'conta de depósito à vista'.
</t>
    </r>
    <r>
      <rPr>
        <b/>
        <sz val="10.5"/>
        <rFont val="Calibri"/>
        <family val="2"/>
        <scheme val="minor"/>
      </rPr>
      <t xml:space="preserve">Conta corrente </t>
    </r>
    <r>
      <rPr>
        <sz val="10.5"/>
        <rFont val="Calibri"/>
        <family val="2"/>
        <scheme val="minor"/>
      </rPr>
      <t xml:space="preserve">- é o tipo mais comum. Nela, o dinheiro fica à sua disposição para ser sacado a qualquer momento. Essa conta não gera rendimentos para o depositante.
</t>
    </r>
    <r>
      <rPr>
        <b/>
        <sz val="10.5"/>
        <rFont val="Calibri"/>
        <family val="2"/>
        <scheme val="minor"/>
      </rPr>
      <t xml:space="preserve">Conta poupança </t>
    </r>
    <r>
      <rPr>
        <sz val="10.5"/>
        <rFont val="Calibri"/>
        <family val="2"/>
        <scheme val="minor"/>
      </rPr>
      <t xml:space="preserve">- foi criada para estimular as pessoas a pouparem. O dinheiro que ficar na conta por trinta dias passa a gerar rendimentos, com isenção de imposto de renda para quem declara. Ou seja, o dinheiro “cresce” (rende) enquanto ficar guardado na conta. Cada depósito terá rendimentos de mês em mês, sempre no dia do mês em que o dinheiro tiver sido depositado.
</t>
    </r>
    <r>
      <rPr>
        <b/>
        <sz val="10.5"/>
        <rFont val="Calibri"/>
        <family val="2"/>
        <scheme val="minor"/>
      </rPr>
      <t>Conta de pagamento pré-paga:</t>
    </r>
    <r>
      <rPr>
        <sz val="10.5"/>
        <rFont val="Calibri"/>
        <family val="2"/>
        <scheme val="minor"/>
      </rPr>
      <t xml:space="preserve"> destinada à execução de transações de pagamento em moeda eletrônica realizadas com base em fundos denominados em reais previamente aportados;</t>
    </r>
  </si>
  <si>
    <t xml:space="preserve">openCloseChannels </t>
  </si>
  <si>
    <t xml:space="preserve">transactionMethods  </t>
  </si>
  <si>
    <r>
      <t xml:space="preserve">Lista de formas de movimentação 
</t>
    </r>
    <r>
      <rPr>
        <sz val="10.5"/>
        <rFont val="Calibri"/>
        <family val="2"/>
        <scheme val="minor"/>
      </rPr>
      <t>1. movimentação eletrônica, 
2. movimentação com cheque, 
3. movimentação com cartão, 
4. movimentação presencial</t>
    </r>
  </si>
  <si>
    <t>Nome atribuído a Outros Serviços disponíveis para os tipos de contas informados. 
Outros Serviços são quaisquer serviços que a instituição ofereça para a modalidade de Contas e não estejam definidos na lista de Serviços Prioritários definidos na resolução 3.919 do Bacen. p. ex. ''</t>
  </si>
  <si>
    <t>Código que identifica o Serviço que compõe o Pacote de Serviços, podendo ser da lista de Serviços Prioritários ou Outros Serviços. p.ex. segundo Resolução 3.919 do Bacen: 'SAQUEterminal'.</t>
  </si>
  <si>
    <t>chargingTriggerInfo</t>
  </si>
  <si>
    <t>value</t>
  </si>
  <si>
    <t>priceInfo</t>
  </si>
  <si>
    <t xml:space="preserve">Indica os tipos: mínimo, médio e máximo do valor informado </t>
  </si>
  <si>
    <t>chargingUnit</t>
  </si>
  <si>
    <t>Unidade ou forma de cobrança. P.ex. 'Por depósito recebido'</t>
  </si>
  <si>
    <t>Valor da tarifa cobrada referente aos Outros Serviços. p.ex.'45,00'</t>
  </si>
  <si>
    <t>Mínimo
Médio
Máximo</t>
  </si>
  <si>
    <t>este campo sempre deverá estar preenchido</t>
  </si>
  <si>
    <t>Este campo deve estar obrigatoriamente preenchido se não houver conteúdo para os itens: value, currency e type</t>
  </si>
  <si>
    <t>Este campo deve estar obrigatoriamente preenchido se não houver conteúdo para o item priceInfo</t>
  </si>
  <si>
    <t>Nome da Instituição, pertencente à organização, responsável pela comercialização dos tipos de contas de pessoas jurídicas cosultadas. Ex. 'Empresa da Organização A'</t>
  </si>
  <si>
    <t>Tipos de contas ofertadas para pessoas jurídicas, conforme Resolução 3.919 do Bacen. p.ex. 'conta de depósito à vista'.
Conta corrente - é o tipo mais comum. Nela, o dinheiro fica à sua disposição para ser sacado a qualquer momento. Essa conta não gera rendimentos para o depositante.
Conta poupança - foi criada para estimular as pessoas a pouparem. O dinheiro que ficar na conta por trinta dias passa a gerar rendimentos, com isenção de imposto de renda para quem declara. Ou seja, o dinheiro “cresce” (rende) enquanto ficar guardado na conta. Cada depósito terá rendimentos de mês em mês, sempre no dia do mês em que o dinheiro tiver sido depositado.
Conta de pagamento pré-paga: destinada à execução de transações de pagamento em moeda eletrônica realizadas com base em fundos denominados em reais previamente aportados;</t>
  </si>
  <si>
    <t>Descrição de como é composto o valor da tarifa. p.ex. '0,5% do valor do orçamento'</t>
  </si>
  <si>
    <t>^(\d{1,9}\,\d{2}){1}$</t>
  </si>
  <si>
    <t>a.d.
a.m.
a.a.</t>
  </si>
  <si>
    <r>
      <t>Lista de '</t>
    </r>
    <r>
      <rPr>
        <i/>
        <sz val="11"/>
        <rFont val="Calibri"/>
        <family val="2"/>
        <scheme val="minor"/>
      </rPr>
      <t>code'</t>
    </r>
    <r>
      <rPr>
        <sz val="11"/>
        <rFont val="Calibri"/>
        <family val="2"/>
        <scheme val="minor"/>
      </rPr>
      <t xml:space="preserve"> de Outros Serviços (otherService)</t>
    </r>
  </si>
  <si>
    <r>
      <t>Lista de '</t>
    </r>
    <r>
      <rPr>
        <i/>
        <sz val="11"/>
        <rFont val="Calibri"/>
        <family val="2"/>
        <scheme val="minor"/>
      </rPr>
      <t>code'</t>
    </r>
    <r>
      <rPr>
        <sz val="11"/>
        <rFont val="Calibri"/>
        <family val="2"/>
        <scheme val="minor"/>
      </rPr>
      <t xml:space="preserve"> de Serviços Prioritários (priorityServices) e lista de Outros Serviços (otherService)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</si>
</sst>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0"/>
      <name val="Calibri"/>
      <family val="2"/>
      <scheme val="minor"/>
    </font>
    <font>
      <sz val="11"/>
      <name val="Calibri"/>
      <family val="2"/>
      <scheme val="minor"/>
    </font>
    <font>
      <b/>
      <sz val="11"/>
      <name val="Calibri"/>
      <family val="2"/>
      <scheme val="minor"/>
    </font>
    <font>
      <i/>
      <sz val="11"/>
      <name val="Calibri"/>
      <family val="2"/>
      <scheme val="minor"/>
    </font>
    <font>
      <sz val="10.5"/>
      <name val="Calibri"/>
      <family val="2"/>
      <scheme val="minor"/>
    </font>
    <font>
      <b/>
      <sz val="10.5"/>
      <name val="Calibri"/>
      <family val="2"/>
      <scheme val="minor"/>
    </font>
    <font>
      <sz val="11"/>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2" fillId="0" borderId="0" xfId="0" applyFont="1" applyFill="1" applyAlignment="1">
      <alignment vertical="top"/>
    </xf>
    <xf numFmtId="0" fontId="2" fillId="0" borderId="0" xfId="0" applyFont="1" applyFill="1" applyAlignment="1">
      <alignment horizontal="left" vertical="top"/>
    </xf>
    <xf numFmtId="0" fontId="1" fillId="0" borderId="1" xfId="0" applyFont="1" applyFill="1" applyBorder="1" applyAlignment="1">
      <alignment horizontal="left" vertical="top"/>
    </xf>
    <xf numFmtId="0" fontId="2" fillId="0" borderId="0" xfId="0" applyFont="1" applyFill="1" applyAlignment="1">
      <alignment horizontal="left" vertical="top" wrapText="1"/>
    </xf>
    <xf numFmtId="0" fontId="2" fillId="0" borderId="0" xfId="0" applyFont="1" applyFill="1" applyAlignment="1">
      <alignment vertical="top" wrapText="1"/>
    </xf>
    <xf numFmtId="0" fontId="2" fillId="0" borderId="0" xfId="0" applyFont="1" applyFill="1" applyAlignment="1">
      <alignment horizontal="right" vertical="top"/>
    </xf>
    <xf numFmtId="0" fontId="3" fillId="0" borderId="0" xfId="0" applyFont="1" applyFill="1" applyAlignment="1">
      <alignment horizontal="left" vertical="top" wrapText="1"/>
    </xf>
    <xf numFmtId="0" fontId="2" fillId="0" borderId="0" xfId="0" applyFont="1" applyFill="1" applyAlignment="1">
      <alignment horizontal="right" vertical="top" wrapText="1"/>
    </xf>
    <xf numFmtId="0" fontId="2" fillId="0" borderId="0" xfId="0" applyFont="1" applyFill="1" applyAlignment="1">
      <alignment horizontal="center" vertical="top"/>
    </xf>
    <xf numFmtId="0" fontId="5" fillId="0" borderId="0" xfId="0" applyFont="1" applyFill="1" applyAlignment="1">
      <alignment vertical="top" wrapText="1"/>
    </xf>
    <xf numFmtId="0" fontId="6" fillId="0" borderId="0" xfId="0" applyFont="1" applyFill="1" applyAlignment="1">
      <alignment vertical="top" wrapText="1"/>
    </xf>
    <xf numFmtId="0" fontId="5" fillId="0" borderId="0" xfId="0" quotePrefix="1" applyFont="1" applyFill="1" applyAlignment="1">
      <alignment vertical="top" wrapText="1"/>
    </xf>
    <xf numFmtId="0" fontId="7" fillId="0" borderId="0" xfId="0" applyFont="1" applyFill="1" applyAlignment="1">
      <alignment horizontal="left" vertical="top" wrapText="1"/>
    </xf>
    <xf numFmtId="0" fontId="7" fillId="0" borderId="0" xfId="0" applyFont="1" applyFill="1" applyAlignment="1">
      <alignment vertical="top" wrapText="1"/>
    </xf>
    <xf numFmtId="0" fontId="2" fillId="2" borderId="0" xfId="0" applyFont="1" applyFill="1" applyAlignment="1">
      <alignment vertical="top"/>
    </xf>
    <xf numFmtId="0" fontId="2" fillId="2" borderId="0" xfId="0" applyFont="1" applyFill="1" applyAlignment="1">
      <alignment horizontal="left" vertical="top" wrapText="1"/>
    </xf>
    <xf numFmtId="0" fontId="1" fillId="0" borderId="1" xfId="0" applyFont="1" applyFill="1" applyBorder="1" applyAlignment="1">
      <alignment horizontal="right" vertical="top"/>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xf>
    <xf numFmtId="0" fontId="3" fillId="0" borderId="0" xfId="0" applyFont="1" applyFill="1" applyAlignment="1">
      <alignment horizontal="center" vertical="top"/>
    </xf>
    <xf numFmtId="0" fontId="2" fillId="3" borderId="0" xfId="0" applyFont="1" applyFill="1" applyAlignment="1">
      <alignment horizontal="left" vertical="top"/>
    </xf>
    <xf numFmtId="0" fontId="2" fillId="3" borderId="0" xfId="0" applyFont="1" applyFill="1" applyAlignment="1">
      <alignment vertical="top"/>
    </xf>
    <xf numFmtId="0" fontId="2" fillId="3" borderId="0" xfId="0" applyFont="1" applyFill="1" applyAlignment="1">
      <alignment horizontal="left" vertical="top" wrapText="1"/>
    </xf>
    <xf numFmtId="0" fontId="2" fillId="3"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1"/>
  <sheetViews>
    <sheetView zoomScale="80" zoomScaleNormal="80" workbookViewId="0">
      <pane xSplit="2" ySplit="1" topLeftCell="C25" activePane="bottomRight" state="frozen"/>
      <selection pane="topRight" activeCell="C1" sqref="C1"/>
      <selection pane="bottomLeft" activeCell="A2" sqref="A2"/>
      <selection pane="bottomRight" activeCell="A29" sqref="A29"/>
    </sheetView>
  </sheetViews>
  <sheetFormatPr defaultRowHeight="15" x14ac:dyDescent="0.25"/>
  <cols>
    <col min="1" max="1" width="95.5703125" style="1" customWidth="1"/>
    <col min="2" max="2" width="27.140625" style="1" customWidth="1"/>
    <col min="3" max="3" width="63" style="1" customWidth="1"/>
    <col min="4" max="4" width="12.5703125" style="1" customWidth="1"/>
    <col min="5" max="5" width="15.28515625" style="9" customWidth="1"/>
    <col min="6" max="6" width="12.5703125" style="1" customWidth="1"/>
    <col min="7" max="7" width="30.28515625" style="1" customWidth="1"/>
    <col min="8" max="8" width="86.7109375" style="1" customWidth="1"/>
    <col min="9" max="9" width="19.28515625" style="1" bestFit="1" customWidth="1"/>
    <col min="10" max="10" width="19.5703125" style="6" bestFit="1" customWidth="1"/>
    <col min="11" max="11" width="46.85546875" style="5" customWidth="1"/>
    <col min="12" max="16384" width="9.140625" style="1"/>
  </cols>
  <sheetData>
    <row r="1" spans="1:12" x14ac:dyDescent="0.25">
      <c r="A1" s="3" t="s">
        <v>0</v>
      </c>
      <c r="B1" s="3" t="s">
        <v>37</v>
      </c>
      <c r="C1" s="3" t="s">
        <v>1</v>
      </c>
      <c r="D1" s="3" t="s">
        <v>2</v>
      </c>
      <c r="E1" s="3" t="s">
        <v>3</v>
      </c>
      <c r="F1" s="3" t="s">
        <v>4</v>
      </c>
      <c r="G1" s="3" t="s">
        <v>5</v>
      </c>
      <c r="H1" s="3" t="s">
        <v>6</v>
      </c>
      <c r="I1" s="3" t="s">
        <v>7</v>
      </c>
      <c r="J1" s="17" t="s">
        <v>8</v>
      </c>
      <c r="K1" s="18" t="s">
        <v>9</v>
      </c>
      <c r="L1" s="3"/>
    </row>
    <row r="2" spans="1:12" x14ac:dyDescent="0.25">
      <c r="A2" s="1" t="str">
        <f>CONCATENATE("openBankingBrazil/&lt;organisation&gt;/",B2)</f>
        <v>openBankingBrazil/&lt;organisation&gt;/name</v>
      </c>
      <c r="B2" s="4" t="s">
        <v>21</v>
      </c>
      <c r="C2" s="4" t="s">
        <v>15</v>
      </c>
      <c r="D2" s="1" t="s">
        <v>11</v>
      </c>
      <c r="E2" s="6">
        <v>30</v>
      </c>
      <c r="F2" s="1" t="s">
        <v>12</v>
      </c>
      <c r="G2" s="1" t="s">
        <v>13</v>
      </c>
      <c r="H2" s="2"/>
      <c r="I2" s="9">
        <v>1</v>
      </c>
      <c r="J2" s="9">
        <v>1</v>
      </c>
      <c r="K2" s="4" t="s">
        <v>14</v>
      </c>
      <c r="L2" s="19"/>
    </row>
    <row r="3" spans="1:12" ht="45" x14ac:dyDescent="0.25">
      <c r="A3" s="2" t="str">
        <f>CONCATENATE("openBankingBrazil/&lt;organisation&gt;/companies/",B3)</f>
        <v>openBankingBrazil/&lt;organisation&gt;/companies/name</v>
      </c>
      <c r="B3" s="4" t="s">
        <v>21</v>
      </c>
      <c r="C3" s="4" t="s">
        <v>74</v>
      </c>
      <c r="D3" s="2" t="s">
        <v>11</v>
      </c>
      <c r="E3" s="6">
        <v>30</v>
      </c>
      <c r="F3" s="2" t="s">
        <v>12</v>
      </c>
      <c r="G3" s="2" t="s">
        <v>13</v>
      </c>
      <c r="H3" s="2"/>
      <c r="I3" s="9">
        <v>1</v>
      </c>
      <c r="J3" s="9">
        <v>1</v>
      </c>
      <c r="K3" s="5" t="s">
        <v>14</v>
      </c>
    </row>
    <row r="4" spans="1:12" ht="165" x14ac:dyDescent="0.25">
      <c r="A4" s="2" t="str">
        <f>CONCATENATE("openBankingBrazil/&lt;organisation&gt;/companies/",B4)</f>
        <v>openBankingBrazil/&lt;organisation&gt;/companies/cnpjNumber</v>
      </c>
      <c r="B4" s="5" t="s">
        <v>22</v>
      </c>
      <c r="C4" s="5" t="s">
        <v>47</v>
      </c>
      <c r="D4" s="2" t="s">
        <v>11</v>
      </c>
      <c r="E4" s="6">
        <v>14</v>
      </c>
      <c r="F4" s="2" t="s">
        <v>12</v>
      </c>
      <c r="G4" s="2" t="s">
        <v>20</v>
      </c>
      <c r="H4" s="4" t="s">
        <v>42</v>
      </c>
      <c r="I4" s="9">
        <v>1</v>
      </c>
      <c r="J4" s="9">
        <v>1</v>
      </c>
      <c r="K4" s="4" t="s">
        <v>14</v>
      </c>
    </row>
    <row r="5" spans="1:12" ht="199.5" x14ac:dyDescent="0.25">
      <c r="A5" s="2" t="str">
        <f>CONCATENATE("openBankingBrazil/&lt;organisation&gt;/companies/personalAccounts/",B5)</f>
        <v>openBankingBrazil/&lt;organisation&gt;/companies/personalAccounts/type</v>
      </c>
      <c r="B5" s="4" t="s">
        <v>23</v>
      </c>
      <c r="C5" s="10" t="s">
        <v>75</v>
      </c>
      <c r="D5" s="1" t="s">
        <v>19</v>
      </c>
      <c r="E5" s="6">
        <v>30</v>
      </c>
      <c r="F5" s="2" t="s">
        <v>12</v>
      </c>
      <c r="G5" s="2"/>
      <c r="H5" s="4" t="s">
        <v>10</v>
      </c>
      <c r="I5" s="9">
        <v>1</v>
      </c>
      <c r="J5" s="9">
        <v>3</v>
      </c>
      <c r="K5" s="4"/>
      <c r="L5" s="19"/>
    </row>
    <row r="6" spans="1:12" ht="390" x14ac:dyDescent="0.25">
      <c r="A6" s="1" t="str">
        <f>CONCATENATE("openBankingBrazil/&lt;organisation&gt;/companies/personalAccounts/fees/priorityServices/",B6)</f>
        <v>openBankingBrazil/&lt;organisation&gt;/companies/personalAccounts/fees/priorityServices/name</v>
      </c>
      <c r="B6" s="4" t="s">
        <v>21</v>
      </c>
      <c r="C6" s="10" t="s">
        <v>56</v>
      </c>
      <c r="D6" s="1" t="s">
        <v>19</v>
      </c>
      <c r="E6" s="6">
        <v>50</v>
      </c>
      <c r="F6" s="2" t="s">
        <v>12</v>
      </c>
      <c r="G6" s="2"/>
      <c r="H6" s="4" t="s">
        <v>51</v>
      </c>
      <c r="I6" s="9">
        <v>23</v>
      </c>
      <c r="J6" s="9">
        <v>23</v>
      </c>
      <c r="K6" s="4"/>
    </row>
    <row r="7" spans="1:12" ht="409.5" customHeight="1" x14ac:dyDescent="0.25">
      <c r="A7" s="1" t="str">
        <f t="shared" ref="A7:A11" si="0">CONCATENATE("openBankingBrazil/&lt;organisation&gt;/companies/personalAccounts/fees/priorityServices/",B7)</f>
        <v>openBankingBrazil/&lt;organisation&gt;/companies/personalAccounts/fees/priorityServices/code</v>
      </c>
      <c r="B7" s="5" t="s">
        <v>24</v>
      </c>
      <c r="C7" s="10" t="s">
        <v>55</v>
      </c>
      <c r="D7" s="1" t="s">
        <v>11</v>
      </c>
      <c r="E7" s="6">
        <v>30</v>
      </c>
      <c r="F7" s="2" t="s">
        <v>12</v>
      </c>
      <c r="H7" s="4" t="s">
        <v>44</v>
      </c>
      <c r="I7" s="9">
        <v>23</v>
      </c>
      <c r="J7" s="9">
        <v>23</v>
      </c>
    </row>
    <row r="8" spans="1:12" ht="409.5" customHeight="1" x14ac:dyDescent="0.25">
      <c r="A8" s="1" t="str">
        <f>CONCATENATE("openBankingBrazil/&lt;organisation&gt;/companies/personalAccounts/fees/priorityServices/",B8)</f>
        <v>openBankingBrazil/&lt;organisation&gt;/companies/personalAccounts/fees/priorityServices/chargingTriggerInfo</v>
      </c>
      <c r="B8" s="13" t="s">
        <v>81</v>
      </c>
      <c r="C8" s="4" t="s">
        <v>54</v>
      </c>
      <c r="D8" s="1" t="s">
        <v>11</v>
      </c>
      <c r="E8" s="6">
        <v>500</v>
      </c>
      <c r="F8" s="2" t="s">
        <v>12</v>
      </c>
      <c r="G8" s="2"/>
      <c r="H8" s="4" t="s">
        <v>52</v>
      </c>
      <c r="I8" s="9">
        <v>23</v>
      </c>
      <c r="J8" s="9">
        <v>23</v>
      </c>
      <c r="K8" s="4"/>
    </row>
    <row r="9" spans="1:12" ht="30" x14ac:dyDescent="0.25">
      <c r="A9" s="1" t="str">
        <f>CONCATENATE("openBankingBrazil/&lt;organisation&gt;/companies/personalAccounts/fees/priorityServices/",B9)</f>
        <v>openBankingBrazil/&lt;organisation&gt;/companies/personalAccounts/fees/priorityServices/maxPrice</v>
      </c>
      <c r="B9" s="4" t="s">
        <v>25</v>
      </c>
      <c r="C9" s="4" t="s">
        <v>53</v>
      </c>
      <c r="D9" s="1" t="s">
        <v>11</v>
      </c>
      <c r="E9" s="6">
        <v>12</v>
      </c>
      <c r="F9" s="2" t="s">
        <v>12</v>
      </c>
      <c r="G9" s="21" t="s">
        <v>95</v>
      </c>
      <c r="H9" s="2"/>
      <c r="I9" s="9">
        <v>23</v>
      </c>
      <c r="J9" s="9">
        <v>23</v>
      </c>
      <c r="K9" s="4"/>
    </row>
    <row r="10" spans="1:12" ht="30" x14ac:dyDescent="0.25">
      <c r="A10" s="1" t="str">
        <f t="shared" si="0"/>
        <v>openBankingBrazil/&lt;organisation&gt;/companies/personalAccounts/fees/priorityServices/currency</v>
      </c>
      <c r="B10" s="5" t="s">
        <v>26</v>
      </c>
      <c r="C10" s="4" t="s">
        <v>66</v>
      </c>
      <c r="D10" s="1" t="s">
        <v>11</v>
      </c>
      <c r="E10" s="6">
        <v>3</v>
      </c>
      <c r="F10" s="2" t="s">
        <v>12</v>
      </c>
      <c r="G10" s="2" t="s">
        <v>40</v>
      </c>
      <c r="H10" s="10" t="s">
        <v>38</v>
      </c>
      <c r="I10" s="9">
        <v>23</v>
      </c>
      <c r="J10" s="9">
        <v>23</v>
      </c>
      <c r="K10" s="4"/>
    </row>
    <row r="11" spans="1:12" x14ac:dyDescent="0.25">
      <c r="A11" s="1" t="str">
        <f t="shared" si="0"/>
        <v>openBankingBrazil/&lt;organisation&gt;/companies/personalAccounts/fees/priorityServices/chargingUnit</v>
      </c>
      <c r="B11" s="16" t="s">
        <v>85</v>
      </c>
      <c r="C11" s="4" t="s">
        <v>86</v>
      </c>
      <c r="D11" s="1" t="s">
        <v>11</v>
      </c>
      <c r="E11" s="6">
        <v>50</v>
      </c>
      <c r="F11" s="2" t="s">
        <v>12</v>
      </c>
      <c r="G11" s="2" t="s">
        <v>13</v>
      </c>
      <c r="H11" s="10"/>
      <c r="I11" s="9">
        <v>23</v>
      </c>
      <c r="J11" s="9">
        <v>23</v>
      </c>
      <c r="K11" s="4"/>
    </row>
    <row r="12" spans="1:12" ht="75" x14ac:dyDescent="0.25">
      <c r="A12" s="1" t="str">
        <f>CONCATENATE("openBankingBrazil/&lt;organisations&gt;/companies/personalAccounts/fees/otherServices/",B12)</f>
        <v>openBankingBrazil/&lt;organisations&gt;/companies/personalAccounts/fees/otherServices/name</v>
      </c>
      <c r="B12" s="4" t="s">
        <v>21</v>
      </c>
      <c r="C12" s="4" t="s">
        <v>79</v>
      </c>
      <c r="D12" s="1" t="s">
        <v>11</v>
      </c>
      <c r="E12" s="6">
        <v>50</v>
      </c>
      <c r="F12" s="2" t="s">
        <v>17</v>
      </c>
      <c r="G12" s="2"/>
      <c r="H12" s="4"/>
      <c r="I12" s="9">
        <v>0</v>
      </c>
      <c r="J12" s="9" t="s">
        <v>43</v>
      </c>
      <c r="K12" s="4"/>
    </row>
    <row r="13" spans="1:12" ht="99.95" customHeight="1" x14ac:dyDescent="0.25">
      <c r="A13" s="1" t="str">
        <f>CONCATENATE("openBankingBrazil/&lt;organisations&gt;/companies/personalAccounts/fees/otherServices/",B13)</f>
        <v>openBankingBrazil/&lt;organisations&gt;/companies/personalAccounts/fees/otherServices/code</v>
      </c>
      <c r="B13" s="4" t="s">
        <v>24</v>
      </c>
      <c r="C13" s="4" t="s">
        <v>57</v>
      </c>
      <c r="D13" s="1" t="s">
        <v>11</v>
      </c>
      <c r="E13" s="6">
        <v>30</v>
      </c>
      <c r="F13" s="2" t="s">
        <v>17</v>
      </c>
      <c r="G13" s="2"/>
      <c r="H13" s="4"/>
      <c r="I13" s="9">
        <v>0</v>
      </c>
      <c r="J13" s="9" t="s">
        <v>43</v>
      </c>
      <c r="K13" s="4"/>
    </row>
    <row r="14" spans="1:12" ht="99.95" customHeight="1" x14ac:dyDescent="0.25">
      <c r="A14" s="1" t="str">
        <f>CONCATENATE("openBankingBrazil/&lt;organisations&gt;/companies/personalAccounts/fees/otherServices/",B14)</f>
        <v>openBankingBrazil/&lt;organisations&gt;/companies/personalAccounts/fees/otherServices/chargingTriggerInfo</v>
      </c>
      <c r="B14" s="14" t="s">
        <v>81</v>
      </c>
      <c r="C14" s="4" t="s">
        <v>58</v>
      </c>
      <c r="D14" s="1" t="s">
        <v>11</v>
      </c>
      <c r="E14" s="6">
        <v>500</v>
      </c>
      <c r="F14" s="2" t="s">
        <v>17</v>
      </c>
      <c r="G14" s="2"/>
      <c r="H14" s="4"/>
      <c r="I14" s="9">
        <v>0</v>
      </c>
      <c r="J14" s="9" t="s">
        <v>43</v>
      </c>
      <c r="K14" s="4"/>
    </row>
    <row r="15" spans="1:12" ht="45" x14ac:dyDescent="0.25">
      <c r="A15" s="22" t="str">
        <f>CONCATENATE("openBankingBrazil/&lt;organisations&gt;/companies/personalAccounts/fees/otherServices/price/",B15)</f>
        <v>openBankingBrazil/&lt;organisations&gt;/companies/personalAccounts/fees/otherServices/price/type</v>
      </c>
      <c r="B15" s="23" t="s">
        <v>23</v>
      </c>
      <c r="C15" s="4" t="s">
        <v>84</v>
      </c>
      <c r="D15" s="1" t="s">
        <v>19</v>
      </c>
      <c r="E15" s="6">
        <v>6</v>
      </c>
      <c r="F15" s="1" t="s">
        <v>17</v>
      </c>
      <c r="G15" s="2"/>
      <c r="H15" s="10" t="s">
        <v>88</v>
      </c>
      <c r="I15" s="9">
        <v>0</v>
      </c>
      <c r="J15" s="9">
        <v>3</v>
      </c>
      <c r="K15" s="4" t="s">
        <v>91</v>
      </c>
    </row>
    <row r="16" spans="1:12" ht="45" x14ac:dyDescent="0.25">
      <c r="A16" s="22" t="str">
        <f>CONCATENATE("openBankingBrazil/&lt;organisations&gt;/companies/personalAccounts/fees/otherServices/price/",B16)</f>
        <v>openBankingBrazil/&lt;organisations&gt;/companies/personalAccounts/fees/otherServices/price/value</v>
      </c>
      <c r="B16" s="23" t="s">
        <v>82</v>
      </c>
      <c r="C16" s="4" t="s">
        <v>87</v>
      </c>
      <c r="D16" s="1" t="s">
        <v>11</v>
      </c>
      <c r="E16" s="6">
        <v>12</v>
      </c>
      <c r="F16" s="2" t="s">
        <v>17</v>
      </c>
      <c r="G16" s="21" t="s">
        <v>95</v>
      </c>
      <c r="H16" s="2"/>
      <c r="I16" s="9">
        <v>0</v>
      </c>
      <c r="J16" s="24">
        <v>3</v>
      </c>
      <c r="K16" s="4" t="s">
        <v>91</v>
      </c>
    </row>
    <row r="17" spans="1:11" ht="45" x14ac:dyDescent="0.25">
      <c r="A17" s="15" t="str">
        <f>CONCATENATE("openBankingBrazil/&lt;organisations&gt;/companies/personalAccounts/fees/otherServices/price/",B17)</f>
        <v>openBankingBrazil/&lt;organisations&gt;/companies/personalAccounts/fees/otherServices/price/currency</v>
      </c>
      <c r="B17" s="4" t="s">
        <v>26</v>
      </c>
      <c r="C17" s="4" t="s">
        <v>66</v>
      </c>
      <c r="D17" s="1" t="s">
        <v>11</v>
      </c>
      <c r="E17" s="6">
        <v>3</v>
      </c>
      <c r="F17" s="1" t="s">
        <v>17</v>
      </c>
      <c r="G17" s="2" t="s">
        <v>40</v>
      </c>
      <c r="H17" s="10" t="s">
        <v>38</v>
      </c>
      <c r="I17" s="9">
        <v>0</v>
      </c>
      <c r="J17" s="9">
        <v>3</v>
      </c>
      <c r="K17" s="4" t="s">
        <v>91</v>
      </c>
    </row>
    <row r="18" spans="1:11" ht="32.25" customHeight="1" x14ac:dyDescent="0.25">
      <c r="A18" s="15" t="str">
        <f>CONCATENATE("openBankingBrazil/&lt;organisations&gt;/companies/personalAccounts/fees/otherServices/",B18)</f>
        <v>openBankingBrazil/&lt;organisations&gt;/companies/personalAccounts/fees/otherServices/priceInfo</v>
      </c>
      <c r="B18" s="16" t="s">
        <v>83</v>
      </c>
      <c r="C18" s="4" t="s">
        <v>94</v>
      </c>
      <c r="D18" s="1" t="s">
        <v>11</v>
      </c>
      <c r="E18" s="6">
        <v>80</v>
      </c>
      <c r="F18" s="1" t="s">
        <v>17</v>
      </c>
      <c r="G18" s="2" t="s">
        <v>13</v>
      </c>
      <c r="H18" s="10"/>
      <c r="I18" s="9">
        <v>0</v>
      </c>
      <c r="J18" s="9" t="s">
        <v>43</v>
      </c>
      <c r="K18" s="4" t="s">
        <v>90</v>
      </c>
    </row>
    <row r="19" spans="1:11" x14ac:dyDescent="0.25">
      <c r="A19" s="22" t="str">
        <f>CONCATENATE("openBankingBrazil/&lt;organisations&gt;/companies/personalAccounts/fees/otherServices/",B19)</f>
        <v>openBankingBrazil/&lt;organisations&gt;/companies/personalAccounts/fees/otherServices/chargingUnit</v>
      </c>
      <c r="B19" s="16" t="s">
        <v>85</v>
      </c>
      <c r="C19" s="4" t="s">
        <v>86</v>
      </c>
      <c r="D19" s="1" t="s">
        <v>11</v>
      </c>
      <c r="E19" s="6">
        <v>50</v>
      </c>
      <c r="F19" s="2" t="s">
        <v>12</v>
      </c>
      <c r="G19" s="2" t="s">
        <v>13</v>
      </c>
      <c r="H19" s="10"/>
      <c r="I19" s="9">
        <v>1</v>
      </c>
      <c r="J19" s="9" t="s">
        <v>43</v>
      </c>
      <c r="K19" s="4" t="s">
        <v>89</v>
      </c>
    </row>
    <row r="20" spans="1:11" x14ac:dyDescent="0.25">
      <c r="A20" s="1" t="str">
        <f>CONCATENATE("openBankingBrazil/&lt;organisation&gt;/companies/personalAccounts/serviceBundles/",B20)</f>
        <v>openBankingBrazil/&lt;organisation&gt;/companies/personalAccounts/serviceBundles/name</v>
      </c>
      <c r="B20" s="5" t="s">
        <v>21</v>
      </c>
      <c r="C20" s="5" t="s">
        <v>59</v>
      </c>
      <c r="D20" s="1" t="s">
        <v>11</v>
      </c>
      <c r="E20" s="6">
        <v>50</v>
      </c>
      <c r="F20" s="2" t="s">
        <v>12</v>
      </c>
      <c r="G20" s="2"/>
      <c r="H20" s="4"/>
      <c r="I20" s="20">
        <v>1</v>
      </c>
      <c r="J20" s="20" t="s">
        <v>43</v>
      </c>
      <c r="K20" s="7"/>
    </row>
    <row r="21" spans="1:11" ht="45" x14ac:dyDescent="0.25">
      <c r="A21" s="1" t="str">
        <f>CONCATENATE("openBankingBrazil/&lt;organisation&gt;/companies/personalAccounts/serviceBundles/services/",B21)</f>
        <v>openBankingBrazil/&lt;organisation&gt;/companies/personalAccounts/serviceBundles/services/code</v>
      </c>
      <c r="B21" s="4" t="s">
        <v>24</v>
      </c>
      <c r="C21" s="5" t="s">
        <v>80</v>
      </c>
      <c r="D21" s="1" t="s">
        <v>11</v>
      </c>
      <c r="E21" s="6">
        <v>30</v>
      </c>
      <c r="F21" s="2" t="s">
        <v>12</v>
      </c>
      <c r="G21" s="2"/>
      <c r="H21" s="4" t="s">
        <v>98</v>
      </c>
      <c r="I21" s="20">
        <v>1</v>
      </c>
      <c r="J21" s="20" t="s">
        <v>43</v>
      </c>
      <c r="K21" s="7"/>
    </row>
    <row r="22" spans="1:11" ht="30" x14ac:dyDescent="0.25">
      <c r="A22" s="1" t="str">
        <f>CONCATENATE("openBankingBrazil/&lt;organisation&gt;/companies/personalAccounts/serviceBundles/services/",B22)</f>
        <v>openBankingBrazil/&lt;organisation&gt;/companies/personalAccounts/serviceBundles/services/eventLimitQuantity</v>
      </c>
      <c r="B22" s="4" t="s">
        <v>27</v>
      </c>
      <c r="C22" s="5" t="s">
        <v>60</v>
      </c>
      <c r="D22" s="1" t="s">
        <v>11</v>
      </c>
      <c r="E22" s="6">
        <v>4</v>
      </c>
      <c r="F22" s="2" t="s">
        <v>12</v>
      </c>
      <c r="G22" s="2" t="s">
        <v>45</v>
      </c>
      <c r="H22" s="11"/>
      <c r="I22" s="20">
        <v>1</v>
      </c>
      <c r="J22" s="20" t="s">
        <v>43</v>
      </c>
      <c r="K22" s="4"/>
    </row>
    <row r="23" spans="1:11" ht="30" x14ac:dyDescent="0.25">
      <c r="A23" s="1" t="str">
        <f>CONCATENATE("openBankingBrazil/&lt;organisation&gt;/companies/personalAccounts/serviceBundles/services/",B23)</f>
        <v>openBankingBrazil/&lt;organisation&gt;/companies/personalAccounts/serviceBundles/services/freeEventQuantity</v>
      </c>
      <c r="B23" s="5" t="s">
        <v>28</v>
      </c>
      <c r="C23" s="5" t="s">
        <v>48</v>
      </c>
      <c r="D23" s="1" t="s">
        <v>11</v>
      </c>
      <c r="E23" s="8">
        <v>4</v>
      </c>
      <c r="F23" s="2" t="s">
        <v>12</v>
      </c>
      <c r="G23" s="2" t="s">
        <v>45</v>
      </c>
      <c r="H23" s="11"/>
      <c r="I23" s="20">
        <v>1</v>
      </c>
      <c r="J23" s="20" t="s">
        <v>43</v>
      </c>
      <c r="K23" s="4"/>
    </row>
    <row r="24" spans="1:11" ht="33.75" customHeight="1" x14ac:dyDescent="0.25">
      <c r="A24" s="1" t="str">
        <f>CONCATENATE("openBankingBrazil/&lt;organisation&gt;/companies/personalAccounts/serviceBundles/services/",B24)</f>
        <v>openBankingBrazil/&lt;organisation&gt;/companies/personalAccounts/serviceBundles/services/maxPrice</v>
      </c>
      <c r="B24" s="4" t="s">
        <v>25</v>
      </c>
      <c r="C24" s="5" t="s">
        <v>61</v>
      </c>
      <c r="D24" s="1" t="s">
        <v>11</v>
      </c>
      <c r="E24" s="8">
        <v>12</v>
      </c>
      <c r="F24" s="2" t="s">
        <v>12</v>
      </c>
      <c r="G24" s="21" t="s">
        <v>95</v>
      </c>
      <c r="H24" s="11"/>
      <c r="I24" s="20">
        <v>1</v>
      </c>
      <c r="J24" s="20" t="s">
        <v>43</v>
      </c>
      <c r="K24" s="4"/>
    </row>
    <row r="25" spans="1:11" ht="33.75" customHeight="1" x14ac:dyDescent="0.25">
      <c r="A25" s="1" t="str">
        <f>CONCATENATE("openBankingBrazil/&lt;organisation&gt;/companies/personalAccounts/serviceBundles/services/",B25)</f>
        <v>openBankingBrazil/&lt;organisation&gt;/companies/personalAccounts/serviceBundles/services/currency</v>
      </c>
      <c r="B25" s="4" t="s">
        <v>26</v>
      </c>
      <c r="C25" s="4" t="s">
        <v>66</v>
      </c>
      <c r="D25" s="1" t="s">
        <v>11</v>
      </c>
      <c r="E25" s="6">
        <v>3</v>
      </c>
      <c r="F25" s="2" t="s">
        <v>12</v>
      </c>
      <c r="G25" s="2" t="s">
        <v>40</v>
      </c>
      <c r="H25" s="10" t="s">
        <v>38</v>
      </c>
      <c r="I25" s="20">
        <v>1</v>
      </c>
      <c r="J25" s="20" t="s">
        <v>43</v>
      </c>
      <c r="K25" s="4"/>
    </row>
    <row r="26" spans="1:11" ht="123.75" customHeight="1" x14ac:dyDescent="0.25">
      <c r="A26" s="1" t="str">
        <f>CONCATENATE("openBankingBrazil/&lt;organisation&gt;/companies/personalAccounts/",B26)</f>
        <v xml:space="preserve">openBankingBrazil/&lt;organisation&gt;/companies/personalAccounts/openCloseChannels </v>
      </c>
      <c r="B26" s="4" t="s">
        <v>76</v>
      </c>
      <c r="C26" s="5" t="s">
        <v>62</v>
      </c>
      <c r="D26" s="1" t="s">
        <v>19</v>
      </c>
      <c r="E26" s="6">
        <v>30</v>
      </c>
      <c r="F26" s="2" t="s">
        <v>12</v>
      </c>
      <c r="G26" s="2"/>
      <c r="H26" s="10" t="s">
        <v>39</v>
      </c>
      <c r="I26" s="9">
        <v>1</v>
      </c>
      <c r="J26" s="9">
        <v>7</v>
      </c>
      <c r="K26" s="4"/>
    </row>
    <row r="27" spans="1:11" ht="71.25" x14ac:dyDescent="0.25">
      <c r="A27" s="1" t="str">
        <f>CONCATENATE("openBankingBrazil/&lt;organisation&gt;/companies/personalAccounts/",B27)</f>
        <v xml:space="preserve">openBankingBrazil/&lt;organisation&gt;/companies/personalAccounts/transactionMethods  </v>
      </c>
      <c r="B27" s="5" t="s">
        <v>77</v>
      </c>
      <c r="C27" s="4" t="s">
        <v>63</v>
      </c>
      <c r="D27" s="1" t="s">
        <v>19</v>
      </c>
      <c r="E27" s="8">
        <v>30</v>
      </c>
      <c r="F27" s="2" t="s">
        <v>12</v>
      </c>
      <c r="G27" s="2"/>
      <c r="H27" s="11" t="s">
        <v>78</v>
      </c>
      <c r="I27" s="9">
        <v>1</v>
      </c>
      <c r="J27" s="9">
        <v>4</v>
      </c>
      <c r="K27" s="4"/>
    </row>
    <row r="28" spans="1:11" ht="30" x14ac:dyDescent="0.25">
      <c r="A28" s="1" t="str">
        <f>CONCATENATE("openBankingBrazil/&lt;organisation&gt;/companies/personalAccounts/termsConditions/",B28)</f>
        <v>openBankingBrazil/&lt;organisation&gt;/companies/personalAccounts/termsConditions/minimumBalance</v>
      </c>
      <c r="B28" s="4" t="s">
        <v>29</v>
      </c>
      <c r="C28" s="5" t="s">
        <v>49</v>
      </c>
      <c r="D28" s="1" t="s">
        <v>11</v>
      </c>
      <c r="E28" s="6">
        <v>12</v>
      </c>
      <c r="F28" s="2" t="s">
        <v>12</v>
      </c>
      <c r="G28" s="21" t="s">
        <v>95</v>
      </c>
      <c r="H28" s="10"/>
      <c r="I28" s="9">
        <v>1</v>
      </c>
      <c r="J28" s="9">
        <v>1</v>
      </c>
      <c r="K28" s="4"/>
    </row>
    <row r="29" spans="1:11" ht="30" x14ac:dyDescent="0.25">
      <c r="A29" s="1" t="str">
        <f>CONCATENATE("openBankingBrazil/&lt;organisation&gt;/companies/personalAccounts/termsConditions/",B29)</f>
        <v>openBankingBrazil/&lt;organisation&gt;/companies/personalAccounts/termsConditions/minimumBalanceCurrency</v>
      </c>
      <c r="B29" s="4" t="s">
        <v>30</v>
      </c>
      <c r="C29" s="4" t="s">
        <v>65</v>
      </c>
      <c r="D29" s="1" t="s">
        <v>11</v>
      </c>
      <c r="E29" s="8">
        <v>3</v>
      </c>
      <c r="F29" s="2" t="s">
        <v>12</v>
      </c>
      <c r="G29" s="2" t="s">
        <v>40</v>
      </c>
      <c r="H29" s="10" t="s">
        <v>38</v>
      </c>
      <c r="I29" s="9">
        <v>1</v>
      </c>
      <c r="J29" s="9">
        <v>1</v>
      </c>
      <c r="K29" s="4"/>
    </row>
    <row r="30" spans="1:11" ht="30" x14ac:dyDescent="0.25">
      <c r="A30" s="1" t="str">
        <f>CONCATENATE("openBankingBrazil/&lt;organisation&gt;/companies/personalAccounts/termsConditions/",B30)</f>
        <v>openBankingBrazil/&lt;organisation&gt;/companies/personalAccounts/termsConditions/elegibilityCriteriaInfo</v>
      </c>
      <c r="B30" s="5" t="s">
        <v>31</v>
      </c>
      <c r="C30" s="5" t="s">
        <v>64</v>
      </c>
      <c r="D30" s="1" t="s">
        <v>11</v>
      </c>
      <c r="E30" s="6">
        <v>1000</v>
      </c>
      <c r="F30" s="2" t="s">
        <v>12</v>
      </c>
      <c r="G30" s="2"/>
      <c r="H30" s="10"/>
      <c r="I30" s="9">
        <v>1</v>
      </c>
      <c r="J30" s="9">
        <v>1</v>
      </c>
      <c r="K30" s="4"/>
    </row>
    <row r="31" spans="1:11" x14ac:dyDescent="0.25">
      <c r="A31" s="1" t="str">
        <f>CONCATENATE("openBankingBrazil/&lt;organisation&gt;/companies/personalAccounts/termsConditions/",B31)</f>
        <v>openBankingBrazil/&lt;organisation&gt;/companies/personalAccounts/termsConditions/closingProcessInfo</v>
      </c>
      <c r="B31" s="4" t="s">
        <v>32</v>
      </c>
      <c r="C31" s="4" t="s">
        <v>73</v>
      </c>
      <c r="D31" s="1" t="s">
        <v>11</v>
      </c>
      <c r="E31" s="8">
        <v>2000</v>
      </c>
      <c r="F31" s="2" t="s">
        <v>12</v>
      </c>
      <c r="G31" s="2"/>
      <c r="H31" s="10"/>
      <c r="I31" s="9">
        <v>1</v>
      </c>
      <c r="J31" s="9">
        <v>1</v>
      </c>
      <c r="K31" s="4"/>
    </row>
    <row r="32" spans="1:11" ht="30" x14ac:dyDescent="0.25">
      <c r="A32" s="1" t="str">
        <f>CONCATENATE("openBankingBrazil/&lt;organisation&gt;/companies/personalAccounts/incomeRates/",B32)</f>
        <v>openBankingBrazil/&lt;organisation&gt;/companies/personalAccounts/incomeRates/rate</v>
      </c>
      <c r="B32" s="4" t="s">
        <v>67</v>
      </c>
      <c r="C32" s="4" t="s">
        <v>72</v>
      </c>
      <c r="D32" s="1" t="s">
        <v>11</v>
      </c>
      <c r="E32" s="6">
        <v>7</v>
      </c>
      <c r="F32" s="2" t="s">
        <v>17</v>
      </c>
      <c r="G32" s="1" t="s">
        <v>46</v>
      </c>
      <c r="H32" s="11"/>
      <c r="I32" s="9">
        <v>0</v>
      </c>
      <c r="J32" s="9">
        <v>1</v>
      </c>
      <c r="K32" s="4"/>
    </row>
    <row r="33" spans="1:11" ht="60" x14ac:dyDescent="0.25">
      <c r="A33" s="1" t="str">
        <f t="shared" ref="A33:A37" si="1">CONCATENATE("openBankingBrazil/&lt;organisation&gt;/companies/personalAccounts/incomeRates/",B33)</f>
        <v>openBankingBrazil/&lt;organisation&gt;/companies/personalAccounts/incomeRates/referencialRate</v>
      </c>
      <c r="B33" s="5" t="s">
        <v>33</v>
      </c>
      <c r="C33" s="4" t="s">
        <v>69</v>
      </c>
      <c r="D33" s="1" t="s">
        <v>11</v>
      </c>
      <c r="E33" s="8">
        <v>7</v>
      </c>
      <c r="F33" s="2" t="s">
        <v>17</v>
      </c>
      <c r="G33" s="1" t="s">
        <v>46</v>
      </c>
      <c r="H33" s="11"/>
      <c r="I33" s="9">
        <v>0</v>
      </c>
      <c r="J33" s="9">
        <v>1</v>
      </c>
      <c r="K33" s="4"/>
    </row>
    <row r="34" spans="1:11" ht="75" x14ac:dyDescent="0.25">
      <c r="A34" s="1" t="str">
        <f t="shared" si="1"/>
        <v>openBankingBrazil/&lt;organisation&gt;/companies/personalAccounts/incomeRates/indexer</v>
      </c>
      <c r="B34" s="4" t="s">
        <v>34</v>
      </c>
      <c r="C34" s="4" t="s">
        <v>68</v>
      </c>
      <c r="D34" s="1" t="s">
        <v>19</v>
      </c>
      <c r="E34" s="6">
        <v>10</v>
      </c>
      <c r="F34" s="2" t="s">
        <v>17</v>
      </c>
      <c r="G34" s="2"/>
      <c r="H34" s="11"/>
      <c r="I34" s="9">
        <v>0</v>
      </c>
      <c r="J34" s="9">
        <v>1</v>
      </c>
      <c r="K34" s="4"/>
    </row>
    <row r="35" spans="1:11" ht="90" x14ac:dyDescent="0.25">
      <c r="A35" s="1" t="str">
        <f t="shared" si="1"/>
        <v>openBankingBrazil/&lt;organisation&gt;/companies/personalAccounts/incomeRates/prePostTax</v>
      </c>
      <c r="B35" s="4" t="s">
        <v>35</v>
      </c>
      <c r="C35" s="4" t="s">
        <v>70</v>
      </c>
      <c r="D35" s="1" t="s">
        <v>19</v>
      </c>
      <c r="E35" s="8">
        <v>3</v>
      </c>
      <c r="F35" s="2" t="s">
        <v>17</v>
      </c>
      <c r="G35" s="2"/>
      <c r="H35" s="10" t="s">
        <v>71</v>
      </c>
      <c r="I35" s="9">
        <v>0</v>
      </c>
      <c r="J35" s="9">
        <v>1</v>
      </c>
      <c r="K35" s="4"/>
    </row>
    <row r="36" spans="1:11" ht="42.75" x14ac:dyDescent="0.25">
      <c r="A36" s="1" t="str">
        <f t="shared" si="1"/>
        <v>openBankingBrazil/&lt;organisation&gt;/companies/personalAccounts/incomeRates/frequency</v>
      </c>
      <c r="B36" s="5" t="s">
        <v>36</v>
      </c>
      <c r="C36" s="5" t="s">
        <v>18</v>
      </c>
      <c r="D36" s="1" t="s">
        <v>19</v>
      </c>
      <c r="E36" s="6">
        <v>4</v>
      </c>
      <c r="F36" s="2" t="s">
        <v>17</v>
      </c>
      <c r="G36" s="2" t="s">
        <v>41</v>
      </c>
      <c r="H36" s="12" t="s">
        <v>96</v>
      </c>
      <c r="I36" s="9">
        <v>0</v>
      </c>
      <c r="J36" s="9">
        <v>1</v>
      </c>
      <c r="K36" s="4"/>
    </row>
    <row r="37" spans="1:11" x14ac:dyDescent="0.25">
      <c r="A37" s="1" t="str">
        <f t="shared" si="1"/>
        <v>openBankingBrazil/&lt;organisation&gt;/companies/personalAccounts/incomeRates/additionalinfo</v>
      </c>
      <c r="B37" s="4" t="s">
        <v>50</v>
      </c>
      <c r="C37" s="4" t="s">
        <v>16</v>
      </c>
      <c r="D37" s="1" t="s">
        <v>11</v>
      </c>
      <c r="E37" s="8">
        <v>2000</v>
      </c>
      <c r="F37" s="2" t="s">
        <v>17</v>
      </c>
      <c r="G37" s="2"/>
      <c r="H37" s="11"/>
      <c r="I37" s="9">
        <v>0</v>
      </c>
      <c r="J37" s="9">
        <v>1</v>
      </c>
      <c r="K37" s="4"/>
    </row>
    <row r="38" spans="1:11" x14ac:dyDescent="0.25">
      <c r="A38" s="2"/>
      <c r="B38" s="2"/>
      <c r="C38" s="4"/>
      <c r="D38" s="2"/>
      <c r="F38" s="2"/>
      <c r="G38" s="2"/>
      <c r="H38" s="11"/>
      <c r="I38" s="9"/>
      <c r="J38" s="9"/>
      <c r="K38" s="4"/>
    </row>
    <row r="39" spans="1:11" x14ac:dyDescent="0.25">
      <c r="A39" s="2"/>
      <c r="B39" s="2"/>
      <c r="C39" s="2"/>
      <c r="D39" s="2"/>
      <c r="F39" s="2"/>
      <c r="G39" s="2"/>
      <c r="H39" s="11"/>
      <c r="I39" s="9"/>
      <c r="J39" s="9"/>
      <c r="K39" s="4"/>
    </row>
    <row r="40" spans="1:11" x14ac:dyDescent="0.25">
      <c r="A40" s="2"/>
      <c r="B40" s="2"/>
      <c r="C40" s="2"/>
      <c r="D40" s="2"/>
      <c r="F40" s="2"/>
      <c r="G40" s="2"/>
      <c r="H40" s="11"/>
      <c r="I40" s="9"/>
      <c r="J40" s="9"/>
      <c r="K40" s="4"/>
    </row>
    <row r="41" spans="1:11" x14ac:dyDescent="0.25">
      <c r="D41" s="2"/>
      <c r="F41" s="2"/>
      <c r="G41" s="2"/>
      <c r="H41" s="1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9E19-DBEE-4F4F-B151-FA682E1652F1}">
  <dimension ref="A1:L35"/>
  <sheetViews>
    <sheetView tabSelected="1" zoomScale="80" zoomScaleNormal="8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95.5703125" style="1" customWidth="1"/>
    <col min="2" max="2" width="27.140625" style="1" customWidth="1"/>
    <col min="3" max="3" width="63" style="1" customWidth="1"/>
    <col min="4" max="4" width="12.5703125" style="1" customWidth="1"/>
    <col min="5" max="5" width="15.28515625" style="9" customWidth="1"/>
    <col min="6" max="6" width="12.5703125" style="1" customWidth="1"/>
    <col min="7" max="7" width="30.28515625" style="1" customWidth="1"/>
    <col min="8" max="8" width="86.7109375" style="1" customWidth="1"/>
    <col min="9" max="9" width="19.28515625" style="1" bestFit="1" customWidth="1"/>
    <col min="10" max="10" width="19.5703125" style="6" bestFit="1" customWidth="1"/>
    <col min="11" max="11" width="46.85546875" style="5" customWidth="1"/>
    <col min="12" max="16384" width="9.140625" style="1"/>
  </cols>
  <sheetData>
    <row r="1" spans="1:12" x14ac:dyDescent="0.25">
      <c r="A1" s="3" t="s">
        <v>0</v>
      </c>
      <c r="B1" s="3" t="s">
        <v>37</v>
      </c>
      <c r="C1" s="3" t="s">
        <v>1</v>
      </c>
      <c r="D1" s="3" t="s">
        <v>2</v>
      </c>
      <c r="E1" s="3" t="s">
        <v>3</v>
      </c>
      <c r="F1" s="3" t="s">
        <v>4</v>
      </c>
      <c r="G1" s="3" t="s">
        <v>5</v>
      </c>
      <c r="H1" s="3" t="s">
        <v>6</v>
      </c>
      <c r="I1" s="3" t="s">
        <v>7</v>
      </c>
      <c r="J1" s="17" t="s">
        <v>8</v>
      </c>
      <c r="K1" s="18" t="s">
        <v>9</v>
      </c>
      <c r="L1" s="3"/>
    </row>
    <row r="2" spans="1:12" x14ac:dyDescent="0.25">
      <c r="A2" s="1" t="str">
        <f>CONCATENATE("openBankingBrazil/&lt;organisation&gt;/",B2)</f>
        <v>openBankingBrazil/&lt;organisation&gt;/name</v>
      </c>
      <c r="B2" s="4" t="s">
        <v>21</v>
      </c>
      <c r="C2" s="4" t="s">
        <v>15</v>
      </c>
      <c r="D2" s="1" t="s">
        <v>11</v>
      </c>
      <c r="E2" s="6">
        <v>30</v>
      </c>
      <c r="F2" s="1" t="s">
        <v>12</v>
      </c>
      <c r="G2" s="1" t="s">
        <v>13</v>
      </c>
      <c r="H2" s="2"/>
      <c r="I2" s="9">
        <v>1</v>
      </c>
      <c r="J2" s="9">
        <v>1</v>
      </c>
      <c r="K2" s="4" t="s">
        <v>14</v>
      </c>
      <c r="L2" s="19"/>
    </row>
    <row r="3" spans="1:12" ht="45" x14ac:dyDescent="0.25">
      <c r="A3" s="2" t="str">
        <f>CONCATENATE("openBankingBrazil/&lt;organisation&gt;/companies/",B3)</f>
        <v>openBankingBrazil/&lt;organisation&gt;/companies/name</v>
      </c>
      <c r="B3" s="4" t="s">
        <v>21</v>
      </c>
      <c r="C3" s="4" t="s">
        <v>92</v>
      </c>
      <c r="D3" s="2" t="s">
        <v>11</v>
      </c>
      <c r="E3" s="6">
        <v>30</v>
      </c>
      <c r="F3" s="2" t="s">
        <v>12</v>
      </c>
      <c r="G3" s="2" t="s">
        <v>13</v>
      </c>
      <c r="H3" s="2"/>
      <c r="I3" s="9">
        <v>1</v>
      </c>
      <c r="J3" s="9">
        <v>1</v>
      </c>
      <c r="K3" s="5" t="s">
        <v>14</v>
      </c>
    </row>
    <row r="4" spans="1:12" ht="165" x14ac:dyDescent="0.25">
      <c r="A4" s="2" t="str">
        <f>CONCATENATE("openBankingBrazil/&lt;organisation&gt;/companies/",B4)</f>
        <v>openBankingBrazil/&lt;organisation&gt;/companies/cnpjNumber</v>
      </c>
      <c r="B4" s="5" t="s">
        <v>22</v>
      </c>
      <c r="C4" s="5" t="s">
        <v>47</v>
      </c>
      <c r="D4" s="2" t="s">
        <v>11</v>
      </c>
      <c r="E4" s="6">
        <v>14</v>
      </c>
      <c r="F4" s="2" t="s">
        <v>12</v>
      </c>
      <c r="G4" s="2" t="s">
        <v>20</v>
      </c>
      <c r="H4" s="4" t="s">
        <v>42</v>
      </c>
      <c r="I4" s="9">
        <v>1</v>
      </c>
      <c r="J4" s="9">
        <v>1</v>
      </c>
      <c r="K4" s="4" t="s">
        <v>14</v>
      </c>
    </row>
    <row r="5" spans="1:12" ht="199.5" x14ac:dyDescent="0.25">
      <c r="A5" s="2" t="str">
        <f>CONCATENATE("openBankingBrazil/&lt;organisation&gt;/companies/businessAccounts/",B5)</f>
        <v>openBankingBrazil/&lt;organisation&gt;/companies/businessAccounts/type</v>
      </c>
      <c r="B5" s="4" t="s">
        <v>23</v>
      </c>
      <c r="C5" s="10" t="s">
        <v>93</v>
      </c>
      <c r="D5" s="1" t="s">
        <v>19</v>
      </c>
      <c r="E5" s="6">
        <v>30</v>
      </c>
      <c r="F5" s="2" t="s">
        <v>12</v>
      </c>
      <c r="G5" s="2"/>
      <c r="H5" s="4" t="s">
        <v>10</v>
      </c>
      <c r="I5" s="9">
        <v>1</v>
      </c>
      <c r="J5" s="9">
        <v>3</v>
      </c>
      <c r="K5" s="4"/>
      <c r="L5" s="19"/>
    </row>
    <row r="6" spans="1:12" ht="75" x14ac:dyDescent="0.25">
      <c r="A6" s="1" t="str">
        <f>CONCATENATE("openBankingBrazil/&lt;organisations&gt;/companies/businessAccounts/fees/otherServices/",B6)</f>
        <v>openBankingBrazil/&lt;organisations&gt;/companies/businessAccounts/fees/otherServices/name</v>
      </c>
      <c r="B6" s="4" t="s">
        <v>21</v>
      </c>
      <c r="C6" s="4" t="s">
        <v>79</v>
      </c>
      <c r="D6" s="1" t="s">
        <v>11</v>
      </c>
      <c r="E6" s="6">
        <v>50</v>
      </c>
      <c r="F6" s="2" t="s">
        <v>17</v>
      </c>
      <c r="G6" s="2"/>
      <c r="H6" s="4"/>
      <c r="I6" s="9">
        <v>0</v>
      </c>
      <c r="J6" s="9" t="s">
        <v>43</v>
      </c>
      <c r="K6" s="4"/>
    </row>
    <row r="7" spans="1:12" ht="99.95" customHeight="1" x14ac:dyDescent="0.25">
      <c r="A7" s="1" t="str">
        <f>CONCATENATE("openBankingBrazil/&lt;organisations&gt;/companies/businessAccounts/fees/otherServices/",B7)</f>
        <v>openBankingBrazil/&lt;organisations&gt;/companies/businessAccounts/fees/otherServices/code</v>
      </c>
      <c r="B7" s="4" t="s">
        <v>24</v>
      </c>
      <c r="C7" s="4" t="s">
        <v>57</v>
      </c>
      <c r="D7" s="1" t="s">
        <v>11</v>
      </c>
      <c r="E7" s="6">
        <v>30</v>
      </c>
      <c r="F7" s="2" t="s">
        <v>17</v>
      </c>
      <c r="G7" s="2"/>
      <c r="H7" s="4"/>
      <c r="I7" s="9">
        <v>0</v>
      </c>
      <c r="J7" s="9" t="s">
        <v>43</v>
      </c>
      <c r="K7" s="4"/>
    </row>
    <row r="8" spans="1:12" ht="99.95" customHeight="1" x14ac:dyDescent="0.25">
      <c r="A8" s="1" t="str">
        <f>CONCATENATE("openBankingBrazil/&lt;organisations&gt;/companies/businessAccounts/fees/otherServices/",B8)</f>
        <v>openBankingBrazil/&lt;organisations&gt;/companies/businessAccounts/fees/otherServices/chargingTriggerInfo</v>
      </c>
      <c r="B8" s="14" t="s">
        <v>81</v>
      </c>
      <c r="C8" s="4" t="s">
        <v>58</v>
      </c>
      <c r="D8" s="1" t="s">
        <v>11</v>
      </c>
      <c r="E8" s="6">
        <v>500</v>
      </c>
      <c r="F8" s="2" t="s">
        <v>17</v>
      </c>
      <c r="G8" s="2"/>
      <c r="H8" s="4"/>
      <c r="I8" s="9">
        <v>0</v>
      </c>
      <c r="J8" s="9" t="s">
        <v>43</v>
      </c>
      <c r="K8" s="4"/>
    </row>
    <row r="9" spans="1:12" ht="45" x14ac:dyDescent="0.25">
      <c r="A9" s="22" t="str">
        <f>CONCATENATE("openBankingBrazil/&lt;organisations&gt;/companies/businessAccounts/fees/otherServices/price/",B9)</f>
        <v>openBankingBrazil/&lt;organisations&gt;/companies/businessAccounts/fees/otherServices/price/type</v>
      </c>
      <c r="B9" s="23" t="s">
        <v>23</v>
      </c>
      <c r="C9" s="4" t="s">
        <v>84</v>
      </c>
      <c r="D9" s="1" t="s">
        <v>19</v>
      </c>
      <c r="E9" s="6">
        <v>6</v>
      </c>
      <c r="F9" s="1" t="s">
        <v>17</v>
      </c>
      <c r="G9" s="2"/>
      <c r="H9" s="10" t="s">
        <v>88</v>
      </c>
      <c r="I9" s="9">
        <v>0</v>
      </c>
      <c r="J9" s="9">
        <v>3</v>
      </c>
      <c r="K9" s="4" t="s">
        <v>91</v>
      </c>
    </row>
    <row r="10" spans="1:12" ht="45" x14ac:dyDescent="0.25">
      <c r="A10" s="22" t="str">
        <f>CONCATENATE("openBankingBrazil/&lt;organisations&gt;/companies/businessAccounts/fees/otherServices/price/",B10)</f>
        <v>openBankingBrazil/&lt;organisations&gt;/companies/businessAccounts/fees/otherServices/price/value</v>
      </c>
      <c r="B10" s="23" t="s">
        <v>82</v>
      </c>
      <c r="C10" s="4" t="s">
        <v>87</v>
      </c>
      <c r="D10" s="1" t="s">
        <v>11</v>
      </c>
      <c r="E10" s="6">
        <v>12</v>
      </c>
      <c r="F10" s="2" t="s">
        <v>17</v>
      </c>
      <c r="G10" s="21" t="s">
        <v>95</v>
      </c>
      <c r="H10" s="2"/>
      <c r="I10" s="9">
        <v>0</v>
      </c>
      <c r="J10" s="24">
        <v>3</v>
      </c>
      <c r="K10" s="4" t="s">
        <v>91</v>
      </c>
    </row>
    <row r="11" spans="1:12" ht="45" x14ac:dyDescent="0.25">
      <c r="A11" s="15" t="str">
        <f>CONCATENATE("openBankingBrazil/&lt;organisations&gt;/companies/businessAccounts/fees/otherServices/price/",B11)</f>
        <v>openBankingBrazil/&lt;organisations&gt;/companies/businessAccounts/fees/otherServices/price/currency</v>
      </c>
      <c r="B11" s="4" t="s">
        <v>26</v>
      </c>
      <c r="C11" s="4" t="s">
        <v>66</v>
      </c>
      <c r="D11" s="1" t="s">
        <v>11</v>
      </c>
      <c r="E11" s="6">
        <v>3</v>
      </c>
      <c r="F11" s="1" t="s">
        <v>17</v>
      </c>
      <c r="G11" s="2" t="s">
        <v>40</v>
      </c>
      <c r="H11" s="10" t="s">
        <v>38</v>
      </c>
      <c r="I11" s="9">
        <v>0</v>
      </c>
      <c r="J11" s="9">
        <v>3</v>
      </c>
      <c r="K11" s="4" t="s">
        <v>91</v>
      </c>
    </row>
    <row r="12" spans="1:12" ht="33" customHeight="1" x14ac:dyDescent="0.25">
      <c r="A12" s="15" t="str">
        <f>CONCATENATE("openBankingBrazil/&lt;organisations&gt;/companies/businessAccounts/fees/otherServices/",B12)</f>
        <v>openBankingBrazil/&lt;organisations&gt;/companies/businessAccounts/fees/otherServices/priceInfo</v>
      </c>
      <c r="B12" s="16" t="s">
        <v>83</v>
      </c>
      <c r="C12" s="4" t="s">
        <v>94</v>
      </c>
      <c r="D12" s="1" t="s">
        <v>11</v>
      </c>
      <c r="E12" s="6">
        <v>80</v>
      </c>
      <c r="F12" s="1" t="s">
        <v>17</v>
      </c>
      <c r="G12" s="2" t="s">
        <v>13</v>
      </c>
      <c r="H12" s="10"/>
      <c r="I12" s="9">
        <v>0</v>
      </c>
      <c r="J12" s="9" t="s">
        <v>43</v>
      </c>
      <c r="K12" s="4" t="s">
        <v>90</v>
      </c>
    </row>
    <row r="13" spans="1:12" x14ac:dyDescent="0.25">
      <c r="A13" s="22" t="str">
        <f>CONCATENATE("openBankingBrazil/&lt;organisations&gt;/companies/businessAccounts/fees/otherServices/",B13)</f>
        <v>openBankingBrazil/&lt;organisations&gt;/companies/businessAccounts/fees/otherServices/chargingUnit</v>
      </c>
      <c r="B13" s="16" t="s">
        <v>85</v>
      </c>
      <c r="C13" s="4" t="s">
        <v>86</v>
      </c>
      <c r="D13" s="1" t="s">
        <v>11</v>
      </c>
      <c r="E13" s="6">
        <v>50</v>
      </c>
      <c r="F13" s="2" t="s">
        <v>12</v>
      </c>
      <c r="G13" s="2" t="s">
        <v>13</v>
      </c>
      <c r="H13" s="10"/>
      <c r="I13" s="9">
        <v>1</v>
      </c>
      <c r="J13" s="9" t="s">
        <v>43</v>
      </c>
      <c r="K13" s="4" t="s">
        <v>89</v>
      </c>
    </row>
    <row r="14" spans="1:12" x14ac:dyDescent="0.25">
      <c r="A14" s="1" t="str">
        <f>CONCATENATE("openBankingBrazil/&lt;organisation&gt;/companies/businessAccounts/serviceBundles/",B14)</f>
        <v>openBankingBrazil/&lt;organisation&gt;/companies/businessAccounts/serviceBundles/name</v>
      </c>
      <c r="B14" s="5" t="s">
        <v>21</v>
      </c>
      <c r="C14" s="5" t="s">
        <v>59</v>
      </c>
      <c r="D14" s="1" t="s">
        <v>11</v>
      </c>
      <c r="E14" s="6">
        <v>50</v>
      </c>
      <c r="F14" s="2" t="s">
        <v>12</v>
      </c>
      <c r="G14" s="2"/>
      <c r="H14" s="4"/>
      <c r="I14" s="20">
        <v>1</v>
      </c>
      <c r="J14" s="20" t="s">
        <v>43</v>
      </c>
      <c r="K14" s="7"/>
    </row>
    <row r="15" spans="1:12" ht="45" x14ac:dyDescent="0.25">
      <c r="A15" s="1" t="str">
        <f>CONCATENATE("openBankingBrazil/&lt;organisation&gt;/companies/businessAccounts/serviceBundles/services/",B15)</f>
        <v>openBankingBrazil/&lt;organisation&gt;/companies/businessAccounts/serviceBundles/services/code</v>
      </c>
      <c r="B15" s="4" t="s">
        <v>24</v>
      </c>
      <c r="C15" s="5" t="s">
        <v>80</v>
      </c>
      <c r="D15" s="1" t="s">
        <v>11</v>
      </c>
      <c r="E15" s="6">
        <v>30</v>
      </c>
      <c r="F15" s="2" t="s">
        <v>12</v>
      </c>
      <c r="G15" s="2"/>
      <c r="H15" s="4" t="s">
        <v>97</v>
      </c>
      <c r="I15" s="20">
        <v>1</v>
      </c>
      <c r="J15" s="20" t="s">
        <v>43</v>
      </c>
      <c r="K15" s="7"/>
    </row>
    <row r="16" spans="1:12" ht="30" x14ac:dyDescent="0.25">
      <c r="A16" s="1" t="str">
        <f>CONCATENATE("openBankingBrazil/&lt;organisation&gt;/companies/businessAccounts/serviceBundles/services/",B16)</f>
        <v>openBankingBrazil/&lt;organisation&gt;/companies/businessAccounts/serviceBundles/services/eventLimitQuantity</v>
      </c>
      <c r="B16" s="4" t="s">
        <v>27</v>
      </c>
      <c r="C16" s="5" t="s">
        <v>60</v>
      </c>
      <c r="D16" s="1" t="s">
        <v>11</v>
      </c>
      <c r="E16" s="6">
        <v>4</v>
      </c>
      <c r="F16" s="2" t="s">
        <v>12</v>
      </c>
      <c r="G16" s="2" t="s">
        <v>45</v>
      </c>
      <c r="H16" s="11"/>
      <c r="I16" s="20">
        <v>1</v>
      </c>
      <c r="J16" s="20" t="s">
        <v>43</v>
      </c>
      <c r="K16" s="4"/>
    </row>
    <row r="17" spans="1:11" ht="30" x14ac:dyDescent="0.25">
      <c r="A17" s="1" t="str">
        <f>CONCATENATE("openBankingBrazil/&lt;organisation&gt;/companies/businessAccounts/serviceBundles/services/",B17)</f>
        <v>openBankingBrazil/&lt;organisation&gt;/companies/businessAccounts/serviceBundles/services/freeEventQuantity</v>
      </c>
      <c r="B17" s="5" t="s">
        <v>28</v>
      </c>
      <c r="C17" s="5" t="s">
        <v>48</v>
      </c>
      <c r="D17" s="1" t="s">
        <v>11</v>
      </c>
      <c r="E17" s="8">
        <v>4</v>
      </c>
      <c r="F17" s="2" t="s">
        <v>12</v>
      </c>
      <c r="G17" s="2" t="s">
        <v>45</v>
      </c>
      <c r="H17" s="11"/>
      <c r="I17" s="20">
        <v>1</v>
      </c>
      <c r="J17" s="20" t="s">
        <v>43</v>
      </c>
      <c r="K17" s="4"/>
    </row>
    <row r="18" spans="1:11" ht="33.75" customHeight="1" x14ac:dyDescent="0.25">
      <c r="A18" s="1" t="str">
        <f>CONCATENATE("openBankingBrazil/&lt;organisation&gt;/companies/businessAccounts/serviceBundles/services/",B18)</f>
        <v>openBankingBrazil/&lt;organisation&gt;/companies/businessAccounts/serviceBundles/services/maxPrice</v>
      </c>
      <c r="B18" s="4" t="s">
        <v>25</v>
      </c>
      <c r="C18" s="5" t="s">
        <v>61</v>
      </c>
      <c r="D18" s="1" t="s">
        <v>11</v>
      </c>
      <c r="E18" s="8">
        <v>12</v>
      </c>
      <c r="F18" s="2" t="s">
        <v>12</v>
      </c>
      <c r="G18" s="21" t="s">
        <v>95</v>
      </c>
      <c r="H18" s="11"/>
      <c r="I18" s="20">
        <v>1</v>
      </c>
      <c r="J18" s="20" t="s">
        <v>43</v>
      </c>
      <c r="K18" s="4"/>
    </row>
    <row r="19" spans="1:11" ht="33.75" customHeight="1" x14ac:dyDescent="0.25">
      <c r="A19" s="1" t="str">
        <f>CONCATENATE("openBankingBrazil/&lt;organisation&gt;/companies/businessAccounts/serviceBundles/services/",B19)</f>
        <v>openBankingBrazil/&lt;organisation&gt;/companies/businessAccounts/serviceBundles/services/currency</v>
      </c>
      <c r="B19" s="4" t="s">
        <v>26</v>
      </c>
      <c r="C19" s="4" t="s">
        <v>66</v>
      </c>
      <c r="D19" s="1" t="s">
        <v>11</v>
      </c>
      <c r="E19" s="6">
        <v>3</v>
      </c>
      <c r="F19" s="2" t="s">
        <v>12</v>
      </c>
      <c r="G19" s="2" t="s">
        <v>40</v>
      </c>
      <c r="H19" s="10" t="s">
        <v>38</v>
      </c>
      <c r="I19" s="20">
        <v>1</v>
      </c>
      <c r="J19" s="20" t="s">
        <v>43</v>
      </c>
      <c r="K19" s="4"/>
    </row>
    <row r="20" spans="1:11" ht="123.75" customHeight="1" x14ac:dyDescent="0.25">
      <c r="A20" s="1" t="str">
        <f>CONCATENATE("openBankingBrazil/&lt;organisation&gt;/companies/businessAccounts/",B20)</f>
        <v xml:space="preserve">openBankingBrazil/&lt;organisation&gt;/companies/businessAccounts/openCloseChannels </v>
      </c>
      <c r="B20" s="4" t="s">
        <v>76</v>
      </c>
      <c r="C20" s="5" t="s">
        <v>62</v>
      </c>
      <c r="D20" s="1" t="s">
        <v>19</v>
      </c>
      <c r="E20" s="6">
        <v>30</v>
      </c>
      <c r="F20" s="2" t="s">
        <v>12</v>
      </c>
      <c r="G20" s="2"/>
      <c r="H20" s="10" t="s">
        <v>39</v>
      </c>
      <c r="I20" s="9">
        <v>1</v>
      </c>
      <c r="J20" s="9">
        <v>7</v>
      </c>
      <c r="K20" s="4"/>
    </row>
    <row r="21" spans="1:11" ht="71.25" x14ac:dyDescent="0.25">
      <c r="A21" s="1" t="str">
        <f>CONCATENATE("openBankingBrazil/&lt;organisation&gt;/companies/businessAccounts/",B21)</f>
        <v xml:space="preserve">openBankingBrazil/&lt;organisation&gt;/companies/businessAccounts/transactionMethods  </v>
      </c>
      <c r="B21" s="5" t="s">
        <v>77</v>
      </c>
      <c r="C21" s="4" t="s">
        <v>63</v>
      </c>
      <c r="D21" s="1" t="s">
        <v>19</v>
      </c>
      <c r="E21" s="8">
        <v>30</v>
      </c>
      <c r="F21" s="2" t="s">
        <v>12</v>
      </c>
      <c r="G21" s="2"/>
      <c r="H21" s="11" t="s">
        <v>78</v>
      </c>
      <c r="I21" s="9">
        <v>1</v>
      </c>
      <c r="J21" s="9">
        <v>4</v>
      </c>
      <c r="K21" s="4"/>
    </row>
    <row r="22" spans="1:11" ht="30" x14ac:dyDescent="0.25">
      <c r="A22" s="1" t="str">
        <f>CONCATENATE("openBankingBrazil/&lt;organisation&gt;/companies/businessAccounts/termsConditions/",B22)</f>
        <v>openBankingBrazil/&lt;organisation&gt;/companies/businessAccounts/termsConditions/minimumBalance</v>
      </c>
      <c r="B22" s="4" t="s">
        <v>29</v>
      </c>
      <c r="C22" s="5" t="s">
        <v>49</v>
      </c>
      <c r="D22" s="1" t="s">
        <v>11</v>
      </c>
      <c r="E22" s="6">
        <v>12</v>
      </c>
      <c r="F22" s="2" t="s">
        <v>12</v>
      </c>
      <c r="G22" s="21" t="s">
        <v>95</v>
      </c>
      <c r="H22" s="10"/>
      <c r="I22" s="9">
        <v>1</v>
      </c>
      <c r="J22" s="9">
        <v>1</v>
      </c>
      <c r="K22" s="4"/>
    </row>
    <row r="23" spans="1:11" ht="30" x14ac:dyDescent="0.25">
      <c r="A23" s="1" t="str">
        <f>CONCATENATE("openBankingBrazil/&lt;organisation&gt;/companies/businessAccounts/termsConditions/",B23)</f>
        <v>openBankingBrazil/&lt;organisation&gt;/companies/businessAccounts/termsConditions/minimumBalanceCurrency</v>
      </c>
      <c r="B23" s="4" t="s">
        <v>30</v>
      </c>
      <c r="C23" s="4" t="s">
        <v>65</v>
      </c>
      <c r="D23" s="1" t="s">
        <v>11</v>
      </c>
      <c r="E23" s="8">
        <v>3</v>
      </c>
      <c r="F23" s="2" t="s">
        <v>12</v>
      </c>
      <c r="G23" s="2" t="s">
        <v>40</v>
      </c>
      <c r="H23" s="10" t="s">
        <v>38</v>
      </c>
      <c r="I23" s="9">
        <v>1</v>
      </c>
      <c r="J23" s="9">
        <v>1</v>
      </c>
      <c r="K23" s="4"/>
    </row>
    <row r="24" spans="1:11" ht="30" x14ac:dyDescent="0.25">
      <c r="A24" s="1" t="str">
        <f>CONCATENATE("openBankingBrazil/&lt;organisation&gt;/companies/businessAccounts/termsConditions/",B24)</f>
        <v>openBankingBrazil/&lt;organisation&gt;/companies/businessAccounts/termsConditions/elegibilityCriteriaInfo</v>
      </c>
      <c r="B24" s="5" t="s">
        <v>31</v>
      </c>
      <c r="C24" s="5" t="s">
        <v>64</v>
      </c>
      <c r="D24" s="1" t="s">
        <v>11</v>
      </c>
      <c r="E24" s="6">
        <v>1000</v>
      </c>
      <c r="F24" s="2" t="s">
        <v>12</v>
      </c>
      <c r="G24" s="2"/>
      <c r="H24" s="10"/>
      <c r="I24" s="9">
        <v>1</v>
      </c>
      <c r="J24" s="9">
        <v>1</v>
      </c>
      <c r="K24" s="4"/>
    </row>
    <row r="25" spans="1:11" x14ac:dyDescent="0.25">
      <c r="A25" s="1" t="str">
        <f>CONCATENATE("openBankingBrazil/&lt;organisation&gt;/companies/businessAccounts/termsConditions/",B25)</f>
        <v>openBankingBrazil/&lt;organisation&gt;/companies/businessAccounts/termsConditions/closingProcessInfo</v>
      </c>
      <c r="B25" s="4" t="s">
        <v>32</v>
      </c>
      <c r="C25" s="4" t="s">
        <v>73</v>
      </c>
      <c r="D25" s="1" t="s">
        <v>11</v>
      </c>
      <c r="E25" s="8">
        <v>2000</v>
      </c>
      <c r="F25" s="2" t="s">
        <v>12</v>
      </c>
      <c r="G25" s="2"/>
      <c r="H25" s="10"/>
      <c r="I25" s="9">
        <v>1</v>
      </c>
      <c r="J25" s="9">
        <v>1</v>
      </c>
      <c r="K25" s="4"/>
    </row>
    <row r="26" spans="1:11" ht="30" x14ac:dyDescent="0.25">
      <c r="A26" s="1" t="str">
        <f t="shared" ref="A26:A31" si="0">CONCATENATE("openBankingBrazil/&lt;organisation&gt;/companies/businessAccounts/incomeRates/",B26)</f>
        <v>openBankingBrazil/&lt;organisation&gt;/companies/businessAccounts/incomeRates/rate</v>
      </c>
      <c r="B26" s="4" t="s">
        <v>67</v>
      </c>
      <c r="C26" s="4" t="s">
        <v>72</v>
      </c>
      <c r="D26" s="1" t="s">
        <v>11</v>
      </c>
      <c r="E26" s="6">
        <v>7</v>
      </c>
      <c r="F26" s="2" t="s">
        <v>17</v>
      </c>
      <c r="G26" s="1" t="s">
        <v>46</v>
      </c>
      <c r="H26" s="11"/>
      <c r="I26" s="9">
        <v>0</v>
      </c>
      <c r="J26" s="9">
        <v>1</v>
      </c>
      <c r="K26" s="4"/>
    </row>
    <row r="27" spans="1:11" ht="60" x14ac:dyDescent="0.25">
      <c r="A27" s="1" t="str">
        <f t="shared" si="0"/>
        <v>openBankingBrazil/&lt;organisation&gt;/companies/businessAccounts/incomeRates/referencialRate</v>
      </c>
      <c r="B27" s="5" t="s">
        <v>33</v>
      </c>
      <c r="C27" s="4" t="s">
        <v>69</v>
      </c>
      <c r="D27" s="1" t="s">
        <v>11</v>
      </c>
      <c r="E27" s="8">
        <v>7</v>
      </c>
      <c r="F27" s="2" t="s">
        <v>17</v>
      </c>
      <c r="G27" s="1" t="s">
        <v>46</v>
      </c>
      <c r="H27" s="11"/>
      <c r="I27" s="9">
        <v>0</v>
      </c>
      <c r="J27" s="9">
        <v>1</v>
      </c>
      <c r="K27" s="4"/>
    </row>
    <row r="28" spans="1:11" ht="75" x14ac:dyDescent="0.25">
      <c r="A28" s="1" t="str">
        <f t="shared" si="0"/>
        <v>openBankingBrazil/&lt;organisation&gt;/companies/businessAccounts/incomeRates/indexer</v>
      </c>
      <c r="B28" s="4" t="s">
        <v>34</v>
      </c>
      <c r="C28" s="4" t="s">
        <v>68</v>
      </c>
      <c r="D28" s="1" t="s">
        <v>19</v>
      </c>
      <c r="E28" s="6">
        <v>10</v>
      </c>
      <c r="F28" s="2" t="s">
        <v>17</v>
      </c>
      <c r="G28" s="2"/>
      <c r="H28" s="11"/>
      <c r="I28" s="9">
        <v>0</v>
      </c>
      <c r="J28" s="9">
        <v>1</v>
      </c>
      <c r="K28" s="4"/>
    </row>
    <row r="29" spans="1:11" ht="90" x14ac:dyDescent="0.25">
      <c r="A29" s="1" t="str">
        <f t="shared" si="0"/>
        <v>openBankingBrazil/&lt;organisation&gt;/companies/businessAccounts/incomeRates/prePostTax</v>
      </c>
      <c r="B29" s="4" t="s">
        <v>35</v>
      </c>
      <c r="C29" s="4" t="s">
        <v>70</v>
      </c>
      <c r="D29" s="1" t="s">
        <v>19</v>
      </c>
      <c r="E29" s="8">
        <v>3</v>
      </c>
      <c r="F29" s="2" t="s">
        <v>17</v>
      </c>
      <c r="G29" s="2"/>
      <c r="H29" s="10" t="s">
        <v>71</v>
      </c>
      <c r="I29" s="9">
        <v>0</v>
      </c>
      <c r="J29" s="9">
        <v>1</v>
      </c>
      <c r="K29" s="4"/>
    </row>
    <row r="30" spans="1:11" ht="42.75" x14ac:dyDescent="0.25">
      <c r="A30" s="1" t="str">
        <f t="shared" si="0"/>
        <v>openBankingBrazil/&lt;organisation&gt;/companies/businessAccounts/incomeRates/frequency</v>
      </c>
      <c r="B30" s="5" t="s">
        <v>36</v>
      </c>
      <c r="C30" s="5" t="s">
        <v>18</v>
      </c>
      <c r="D30" s="1" t="s">
        <v>19</v>
      </c>
      <c r="E30" s="6">
        <v>4</v>
      </c>
      <c r="F30" s="2" t="s">
        <v>17</v>
      </c>
      <c r="G30" s="2"/>
      <c r="H30" s="12" t="s">
        <v>96</v>
      </c>
      <c r="I30" s="9">
        <v>0</v>
      </c>
      <c r="J30" s="9">
        <v>1</v>
      </c>
      <c r="K30" s="4"/>
    </row>
    <row r="31" spans="1:11" x14ac:dyDescent="0.25">
      <c r="A31" s="1" t="str">
        <f t="shared" si="0"/>
        <v>openBankingBrazil/&lt;organisation&gt;/companies/businessAccounts/incomeRates/additionalinfo</v>
      </c>
      <c r="B31" s="4" t="s">
        <v>50</v>
      </c>
      <c r="C31" s="4" t="s">
        <v>16</v>
      </c>
      <c r="D31" s="1" t="s">
        <v>11</v>
      </c>
      <c r="E31" s="8">
        <v>2000</v>
      </c>
      <c r="F31" s="2" t="s">
        <v>17</v>
      </c>
      <c r="G31" s="2"/>
      <c r="H31" s="11"/>
      <c r="I31" s="9">
        <v>0</v>
      </c>
      <c r="J31" s="9">
        <v>1</v>
      </c>
      <c r="K31" s="4"/>
    </row>
    <row r="32" spans="1:11" x14ac:dyDescent="0.25">
      <c r="A32" s="2"/>
      <c r="B32" s="2"/>
      <c r="C32" s="4"/>
      <c r="D32" s="2"/>
      <c r="F32" s="2"/>
      <c r="G32" s="2"/>
      <c r="H32" s="11"/>
      <c r="I32" s="9"/>
      <c r="J32" s="9"/>
      <c r="K32" s="4"/>
    </row>
    <row r="33" spans="1:11" x14ac:dyDescent="0.25">
      <c r="A33" s="2"/>
      <c r="B33" s="2"/>
      <c r="C33" s="2"/>
      <c r="D33" s="2"/>
      <c r="F33" s="2"/>
      <c r="G33" s="2"/>
      <c r="H33" s="11"/>
      <c r="I33" s="9"/>
      <c r="J33" s="9"/>
      <c r="K33" s="4"/>
    </row>
    <row r="34" spans="1:11" x14ac:dyDescent="0.25">
      <c r="A34" s="2"/>
      <c r="B34" s="2"/>
      <c r="C34" s="2"/>
      <c r="D34" s="2"/>
      <c r="F34" s="2"/>
      <c r="G34" s="2"/>
      <c r="H34" s="11"/>
      <c r="I34" s="9"/>
      <c r="J34" s="9"/>
      <c r="K34" s="4"/>
    </row>
    <row r="35" spans="1:11" x14ac:dyDescent="0.25">
      <c r="D35" s="2"/>
      <c r="F35" s="2"/>
      <c r="G35" s="2"/>
      <c r="H35" s="1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ContaCorrentePF</vt:lpstr>
      <vt:lpstr>ContaCorrentePJ</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2020-07-15T00:22:44Z</dcterms:modified>
</cp:coreProperties>
</file>