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TSDS\Documents\Temp\"/>
    </mc:Choice>
  </mc:AlternateContent>
  <xr:revisionPtr revIDLastSave="0" documentId="13_ncr:1_{0D90F63D-1340-4468-B904-68F9897FBE2F}" xr6:coauthVersionLast="44" xr6:coauthVersionMax="45" xr10:uidLastSave="{00000000-0000-0000-0000-000000000000}"/>
  <bookViews>
    <workbookView xWindow="-120" yWindow="-120" windowWidth="20730" windowHeight="11160" xr2:uid="{00000000-000D-0000-FFFF-FFFF00000000}"/>
  </bookViews>
  <sheets>
    <sheet name="EmpréstimosPF" sheetId="11" r:id="rId1"/>
    <sheet name="EmpréstimosPJ" sheetId="5" r:id="rId2"/>
    <sheet name="PJ" sheetId="7" r:id="rId3"/>
    <sheet name="Lista 4015" sheetId="8" r:id="rId4"/>
    <sheet name="Glossário Bacen" sheetId="9" r:id="rId5"/>
    <sheet name="Garantias" sheetId="10"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1" i="5" l="1"/>
  <c r="A20" i="5"/>
  <c r="A19" i="5"/>
  <c r="A18" i="5"/>
  <c r="A17" i="5"/>
  <c r="A16" i="5"/>
  <c r="A15" i="5"/>
  <c r="A14" i="5"/>
  <c r="A13" i="5"/>
  <c r="A12" i="5"/>
  <c r="A11" i="5"/>
  <c r="A10" i="5"/>
  <c r="A9" i="5"/>
  <c r="A8" i="5"/>
  <c r="A7" i="5"/>
  <c r="A6" i="5"/>
  <c r="A5" i="5"/>
  <c r="A21" i="11"/>
  <c r="A20" i="11"/>
  <c r="A19" i="11"/>
  <c r="A18" i="11"/>
  <c r="A17" i="11"/>
  <c r="A16" i="11"/>
  <c r="A15" i="11"/>
  <c r="A14" i="11"/>
  <c r="A13" i="11"/>
  <c r="A12" i="11"/>
  <c r="A11" i="11"/>
  <c r="A10" i="11"/>
  <c r="A9" i="11"/>
  <c r="A8" i="11"/>
  <c r="A7" i="11"/>
  <c r="A6" i="11"/>
  <c r="A5" i="11"/>
  <c r="A4" i="11"/>
  <c r="A3" i="11"/>
  <c r="A2" i="11"/>
  <c r="A17" i="7" l="1"/>
  <c r="A61" i="9" l="1" a="1"/>
  <c r="A61" i="9" s="1"/>
  <c r="A63" i="9" a="1"/>
  <c r="A63" i="9" s="1"/>
  <c r="A66" i="9" a="1"/>
  <c r="A66" i="9" s="1"/>
  <c r="A18" i="7" l="1"/>
  <c r="A16" i="7" l="1"/>
  <c r="A15" i="7"/>
  <c r="A14" i="7"/>
  <c r="A13" i="7"/>
  <c r="A12" i="7"/>
  <c r="A11" i="7"/>
  <c r="A10" i="7"/>
  <c r="A9" i="7"/>
  <c r="A8" i="7"/>
  <c r="A7" i="7"/>
  <c r="A6" i="7"/>
  <c r="A5" i="7"/>
  <c r="A4" i="7"/>
  <c r="A3" i="7"/>
  <c r="A2" i="7"/>
  <c r="A4" i="5" l="1"/>
  <c r="A3" i="5"/>
  <c r="A2" i="5"/>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<sst xmlns="http://schemas.openxmlformats.org/spreadsheetml/2006/main" count="605" uniqueCount="335">
  <si>
    <t>Xpath</t>
  </si>
  <si>
    <t xml:space="preserve">Nome </t>
  </si>
  <si>
    <t>Definição</t>
  </si>
  <si>
    <t>Tipo do Dado</t>
  </si>
  <si>
    <t>Tamanho</t>
  </si>
  <si>
    <t>Mandatoriedade</t>
  </si>
  <si>
    <t>Formato</t>
  </si>
  <si>
    <t>Domínio</t>
  </si>
  <si>
    <t>Mínimo de Ocorrências</t>
  </si>
  <si>
    <t>Máximo de Ocorrências</t>
  </si>
  <si>
    <t>Restrições</t>
  </si>
  <si>
    <t>name</t>
  </si>
  <si>
    <t xml:space="preserve">Nome do conglomerado. P.ex. 'Organização A' </t>
  </si>
  <si>
    <t>Texto</t>
  </si>
  <si>
    <t>Mandatório</t>
  </si>
  <si>
    <t>\w*\W*</t>
  </si>
  <si>
    <t>N/A</t>
  </si>
  <si>
    <r>
      <t>Nome da Instituição</t>
    </r>
    <r>
      <rPr>
        <sz val="11"/>
        <color theme="1"/>
        <rFont val="Calibri"/>
        <family val="2"/>
        <scheme val="minor"/>
      </rPr>
      <t>, pertencente à organização, r</t>
    </r>
    <r>
      <rPr>
        <sz val="11"/>
        <rFont val="Calibri"/>
        <family val="2"/>
        <scheme val="minor"/>
      </rPr>
      <t>esponsável pela comercialização das modalidades de Empréstimos para Pessoas Físicas consultadas. Ex. 'Empresa da Organização A'</t>
    </r>
  </si>
  <si>
    <t>cnpjNumber</t>
  </si>
  <si>
    <t xml:space="preserve">O responsável pela comercialização das modalidades de Empréstimos para Pessoas Físicas consultadas - o CNPJ corresponde ao número de inscrição no Cadastro de Pessoa Jurídica. Composto por: os oito primeiros números à esquerda (XX. XXX. XXX) formam a "raiz" ou base, que identifica a empresa de forma única. Os quatro seguintes números de ordem das filiais da empresa. Normalmente a empresa matriz tem este campo preenchido com '0001'. Os dois últimos números correspondem ao dígito verificador.  Composição do CNPJ pode ser assim representada, conforme ex. '50.685.362/0001-35'.
Deve-se ter apenas os números do CNPJ, sem máscara.
</t>
  </si>
  <si>
    <t>^(\d{14})$</t>
  </si>
  <si>
    <t xml:space="preserve">Números de 0 a 9. </t>
  </si>
  <si>
    <t>types</t>
  </si>
  <si>
    <t xml:space="preserve">Modalidades de empréstimos ofertados para pessoas Físicas, conforme Circular 4015-Bacen. Segundo cartilha do Bacen: Empréstimo é um contrato entre o cliente e uma instituição financeira (banco, cooperativa de crédito, caixa econômica) pelo qual o cliente recebe uma quantia em dinheiro que deverá ser devolvida em prazo determinado, acrescida dos juros acertados. Os recursos obtidos no empréstimo não tem destinação específica. 
Adiantamento a depositante - É um crédito emergencial. É um serviço onde o banco cede ao cliente um crédito adicional para cobrir um débito quando sua conta não possui saldo, ou seja está com saldo insuficiente ou negativo. 
Crédito pessoal consignado -  operações de crédito com retenção de parcela do salário ou benefício do tomador, para o pagamento das prestações do empréstimo – desconto em
folha de pagamento – nos termos da legislação em vigor
Crédito pessoal não consignado -  operações de empréstimos às pessoas físicas, sem vinculação com aquisição de bem ou serviço e sem retenção de parcela do salário ou benefício do tomador para o pagamento das prestações do empréstimo
Cheque especial - operações de crédito vinculadas à conta corrente, nas quais determinado limite de crédito é disponibilizado aos clientes para utilização de acordo com suas conveniências, sem necessidade de comunicação prévia à instituição financeira
Conta garantida - operações de crédito rotativo, nas quais determinado limite de crédito é disponibilizado para utilização pelo cliente, através da simples movimentação da conta corrente e/ou solicitação formal à instituição financeira. As operações classificadas nessa modalidade não devem ter data definida para a amortização do saldo devedor, exceto a estabelecida para vigência do contrato
Home equity - empréstimos a pessoas físicas, garantidos por hipoteca ou por alienação fiduciária de bens imóveis residenciais, sem vinculação a aquisição de bens
Microcrédito – consumo: Operações de microcrédito destinadas ao consumo contratadas com recursos lastreados em depósitos à vista, nos termos definidos pela Resolução nº 4.000, de 25 de agosto de 2011
Microcrédito – consignado: Refere-se às operações de microcrédito com retenção de parte do salário do contratante para o pagamento das parcelas do empréstimo (desconto em folha de pagamento) contratadas com recursos referenciados em depósitos à vista, nos termos definidos pela Resolução nº 4.000, de 2011
Outros empréstimos - deve ser utilizada quando inexistir submodalidade adequada para a operação sob registro e na composição de dívidas de diferentes submodalidades
Cartão de crédito – não migrado: operações anteriormente informadas na modalidade crédito rotativo vinculado a cartão de crédito, sem previsão de consignação em folha de pagamento, quando não forem liquidadas integralmente no vencimento do crédito rotativo vinculado a cartão de crédito e não tenha havido financiamento do saldo devedor nos prazos previstos na Resolução 4.549, de 26 de janeiro de 2017. 
Recebíveis adquiridos: operações relativas à compra de créditos decorrentes da negociação de bens e serviços mediante pagamento a prazo, onde os referidos créditos não estão devidamente identificados. Nessas operações, o cedente será informado como o cliente devedor da operação
</t>
  </si>
  <si>
    <t>Enum</t>
  </si>
  <si>
    <t>serviceName</t>
  </si>
  <si>
    <t>Nomes das Tarifas cobradas sobre Serviços ofertados à Modalidade de Empréstimo, para pessoa física. (Campo Livre) (trazer exemplo)</t>
  </si>
  <si>
    <t>n</t>
  </si>
  <si>
    <t>serviceCode</t>
  </si>
  <si>
    <t>chargeTriggerInfo</t>
  </si>
  <si>
    <t>maxPrice</t>
  </si>
  <si>
    <t>(\d{1,9}\,\d{2}){1}</t>
  </si>
  <si>
    <t>currency</t>
  </si>
  <si>
    <t xml:space="preserve">Moeda referente ao valor da Tarifa, segundo modelo ISO-4217. p. ex. 'BRL' </t>
  </si>
  <si>
    <t>^([A-Z]{3})$</t>
  </si>
  <si>
    <t>rate</t>
  </si>
  <si>
    <t>Percentual que incide sobre a composição das taxas de juros remuneratórias</t>
  </si>
  <si>
    <t>Opcional</t>
  </si>
  <si>
    <t>(-?[1-9]?\d{1,2}){1}(\,\d{1,2}){1}</t>
  </si>
  <si>
    <t>referencialRate</t>
  </si>
  <si>
    <t>Taxa Referencial se configura como uma taxa de juros de referência, ou seja, um indicador geral da economia brasileira. Por isso, é utilizada na hora de calcular o rendimento de determinadas aplicações financeiras</t>
  </si>
  <si>
    <t>indexer</t>
  </si>
  <si>
    <t>Indexador é o termo utilizado para se referir aos índices usados como base para corrigir os valores monetários de um determinado ativo. No Brasil, os indexadores mais comuns são o IPCA, a taxa Selic e o CDI</t>
  </si>
  <si>
    <t>texto</t>
  </si>
  <si>
    <t>prePostTax</t>
  </si>
  <si>
    <t>Indicador de pré ou pós. A diferença básica é que, enquanto o prefixado apresenta rentabilidade definida, o pós-fixado acompanha algum indicador. Assim, quem investe no primeiro grupo sabe como será seu rendimento previamente, enquanto quem investe no segundo, só conhecerá os resultados na data de vencimento</t>
  </si>
  <si>
    <t>^(\d{1})$</t>
  </si>
  <si>
    <t>1. Pré
2. Pós</t>
  </si>
  <si>
    <t>frequency</t>
  </si>
  <si>
    <t>Código que indica Frequência sobre a qual incide a Remuneração. P. ex. 'a.d.', 'a.m.', 'a.a.'</t>
  </si>
  <si>
    <t>^(a\.[d,m,a]\.){1}$</t>
  </si>
  <si>
    <t>incomeRateInfo</t>
  </si>
  <si>
    <t>Descrição da Remuneração relativa as taxas de juros remuneratórias sobre a modalidade de Empréstimo infomrada, para pessoa física</t>
  </si>
  <si>
    <t>opcional</t>
  </si>
  <si>
    <t>requiredWarranties</t>
  </si>
  <si>
    <t xml:space="preserve">Relação de garantias exigidas, segundo documento 3040 do Bacen: 
-cessão de direitos creditórios: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-caução: garantia instituída sobre créditos do garantidor, 
-penhor: direito real que consiste na tradição de uma coisa móvel ou mobilizável, suscetível de alienação, realizada pelo devedor ou por terceiro ao credor, a fim de garantir o pagamento do débito, 
-alienação fiduciária: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 
-hipoteca: direito real de garantia que afeta um bem imóvel para o cumprimento da obrigação, 
-operações garantidas pelo governo: nas instâncias federal, estadual ou municipal
-outras garantias não fidejussórias: as garantias reais não descritas como: cessão de direitos creditórios, caução, penhor, alienação fiduciária, hipoteca ou operação garantida pelo governo 
-seguros e assemelhados: os seguros (e assemelhados) contratados para garantir o pagamento da operação em circunstâncias adversas,
-garantia fidejussória: baseada na fidelidade do garantidor em cumprir as obrigações, caso o devedor não o faça
-bens arrendados: bem objeto do arrendamento financeiro
-garantias internacionais: declarar se a garantia é mitigadora ou não, observados os critérios definidos pela Circular 3.644, de 4 de março de 2013, 
-operações garantidas por outras entidade: declarar as garantias prestadas pelas entidades descritas no item 3. Informações de Garantias (i) do documento 3040 - Bacen, 
-acordos de compensação: operações que sejam abrangidas por
-acordos para a compensação e liquidação de obrigações no âmbito do SFN, nos termos da Resolução 3.263, de 24 de fevereiro de 2005, 
-não aplicável
</t>
  </si>
  <si>
    <t>termsCondictions</t>
  </si>
  <si>
    <t>Campo aberto para informar as condições contratuais relativas à Modalidade de Empréstimo para pessoa física informada. Pode ser informada a URL referente ao endereço onde constam as condições informadas</t>
  </si>
  <si>
    <r>
      <t>Nome da Instituição</t>
    </r>
    <r>
      <rPr>
        <sz val="11"/>
        <color theme="1"/>
        <rFont val="Calibri"/>
        <family val="2"/>
        <scheme val="minor"/>
      </rPr>
      <t>, pertencente à organização, r</t>
    </r>
    <r>
      <rPr>
        <sz val="11"/>
        <rFont val="Calibri"/>
        <family val="2"/>
        <scheme val="minor"/>
      </rPr>
      <t>esponsável pela comercialização das modalidades de Empréstimos para Pessoas Jurídicas cosultadas. Ex. 'Empresa da Organização A'</t>
    </r>
  </si>
  <si>
    <t>O responsável pela comercialização das modalidades de Empréstimos para Pessoas Jurídicas cosultadas - o CNPJ corresponde ao número de inscrição no Cadastro de Pessoa Jurídica. Composto por: os oito primeiros números à esquerda (XX. XXX. XXX) formam a "raiz" ou base, que identifica a empresa de forma única. Os quatro seguintes números de ordem das filiais da empresa. Normalmente a empresa matriz tem este campo preenchido com '0001'. Os dois últimos números correspondem ao dígito verificador.  composição do CNPJ pode ser assim representada, conforme ex. '50.685.362/0001-35' 
Deve-se ter apenas os números do CNPJ, sem máscara.</t>
  </si>
  <si>
    <t xml:space="preserve">Números de 0 a 9 </t>
  </si>
  <si>
    <t>Modalidades de empréstimos ofertados para pessoas jurídicas, conforme Circular 4015-Bacen. Segundo cartilha do Bacen: Empréstimo é um contrato entre o cliente e uma instituição financeira (banco, cooperativa de crédito, caixa econômica) pelo qual o cliente recebe uma quantia em dinheiro que deverá ser devolvida em prazo determinado, acrescida dos juros acertados. Os recursos obtidos no empréstimo não tem destinação específica. 
Adiantamento a depositante - É um crédito emergencial. É um serviço onde o banco cede ao cliente um crédito adicional para cobrir um débito quando sua conta não possui saldo, ou seja está com saldo insuficiente ou negativo. 
Cheque especial - operações de crédito vinculadas à conta corrente, nas quais determinado limite de crédito é disponibilizado aos clientes para utilização de acordo com suas conveniências, sem necessidade de comunicação prévia à instituição financeira
Conta garantida - operações de crédito rotativo, nas quais determinado limite de crédito é disponibilizado para utilização pelo cliente, através da simples movimentação da conta corrente e/ou solicitação formal à instituição financeira. As operações classificadas nessa modalidade não devem ter data definida para a amortização do saldo devedor, exceto a estabelecida para vigência do contrato
Outros empréstimos - deve ser utilizada quando inexistir submodalidade adequada para a operação sob registro e na composição de dívidas de diferentes submodalidades
Cartão de crédito – não migrado: operações anteriormente informadas na modalidade crédito rotativo vinculado a cartão de crédito, sem previsão de consignação em folha de pagamento, quando não forem liquidadas integralmente no vencimento do crédito rotativo vinculado a cartão de crédito e não tenha havido financiamento do saldo devedor nos prazos previstos na Resolução 4.549, de 26 de janeiro de 2017. 
Recebíveis adquiridos: operações relativas à compra de créditos decorrentes da negociação de bens e serviços mediante pagamento a prazo, onde os referidos créditos não estão devidamente identificados. Nessas operações, o cedente será informado como o cliente devedor da operação
Microcrédito – microempreendedor: Refere-se às operações de microcrédito destinadas a microempreendedores contratadas com recursos lastreados em depósitos à vista, nos termos definidos pela Resolução nº 4.000, de 2011. As operações de microcrédito para pessoas jurídicas, nos termos do inciso II, do art. 2º dessa Resolução estão incluídas nessa modalidade
Capital de giro com prazo de vencimento até 365 dias: operações de crédito voltadas para o financiamento de curto prazo (igual ou inferior a 365 dias) das pessoas jurídicas, vinculadas às necessidades de capital de giro e a um contrato específico que estabeleça prazos, taxas e garantias
Capital de giro com prazo vencimento superior a 365 dias: operações de crédito voltadas para o financiamento de médio e longo prazo (superior a 365 dias) das pessoas jurídicas, vinculadas às necessidades de capital de giro e a um contrato específico que estabeleça prazos, taxas e garantias
Capital de giro rotativo: operações de crédito voltadas para o financiamento de capital de giro, vinculadas a um contrato que estabeleça linha de crédito rotativo, de forma que, à medida que a empresa devedora amortize os empréstimos já tomados, o limite disponível para utilização seja restituído, e amortizações com datas predeterminadas, podendo ser facultado ao devedor repactuar o fluxo de pagamentos ao longo da vigência do contrato
ARO – adiantamento de receitas orçamentárias: operações de crédito por antecipação de receita ao setor público</t>
  </si>
  <si>
    <t>Sigla de identificação do serviço relacionado à Modalidade de Empréstimo informada, para pessoa jurídica. Campo aberto. P. ex.  (Trazer a Exemplo)</t>
  </si>
  <si>
    <t>Fatores geradores de cobrança que incidem sobre as Modalidades de Empréstimos informada, para pessoa jurídica. Campo Livre Trazer Exemplo</t>
  </si>
  <si>
    <t>Valor máximo para a tarifa cobrada, relativa ao serviço ofertado para a Modalidade de Empréstimo, para pessoa jurídica. P.ex. 45,00</t>
  </si>
  <si>
    <t>Percentual que incide sobre a composição da  taxa de juros remuneratórias</t>
  </si>
  <si>
    <t>^(-?\d{1,2}){1}(\,\d{1,2}){1}$</t>
  </si>
  <si>
    <t>^(-?\d{1,14}){1}(\,\d{1,4}){1}$</t>
  </si>
  <si>
    <t>Frequência sobre a qual incide a Remuneração. P. ex. 'a.d', 'a.m.', a.a.'</t>
  </si>
  <si>
    <t>Descrição da Remuneração relativa as taxas de juros remuneratórias sobre a modalidade de Empréstimo infomrada, para pessoa jurídica</t>
  </si>
  <si>
    <t>Relação de garantias exigidas, segundo documento 3040 do Bacen: 
-cessão de direitos creditórios: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-caução: garantia instituída sobre créditos do garantidor, 
-penhor: direito real que consiste na tradição de uma coisa móvel ou mobilizável, suscetível de alienação, realizada pelo devedor ou por terceiro ao credor, a fim de garantir o pagamento do débito, 
-alienação fiduciária: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 
-hipoteca: direito real de garantia que afeta um bem imóvel para o cumprimento da obrigação, 
-operações garantidas pelo governo: nas instâncias federal, estadual ou municipal
-outras garantias não fidejussórias: as garantias reais não descritas como: cessão de direitos creditórios, caução, penhor, alienação fiduciária, hipoteca ou operação garantida pelo governo 
-seguros e assemelhados: os seguros (e assemelhados) contratados para garantir o pagamento da operação em circunstâncias adversas,
-garantia fidejussória: baseada na fidelidade do garantidor em cumprir as obrigações, caso o devedor não o faça
-bens arrendados: bem objeto do arrendamento financeiro
-garantias internacionais: declarar se a garantia é mitigadora ou não, observados os critérios definidos pela Circular 3.644, de 4 de março de 2013, 
-operações garantidas por outras entidade: declarar as garantias prestadas pelas entidades descritas no item 3. Informações de Garantias (i) do documento 3040 - Bacen, 
-acordos de compensação: operações que sejam abrangidas por acordos para a compensação e liquidação de obrigações no âmbito do SFN, nos termos da Resolução 3.263, de 24 de fevereiro de 2005, 
-não aplicável</t>
  </si>
  <si>
    <t>1. cessão de direitos creditórios
2. caução
3. penhor
4. alienação fiduciária
5. hipoteca
6. operações garantidas pelo governo
7. outras garantias não fidejussórias
8. seguros e assemelhados
9. garantir fidejussória
10. bens arrendados
11. garantias internacionais
12. operações garantidas por outras entidades
13. acordos de compensação
14. não aplicável</t>
  </si>
  <si>
    <t>Campo aberto para informar as condições contratuais relativas à Modalidade de Empréstimo informada</t>
  </si>
  <si>
    <t>Adiantamento a depositante</t>
  </si>
  <si>
    <t>II - empréstimos:</t>
  </si>
  <si>
    <t>a) crédito pessoal;</t>
  </si>
  <si>
    <t>1. crédito consignado; e</t>
  </si>
  <si>
    <t>2. crédito sem consignação;</t>
  </si>
  <si>
    <t>b) cheque especial;</t>
  </si>
  <si>
    <t>c) conta garantida;</t>
  </si>
  <si>
    <t>d) capital de giro;</t>
  </si>
  <si>
    <t>e) microcrédito; e</t>
  </si>
  <si>
    <t>f) home equity;</t>
  </si>
  <si>
    <t>III - direitos creditórios descontados:</t>
  </si>
  <si>
    <t>a) desconto de duplicatas;</t>
  </si>
  <si>
    <t>b) desconto de cheques;</t>
  </si>
  <si>
    <t>c) antecipação de recebíveis de cartão de crédito; e</t>
  </si>
  <si>
    <t>d) desconto de nota promissória; e</t>
  </si>
  <si>
    <t>IV - financiamentos:</t>
  </si>
  <si>
    <t>a) aquisições de bens móveis;</t>
  </si>
  <si>
    <t>b) imobiliários:</t>
  </si>
  <si>
    <t>1. Sistema Financeiro da Habitação (SFH); e</t>
  </si>
  <si>
    <t>2. Sistema Financeiro Imobiliário (SFI);</t>
  </si>
  <si>
    <t>c) microcrédito produtivo orientado; e</t>
  </si>
  <si>
    <t>d) rurais.</t>
  </si>
  <si>
    <t>Operações de Crédito com Recursos Livres</t>
  </si>
  <si>
    <t xml:space="preserve">Correspondem aos contratos de financiamentos e empréstimos com taxas de juros livremente
pactuadas entre instituições financeiras e mutuários. Nas operações livres, as instituições financeiras têm autonomia sobre a destinação dos recursos captados em mercado.
</t>
  </si>
  <si>
    <t xml:space="preserve">Adiantamentos sobre contratos de câmbio (ACC) </t>
  </si>
  <si>
    <t>Operações de antecipação parcial ou total de receitas vinculadas a contratos de exportação,
 destinadas ao financiamento da produção das respectivas mercadorias a serem exportadas. Inclui as operações de adiantamentos de cambiais entregues (ACE).</t>
  </si>
  <si>
    <t>Antecipação de faturas de cartão de crédito: Operações de crédito para adiantamento de recursos</t>
  </si>
  <si>
    <t>às pessoas jurídicas com base em fluxo de caixa futuro vinculado a direitos creditórios sob a forma</t>
  </si>
  <si>
    <t>de faturas de cartão de crédito.</t>
  </si>
  <si>
    <t>Arrendamento mercantil de veículos: Operações de arrendamento mercantil (leasing) financeiro,</t>
  </si>
  <si>
    <t>em que o arrendador concede ao arrendatário a utilização de veículo automotor, objeto do contrato</t>
  </si>
  <si>
    <t>de arrendamento, com opção de compra ao final do contrato.</t>
  </si>
  <si>
    <t>Arrendamento mercantil de outros bens: Operações de arrendamento mercantil (leasing)</t>
  </si>
  <si>
    <t>financeiro, em que o arrendador concede ao arrendatário a utilização do bem, exceto veículo</t>
  </si>
  <si>
    <t>automotor, objeto do contrato de arrendamento, com opção de compra ao final do contrato.</t>
  </si>
  <si>
    <t>Aquisição de veículos (PF): Empréstimos às pessoas físicas destinados a financiar a compra de</t>
  </si>
  <si>
    <t>veículos automotores, que tenham o bem financiado alienado fiduciariamente como garantia da</t>
  </si>
  <si>
    <t>operação.</t>
  </si>
  <si>
    <t>Aquisição de veículos (PJ): Empréstimos destinados a financiar a compra de veículos automotores</t>
  </si>
  <si>
    <t>para manutenção ou aumento da capacidade produtiva das empresas contratantes, configurando-se</t>
  </si>
  <si>
    <t>como investimento. O contrato deve conter cláusula de alienação fiduciária, com o bem financiado</t>
  </si>
  <si>
    <t>constituindo a garantia da operação.</t>
  </si>
  <si>
    <t>Aquisição de outros bens (PF): Financiamentos a pessoas físicas vinculadas à aquisição de bens</t>
  </si>
  <si>
    <t>e serviços, exceto veículos automotores.</t>
  </si>
  <si>
    <t>Aquisição de outros bens (PJ): Financiamentos de máquinas e equipamentos, exceto veículos</t>
  </si>
  <si>
    <t>automotores, ou outros bens a serem empregados em atividades produtivas das pessoas jurídicas</t>
  </si>
  <si>
    <t>tomadoras do crédito, configurando-se como investimento.</t>
  </si>
  <si>
    <t>Capital de giro com prazo até 365 dias: Operações de crédito destinadas ao financiamento de</t>
  </si>
  <si>
    <t>curto prazo das empresas, vinculado a contrato específico que estabeleça prazos, taxas e garantias,</t>
  </si>
  <si>
    <t>com prazo igual ou inferior a 365 dias.</t>
  </si>
  <si>
    <t>Capital de giro com prazo superior a 365 dias: Operações de crédito de médio e longo prazo</t>
  </si>
  <si>
    <t>destinadas ao financiamento das atividades operacionais das empresas, vinculado a contrato</t>
  </si>
  <si>
    <t>específico que estabeleça prazos, taxas e garantias, com prazo superior a 365 dias.</t>
  </si>
  <si>
    <t>Capital de giro com teto rotativo: Linhas de crédito rotativo destinadas ao financiamento de</t>
  </si>
  <si>
    <t>capital de giro das empresas.</t>
  </si>
  <si>
    <t>Cartão de crédito – compras à vista: Corresponde às compras realizadas com cartão de crédito,</t>
  </si>
  <si>
    <t>à vista ou parceladas sem incidência de juros, pelos lojistas.</t>
  </si>
  <si>
    <t>Cartão de crédito – parcelado: Compreende o parcelamento das compras realizadas com cartão</t>
  </si>
  <si>
    <t>de crédito ou dos valores referentes à fatura do cartão, mediante a cobrança de juros. Inclui as</t>
  </si>
  <si>
    <t>operações de saques em dinheiro com pagamentos parcelados com o uso do cartão na função</t>
  </si>
  <si>
    <t>crédito.</t>
  </si>
  <si>
    <t>Cartão de crédito – rotativo: Operações de financiamento do saldo devedor remanescente após</t>
  </si>
  <si>
    <t>o pagamento parcial de faturas de cartões de crédito. Compreende saques em dinheiro com o uso</t>
  </si>
  <si>
    <t>do cartão na função crédito.</t>
  </si>
  <si>
    <t>Cheque especial (PF): Operações de crédito vinculadas a contas correntes mediante a utilização</t>
  </si>
  <si>
    <t>de limite de crédito pré-estabelecido sem necessidade de comunicação prévia à instituição</t>
  </si>
  <si>
    <t>financeira. Inclui as operações de adiantamento a depositantes e de conta garantida destinada ao</t>
  </si>
  <si>
    <t>segmento de pessoas físicas.</t>
  </si>
  <si>
    <t>Cheque especial (PJ): Operações de crédito vinculadas à conta corrente de pessoas jurídicas,</t>
  </si>
  <si>
    <t>associadas à utilização de limite de crédito pré-estabelecido. Caracterizam-se pela amortização</t>
  </si>
  <si>
    <t>automática do saldo devedor, quando ocorrem depósitos na conta corrente. Inclui as operações de</t>
  </si>
  <si>
    <t>adiantamento a lojistas.</t>
  </si>
  <si>
    <t>Compror: Operações de crédito destinadas ao financiamento das compras (produtos e serviços)</t>
  </si>
  <si>
    <t>realizadas por pessoas jurídicas. Caracterizam-se pelos pagamentos à vista das compras pela</t>
  </si>
  <si>
    <t>instituição financeira diretamente aos fornecedores. Estão inclusas nessa modalidade as operações</t>
  </si>
  <si>
    <t>de Floor Plan.</t>
  </si>
  <si>
    <t>Conta garantida: Operações de crédito vinculadas à conta corrente de pessoas jurídicas,</t>
  </si>
  <si>
    <t>automática do saldo devedor, quando ocorrem depósitos na conta corrente. Diferenciam-se do cheque</t>
  </si>
  <si>
    <t>especial em função da solicitação de eventuais garantias.</t>
  </si>
  <si>
    <t>Crédito pessoal: Empréstimos a pessoas físicas, sem vinculação à aquisição de bens ou</t>
  </si>
  <si>
    <t>serviços, mediante a disponibilização de recursos ao tomador para livre utilização.</t>
  </si>
  <si>
    <t>Crédito pessoal consignado: Operações de crédito pessoal com desconto em folha de pagamento.</t>
  </si>
  <si>
    <t>a servidores públicos federais, estaduais ou municipais, ativos ou inativos.</t>
  </si>
  <si>
    <t>pessoal consignado destinadas a trabalhadores do setor privado.</t>
  </si>
  <si>
    <t>consignado destinadas a aposentados e pensionistas do Instituto Nacional de Seguro Social</t>
  </si>
  <si>
    <t>(INSS).</t>
  </si>
  <si>
    <t>Crédito pessoal não consignado: Operações de crédito pessoal sem desconto em folha de</t>
  </si>
  <si>
    <t>pagamento.</t>
  </si>
  <si>
    <t>Crédito pessoal não consignado vinculado a renegociação de dívidas: Corresponde a operações</t>
  </si>
  <si>
    <t>de crédito às pessoas físicas associadas à composição de dívidas vencidas de modalidades distintas.</t>
  </si>
  <si>
    <t>Desconto de cheques: Adiantamento de recursos às pessoas jurídicas vinculados a cheques</t>
  </si>
  <si>
    <t>recebidos pelo tomador e entregues em custódia à instituição financeira.</t>
  </si>
  <si>
    <t>Desconto de duplicatas: Adiantamento de recursos às pessoas jurídicas vinculado à receita futura</t>
  </si>
  <si>
    <t>de duplicatas mercantis e outros recebíveis. (exceto cheques e faturas de cartão de crédito).</t>
  </si>
  <si>
    <t>Financiamento a exportações: Financiamentos para viabilizar a produção de bens e serviços</t>
  </si>
  <si>
    <t>para exportação, não enquadrados nas modalidades ACC e ACE.</t>
  </si>
  <si>
    <t>Financiamento a importações: Financiamentos destinados à compra de bens ou serviços no</t>
  </si>
  <si>
    <t>exterior, vinculados a linhas de crédito externas.</t>
  </si>
  <si>
    <t>Repasse externo: Financiamentos destinados a pessoas jurídicas localizadas no país, vinculados</t>
  </si>
  <si>
    <t>a linhas de crédito externas.</t>
  </si>
  <si>
    <t>Vendor: Financiamento de vendas baseado no princípio da cessão de crédito, permitindo à empresa</t>
  </si>
  <si>
    <t>tomadora do crédito (fornecedor/vendedor) vender seus produtos a prazo e receber o pagamento à</t>
  </si>
  <si>
    <t>vista da instituição financeira. A empresa compradora assume o compromisso de efetuar o</t>
  </si>
  <si>
    <t>pagamento a prazo, destinado a liquidar a operação junto à instituição financeira. Em geral, a</t>
  </si>
  <si>
    <t>instituição financeira ficará com os direitos creditórios da empresa vendedora, à qual caberá o</t>
  </si>
  <si>
    <t>risco da operação.</t>
  </si>
  <si>
    <t>Outros créditos livres: Referem-se às modalidades de crédito livre que não foram classificadas</t>
  </si>
  <si>
    <t>anteriormente, a exemplo das operações de desconto de notas promissórias, penhor, composição</t>
  </si>
  <si>
    <t>de dívidas de operações de crédito com pessoas jurídicas, etc.</t>
  </si>
  <si>
    <t>Operações de Crédito com Recursos Direcionados</t>
  </si>
  <si>
    <t>Operações de crédito regulamentadas pelo CMN ou vinculadas a recursos orçamentários</t>
  </si>
  <si>
    <t>destinadas, basicamente, à produção e ao investimento de médio e longo prazos aos setores</t>
  </si>
  <si>
    <t>imobiliário, rural e de infraestrutura. As fontes de recursos são oriundas de parcelas das</t>
  </si>
  <si>
    <t>captações de depósitos à vista e de caderneta de poupança, além de fundos e programas</t>
  </si>
  <si>
    <t>públicos.</t>
  </si>
  <si>
    <t>Classificação por modalidades:</t>
  </si>
  <si>
    <t>Capital de giro com recursos do BNDES: Compreende empréstimos de capital de giro e</t>
  </si>
  <si>
    <t>financiamentos a exportações, com recursos do BNDES, inclusive os realizados por meio do Cartão</t>
  </si>
  <si>
    <t>BNDES.</t>
  </si>
  <si>
    <t>Crédito rural a taxas de mercado: Corresponde a financiamentos rurais com recursos direcionados</t>
  </si>
  <si>
    <t>dos depósitos à vista e das poupanças rurais, contratados com taxas de juros livremente pactuadas</t>
  </si>
  <si>
    <t>entre a instituição financeira e o tomador de crédito.</t>
  </si>
  <si>
    <t>Crédito rural a taxas reguladas: Financiamentos à produção rural com recursos direcionados dos</t>
  </si>
  <si>
    <t>depósitos à vista e das poupanças rurais. Compreende operações com recursos oriundos dos fundos</t>
  </si>
  <si>
    <t>constitucionais do Norte, Nordeste e Centro-Oeste.</t>
  </si>
  <si>
    <t>Financiamento imobiliário a taxas de mercado: Compreendem as operações de financiamento</t>
  </si>
  <si>
    <t>imobiliário relacionadas com a exigibilidade de direcionamento a que se refere o art. 1º, inciso I,</t>
  </si>
  <si>
    <t>alínea “b” do regulamento anexo à Resolução nº 3.932, de 2010, assim como as operações</t>
  </si>
  <si>
    <t>relacionadas com outras fontes de recursos captados em mercado.</t>
  </si>
  <si>
    <t>Financiamento imobiliário a taxas reguladas: Compreendem as operações de financiamento</t>
  </si>
  <si>
    <t>alínea “a” do regulamento anexo à Resolução nº 3.932, de 2010, assim como as relacionadas</t>
  </si>
  <si>
    <t>com recursos de origem orçamentária ou de fundos e/ou programas governamentais.</t>
  </si>
  <si>
    <t>Financiamento agroindustrial com recursos do BNDES: Financiamentos agroindustriais</t>
  </si>
  <si>
    <t>destinados a capital de giro ou investimento com recursos do BNDES, inclusive quando</t>
  </si>
  <si>
    <t>realizados por meio do Cartão BNDES.</t>
  </si>
  <si>
    <t>Financiamento de investimentos com recursos do BNDES: Financiamentos de investimentos</t>
  </si>
  <si>
    <t>vinculados a recursos do BNDES.</t>
  </si>
  <si>
    <t>Microcrédito – consumo: Operações de microcrédito destinadas ao consumo contratadas com</t>
  </si>
  <si>
    <t>recursos lastreados em depósitos à vista, nos termos definidos pela Resolução nº 4.000, de 25 de</t>
  </si>
  <si>
    <t>agosto de 2011.</t>
  </si>
  <si>
    <t>Microcrédito – microempreendedor: Refere-se às operações de microcrédito destinadas a</t>
  </si>
  <si>
    <t>microempreendedores contratadas com recursos lastreados em depósitos à vista, nos termos</t>
  </si>
  <si>
    <t>definidos pela Resolução nº 4.000, de 2011. As operações de microcrédito para pessoas</t>
  </si>
  <si>
    <t>jurídicas, nos termos do inciso II, do art. 2º dessa Resolução estão incluídas nessa modalidade.</t>
  </si>
  <si>
    <t>Microcrédito – consignado: Refere-se às operações de microcrédito com retenção de parte do</t>
  </si>
  <si>
    <t>salário do contratante para o pagamento das parcelas do empréstimo (desconto em folha de</t>
  </si>
  <si>
    <t>pagamento) contratadas com recursos referenciados em depósitos à vista, nos termos definidos</t>
  </si>
  <si>
    <t>pela Resolução nº 4.000, de 2011.</t>
  </si>
  <si>
    <t>Outros créditos direcionados: Referem-se às operações de crédito direcionado que não se</t>
  </si>
  <si>
    <t>enquadrem nas modalidades listadas anteriormente.</t>
  </si>
  <si>
    <t>chargingTriggerInfo</t>
  </si>
  <si>
    <t>value</t>
  </si>
  <si>
    <t>changingUnit</t>
  </si>
  <si>
    <t>N</t>
  </si>
  <si>
    <t>Este campo deve estar obrigatoriamente preenchido se não houver conteúdo para o item priceInfo</t>
  </si>
  <si>
    <t>^(\W{3}){1}$</t>
  </si>
  <si>
    <t>moeda (ISO-4217)</t>
  </si>
  <si>
    <t>Mínimo
Médio
Máximo</t>
  </si>
  <si>
    <t>Este campo deve estar obrigatoriamente preenchido se não houver conteúdo para os itens: value, currency e type</t>
  </si>
  <si>
    <t>este campo sempre deverá estar preenchido</t>
  </si>
  <si>
    <t>Nomes das Tarifas cobradas sobre Serviços ofertados à Modalidade de Empréstimo, para pessoa física. (Campo Livre). p.ex. 'Cheque Especial'</t>
  </si>
  <si>
    <t>priceInfo</t>
  </si>
  <si>
    <t>Descrição de como é composto o valor da tarifa. p.ex. '0,25% sobre o excedente do limite acima de R$ 500,00'</t>
  </si>
  <si>
    <t>Unidade ou forma de cobrança. P.ex. 'Por mês'</t>
  </si>
  <si>
    <t xml:space="preserve">Indica os tipos: mínimo, médio e máximo do valor informado. P.ex.'mínimo' </t>
  </si>
  <si>
    <t>Sigla de identificação do serviço relacionado à Modalidade de Empréstimo informada, para pessoa física. Campo aberto. p. ex. 'Cheque Especial'</t>
  </si>
  <si>
    <t xml:space="preserve">Fatores geradores de cobrança que incidem sobre as Modalidades de Empréstimos informada, para pessoa física. P. ex. '(e) Tarifa válida a partir de 06.01.2020, para novas contratações de Cheque Especial e Cheque Empresarial direcionado a clientes MEI
(f) Tarifa válida a partir de 01.06.2020, para contratações de Cheque Especial e Cheque Empresarial direcionado a clientes MEI realizadas até 05.01.2020'
</t>
  </si>
  <si>
    <t>cessão direitos creditórios</t>
  </si>
  <si>
    <t>caução</t>
  </si>
  <si>
    <t>penhor</t>
  </si>
  <si>
    <t>Alienação fiduciária</t>
  </si>
  <si>
    <t>hipoteca</t>
  </si>
  <si>
    <t>operações garantidas pelo governo</t>
  </si>
  <si>
    <t>outras garantias não fidejussórias</t>
  </si>
  <si>
    <t>Seguros e assemelhados</t>
  </si>
  <si>
    <t>outros seguros e assemelhados</t>
  </si>
  <si>
    <t>garantia fidejussória</t>
  </si>
  <si>
    <t>bens arrendados</t>
  </si>
  <si>
    <t>garantias internacionais</t>
  </si>
  <si>
    <t>garantias internacionais - Mitigadoras</t>
  </si>
  <si>
    <t>garantias internacionais - Não Mitigadoras</t>
  </si>
  <si>
    <t>bens arrendados - Veículos automotores</t>
  </si>
  <si>
    <t>bens arrendados -  Outros bens</t>
  </si>
  <si>
    <t xml:space="preserve">garantia fidejussória - Pessoa física
</t>
  </si>
  <si>
    <t>garantia fidejussória - Pessoa jurídica</t>
  </si>
  <si>
    <t>garantia fidejussória - Pessoa física no exterior</t>
  </si>
  <si>
    <t>garantia fidejussória - Pessoa jurídica no exterior</t>
  </si>
  <si>
    <t>operações garantidas por outras entidades</t>
  </si>
  <si>
    <t>operações garantidas por outras entidades - Entidades listadas no artigo 19, inciso V da Circular nº 3.644 de 2013</t>
  </si>
  <si>
    <t>operações garantidas por outras entidades - Garantia prestada por fundos ou quaisquer outros mecanismos de cobertura do risco de 
crédito instituídos pela Constituição Federal</t>
  </si>
  <si>
    <t>operações garantidas por outras entidades - Garantia prestada pelo FGPC</t>
  </si>
  <si>
    <t>operações garantidas por outras entidades - Garantia prestada por fundos</t>
  </si>
  <si>
    <t>acordos de compensação</t>
  </si>
  <si>
    <t xml:space="preserve"> cessão direitos creditórios - Duplicatas</t>
  </si>
  <si>
    <t xml:space="preserve"> cessão direitos creditórios - Cheques</t>
  </si>
  <si>
    <t xml:space="preserve"> cessão direitos creditórios - fatura de cartão de crédito</t>
  </si>
  <si>
    <t xml:space="preserve"> cessão direitos creditórios - Aplicações financeiras – renda fixa</t>
  </si>
  <si>
    <t xml:space="preserve"> cessão direitos creditórios - Aplicações financeiras – renda variável</t>
  </si>
  <si>
    <t xml:space="preserve"> cessão direitos creditórios - Ações e debêntures</t>
  </si>
  <si>
    <t xml:space="preserve"> cessão direitos creditórios - Tributos e receitas orçamentárias</t>
  </si>
  <si>
    <t xml:space="preserve"> cessão direitos creditórios - Direitos sobre aluguéis</t>
  </si>
  <si>
    <t xml:space="preserve"> cessão direitos creditórios - Notas promissórias e outros direitos de crédito</t>
  </si>
  <si>
    <t xml:space="preserve"> caução - Duplicatas</t>
  </si>
  <si>
    <t xml:space="preserve"> caução - Cheques</t>
  </si>
  <si>
    <t xml:space="preserve"> caução - Fatura de cartão de crédito</t>
  </si>
  <si>
    <t xml:space="preserve"> caução - Aplicações financeiras – renda fixa</t>
  </si>
  <si>
    <t xml:space="preserve"> caução - Aplicações financeiras – renda variável</t>
  </si>
  <si>
    <t xml:space="preserve"> caução - Ações e debêntures</t>
  </si>
  <si>
    <t xml:space="preserve"> caução -Tributos e receitas orçamentárias</t>
  </si>
  <si>
    <t xml:space="preserve"> caução - Direitos sobre aluguéis</t>
  </si>
  <si>
    <t xml:space="preserve"> caução - Depósito de títulos </t>
  </si>
  <si>
    <t xml:space="preserve"> caução - Depósitos à vista, depósitos a prazo, depósitos de poupança, em ouro ou em títulos públicos federais</t>
  </si>
  <si>
    <t xml:space="preserve"> caução - Notas promissórias e outros direitos de crédito</t>
  </si>
  <si>
    <t xml:space="preserve"> penhor - Duplicatas</t>
  </si>
  <si>
    <t xml:space="preserve"> penhor - Cheques</t>
  </si>
  <si>
    <t>hipoteca - Primeiro grau – outros</t>
  </si>
  <si>
    <t>hipoteca - Primeiro grau – imóveis residenciais</t>
  </si>
  <si>
    <t>hipoteca - Outros graus</t>
  </si>
  <si>
    <t>alienação fiduciária - Equipamentos</t>
  </si>
  <si>
    <t>alienação fiduciária - Veículos</t>
  </si>
  <si>
    <t>alienação fiduciária - Imóveis residenciais</t>
  </si>
  <si>
    <t>alienação fiduciária - Outros imóveis</t>
  </si>
  <si>
    <t>alienação fiduciária - Bens e direitos integrantes de patrimônio de afetação</t>
  </si>
  <si>
    <t>alienação fiduciária - Outros</t>
  </si>
  <si>
    <t>penhor - Fatura de cartão de crédito</t>
  </si>
  <si>
    <t>penhor - Aplicações financeiras – renda fixa</t>
  </si>
  <si>
    <t>penhor - Aplicações financeiras – renda variável</t>
  </si>
  <si>
    <t>penhor - Ações e debêntures</t>
  </si>
  <si>
    <t>penhor - Tributos e receitas orçamentárias</t>
  </si>
  <si>
    <t>penhor - Direitos sobre aluguéis</t>
  </si>
  <si>
    <t>hipoteca - Primeiro grau – bens e direitos integrantes de patrimônio de afetação</t>
  </si>
  <si>
    <t xml:space="preserve">operações garantidas pelo governo - Federal
</t>
  </si>
  <si>
    <t>operações garantidas pelo governo - Municipal</t>
  </si>
  <si>
    <t xml:space="preserve">operações garantidas pelo governo - Estadual ou distrital
</t>
  </si>
  <si>
    <t>operações garantidas pelo governo - Garantia prestada pelo Tesouro Nacional ou pelo Banco Central</t>
  </si>
  <si>
    <t>seguro e assemelhados - Seguro rural</t>
  </si>
  <si>
    <t>seguro e assemelhados - Proagro</t>
  </si>
  <si>
    <t>seguro e assemelhados - SBCE - Sociedade Brasileira de Crédito à Exportação</t>
  </si>
  <si>
    <t>seguro e assemelhados - FCVS - Fundo de Compensação de Variações Salariais</t>
  </si>
  <si>
    <t>seguro e assemelhados - Apólices de crédito a exportação</t>
  </si>
  <si>
    <t>seguro e assemelhados - Fundo garantidor / de aval</t>
  </si>
  <si>
    <t>seguro e assemelhados - CCR - Convênio de Créditos Recíprocos</t>
  </si>
  <si>
    <t>seguro e assemelhados - FGPC - Fundo de Garantia p/ a Promoção da Competit.</t>
  </si>
  <si>
    <t>seguro e assemelhados - FGTS – Fundo de Garantia do Tempo de Serviço</t>
  </si>
  <si>
    <t>seguro e assemelhados - FGI – Fundo Garantidor para Investimentos</t>
  </si>
  <si>
    <t>1.	cessão direitos creditórios – Duplicatas 
2.	cessão direitos creditórios – Cheques
3.	cessão direitos creditórios - fatura de cartão de crédito
4.	cessão direitos creditórios - Aplicações financeiras – renda fixa
5.	cessão direitos creditórios - Aplicações financeiras – renda variável
6.	cessão direitos creditórios - Ações e debêntures
7.	cessão direitos creditórios - Tributos e receitas orçamentárias
8.	cessão direitos creditórios - Direitos sobre aluguéis
9.	cessão direitos creditórios - Notas promissórias e outros direitos de crédito
10.	caução – Duplicatas
11.	caução – Cheques
12.	caução – Fatura de cartão de crédito
13.	caução – Aplicações financeiras – renda fixa 
14.	caução – Aplicações financeiras – renda variável
15.	caução – Ações e debêntures
16.	caução – Tributos e receitas orçamentárias
17.	caução – Direitos sobre aluguéis
18.	caução – Depósito de títulos
19.	caução – Depósitos à vista, depósitos a prazo, depósitos de poupança, em ouro ou em títulos público federais
20.	caução – Notas promissórias e outros direitos de crédito
21.	penhor – Duplicatas
22.	penhor – Cheques
23.	penhor – Fatura de cartão de crédito
24.	penhor – Aplicações financeiras – renda fixa
25.	penhor – Aplicações financeiras – renda variável
26.	penhor - Ações e debêntures
27.	penhor - Tributos e receitas orçamentárias
28.	penhor - Direitos sobre aluguéis
29.	alienação fiduciária – Equipamentos
30.	alienação fiduciária – Veículos
31.	alienação fiduciária - Imóveis residenciais
32.	alienação fiduciária - Outros imóveis
33.	alienação fiduciária - Bens e direitos integrantes de patrimônio de afetação
34.	alienação fiduciária – Outros
35.	hipoteca - Outros graus
36.	hipoteca - Primeiro grau – imóveis residenciais
37.	hipoteca - Primeiro grau – outros
38.	hipoteca - Primeiro grau – bens e direitos integrantes de patrimônio de afetação 
39.	operações garantidas pelo governo - Federal
40.	operações garantidas pelo governo - Estadual ou distrital
41.	operações garantidas pelo governo – Municipal
42.	operações garantidas pelo governo – Garantia prestada pelo Tesouro Nacional ou pelo Banco Central
43.	ouras garantias não fidejussórias
44.	seguro e assemelhados - Seguro rural
45.	seguro e assemelhados – Proagro
46.	seguro e assemelhados - SBCE - Sociedade Brasileira de Crédito à Exportação
47.	seguro e assemelhados - FCVS - Fundo de Compensação de Variações Salariais
48.	seguro e assemelhados – Apólices de crédito à exportação
49.	seguro e assemelhados - Fundo garantidor / de aval
50.	seguro e assemelhados - CCR - Convênio de Créditos Recíprocos
51.	seguro e assemelhados – FGPC - Fundo de Garantia p/ a Promoção da Competit
52.	seguro e assemelhados - FGTS – Fundo de Garantia do Tempo de Serviço
53.	seguro e assemelhados - FGI – Fundo Garantidor para Investimentos
54.	outros seguros e assemelhados
55.	garantia fidejussória – Pessoa física
56.	garantia fidejussória – Pessoa jurídica
57.	garantia fidejussória – Pessoa física no exterior
58.	garantia fidejussória – Pessoa jurídica no exterior
59.	bens arrendados – Veículos automotores
60.	bens arrendados – outros bens
61.	garantias internacionais – Mitigadoras
62.	garantias internacionais – Não Mitigadoras
63.	operações garantidas por outras entidades – Entidades listadas no artigo 19, inciso V da Circular nº 3.644 2013
64.	operações garantidas por outras entidades – Garantia prestada por fundo ou quaisquer outros mecanismos de cobertura do crédito instituídos pela Constituição Federal
65.	operações garantidas por outras entidades – Garantia prestada pelo FGPC
66.	operações garantidas por outras entidades – Garantia prestada por fundos
67.	acordos de compensação</t>
  </si>
  <si>
    <t>Garantias - Documento 3040</t>
  </si>
  <si>
    <t xml:space="preserve">O responsável pela comercialização das modalidades de Empréstimos para Pessoas Jurídicas consultadas - o CNPJ corresponde ao número de inscrição no Cadastro de Pessoa Jurídica. Composto por: os oito primeiros números à esquerda (XX. XXX. XXX) formam a "raiz" ou base, que identifica a empresa de forma única. Os quatro seguintes números de ordem das filiais da empresa. Normalmente a empresa matriz tem este campo preenchido com '0001'. Os dois últimos números correspondem ao dígito verificador.  Composição do CNPJ pode ser assim representada, conforme ex. '50.685.362/0001-35'.
Deve-se ter apenas os números do CNPJ, sem máscara.
</t>
  </si>
  <si>
    <t>Nome da Instituição, pertencente à organização, responsável pela comercialização das modalidades de Empréstimos para Pessoas Jurídicas consultadas. Ex. 'Empresa da Organização A'</t>
  </si>
  <si>
    <t xml:space="preserve">Modalidades de empréstimos ofertados para pessoas Jurídicas, conforme Circular 4015-Bacen. Segundo cartilha do Bacen: Empréstimo é um contrato entre o cliente e uma instituição financeira (banco, cooperativa de crédito, caixa econômica) pelo qual o cliente recebe uma quantia em dinheiro que deverá ser devolvida em prazo determinado, acrescida dos juros acertados. Os recursos obtidos no empréstimo não tem destinação específica. 
Adiantamento a depositante - É um crédito emergencial. É um serviço onde o banco cede ao cliente um crédito adicional para cobrir um débito quando sua conta não possui saldo, ou seja está com saldo insuficiente ou negativo. 
Crédito pessoal consignado -  operações de crédito com retenção de parcela do salário ou benefício do tomador, para o pagamento das prestações do empréstimo – desconto em
folha de pagamento – nos termos da legislação em vigor
Crédito pessoal não consignado -  operações de empréstimos às pessoas Jurídicas, sem vinculação com aquisição de bem ou serviço e sem retenção de parcela do salário ou benefício do tomador para o pagamento das prestações do empréstimo
Cheque especial - operações de crédito vinculadas à conta corrente, nas quais determinado limite de crédito é disponibilizado aos clientes para utilização de acordo com suas conveniências, sem necessidade de comunicação prévia à instituição financeira
Conta garantida - operações de crédito rotativo, nas quais determinado limite de crédito é disponibilizado para utilização pelo cliente, através da simples movimentação da conta corrente e/ou solicitação formal à instituição financeira. As operações classificadas nessa modalidade não devem ter data definida para a amortização do saldo devedor, exceto a estabelecida para vigência do contrato
Home equity - empréstimos a pessoas Jurídicas, garantidos por hipoteca ou por alienação fiduciária de bens imóveis residenciais, sem vinculação a aquisição de bens
Microcrédito – consumo: Operações de microcrédito destinadas ao consumo contratadas com recursos lastreados em depósitos à vista, nos termos definidos pela Resolução nº 4.000, de 25 de agosto de 2011
Microcrédito – consignado: Refere-se às operações de microcrédito com retenção de parte do salário do contratante para o pagamento das parcelas do empréstimo (desconto em folha de pagamento) contratadas com recursos referenciados em depósitos à vista, nos termos definidos pela Resolução nº 4.000, de 2011
Outros empréstimos - deve ser utilizada quando inexistir submodalidade adequada para a operação sob registro e na composição de dívidas de diferentes submodalidades
Cartão de crédito – não migrado: operações anteriormente informadas na modalidade crédito rotativo vinculado a cartão de crédito, sem previsão de consignação em folha de pagamento, quando não forem liquidadas integralmente no vencimento do crédito rotativo vinculado a cartão de crédito e não tenha havido financiamento do saldo devedor nos prazos previstos na Resolução 4.549, de 26 de janeiro de 2017. 
Recebíveis adquiridos: operações relativas à compra de créditos decorrentes da negociação de bens e serviços mediante pagamento a prazo, onde os referidos créditos não estão devidamente identificados. Nessas operações, o cedente será informado como o cliente devedor da operação
</t>
  </si>
  <si>
    <t>Nomes das Tarifas cobradas sobre Serviços ofertados à Modalidade de Empréstimo, para pessoa jurídica. (Campo Livre). p.ex. 'Cheque Especial'</t>
  </si>
  <si>
    <t>Sigla de identificação do serviço relacionado à Modalidade de Empréstimo informada, para pessoa jurídica. Campo aberto. p. ex. 'Cheque Especial'</t>
  </si>
  <si>
    <t xml:space="preserve">Fatores geradores de cobrança que incidem sobre as Modalidades de Empréstimos informada, para pessoa jurídica. P. ex. '(e) Tarifa válida a partir de 06.01.2020, para novas contratações de Cheque Especial e Cheque Empresarial direcionado a clientes MEI
(f) Tarifa válida a partir de 01.06.2020, para contratações de Cheque Especial e Cheque Empresarial direcionado a clientes MEI realizadas até 05.01.2020'
</t>
  </si>
  <si>
    <t>1.	cessão direitos creditórios – Duplicatas 
2.	cessão direitos creditórios – Cheques
3.	cessão direitos creditórios - fatura de cartão de crédito
4.	cessão direitos creditórios - Aplicações financeiras – renda fixa
5.	cessão direitos creditórios - Aplicações financeiras – renda variável
6.	cessão direitos creditórios - Ações e debêntures
7.	cessão direitos creditórios - Tributos e receitas orçamentárias
8.	cessão direitos creditórios - Direitos sobre aluguéis
9.	cessão direitos creditórios - Notas promissórias e outros direitos de crédito
10.	caução – Duplicatas
11.	caução – Cheques
12.	caução – Fatura de cartão de crédito
13.	caução – Aplicações financeiras – renda fixa 
14.	caução – Aplicações financeiras – renda variável
15.	caução – Ações e debêntures
16.	caução – Tributos e receitas orçamentárias
17.	caução – Direitos sobre aluguéis
18.	caução – Depósito de títulos
19.	caução – Depósitos à vista, depósitos a prazo, depósitos de poupança, em ouro ou em títulos público federais
20.	caução – Notas promissórias e outros direitos de crédito
21.	penhor – Duplicatas
22.	penhor – Cheques
23.	penhor – Fatura de cartão de crédito
24.	penhor – Aplicações financeiras – renda fixa
25.	penhor – Aplicações financeiras – renda variável
26.	penhor - Ações e debêntures
27.	penhor - Tributos e receitas orçamentárias
28.	penhor - Direitos sobre aluguéis
29.	alienação fiduciária – Equipamentos
30.	alienação fiduciária – Veículos
31.	alienação fiduciária - Imóveis residenciais
32.	alienação fiduciária - Outros imóveis
33.	alienação fiduciária - Bens e direitos integrantes de patrimônio de afetação
34.	alienação fiduciária – Outros
35.	hipoteca - Outros graus
36.	hipoteca - Primeiro grau – imóveis residenciais
37.	hipoteca - Primeiro grau – outros
38.	hipoteca - Primeiro grau – bens e direitos integrantes de patrimônio de afetação 
39.	operações garantidas pelo governo - Federal
40.	operações garantidas pelo governo - Estadual ou distrital
41.	operações garantidas pelo governo – Municipal
42.	operações garantidas pelo governo – Garantia prestada pelo Tesouro Nacional ou pelo Banco Central
43.	ouras garantias não fidejussórias
44.	seguro e assemelhados - Seguro rural
45.	seguro e assemelhados – Proagro
46.	seguro e assemelhados - SBCE - Sociedade Brasileira de Crédito à Exportação
47.	seguro e assemelhados - FCVS - Fundo de Compensação de Variações Salariais
48.	seguro e assemelhados – Apólices de crédito à exportação
49.	seguro e assemelhados - Fundo garantidor / de aval
50.	seguro e assemelhados - CCR - Convênio de Créditos Recíprocos
51.	seguro e assemelhados – FGPC - Fundo de Garantia p/ a Promoção da Competit
52.	seguro e assemelhados - FGTS – Fundo de Garantia do Tempo de Serviço
53.	seguro e assemelhados - FGI – Fundo Garantidor para Investimentos
54.	outros seguros e assemelhados
55.	garantia fidejussória – Pessoa jurídica
56.	garantia fidejussória – Pessoa jurídica
57.	garantia fidejussória – Pessoa jurídica no exterior
58.	garantia fidejussória – Pessoa jurídica no exterior
59.	bens arrendados – Veículos automotores
60.	bens arrendados – outros bens
61.	garantias internacionais – Mitigadoras
62.	garantias internacionais – Não Mitigadoras
63.	operações garantidas por outras entidades – Entidades listadas no artigo 19, inciso V da Circular nº 3.644 2013
64.	operações garantidas por outras entidades – Garantia prestada por fundo ou quaisquer outros mecanismos de cobertura do crédito instituídos pela Constituição Federal
65.	operações garantidas por outras entidades – Garantia prestada pelo FGPC
66.	operações garantidas por outras entidades – Garantia prestada por fundos
67.	acordos de compensação</t>
  </si>
  <si>
    <t>Campo aberto para informar as condições contratuais relativas à Modalidade de Empréstimo para pessoa jurídica informada. Pode ser informada a URL referente ao endereço onde constam as condições informadas</t>
  </si>
  <si>
    <t>Valor da tarifa cobrada, relativa ao serviço ofertado para a Modalidade de Empréstimo, para pessoa jurídica. P.ex. 45,00</t>
  </si>
  <si>
    <t>Valor da tarifa cobrada, relativa ao serviço ofertado para a Modalidade de Empréstimo, para pessoa física. P.ex. 45,00</t>
  </si>
  <si>
    <t>Adiantamento a depositante
Crédito pessoal consignado
Crédito pessoal não consignado
Cheque especial
Conta garantida
Home equity
Microcrédito
Microcrédito – consignado
Outros empréstimos
Cartão de crédito
Recebíveis adquiridos</t>
  </si>
  <si>
    <t>type</t>
  </si>
  <si>
    <t>a.d.
a.m.
a.a.</t>
  </si>
  <si>
    <t>^(\d{1,9}\,\d{2}){1}$</t>
  </si>
  <si>
    <t>termsConditions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</si>
</sst>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name val="Calibri"/>
      <family val="2"/>
      <scheme val="minor"/>
    </font>
    <font>
      <sz val="11"/>
      <name val="Calibri"/>
      <family val="2"/>
      <scheme val="minor"/>
    </font>
    <font>
      <sz val="10.5"/>
      <color theme="1"/>
      <name val="Calibri"/>
      <family val="2"/>
      <scheme val="minor"/>
    </font>
    <font>
      <b/>
      <sz val="10.5"/>
      <color rgb="FF000000"/>
      <name val="Calibri"/>
      <family val="2"/>
      <scheme val="minor"/>
    </font>
    <font>
      <sz val="10.5"/>
      <color rgb="FF000000"/>
      <name val="Calibri"/>
      <family val="2"/>
      <scheme val="minor"/>
    </font>
    <font>
      <sz val="11"/>
      <color rgb="FF000000"/>
      <name val="Calibri"/>
      <family val="2"/>
      <scheme val="minor"/>
    </font>
    <font>
      <sz val="10.5"/>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vertical="top" wrapText="1"/>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left" vertical="top" wrapText="1"/>
    </xf>
    <xf numFmtId="0" fontId="2" fillId="0" borderId="0" xfId="0" applyFont="1" applyFill="1" applyAlignment="1">
      <alignment vertical="top"/>
    </xf>
    <xf numFmtId="0" fontId="2" fillId="0" borderId="0" xfId="0" applyFont="1" applyFill="1" applyAlignment="1">
      <alignment horizontal="left" vertical="top"/>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1" xfId="0" applyFont="1" applyBorder="1" applyAlignment="1">
      <alignment horizontal="left" vertical="top"/>
    </xf>
    <xf numFmtId="0" fontId="2" fillId="0" borderId="0" xfId="0" applyFont="1" applyAlignment="1">
      <alignment horizontal="center" vertical="top"/>
    </xf>
    <xf numFmtId="0" fontId="4" fillId="0" borderId="0" xfId="0" applyFont="1" applyAlignment="1">
      <alignment vertical="top" wrapText="1"/>
    </xf>
    <xf numFmtId="0" fontId="2" fillId="0" borderId="0" xfId="0" applyFont="1" applyAlignment="1">
      <alignment horizontal="center" vertical="top" wrapText="1"/>
    </xf>
    <xf numFmtId="0" fontId="6" fillId="0" borderId="0" xfId="0" applyFont="1" applyAlignment="1">
      <alignment vertical="top"/>
    </xf>
    <xf numFmtId="0" fontId="6" fillId="0" borderId="0" xfId="0" applyFont="1" applyAlignment="1">
      <alignment horizontal="left" vertical="top"/>
    </xf>
    <xf numFmtId="0" fontId="5" fillId="0" borderId="0" xfId="0" applyFont="1" applyAlignment="1">
      <alignment vertical="top" wrapText="1"/>
    </xf>
    <xf numFmtId="0" fontId="0" fillId="0" borderId="0" xfId="0" applyFill="1" applyAlignment="1">
      <alignment horizontal="left" vertical="top"/>
    </xf>
    <xf numFmtId="0" fontId="0" fillId="0" borderId="0" xfId="0" applyFill="1" applyAlignment="1">
      <alignment vertical="top"/>
    </xf>
    <xf numFmtId="0" fontId="1" fillId="0" borderId="1" xfId="0" applyFont="1" applyBorder="1" applyAlignment="1">
      <alignment horizontal="right" vertical="top"/>
    </xf>
    <xf numFmtId="0" fontId="1" fillId="0" borderId="1" xfId="0" applyFont="1" applyBorder="1" applyAlignment="1">
      <alignment horizontal="left" vertical="top" wrapText="1"/>
    </xf>
    <xf numFmtId="0" fontId="1" fillId="0" borderId="1" xfId="0" applyFont="1" applyFill="1" applyBorder="1" applyAlignment="1">
      <alignment horizontal="left" vertical="top"/>
    </xf>
    <xf numFmtId="0" fontId="1" fillId="0" borderId="0" xfId="0" applyFont="1" applyFill="1" applyBorder="1" applyAlignment="1">
      <alignment horizontal="left" vertical="top"/>
    </xf>
    <xf numFmtId="0" fontId="2" fillId="0" borderId="0" xfId="0" applyFont="1" applyAlignment="1">
      <alignment horizontal="right" vertical="top"/>
    </xf>
    <xf numFmtId="0" fontId="5" fillId="0" borderId="0" xfId="0" quotePrefix="1" applyFont="1" applyAlignment="1">
      <alignment vertical="top" wrapText="1"/>
    </xf>
    <xf numFmtId="0" fontId="2" fillId="2" borderId="0" xfId="0" applyFont="1" applyFill="1" applyAlignment="1">
      <alignment horizontal="left" vertical="top"/>
    </xf>
    <xf numFmtId="0" fontId="2" fillId="2" borderId="0" xfId="0" applyFont="1" applyFill="1" applyAlignment="1">
      <alignment vertical="top"/>
    </xf>
    <xf numFmtId="0" fontId="2" fillId="0" borderId="0" xfId="0" applyFont="1" applyAlignment="1">
      <alignment vertical="center"/>
    </xf>
    <xf numFmtId="0" fontId="2" fillId="0" borderId="0" xfId="0" applyFont="1" applyAlignment="1">
      <alignment horizontal="center" vertical="center"/>
    </xf>
    <xf numFmtId="0" fontId="7" fillId="0" borderId="0" xfId="0" applyFont="1" applyAlignment="1">
      <alignment vertical="top" wrapText="1"/>
    </xf>
    <xf numFmtId="0" fontId="2" fillId="2" borderId="0" xfId="0" applyFont="1" applyFill="1" applyAlignment="1">
      <alignment horizontal="center" vertical="top"/>
    </xf>
    <xf numFmtId="0" fontId="5" fillId="2" borderId="0" xfId="0" applyFont="1" applyFill="1" applyAlignment="1">
      <alignment vertical="top" wrapText="1"/>
    </xf>
    <xf numFmtId="0" fontId="0" fillId="0" borderId="0" xfId="0" applyAlignment="1">
      <alignment horizontal="right" vertical="top"/>
    </xf>
    <xf numFmtId="0" fontId="2" fillId="0" borderId="0" xfId="0" applyFont="1" applyAlignment="1">
      <alignment horizontal="righ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96600-2B04-4F8F-82F1-B7E849BA6166}">
  <dimension ref="A1:L27"/>
  <sheetViews>
    <sheetView tabSelected="1" zoomScale="80" zoomScaleNormal="80" workbookViewId="0">
      <pane xSplit="2" ySplit="1" topLeftCell="C2" activePane="bottomRight" state="frozen"/>
      <selection pane="topRight" activeCell="C1" sqref="C1"/>
      <selection pane="bottomLeft" activeCell="A2" sqref="A2"/>
      <selection pane="bottomRight" activeCell="B1" sqref="B1"/>
    </sheetView>
  </sheetViews>
  <sheetFormatPr defaultRowHeight="15" x14ac:dyDescent="0.25"/>
  <cols>
    <col min="1" max="1" width="78.28515625" style="1" customWidth="1"/>
    <col min="2" max="2" width="20.140625" style="1" customWidth="1"/>
    <col min="3" max="3" width="100.7109375" style="1" customWidth="1"/>
    <col min="4" max="4" width="12.5703125" style="1" customWidth="1"/>
    <col min="5" max="5" width="15.28515625" style="1" customWidth="1"/>
    <col min="6" max="6" width="12.5703125" style="1" customWidth="1"/>
    <col min="7" max="7" width="30.42578125" style="1" customWidth="1"/>
    <col min="8" max="8" width="178.42578125" style="1" customWidth="1"/>
    <col min="9" max="9" width="19.28515625" style="1" bestFit="1" customWidth="1"/>
    <col min="10" max="10" width="19.5703125" style="27" bestFit="1" customWidth="1"/>
    <col min="11" max="11" width="46.85546875" style="2" customWidth="1"/>
    <col min="12" max="16384" width="9.140625" style="1"/>
  </cols>
  <sheetData>
    <row r="1" spans="1:12" x14ac:dyDescent="0.25">
      <c r="A1" s="14" t="s">
        <v>0</v>
      </c>
      <c r="B1" s="14" t="s">
        <v>1</v>
      </c>
      <c r="C1" s="14" t="s">
        <v>2</v>
      </c>
      <c r="D1" s="14" t="s">
        <v>3</v>
      </c>
      <c r="E1" s="14" t="s">
        <v>4</v>
      </c>
      <c r="F1" s="14" t="s">
        <v>5</v>
      </c>
      <c r="G1" s="14" t="s">
        <v>6</v>
      </c>
      <c r="H1" s="14" t="s">
        <v>7</v>
      </c>
      <c r="I1" s="14" t="s">
        <v>8</v>
      </c>
      <c r="J1" s="23" t="s">
        <v>9</v>
      </c>
      <c r="K1" s="24" t="s">
        <v>10</v>
      </c>
      <c r="L1" s="25"/>
    </row>
    <row r="2" spans="1:12" x14ac:dyDescent="0.25">
      <c r="A2" s="9" t="str">
        <f>CONCATENATE("openBankingBrazil/&lt;organisation&gt;/",B2)</f>
        <v>openBankingBrazil/&lt;organisation&gt;/name</v>
      </c>
      <c r="B2" s="1" t="s">
        <v>11</v>
      </c>
      <c r="C2" s="4" t="s">
        <v>12</v>
      </c>
      <c r="D2" s="1" t="s">
        <v>13</v>
      </c>
      <c r="E2" s="15">
        <v>30</v>
      </c>
      <c r="F2" s="1" t="s">
        <v>14</v>
      </c>
      <c r="G2" s="1" t="s">
        <v>15</v>
      </c>
      <c r="H2" s="3"/>
      <c r="I2" s="15">
        <v>1</v>
      </c>
      <c r="J2" s="15">
        <v>1</v>
      </c>
      <c r="K2" s="4" t="s">
        <v>16</v>
      </c>
      <c r="L2" s="26"/>
    </row>
    <row r="3" spans="1:12" ht="43.5" customHeight="1" x14ac:dyDescent="0.25">
      <c r="A3" s="10" t="str">
        <f>CONCATENATE("openBankingBrazil/&lt;organisation&gt;/companies/",B3)</f>
        <v>openBankingBrazil/&lt;organisation&gt;/companies/name</v>
      </c>
      <c r="B3" s="4" t="s">
        <v>11</v>
      </c>
      <c r="C3" s="4" t="s">
        <v>17</v>
      </c>
      <c r="D3" s="6" t="s">
        <v>13</v>
      </c>
      <c r="E3" s="7">
        <v>30</v>
      </c>
      <c r="F3" s="6" t="s">
        <v>14</v>
      </c>
      <c r="G3" s="6" t="s">
        <v>15</v>
      </c>
      <c r="H3" s="6"/>
      <c r="I3" s="15">
        <v>1</v>
      </c>
      <c r="J3" s="15">
        <v>1</v>
      </c>
      <c r="K3" s="2" t="s">
        <v>16</v>
      </c>
    </row>
    <row r="4" spans="1:12" ht="122.25" customHeight="1" x14ac:dyDescent="0.25">
      <c r="A4" s="10" t="str">
        <f>CONCATENATE("openBankingBrazil/&lt;organisation&gt;/companies/",B4)</f>
        <v>openBankingBrazil/&lt;organisation&gt;/companies/cnpjNumber</v>
      </c>
      <c r="B4" s="4" t="s">
        <v>18</v>
      </c>
      <c r="C4" s="4" t="s">
        <v>19</v>
      </c>
      <c r="D4" s="6" t="s">
        <v>13</v>
      </c>
      <c r="E4" s="6">
        <v>14</v>
      </c>
      <c r="F4" s="6" t="s">
        <v>14</v>
      </c>
      <c r="G4" s="6" t="s">
        <v>20</v>
      </c>
      <c r="H4" s="8" t="s">
        <v>21</v>
      </c>
      <c r="I4" s="15">
        <v>1</v>
      </c>
      <c r="J4" s="15">
        <v>1</v>
      </c>
      <c r="K4" s="4" t="s">
        <v>16</v>
      </c>
    </row>
    <row r="5" spans="1:12" ht="409.5" x14ac:dyDescent="0.25">
      <c r="A5" s="10" t="str">
        <f>CONCATENATE("openBankingBrazil/&lt;organisation&gt;/companies/personalLoans/",B5)</f>
        <v>openBankingBrazil/&lt;organisation&gt;/companies/personalLoans/types</v>
      </c>
      <c r="B5" s="4" t="s">
        <v>22</v>
      </c>
      <c r="C5" s="4" t="s">
        <v>23</v>
      </c>
      <c r="D5" s="6" t="s">
        <v>24</v>
      </c>
      <c r="E5" s="6"/>
      <c r="F5" s="6" t="s">
        <v>14</v>
      </c>
      <c r="G5" s="3"/>
      <c r="H5" s="4" t="s">
        <v>330</v>
      </c>
      <c r="I5" s="15">
        <v>1</v>
      </c>
      <c r="J5" s="15">
        <v>1</v>
      </c>
      <c r="K5" s="4"/>
      <c r="L5" s="26"/>
    </row>
    <row r="6" spans="1:12" ht="90.75" customHeight="1" x14ac:dyDescent="0.25">
      <c r="A6" s="9" t="str">
        <f>CONCATENATE("openBankingBrazil/&lt;organisation&gt;/companies/personalLoans/fees/",B6)</f>
        <v>openBankingBrazil/&lt;organisation&gt;/companies/personalLoans/fees/serviceName</v>
      </c>
      <c r="B6" s="1" t="s">
        <v>25</v>
      </c>
      <c r="C6" s="4" t="s">
        <v>233</v>
      </c>
      <c r="D6" s="1" t="s">
        <v>13</v>
      </c>
      <c r="E6" s="3">
        <v>50</v>
      </c>
      <c r="F6" s="3" t="s">
        <v>14</v>
      </c>
      <c r="G6" s="6" t="s">
        <v>15</v>
      </c>
      <c r="H6" s="4"/>
      <c r="I6" s="15">
        <v>1</v>
      </c>
      <c r="J6" s="15" t="s">
        <v>226</v>
      </c>
      <c r="K6" s="4"/>
    </row>
    <row r="7" spans="1:12" ht="75" customHeight="1" x14ac:dyDescent="0.25">
      <c r="A7" s="10" t="str">
        <f>CONCATENATE("openBankingBrazil/&lt;organisations&gt;/companies/personalLoans/fees/",B7)</f>
        <v>openBankingBrazil/&lt;organisations&gt;/companies/personalLoans/fees/serviceCode</v>
      </c>
      <c r="B7" s="3" t="s">
        <v>28</v>
      </c>
      <c r="C7" s="5" t="s">
        <v>238</v>
      </c>
      <c r="D7" s="1" t="s">
        <v>13</v>
      </c>
      <c r="E7" s="3">
        <v>30</v>
      </c>
      <c r="F7" s="3" t="s">
        <v>14</v>
      </c>
      <c r="G7" s="6" t="s">
        <v>15</v>
      </c>
      <c r="H7" s="3"/>
      <c r="I7" s="15">
        <v>1</v>
      </c>
      <c r="J7" s="15" t="s">
        <v>226</v>
      </c>
    </row>
    <row r="8" spans="1:12" ht="90" x14ac:dyDescent="0.25">
      <c r="A8" s="9" t="str">
        <f>CONCATENATE("openBankingBrazil/&lt;organisation&gt;/companies/personalLoans/fees/",B8)</f>
        <v>openBankingBrazil/&lt;organisation&gt;/companies/personalLoans/fees/chargingTriggerInfo</v>
      </c>
      <c r="B8" s="29" t="s">
        <v>223</v>
      </c>
      <c r="C8" s="4" t="s">
        <v>239</v>
      </c>
      <c r="D8" s="1" t="s">
        <v>13</v>
      </c>
      <c r="E8" s="3">
        <v>2000</v>
      </c>
      <c r="F8" s="3" t="s">
        <v>14</v>
      </c>
      <c r="G8" s="6" t="s">
        <v>15</v>
      </c>
      <c r="H8" s="3"/>
      <c r="I8" s="15">
        <v>1</v>
      </c>
      <c r="J8" s="15" t="s">
        <v>226</v>
      </c>
      <c r="K8" s="4"/>
    </row>
    <row r="9" spans="1:12" ht="45" x14ac:dyDescent="0.25">
      <c r="A9" s="30" t="str">
        <f>CONCATENATE("openBankingBrazil/&lt;organisation&gt;/companies/personalLoans/fees/price/",B9)</f>
        <v>openBankingBrazil/&lt;organisation&gt;/companies/personalLoans/fees/price/type</v>
      </c>
      <c r="B9" s="29" t="s">
        <v>331</v>
      </c>
      <c r="C9" s="4" t="s">
        <v>237</v>
      </c>
      <c r="D9" s="31" t="s">
        <v>24</v>
      </c>
      <c r="E9" s="27">
        <v>6</v>
      </c>
      <c r="F9" s="1" t="s">
        <v>37</v>
      </c>
      <c r="G9" s="3"/>
      <c r="H9" s="33" t="s">
        <v>230</v>
      </c>
      <c r="I9" s="32">
        <v>0</v>
      </c>
      <c r="J9" s="32">
        <v>3</v>
      </c>
      <c r="K9" s="4" t="s">
        <v>227</v>
      </c>
    </row>
    <row r="10" spans="1:12" ht="45" x14ac:dyDescent="0.25">
      <c r="A10" s="30" t="str">
        <f>CONCATENATE("openBankingBrazil/&lt;organisation&gt;/companies/personalLoans/fees/price/",B10)</f>
        <v>openBankingBrazil/&lt;organisation&gt;/companies/personalLoans/fees/price/value</v>
      </c>
      <c r="B10" s="29" t="s">
        <v>224</v>
      </c>
      <c r="C10" s="2" t="s">
        <v>329</v>
      </c>
      <c r="D10" s="31" t="s">
        <v>13</v>
      </c>
      <c r="E10" s="27">
        <v>12</v>
      </c>
      <c r="F10" s="3" t="s">
        <v>37</v>
      </c>
      <c r="G10" s="3" t="s">
        <v>333</v>
      </c>
      <c r="H10" s="3"/>
      <c r="I10" s="32">
        <v>0</v>
      </c>
      <c r="J10" s="32">
        <v>3</v>
      </c>
      <c r="K10" s="4" t="s">
        <v>227</v>
      </c>
    </row>
    <row r="11" spans="1:12" ht="45" x14ac:dyDescent="0.25">
      <c r="A11" s="30" t="str">
        <f>CONCATENATE("openBankingBrazil/&lt;organisation&gt;/companies/personalLoans/fees/price/",B11)</f>
        <v>openBankingBrazil/&lt;organisation&gt;/companies/personalLoans/fees/price/currency</v>
      </c>
      <c r="B11" s="3" t="s">
        <v>32</v>
      </c>
      <c r="C11" s="2" t="s">
        <v>33</v>
      </c>
      <c r="D11" s="31" t="s">
        <v>13</v>
      </c>
      <c r="E11" s="27">
        <v>3</v>
      </c>
      <c r="F11" s="1" t="s">
        <v>37</v>
      </c>
      <c r="G11" s="3" t="s">
        <v>228</v>
      </c>
      <c r="H11" s="33" t="s">
        <v>229</v>
      </c>
      <c r="I11" s="32">
        <v>0</v>
      </c>
      <c r="J11" s="32">
        <v>3</v>
      </c>
      <c r="K11" s="4" t="s">
        <v>227</v>
      </c>
    </row>
    <row r="12" spans="1:12" ht="45" x14ac:dyDescent="0.25">
      <c r="A12" s="30" t="str">
        <f>CONCATENATE("openBankingBrazil/&lt;organisation&gt;/companies/personalLoans/fees/",B12)</f>
        <v>openBankingBrazil/&lt;organisation&gt;/companies/personalLoans/fees/priceInfo</v>
      </c>
      <c r="B12" s="29" t="s">
        <v>234</v>
      </c>
      <c r="C12" s="4" t="s">
        <v>235</v>
      </c>
      <c r="D12" s="31" t="s">
        <v>13</v>
      </c>
      <c r="E12" s="27">
        <v>80</v>
      </c>
      <c r="F12" s="1" t="s">
        <v>37</v>
      </c>
      <c r="G12" s="3" t="s">
        <v>15</v>
      </c>
      <c r="H12" s="33"/>
      <c r="I12" s="32">
        <v>0</v>
      </c>
      <c r="J12" s="32" t="s">
        <v>226</v>
      </c>
      <c r="K12" s="4" t="s">
        <v>231</v>
      </c>
    </row>
    <row r="13" spans="1:12" x14ac:dyDescent="0.25">
      <c r="A13" s="30" t="str">
        <f>CONCATENATE("openBankingBrazil/&lt;organisation&gt;/companies/personalLoans/fees/",B13)</f>
        <v>openBankingBrazil/&lt;organisation&gt;/companies/personalLoans/fees/changingUnit</v>
      </c>
      <c r="B13" s="29" t="s">
        <v>225</v>
      </c>
      <c r="C13" s="4" t="s">
        <v>236</v>
      </c>
      <c r="D13" s="31" t="s">
        <v>13</v>
      </c>
      <c r="E13" s="27">
        <v>50</v>
      </c>
      <c r="F13" s="3" t="s">
        <v>14</v>
      </c>
      <c r="G13" s="3" t="s">
        <v>15</v>
      </c>
      <c r="H13" s="33"/>
      <c r="I13" s="32">
        <v>1</v>
      </c>
      <c r="J13" s="32" t="s">
        <v>226</v>
      </c>
      <c r="K13" s="4" t="s">
        <v>232</v>
      </c>
    </row>
    <row r="14" spans="1:12" x14ac:dyDescent="0.25">
      <c r="A14" s="9" t="str">
        <f t="shared" ref="A14:A19" si="0">CONCATENATE("openBankingBrazil/&lt;organisation&gt;/companies/personalLoans/interestRates/",B14)</f>
        <v>openBankingBrazil/&lt;organisation&gt;/companies/personalLoans/interestRates/rate</v>
      </c>
      <c r="B14" s="3" t="s">
        <v>35</v>
      </c>
      <c r="C14" s="2" t="s">
        <v>36</v>
      </c>
      <c r="D14" s="1" t="s">
        <v>13</v>
      </c>
      <c r="E14" s="3">
        <v>7</v>
      </c>
      <c r="F14" s="3" t="s">
        <v>37</v>
      </c>
      <c r="G14" s="13" t="s">
        <v>38</v>
      </c>
      <c r="H14" s="16"/>
      <c r="I14" s="15">
        <v>0</v>
      </c>
      <c r="J14" s="15" t="s">
        <v>226</v>
      </c>
      <c r="K14" s="4"/>
    </row>
    <row r="15" spans="1:12" ht="30" x14ac:dyDescent="0.25">
      <c r="A15" s="9" t="str">
        <f t="shared" si="0"/>
        <v>openBankingBrazil/&lt;organisation&gt;/companies/personalLoans/interestRates/referencialRate</v>
      </c>
      <c r="B15" s="3" t="s">
        <v>39</v>
      </c>
      <c r="C15" s="2" t="s">
        <v>40</v>
      </c>
      <c r="D15" s="1" t="s">
        <v>13</v>
      </c>
      <c r="E15" s="4">
        <v>10</v>
      </c>
      <c r="F15" s="3" t="s">
        <v>37</v>
      </c>
      <c r="G15" s="22" t="s">
        <v>38</v>
      </c>
      <c r="H15" s="16"/>
      <c r="I15" s="15">
        <v>0</v>
      </c>
      <c r="J15" s="15" t="s">
        <v>226</v>
      </c>
      <c r="K15" s="4"/>
    </row>
    <row r="16" spans="1:12" ht="63" customHeight="1" x14ac:dyDescent="0.25">
      <c r="A16" s="9" t="str">
        <f t="shared" si="0"/>
        <v>openBankingBrazil/&lt;organisation&gt;/companies/personalLoans/interestRates/indexer</v>
      </c>
      <c r="B16" s="2" t="s">
        <v>41</v>
      </c>
      <c r="C16" s="2" t="s">
        <v>42</v>
      </c>
      <c r="D16" s="1" t="s">
        <v>43</v>
      </c>
      <c r="E16" s="4">
        <v>30</v>
      </c>
      <c r="F16" s="3" t="s">
        <v>37</v>
      </c>
      <c r="G16" s="10" t="s">
        <v>15</v>
      </c>
      <c r="H16" s="16"/>
      <c r="I16" s="15">
        <v>0</v>
      </c>
      <c r="J16" s="15" t="s">
        <v>226</v>
      </c>
      <c r="K16" s="4"/>
    </row>
    <row r="17" spans="1:11" ht="60" x14ac:dyDescent="0.25">
      <c r="A17" s="9" t="str">
        <f t="shared" si="0"/>
        <v>openBankingBrazil/&lt;organisation&gt;/companies/personalLoans/interestRates/prePostTax</v>
      </c>
      <c r="B17" s="2" t="s">
        <v>44</v>
      </c>
      <c r="C17" s="2" t="s">
        <v>45</v>
      </c>
      <c r="D17" s="1" t="s">
        <v>24</v>
      </c>
      <c r="E17" s="4">
        <v>1</v>
      </c>
      <c r="F17" s="3" t="s">
        <v>37</v>
      </c>
      <c r="G17" s="3" t="s">
        <v>46</v>
      </c>
      <c r="H17" s="20" t="s">
        <v>47</v>
      </c>
      <c r="I17" s="15">
        <v>0</v>
      </c>
      <c r="J17" s="15" t="s">
        <v>226</v>
      </c>
      <c r="K17" s="4"/>
    </row>
    <row r="18" spans="1:11" ht="42.75" x14ac:dyDescent="0.25">
      <c r="A18" s="9" t="str">
        <f>CONCATENATE("openBankingBrazil/&lt;organisation&gt;/companies/personalLoans/interestRates/",B18)</f>
        <v>openBankingBrazil/&lt;organisation&gt;/companies/personalLoans/interestRates/frequency</v>
      </c>
      <c r="B18" s="2" t="s">
        <v>48</v>
      </c>
      <c r="C18" s="2" t="s">
        <v>49</v>
      </c>
      <c r="D18" s="18" t="s">
        <v>24</v>
      </c>
      <c r="E18" s="3">
        <v>4</v>
      </c>
      <c r="F18" s="3" t="s">
        <v>37</v>
      </c>
      <c r="G18" s="3" t="s">
        <v>50</v>
      </c>
      <c r="H18" s="28" t="s">
        <v>332</v>
      </c>
      <c r="I18" s="15">
        <v>0</v>
      </c>
      <c r="J18" s="15" t="s">
        <v>226</v>
      </c>
      <c r="K18" s="4"/>
    </row>
    <row r="19" spans="1:11" ht="51" customHeight="1" x14ac:dyDescent="0.25">
      <c r="A19" s="9" t="str">
        <f t="shared" si="0"/>
        <v>openBankingBrazil/&lt;organisation&gt;/companies/personalLoans/interestRates/incomeRateInfo</v>
      </c>
      <c r="B19" s="2" t="s">
        <v>51</v>
      </c>
      <c r="C19" s="4" t="s">
        <v>52</v>
      </c>
      <c r="D19" s="1" t="s">
        <v>13</v>
      </c>
      <c r="E19" s="3">
        <v>2000</v>
      </c>
      <c r="F19" s="1" t="s">
        <v>37</v>
      </c>
      <c r="G19" s="6" t="s">
        <v>15</v>
      </c>
      <c r="H19" s="3"/>
      <c r="I19" s="15">
        <v>0</v>
      </c>
      <c r="J19" s="15" t="s">
        <v>226</v>
      </c>
      <c r="K19" s="4"/>
    </row>
    <row r="20" spans="1:11" ht="408.75" customHeight="1" x14ac:dyDescent="0.25">
      <c r="A20" s="9" t="str">
        <f>CONCATENATE("openBankingBrazil/&lt;organisation&gt;/companies/personalLoans/",B20)</f>
        <v>openBankingBrazil/&lt;organisation&gt;/companies/personalLoans/requiredWarranties</v>
      </c>
      <c r="B20" s="2" t="s">
        <v>54</v>
      </c>
      <c r="C20" s="4" t="s">
        <v>55</v>
      </c>
      <c r="D20" s="18" t="s">
        <v>24</v>
      </c>
      <c r="E20" s="3">
        <v>50</v>
      </c>
      <c r="F20" s="3" t="s">
        <v>14</v>
      </c>
      <c r="G20" s="21"/>
      <c r="H20" s="35" t="s">
        <v>318</v>
      </c>
      <c r="I20" s="15">
        <v>1</v>
      </c>
      <c r="J20" s="34">
        <v>67</v>
      </c>
      <c r="K20" s="4"/>
    </row>
    <row r="21" spans="1:11" ht="61.5" customHeight="1" x14ac:dyDescent="0.25">
      <c r="A21" s="9" t="str">
        <f>CONCATENATE("openBankingBrazil/&lt;organisation&gt;/companies/personalLoans/",B21)</f>
        <v>openBankingBrazil/&lt;organisation&gt;/companies/personalLoans/termsConditions</v>
      </c>
      <c r="B21" s="2" t="s">
        <v>334</v>
      </c>
      <c r="C21" s="2" t="s">
        <v>57</v>
      </c>
      <c r="D21" s="1" t="s">
        <v>13</v>
      </c>
      <c r="E21" s="3">
        <v>2000</v>
      </c>
      <c r="F21" s="3" t="s">
        <v>37</v>
      </c>
      <c r="G21" s="6" t="s">
        <v>15</v>
      </c>
      <c r="H21" s="16"/>
      <c r="I21" s="15">
        <v>0</v>
      </c>
      <c r="J21" s="15" t="s">
        <v>226</v>
      </c>
      <c r="K21" s="4"/>
    </row>
    <row r="22" spans="1:11" x14ac:dyDescent="0.25">
      <c r="B22" s="3"/>
      <c r="C22" s="4"/>
      <c r="E22" s="4"/>
      <c r="F22" s="3"/>
      <c r="G22" s="3"/>
      <c r="H22" s="16"/>
      <c r="I22" s="15"/>
      <c r="J22" s="15"/>
      <c r="K22" s="4"/>
    </row>
    <row r="23" spans="1:11" x14ac:dyDescent="0.25">
      <c r="B23" s="3"/>
      <c r="C23" s="2"/>
      <c r="E23" s="3"/>
      <c r="F23" s="3"/>
      <c r="G23" s="3"/>
      <c r="H23" s="16"/>
      <c r="I23" s="15"/>
      <c r="J23" s="15"/>
      <c r="K23" s="4"/>
    </row>
    <row r="24" spans="1:11" ht="14.25" customHeight="1" x14ac:dyDescent="0.25">
      <c r="B24" s="3"/>
      <c r="C24" s="4"/>
      <c r="E24" s="4"/>
      <c r="F24" s="3"/>
      <c r="G24" s="3"/>
      <c r="H24" s="16"/>
      <c r="I24" s="15"/>
      <c r="J24" s="15"/>
      <c r="K24" s="4"/>
    </row>
    <row r="25" spans="1:11" x14ac:dyDescent="0.25">
      <c r="A25" s="3"/>
      <c r="B25" s="3"/>
      <c r="C25" s="3"/>
      <c r="D25" s="3"/>
      <c r="E25" s="3"/>
      <c r="F25" s="3"/>
      <c r="G25" s="3"/>
      <c r="H25" s="16"/>
      <c r="I25" s="15"/>
      <c r="J25" s="15"/>
      <c r="K25" s="4"/>
    </row>
    <row r="26" spans="1:11" x14ac:dyDescent="0.25">
      <c r="A26" s="3"/>
      <c r="B26" s="3"/>
      <c r="C26" s="3"/>
      <c r="D26" s="3"/>
      <c r="E26" s="3"/>
      <c r="F26" s="3"/>
      <c r="G26" s="3"/>
      <c r="H26" s="16"/>
      <c r="I26" s="15"/>
      <c r="J26" s="15"/>
      <c r="K26" s="4"/>
    </row>
    <row r="27" spans="1:11" x14ac:dyDescent="0.25">
      <c r="D27" s="3"/>
      <c r="E27" s="3"/>
      <c r="F27" s="3"/>
      <c r="G27" s="3"/>
      <c r="H27" s="1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zoomScale="80" zoomScaleNormal="80" workbookViewId="0">
      <pane xSplit="2" ySplit="1" topLeftCell="C21" activePane="bottomRight" state="frozen"/>
      <selection pane="topRight" activeCell="C1" sqref="C1"/>
      <selection pane="bottomLeft" activeCell="A2" sqref="A2"/>
      <selection pane="bottomRight" activeCell="B21" sqref="B21"/>
    </sheetView>
  </sheetViews>
  <sheetFormatPr defaultRowHeight="15" x14ac:dyDescent="0.25"/>
  <cols>
    <col min="1" max="1" width="96.28515625" style="1" bestFit="1" customWidth="1"/>
    <col min="2" max="2" width="20.140625" style="1" customWidth="1"/>
    <col min="3" max="3" width="100.7109375" style="1" customWidth="1"/>
    <col min="4" max="4" width="12.5703125" style="1" customWidth="1"/>
    <col min="5" max="5" width="15.28515625" style="27" customWidth="1"/>
    <col min="6" max="6" width="12.5703125" style="1" customWidth="1"/>
    <col min="7" max="7" width="30.42578125" style="1" customWidth="1"/>
    <col min="8" max="8" width="100.7109375" style="1" customWidth="1"/>
    <col min="9" max="9" width="19.28515625" style="1" bestFit="1" customWidth="1"/>
    <col min="10" max="10" width="19.5703125" style="27" bestFit="1" customWidth="1"/>
    <col min="11" max="11" width="46.85546875" style="2" customWidth="1"/>
    <col min="12" max="16384" width="9.140625" style="1"/>
  </cols>
  <sheetData>
    <row r="1" spans="1:12" x14ac:dyDescent="0.25">
      <c r="A1" s="14" t="s">
        <v>0</v>
      </c>
      <c r="B1" s="14" t="s">
        <v>1</v>
      </c>
      <c r="C1" s="14" t="s">
        <v>2</v>
      </c>
      <c r="D1" s="14" t="s">
        <v>3</v>
      </c>
      <c r="E1" s="14" t="s">
        <v>4</v>
      </c>
      <c r="F1" s="14" t="s">
        <v>5</v>
      </c>
      <c r="G1" s="14" t="s">
        <v>6</v>
      </c>
      <c r="H1" s="14" t="s">
        <v>7</v>
      </c>
      <c r="I1" s="14" t="s">
        <v>8</v>
      </c>
      <c r="J1" s="23" t="s">
        <v>9</v>
      </c>
      <c r="K1" s="24" t="s">
        <v>10</v>
      </c>
      <c r="L1" s="25"/>
    </row>
    <row r="2" spans="1:12" x14ac:dyDescent="0.25">
      <c r="A2" s="9" t="str">
        <f>CONCATENATE("openBankingBrazil/&lt;organisation&gt;/",B2)</f>
        <v>openBankingBrazil/&lt;organisation&gt;/name</v>
      </c>
      <c r="B2" s="1" t="s">
        <v>11</v>
      </c>
      <c r="C2" s="4" t="s">
        <v>12</v>
      </c>
      <c r="D2" s="1" t="s">
        <v>13</v>
      </c>
      <c r="E2" s="27">
        <v>30</v>
      </c>
      <c r="F2" s="1" t="s">
        <v>14</v>
      </c>
      <c r="G2" s="1" t="s">
        <v>15</v>
      </c>
      <c r="H2" s="3"/>
      <c r="I2" s="15">
        <v>1</v>
      </c>
      <c r="J2" s="15">
        <v>1</v>
      </c>
      <c r="K2" s="4" t="s">
        <v>16</v>
      </c>
      <c r="L2" s="26"/>
    </row>
    <row r="3" spans="1:12" ht="43.5" customHeight="1" x14ac:dyDescent="0.25">
      <c r="A3" s="10" t="str">
        <f>CONCATENATE("openBankingBrazil/&lt;organisation&gt;/companies/",B3)</f>
        <v>openBankingBrazil/&lt;organisation&gt;/companies/name</v>
      </c>
      <c r="B3" s="4" t="s">
        <v>11</v>
      </c>
      <c r="C3" s="4" t="s">
        <v>321</v>
      </c>
      <c r="D3" s="6" t="s">
        <v>13</v>
      </c>
      <c r="E3" s="36">
        <v>30</v>
      </c>
      <c r="F3" s="6" t="s">
        <v>14</v>
      </c>
      <c r="G3" s="6" t="s">
        <v>15</v>
      </c>
      <c r="H3" s="6"/>
      <c r="I3" s="15">
        <v>1</v>
      </c>
      <c r="J3" s="15">
        <v>1</v>
      </c>
      <c r="K3" s="2" t="s">
        <v>16</v>
      </c>
    </row>
    <row r="4" spans="1:12" ht="122.25" customHeight="1" x14ac:dyDescent="0.25">
      <c r="A4" s="10" t="str">
        <f>CONCATENATE("openBankingBrazil/&lt;organisation&gt;/companies/",B4)</f>
        <v>openBankingBrazil/&lt;organisation&gt;/companies/cnpjNumber</v>
      </c>
      <c r="B4" s="4" t="s">
        <v>18</v>
      </c>
      <c r="C4" s="4" t="s">
        <v>320</v>
      </c>
      <c r="D4" s="6" t="s">
        <v>13</v>
      </c>
      <c r="E4" s="36">
        <v>14</v>
      </c>
      <c r="F4" s="6" t="s">
        <v>14</v>
      </c>
      <c r="G4" s="6" t="s">
        <v>20</v>
      </c>
      <c r="H4" s="8" t="s">
        <v>21</v>
      </c>
      <c r="I4" s="15">
        <v>1</v>
      </c>
      <c r="J4" s="15">
        <v>1</v>
      </c>
      <c r="K4" s="4" t="s">
        <v>16</v>
      </c>
    </row>
    <row r="5" spans="1:12" ht="409.5" x14ac:dyDescent="0.25">
      <c r="A5" s="10" t="str">
        <f>CONCATENATE("openBankingBrazil/&lt;organisation&gt;/companies/businessLoans/",B5)</f>
        <v>openBankingBrazil/&lt;organisation&gt;/companies/businessLoans/types</v>
      </c>
      <c r="B5" s="4" t="s">
        <v>22</v>
      </c>
      <c r="C5" s="4" t="s">
        <v>322</v>
      </c>
      <c r="D5" s="6" t="s">
        <v>24</v>
      </c>
      <c r="E5" s="36"/>
      <c r="F5" s="6" t="s">
        <v>14</v>
      </c>
      <c r="G5" s="3"/>
      <c r="H5" s="4"/>
      <c r="I5" s="15">
        <v>1</v>
      </c>
      <c r="J5" s="15">
        <v>1</v>
      </c>
      <c r="K5" s="4"/>
      <c r="L5" s="26"/>
    </row>
    <row r="6" spans="1:12" ht="90.75" customHeight="1" x14ac:dyDescent="0.25">
      <c r="A6" s="9" t="str">
        <f>CONCATENATE("openBankingBrazil/&lt;organisation&gt;/companies/businessLoans/fees/",B6)</f>
        <v>openBankingBrazil/&lt;organisation&gt;/companies/businessLoans/fees/serviceName</v>
      </c>
      <c r="B6" s="1" t="s">
        <v>25</v>
      </c>
      <c r="C6" s="4" t="s">
        <v>323</v>
      </c>
      <c r="D6" s="1" t="s">
        <v>13</v>
      </c>
      <c r="E6" s="27">
        <v>50</v>
      </c>
      <c r="F6" s="3" t="s">
        <v>14</v>
      </c>
      <c r="G6" s="6" t="s">
        <v>15</v>
      </c>
      <c r="H6" s="4"/>
      <c r="I6" s="15">
        <v>1</v>
      </c>
      <c r="J6" s="15" t="s">
        <v>27</v>
      </c>
      <c r="K6" s="4"/>
    </row>
    <row r="7" spans="1:12" ht="75" customHeight="1" x14ac:dyDescent="0.25">
      <c r="A7" s="10" t="str">
        <f>CONCATENATE("openBankingBrazil/&lt;organisations&gt;/companies/businessLoans/fees/",B7)</f>
        <v>openBankingBrazil/&lt;organisations&gt;/companies/businessLoans/fees/serviceCode</v>
      </c>
      <c r="B7" s="3" t="s">
        <v>28</v>
      </c>
      <c r="C7" s="5" t="s">
        <v>324</v>
      </c>
      <c r="D7" s="1" t="s">
        <v>13</v>
      </c>
      <c r="E7" s="27">
        <v>30</v>
      </c>
      <c r="F7" s="3" t="s">
        <v>14</v>
      </c>
      <c r="G7" s="6" t="s">
        <v>15</v>
      </c>
      <c r="H7" s="3"/>
      <c r="I7" s="15">
        <v>1</v>
      </c>
      <c r="J7" s="15" t="s">
        <v>27</v>
      </c>
    </row>
    <row r="8" spans="1:12" ht="90" x14ac:dyDescent="0.25">
      <c r="A8" s="9" t="str">
        <f>CONCATENATE("openBankingBrazil/&lt;organisation&gt;/companies/businessLoans/fees/",B8)</f>
        <v>openBankingBrazil/&lt;organisation&gt;/companies/businessLoans/fees/chargingTriggerInfo</v>
      </c>
      <c r="B8" s="29" t="s">
        <v>223</v>
      </c>
      <c r="C8" s="4" t="s">
        <v>325</v>
      </c>
      <c r="D8" s="1" t="s">
        <v>13</v>
      </c>
      <c r="E8" s="27">
        <v>2000</v>
      </c>
      <c r="F8" s="3" t="s">
        <v>14</v>
      </c>
      <c r="G8" s="6" t="s">
        <v>15</v>
      </c>
      <c r="H8" s="3"/>
      <c r="I8" s="15">
        <v>1</v>
      </c>
      <c r="J8" s="15" t="s">
        <v>27</v>
      </c>
      <c r="K8" s="4"/>
    </row>
    <row r="9" spans="1:12" ht="45" x14ac:dyDescent="0.25">
      <c r="A9" s="30" t="str">
        <f>CONCATENATE("openBankingBrazil/&lt;organisation&gt;/companies/businessLoans/fees/price/",B9)</f>
        <v>openBankingBrazil/&lt;organisation&gt;/companies/businessLoans/fees/price/type</v>
      </c>
      <c r="B9" s="29" t="s">
        <v>331</v>
      </c>
      <c r="C9" s="4" t="s">
        <v>237</v>
      </c>
      <c r="D9" s="31" t="s">
        <v>24</v>
      </c>
      <c r="E9" s="27">
        <v>6</v>
      </c>
      <c r="F9" s="1" t="s">
        <v>37</v>
      </c>
      <c r="G9" s="3"/>
      <c r="H9" s="33" t="s">
        <v>230</v>
      </c>
      <c r="I9" s="32">
        <v>0</v>
      </c>
      <c r="J9" s="32">
        <v>3</v>
      </c>
      <c r="K9" s="4" t="s">
        <v>227</v>
      </c>
    </row>
    <row r="10" spans="1:12" ht="45" x14ac:dyDescent="0.25">
      <c r="A10" s="30" t="str">
        <f>CONCATENATE("openBankingBrazil/&lt;organisation&gt;/companies/businessLoans/fees/price/",B10)</f>
        <v>openBankingBrazil/&lt;organisation&gt;/companies/businessLoans/fees/price/value</v>
      </c>
      <c r="B10" s="29" t="s">
        <v>224</v>
      </c>
      <c r="C10" s="2" t="s">
        <v>328</v>
      </c>
      <c r="D10" s="31" t="s">
        <v>13</v>
      </c>
      <c r="E10" s="27">
        <v>12</v>
      </c>
      <c r="F10" s="3" t="s">
        <v>37</v>
      </c>
      <c r="G10" s="3" t="s">
        <v>333</v>
      </c>
      <c r="H10" s="3"/>
      <c r="I10" s="32">
        <v>0</v>
      </c>
      <c r="J10" s="32">
        <v>3</v>
      </c>
      <c r="K10" s="4" t="s">
        <v>227</v>
      </c>
    </row>
    <row r="11" spans="1:12" ht="45" x14ac:dyDescent="0.25">
      <c r="A11" s="30" t="str">
        <f>CONCATENATE("openBankingBrazil/&lt;organisation&gt;/companies/businessLoans/fees/price/",B11)</f>
        <v>openBankingBrazil/&lt;organisation&gt;/companies/businessLoans/fees/price/currency</v>
      </c>
      <c r="B11" s="3" t="s">
        <v>32</v>
      </c>
      <c r="C11" s="2" t="s">
        <v>33</v>
      </c>
      <c r="D11" s="31" t="s">
        <v>13</v>
      </c>
      <c r="E11" s="27">
        <v>3</v>
      </c>
      <c r="F11" s="1" t="s">
        <v>37</v>
      </c>
      <c r="G11" s="3" t="s">
        <v>228</v>
      </c>
      <c r="H11" s="33" t="s">
        <v>229</v>
      </c>
      <c r="I11" s="32">
        <v>0</v>
      </c>
      <c r="J11" s="32">
        <v>3</v>
      </c>
      <c r="K11" s="4" t="s">
        <v>227</v>
      </c>
    </row>
    <row r="12" spans="1:12" ht="45" x14ac:dyDescent="0.25">
      <c r="A12" s="30" t="str">
        <f>CONCATENATE("openBankingBrazil/&lt;organisation&gt;/companies/businessLoans/fees/",B12)</f>
        <v>openBankingBrazil/&lt;organisation&gt;/companies/businessLoans/fees/priceInfo</v>
      </c>
      <c r="B12" s="29" t="s">
        <v>234</v>
      </c>
      <c r="C12" s="4" t="s">
        <v>235</v>
      </c>
      <c r="D12" s="31" t="s">
        <v>13</v>
      </c>
      <c r="E12" s="27">
        <v>80</v>
      </c>
      <c r="F12" s="1" t="s">
        <v>37</v>
      </c>
      <c r="G12" s="3" t="s">
        <v>15</v>
      </c>
      <c r="H12" s="33"/>
      <c r="I12" s="32">
        <v>0</v>
      </c>
      <c r="J12" s="32" t="s">
        <v>226</v>
      </c>
      <c r="K12" s="4" t="s">
        <v>231</v>
      </c>
    </row>
    <row r="13" spans="1:12" x14ac:dyDescent="0.25">
      <c r="A13" s="30" t="str">
        <f>CONCATENATE("openBankingBrazil/&lt;organisation&gt;/companies/businessLoans/fees/",B13)</f>
        <v>openBankingBrazil/&lt;organisation&gt;/companies/businessLoans/fees/changingUnit</v>
      </c>
      <c r="B13" s="29" t="s">
        <v>225</v>
      </c>
      <c r="C13" s="4" t="s">
        <v>236</v>
      </c>
      <c r="D13" s="31" t="s">
        <v>13</v>
      </c>
      <c r="E13" s="27">
        <v>50</v>
      </c>
      <c r="F13" s="3" t="s">
        <v>14</v>
      </c>
      <c r="G13" s="3" t="s">
        <v>15</v>
      </c>
      <c r="H13" s="33"/>
      <c r="I13" s="32">
        <v>1</v>
      </c>
      <c r="J13" s="32" t="s">
        <v>226</v>
      </c>
      <c r="K13" s="4" t="s">
        <v>232</v>
      </c>
    </row>
    <row r="14" spans="1:12" x14ac:dyDescent="0.25">
      <c r="A14" s="9" t="str">
        <f t="shared" ref="A14:A19" si="0">CONCATENATE("openBankingBrazil/&lt;organisation&gt;/companies/businessLoans/interestRates/",B14)</f>
        <v>openBankingBrazil/&lt;organisation&gt;/companies/businessLoans/interestRates/rate</v>
      </c>
      <c r="B14" s="3" t="s">
        <v>35</v>
      </c>
      <c r="C14" s="2" t="s">
        <v>36</v>
      </c>
      <c r="D14" s="1" t="s">
        <v>13</v>
      </c>
      <c r="E14" s="27">
        <v>7</v>
      </c>
      <c r="F14" s="3" t="s">
        <v>37</v>
      </c>
      <c r="G14" s="13" t="s">
        <v>38</v>
      </c>
      <c r="H14" s="16"/>
      <c r="I14" s="15">
        <v>0</v>
      </c>
      <c r="J14" s="15" t="s">
        <v>27</v>
      </c>
      <c r="K14" s="4"/>
    </row>
    <row r="15" spans="1:12" ht="30" x14ac:dyDescent="0.25">
      <c r="A15" s="9" t="str">
        <f t="shared" si="0"/>
        <v>openBankingBrazil/&lt;organisation&gt;/companies/businessLoans/interestRates/referencialRate</v>
      </c>
      <c r="B15" s="3" t="s">
        <v>39</v>
      </c>
      <c r="C15" s="2" t="s">
        <v>40</v>
      </c>
      <c r="D15" s="1" t="s">
        <v>13</v>
      </c>
      <c r="E15" s="37">
        <v>10</v>
      </c>
      <c r="F15" s="3" t="s">
        <v>37</v>
      </c>
      <c r="G15" s="22" t="s">
        <v>38</v>
      </c>
      <c r="H15" s="16"/>
      <c r="I15" s="15">
        <v>0</v>
      </c>
      <c r="J15" s="15" t="s">
        <v>27</v>
      </c>
      <c r="K15" s="4"/>
    </row>
    <row r="16" spans="1:12" ht="63" customHeight="1" x14ac:dyDescent="0.25">
      <c r="A16" s="9" t="str">
        <f t="shared" si="0"/>
        <v>openBankingBrazil/&lt;organisation&gt;/companies/businessLoans/interestRates/indexer</v>
      </c>
      <c r="B16" s="2" t="s">
        <v>41</v>
      </c>
      <c r="C16" s="2" t="s">
        <v>42</v>
      </c>
      <c r="D16" s="1" t="s">
        <v>43</v>
      </c>
      <c r="E16" s="37">
        <v>30</v>
      </c>
      <c r="F16" s="3" t="s">
        <v>37</v>
      </c>
      <c r="G16" s="10" t="s">
        <v>15</v>
      </c>
      <c r="H16" s="16"/>
      <c r="I16" s="15">
        <v>0</v>
      </c>
      <c r="J16" s="15" t="s">
        <v>27</v>
      </c>
      <c r="K16" s="4"/>
    </row>
    <row r="17" spans="1:11" ht="60" x14ac:dyDescent="0.25">
      <c r="A17" s="9" t="str">
        <f t="shared" si="0"/>
        <v>openBankingBrazil/&lt;organisation&gt;/companies/businessLoans/interestRates/prePostTax</v>
      </c>
      <c r="B17" s="2" t="s">
        <v>44</v>
      </c>
      <c r="C17" s="2" t="s">
        <v>45</v>
      </c>
      <c r="D17" s="1" t="s">
        <v>24</v>
      </c>
      <c r="E17" s="37">
        <v>1</v>
      </c>
      <c r="F17" s="3" t="s">
        <v>37</v>
      </c>
      <c r="G17" s="3" t="s">
        <v>46</v>
      </c>
      <c r="H17" s="20" t="s">
        <v>47</v>
      </c>
      <c r="I17" s="15">
        <v>0</v>
      </c>
      <c r="J17" s="15" t="s">
        <v>27</v>
      </c>
      <c r="K17" s="4"/>
    </row>
    <row r="18" spans="1:11" ht="27.75" customHeight="1" x14ac:dyDescent="0.25">
      <c r="A18" s="9" t="str">
        <f t="shared" si="0"/>
        <v>openBankingBrazil/&lt;organisation&gt;/companies/businessLoans/interestRates/frequency</v>
      </c>
      <c r="B18" s="2" t="s">
        <v>48</v>
      </c>
      <c r="C18" s="2" t="s">
        <v>49</v>
      </c>
      <c r="D18" s="18" t="s">
        <v>24</v>
      </c>
      <c r="E18" s="27">
        <v>4</v>
      </c>
      <c r="F18" s="3" t="s">
        <v>37</v>
      </c>
      <c r="G18" s="3" t="s">
        <v>50</v>
      </c>
      <c r="H18" s="28" t="s">
        <v>332</v>
      </c>
      <c r="I18" s="15">
        <v>0</v>
      </c>
      <c r="J18" s="15" t="s">
        <v>27</v>
      </c>
      <c r="K18" s="4"/>
    </row>
    <row r="19" spans="1:11" ht="51" customHeight="1" x14ac:dyDescent="0.25">
      <c r="A19" s="9" t="str">
        <f t="shared" si="0"/>
        <v>openBankingBrazil/&lt;organisation&gt;/companies/businessLoans/interestRates/incomeRateInfo</v>
      </c>
      <c r="B19" s="2" t="s">
        <v>51</v>
      </c>
      <c r="C19" s="4" t="s">
        <v>69</v>
      </c>
      <c r="D19" s="1" t="s">
        <v>13</v>
      </c>
      <c r="E19" s="27">
        <v>2000</v>
      </c>
      <c r="F19" s="1" t="s">
        <v>53</v>
      </c>
      <c r="G19" s="6" t="s">
        <v>15</v>
      </c>
      <c r="H19" s="3"/>
      <c r="I19" s="15">
        <v>0</v>
      </c>
      <c r="J19" s="15" t="s">
        <v>27</v>
      </c>
      <c r="K19" s="4"/>
    </row>
    <row r="20" spans="1:11" ht="408.75" customHeight="1" x14ac:dyDescent="0.25">
      <c r="A20" s="9" t="str">
        <f>CONCATENATE("openBankingBrazil/&lt;organisation&gt;/companies/businessLoans/",B20)</f>
        <v>openBankingBrazil/&lt;organisation&gt;/companies/businessLoans/requiredWarranties</v>
      </c>
      <c r="B20" s="2" t="s">
        <v>54</v>
      </c>
      <c r="C20" s="4" t="s">
        <v>55</v>
      </c>
      <c r="D20" s="18" t="s">
        <v>24</v>
      </c>
      <c r="E20" s="27">
        <v>50</v>
      </c>
      <c r="F20" s="3" t="s">
        <v>14</v>
      </c>
      <c r="G20" s="21"/>
      <c r="H20" s="35" t="s">
        <v>326</v>
      </c>
      <c r="I20" s="15">
        <v>1</v>
      </c>
      <c r="J20" s="34">
        <v>67</v>
      </c>
      <c r="K20" s="4"/>
    </row>
    <row r="21" spans="1:11" ht="61.5" customHeight="1" x14ac:dyDescent="0.25">
      <c r="A21" s="9" t="str">
        <f>CONCATENATE("openBankingBrazil/&lt;organisation&gt;/companies/businessLoans/",B21)</f>
        <v>openBankingBrazil/&lt;organisation&gt;/companies/businessLoans/termsConditions</v>
      </c>
      <c r="B21" s="2" t="s">
        <v>334</v>
      </c>
      <c r="C21" s="2" t="s">
        <v>327</v>
      </c>
      <c r="D21" s="1" t="s">
        <v>13</v>
      </c>
      <c r="E21" s="27">
        <v>2000</v>
      </c>
      <c r="F21" s="3" t="s">
        <v>53</v>
      </c>
      <c r="G21" s="6" t="s">
        <v>15</v>
      </c>
      <c r="H21" s="16"/>
      <c r="I21" s="15">
        <v>0</v>
      </c>
      <c r="J21" s="15" t="s">
        <v>27</v>
      </c>
      <c r="K21" s="4"/>
    </row>
    <row r="22" spans="1:11" x14ac:dyDescent="0.25">
      <c r="B22" s="3"/>
      <c r="C22" s="4"/>
      <c r="E22" s="37"/>
      <c r="F22" s="3"/>
      <c r="G22" s="3"/>
      <c r="H22" s="16"/>
      <c r="I22" s="15"/>
      <c r="J22" s="15"/>
      <c r="K22" s="4"/>
    </row>
    <row r="23" spans="1:11" x14ac:dyDescent="0.25">
      <c r="B23" s="3"/>
      <c r="C23" s="2"/>
      <c r="F23" s="3"/>
      <c r="G23" s="3"/>
      <c r="H23" s="16"/>
      <c r="I23" s="15"/>
      <c r="J23" s="15"/>
      <c r="K23" s="4"/>
    </row>
    <row r="24" spans="1:11" ht="14.25" customHeight="1" x14ac:dyDescent="0.25">
      <c r="B24" s="3"/>
      <c r="C24" s="4"/>
      <c r="E24" s="37"/>
      <c r="F24" s="3"/>
      <c r="G24" s="3"/>
      <c r="H24" s="16"/>
      <c r="I24" s="15"/>
      <c r="J24" s="15"/>
      <c r="K24" s="4"/>
    </row>
    <row r="25" spans="1:11" x14ac:dyDescent="0.25">
      <c r="A25" s="3"/>
      <c r="B25" s="3"/>
      <c r="C25" s="3"/>
      <c r="D25" s="3"/>
      <c r="F25" s="3"/>
      <c r="G25" s="3"/>
      <c r="H25" s="16"/>
      <c r="I25" s="15"/>
      <c r="J25" s="15"/>
      <c r="K25" s="4"/>
    </row>
    <row r="26" spans="1:11" x14ac:dyDescent="0.25">
      <c r="A26" s="3"/>
      <c r="B26" s="3"/>
      <c r="C26" s="3"/>
      <c r="D26" s="3"/>
      <c r="F26" s="3"/>
      <c r="G26" s="3"/>
      <c r="H26" s="16"/>
      <c r="I26" s="15"/>
      <c r="J26" s="15"/>
      <c r="K26" s="4"/>
    </row>
    <row r="27" spans="1:11" x14ac:dyDescent="0.25">
      <c r="D27" s="3"/>
      <c r="F27" s="3"/>
      <c r="G27" s="3"/>
      <c r="H27" s="1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4"/>
  <sheetViews>
    <sheetView zoomScaleNormal="100" workbookViewId="0">
      <pane xSplit="2" ySplit="1" topLeftCell="D5" activePane="bottomRight" state="frozen"/>
      <selection pane="topRight" activeCell="C1" sqref="C1"/>
      <selection pane="bottomLeft" activeCell="A2" sqref="A2"/>
      <selection pane="bottomRight" sqref="A1:XFD1048576"/>
    </sheetView>
  </sheetViews>
  <sheetFormatPr defaultRowHeight="15" x14ac:dyDescent="0.25"/>
  <cols>
    <col min="1" max="1" width="83.5703125" style="1" customWidth="1"/>
    <col min="2" max="2" width="27.28515625" style="1" customWidth="1"/>
    <col min="3" max="3" width="148.85546875" style="1" customWidth="1"/>
    <col min="4" max="4" width="12.5703125" style="1" customWidth="1"/>
    <col min="5" max="5" width="15.28515625" style="1" customWidth="1"/>
    <col min="6" max="6" width="12.5703125" style="1" customWidth="1"/>
    <col min="7" max="7" width="26.140625" style="1" customWidth="1"/>
    <col min="8" max="8" width="33.5703125" style="1" customWidth="1"/>
    <col min="9" max="9" width="19.28515625" style="1" bestFit="1" customWidth="1"/>
    <col min="10" max="10" width="19.5703125" style="27" bestFit="1" customWidth="1"/>
    <col min="11" max="11" width="46.85546875" style="2" customWidth="1"/>
    <col min="12" max="16384" width="9.140625" style="1"/>
  </cols>
  <sheetData>
    <row r="1" spans="1:12" x14ac:dyDescent="0.25">
      <c r="A1" s="14" t="s">
        <v>0</v>
      </c>
      <c r="B1" s="14" t="s">
        <v>1</v>
      </c>
      <c r="C1" s="14" t="s">
        <v>2</v>
      </c>
      <c r="D1" s="14" t="s">
        <v>3</v>
      </c>
      <c r="E1" s="14" t="s">
        <v>4</v>
      </c>
      <c r="F1" s="14" t="s">
        <v>5</v>
      </c>
      <c r="G1" s="14" t="s">
        <v>6</v>
      </c>
      <c r="H1" s="14" t="s">
        <v>7</v>
      </c>
      <c r="I1" s="14" t="s">
        <v>8</v>
      </c>
      <c r="J1" s="23" t="s">
        <v>9</v>
      </c>
      <c r="K1" s="24" t="s">
        <v>10</v>
      </c>
      <c r="L1" s="25"/>
    </row>
    <row r="2" spans="1:12" x14ac:dyDescent="0.25">
      <c r="A2" s="9" t="str">
        <f>CONCATENATE("openBankingBrazil/&lt;organisation&gt;/",B2)</f>
        <v>openBankingBrazil/&lt;organisation&gt;/name</v>
      </c>
      <c r="B2" s="1" t="s">
        <v>11</v>
      </c>
      <c r="C2" s="4" t="s">
        <v>12</v>
      </c>
      <c r="D2" s="1" t="s">
        <v>13</v>
      </c>
      <c r="E2" s="15">
        <v>30</v>
      </c>
      <c r="F2" s="1" t="s">
        <v>14</v>
      </c>
      <c r="G2" s="1" t="s">
        <v>15</v>
      </c>
      <c r="H2" s="3"/>
      <c r="I2" s="15">
        <v>1</v>
      </c>
      <c r="J2" s="15">
        <v>1</v>
      </c>
      <c r="K2" s="4" t="s">
        <v>16</v>
      </c>
      <c r="L2" s="26"/>
    </row>
    <row r="3" spans="1:12" ht="39.75" customHeight="1" x14ac:dyDescent="0.25">
      <c r="A3" s="10" t="str">
        <f>CONCATENATE("openBankingBrazil/&lt;organisation&gt;/companies/",B3)</f>
        <v>openBankingBrazil/&lt;organisation&gt;/companies/name</v>
      </c>
      <c r="B3" s="1" t="s">
        <v>11</v>
      </c>
      <c r="C3" s="4" t="s">
        <v>58</v>
      </c>
      <c r="D3" s="1" t="s">
        <v>13</v>
      </c>
      <c r="E3" s="15">
        <v>30</v>
      </c>
      <c r="F3" s="6" t="s">
        <v>14</v>
      </c>
      <c r="G3" s="6" t="s">
        <v>15</v>
      </c>
      <c r="H3" s="6"/>
      <c r="I3" s="15">
        <v>1</v>
      </c>
      <c r="J3" s="15">
        <v>1</v>
      </c>
      <c r="K3" s="2" t="s">
        <v>16</v>
      </c>
    </row>
    <row r="4" spans="1:12" ht="168" customHeight="1" x14ac:dyDescent="0.25">
      <c r="A4" s="10" t="str">
        <f>CONCATENATE("openBankingBrazil/&lt;organisation&gt;/companies/",B4)</f>
        <v>openBankingBrazil/&lt;organisation&gt;/companies/cnpjNumber</v>
      </c>
      <c r="B4" s="1" t="s">
        <v>18</v>
      </c>
      <c r="C4" s="2" t="s">
        <v>59</v>
      </c>
      <c r="D4" s="1" t="s">
        <v>13</v>
      </c>
      <c r="E4" s="15">
        <v>14</v>
      </c>
      <c r="F4" s="6" t="s">
        <v>14</v>
      </c>
      <c r="G4" s="6" t="s">
        <v>20</v>
      </c>
      <c r="H4" s="8" t="s">
        <v>60</v>
      </c>
      <c r="I4" s="15">
        <v>1</v>
      </c>
      <c r="J4" s="15">
        <v>1</v>
      </c>
      <c r="K4" s="4" t="s">
        <v>16</v>
      </c>
    </row>
    <row r="5" spans="1:12" ht="409.5" x14ac:dyDescent="0.25">
      <c r="A5" s="10" t="str">
        <f>CONCATENATE("openBankingBrazil/&lt;organisation&gt;/companies/businessLoans/",B5)</f>
        <v>openBankingBrazil/&lt;organisation&gt;/companies/businessLoans/types</v>
      </c>
      <c r="B5" s="1" t="s">
        <v>22</v>
      </c>
      <c r="C5" s="2" t="s">
        <v>61</v>
      </c>
      <c r="D5" s="2" t="s">
        <v>24</v>
      </c>
      <c r="E5" s="17">
        <v>50</v>
      </c>
      <c r="F5" s="3" t="s">
        <v>14</v>
      </c>
      <c r="G5" s="3"/>
      <c r="H5" s="4"/>
      <c r="I5" s="15">
        <v>1</v>
      </c>
      <c r="J5" s="15">
        <v>1</v>
      </c>
      <c r="K5" s="4"/>
      <c r="L5" s="26"/>
    </row>
    <row r="6" spans="1:12" ht="43.5" customHeight="1" x14ac:dyDescent="0.25">
      <c r="A6" s="9" t="str">
        <f>CONCATENATE("openBankingBrazil/&lt;organisation&gt;/companies/businessLoans/fees/",B6)</f>
        <v>openBankingBrazil/&lt;organisation&gt;/companies/businessLoans/fees/serviceName</v>
      </c>
      <c r="B6" s="1" t="s">
        <v>25</v>
      </c>
      <c r="C6" s="4" t="s">
        <v>26</v>
      </c>
      <c r="D6" s="1" t="s">
        <v>13</v>
      </c>
      <c r="E6" s="3">
        <v>50</v>
      </c>
      <c r="F6" s="3" t="s">
        <v>14</v>
      </c>
      <c r="G6" s="6" t="s">
        <v>15</v>
      </c>
      <c r="H6" s="4"/>
      <c r="I6" s="15">
        <v>1</v>
      </c>
      <c r="J6" s="15" t="s">
        <v>27</v>
      </c>
      <c r="K6" s="4"/>
    </row>
    <row r="7" spans="1:12" ht="43.5" customHeight="1" x14ac:dyDescent="0.25">
      <c r="A7" s="10" t="str">
        <f>CONCATENATE("openBankingBrazil/&lt;organisations&gt;/companies/businessLoans/fees/",B7)</f>
        <v>openBankingBrazil/&lt;organisations&gt;/companies/businessLoans/fees/serviceCode</v>
      </c>
      <c r="B7" s="1" t="s">
        <v>28</v>
      </c>
      <c r="C7" s="5" t="s">
        <v>62</v>
      </c>
      <c r="D7" s="1" t="s">
        <v>13</v>
      </c>
      <c r="E7" s="3">
        <v>30</v>
      </c>
      <c r="F7" s="3" t="s">
        <v>14</v>
      </c>
      <c r="G7" s="6" t="s">
        <v>15</v>
      </c>
      <c r="H7" s="3"/>
      <c r="I7" s="15">
        <v>1</v>
      </c>
      <c r="J7" s="15" t="s">
        <v>27</v>
      </c>
    </row>
    <row r="8" spans="1:12" x14ac:dyDescent="0.25">
      <c r="A8" s="9" t="str">
        <f>CONCATENATE("openBankingBrazil/&lt;organisation&gt;/companies/businessLoans/fees/",B8)</f>
        <v>openBankingBrazil/&lt;organisation&gt;/companies/businessLoans/fees/chargeTriggerInfo</v>
      </c>
      <c r="B8" s="1" t="s">
        <v>29</v>
      </c>
      <c r="C8" s="4" t="s">
        <v>63</v>
      </c>
      <c r="D8" s="1" t="s">
        <v>13</v>
      </c>
      <c r="E8" s="3">
        <v>2000</v>
      </c>
      <c r="F8" s="3" t="s">
        <v>37</v>
      </c>
      <c r="G8" s="6" t="s">
        <v>15</v>
      </c>
      <c r="H8" s="3"/>
      <c r="I8" s="15">
        <v>1</v>
      </c>
      <c r="J8" s="15" t="s">
        <v>27</v>
      </c>
      <c r="K8" s="4"/>
    </row>
    <row r="9" spans="1:12" x14ac:dyDescent="0.25">
      <c r="A9" s="9" t="str">
        <f>CONCATENATE("openBankingBrazil/&lt;organisation&gt;/companies/businessLoans/fees/",B9)</f>
        <v>openBankingBrazil/&lt;organisation&gt;/companies/businessLoans/fees/maxPrice</v>
      </c>
      <c r="B9" s="1" t="s">
        <v>30</v>
      </c>
      <c r="C9" s="4" t="s">
        <v>64</v>
      </c>
      <c r="D9" s="1" t="s">
        <v>13</v>
      </c>
      <c r="E9" s="3">
        <v>12</v>
      </c>
      <c r="F9" s="3" t="s">
        <v>14</v>
      </c>
      <c r="G9" s="13" t="s">
        <v>31</v>
      </c>
      <c r="H9" s="3"/>
      <c r="I9" s="15">
        <v>1</v>
      </c>
      <c r="J9" s="15" t="s">
        <v>27</v>
      </c>
      <c r="K9" s="4"/>
    </row>
    <row r="10" spans="1:12" x14ac:dyDescent="0.25">
      <c r="A10" s="9" t="str">
        <f>CONCATENATE("openBankingBrazil/&lt;organisation&gt;/companies/businessLoans/Fees/",B10)</f>
        <v>openBankingBrazil/&lt;organisation&gt;/companies/businessLoans/Fees/currency</v>
      </c>
      <c r="B10" s="1" t="s">
        <v>32</v>
      </c>
      <c r="C10" s="4" t="s">
        <v>33</v>
      </c>
      <c r="D10" s="1" t="s">
        <v>24</v>
      </c>
      <c r="E10" s="3">
        <v>3</v>
      </c>
      <c r="F10" s="1" t="s">
        <v>14</v>
      </c>
      <c r="G10" s="19" t="s">
        <v>34</v>
      </c>
      <c r="H10" s="3"/>
      <c r="I10" s="15">
        <v>1</v>
      </c>
      <c r="J10" s="15" t="s">
        <v>27</v>
      </c>
      <c r="K10" s="4"/>
    </row>
    <row r="11" spans="1:12" x14ac:dyDescent="0.25">
      <c r="A11" s="9" t="str">
        <f>CONCATENATE("openBankingBrazil/&lt;organisation&gt;/companies/businessLoans/interestRates/",B11)</f>
        <v>openBankingBrazil/&lt;organisation&gt;/companies/businessLoans/interestRates/rate</v>
      </c>
      <c r="B11" s="1" t="s">
        <v>35</v>
      </c>
      <c r="C11" s="4" t="s">
        <v>65</v>
      </c>
      <c r="D11" s="1" t="s">
        <v>13</v>
      </c>
      <c r="E11" s="3">
        <v>7</v>
      </c>
      <c r="F11" s="1" t="s">
        <v>14</v>
      </c>
      <c r="G11" s="13" t="s">
        <v>66</v>
      </c>
      <c r="H11" s="3"/>
      <c r="I11" s="15"/>
      <c r="J11" s="15"/>
      <c r="K11" s="4"/>
    </row>
    <row r="12" spans="1:12" ht="59.25" customHeight="1" x14ac:dyDescent="0.25">
      <c r="A12" s="9" t="str">
        <f>CONCATENATE("openBankingBrazil/&lt;organisation&gt;/companies/businessLoans/interestRates/",B12)</f>
        <v>openBankingBrazil/&lt;organisation&gt;/companies/businessLoans/interestRates/referencialRate</v>
      </c>
      <c r="B12" s="1" t="s">
        <v>39</v>
      </c>
      <c r="C12" s="4" t="s">
        <v>40</v>
      </c>
      <c r="D12" s="1" t="s">
        <v>13</v>
      </c>
      <c r="E12" s="3">
        <v>10</v>
      </c>
      <c r="F12" s="1" t="s">
        <v>14</v>
      </c>
      <c r="G12" s="13" t="s">
        <v>66</v>
      </c>
      <c r="H12" s="3"/>
      <c r="I12" s="15"/>
      <c r="J12" s="15"/>
      <c r="K12" s="4"/>
    </row>
    <row r="13" spans="1:12" ht="55.5" customHeight="1" x14ac:dyDescent="0.25">
      <c r="A13" s="9" t="str">
        <f t="shared" ref="A13:A16" si="0">CONCATENATE("openBankingBrazil/&lt;organisation&gt;/companies/businessLoans/interestRates/",B13)</f>
        <v>openBankingBrazil/&lt;organisation&gt;/companies/businessLoans/interestRates/indexer</v>
      </c>
      <c r="B13" s="1" t="s">
        <v>41</v>
      </c>
      <c r="C13" s="4" t="s">
        <v>42</v>
      </c>
      <c r="D13" s="1" t="s">
        <v>24</v>
      </c>
      <c r="E13" s="3">
        <v>30</v>
      </c>
      <c r="F13" s="1" t="s">
        <v>14</v>
      </c>
      <c r="G13" s="3"/>
      <c r="H13" s="3"/>
      <c r="I13" s="15"/>
      <c r="J13" s="15"/>
      <c r="K13" s="4"/>
    </row>
    <row r="14" spans="1:12" ht="81.75" customHeight="1" x14ac:dyDescent="0.25">
      <c r="A14" s="9" t="str">
        <f t="shared" si="0"/>
        <v>openBankingBrazil/&lt;organisation&gt;/companies/businessLoans/interestRates/prePostTax</v>
      </c>
      <c r="B14" s="1" t="s">
        <v>44</v>
      </c>
      <c r="C14" s="4" t="s">
        <v>45</v>
      </c>
      <c r="D14" s="1" t="s">
        <v>24</v>
      </c>
      <c r="E14" s="3">
        <v>1</v>
      </c>
      <c r="F14" s="1" t="s">
        <v>14</v>
      </c>
      <c r="G14" s="13" t="s">
        <v>67</v>
      </c>
      <c r="H14" s="3"/>
      <c r="I14" s="15"/>
      <c r="J14" s="15"/>
      <c r="K14" s="4"/>
    </row>
    <row r="15" spans="1:12" ht="32.25" customHeight="1" x14ac:dyDescent="0.25">
      <c r="A15" s="9" t="str">
        <f t="shared" si="0"/>
        <v>openBankingBrazil/&lt;organisation&gt;/companies/businessLoans/interestRates/frequency</v>
      </c>
      <c r="B15" s="1" t="s">
        <v>48</v>
      </c>
      <c r="C15" s="2" t="s">
        <v>68</v>
      </c>
      <c r="D15" s="18" t="s">
        <v>24</v>
      </c>
      <c r="E15" s="3">
        <v>30</v>
      </c>
      <c r="F15" s="1" t="s">
        <v>14</v>
      </c>
      <c r="G15" s="3"/>
      <c r="H15" s="3"/>
      <c r="I15" s="15"/>
      <c r="J15" s="15"/>
      <c r="K15" s="4"/>
    </row>
    <row r="16" spans="1:12" ht="30.75" customHeight="1" x14ac:dyDescent="0.25">
      <c r="A16" s="9" t="str">
        <f t="shared" si="0"/>
        <v>openBankingBrazil/&lt;organisation&gt;/companies/businessLoans/interestRates/incomeRateInfo</v>
      </c>
      <c r="B16" s="1" t="s">
        <v>51</v>
      </c>
      <c r="C16" s="4" t="s">
        <v>69</v>
      </c>
      <c r="D16" s="1" t="s">
        <v>13</v>
      </c>
      <c r="E16" s="3">
        <v>1000</v>
      </c>
      <c r="F16" s="1" t="s">
        <v>53</v>
      </c>
      <c r="G16" s="6" t="s">
        <v>15</v>
      </c>
      <c r="H16" s="3"/>
      <c r="I16" s="15"/>
      <c r="J16" s="15"/>
      <c r="K16" s="4"/>
    </row>
    <row r="17" spans="1:11" ht="212.25" customHeight="1" x14ac:dyDescent="0.25">
      <c r="A17" s="9" t="str">
        <f>CONCATENATE("openBankingBrazil/&lt;organisation&gt;/companies/businessLoans/",B17)</f>
        <v>openBankingBrazil/&lt;organisation&gt;/companies/businessLoans/requiredWarranties</v>
      </c>
      <c r="B17" s="1" t="s">
        <v>54</v>
      </c>
      <c r="C17" s="2" t="s">
        <v>70</v>
      </c>
      <c r="D17" s="18" t="s">
        <v>24</v>
      </c>
      <c r="E17" s="19">
        <v>50</v>
      </c>
      <c r="F17" s="3" t="s">
        <v>14</v>
      </c>
      <c r="G17" s="19" t="s">
        <v>15</v>
      </c>
      <c r="H17" s="20" t="s">
        <v>71</v>
      </c>
      <c r="I17" s="15">
        <v>1</v>
      </c>
      <c r="J17" s="15">
        <v>14</v>
      </c>
      <c r="K17" s="4"/>
    </row>
    <row r="18" spans="1:11" ht="63" customHeight="1" x14ac:dyDescent="0.25">
      <c r="A18" s="9" t="str">
        <f>CONCATENATE("openBankingBrazil/&lt;organisation&gt;/companies/businessLoans/",B18)</f>
        <v>openBankingBrazil/&lt;organisation&gt;/companies/businessLoans/termsCondictions</v>
      </c>
      <c r="B18" s="1" t="s">
        <v>56</v>
      </c>
      <c r="C18" s="2" t="s">
        <v>72</v>
      </c>
      <c r="D18" s="1" t="s">
        <v>13</v>
      </c>
      <c r="E18" s="3">
        <v>2000</v>
      </c>
      <c r="F18" s="3" t="s">
        <v>53</v>
      </c>
      <c r="G18" s="6" t="s">
        <v>15</v>
      </c>
      <c r="H18" s="16"/>
      <c r="I18" s="15"/>
      <c r="J18" s="15"/>
      <c r="K18" s="4"/>
    </row>
    <row r="19" spans="1:11" x14ac:dyDescent="0.25">
      <c r="C19" s="4"/>
      <c r="E19" s="4"/>
      <c r="F19" s="3"/>
      <c r="G19" s="3"/>
      <c r="H19" s="16"/>
      <c r="I19" s="15"/>
      <c r="J19" s="15"/>
      <c r="K19" s="4"/>
    </row>
    <row r="20" spans="1:11" x14ac:dyDescent="0.25">
      <c r="B20" s="3"/>
      <c r="C20" s="2"/>
      <c r="E20" s="3"/>
      <c r="F20" s="3"/>
      <c r="G20" s="3"/>
      <c r="H20" s="16"/>
      <c r="I20" s="15"/>
      <c r="J20" s="15"/>
      <c r="K20" s="4"/>
    </row>
    <row r="21" spans="1:11" ht="14.25" customHeight="1" x14ac:dyDescent="0.25">
      <c r="B21" s="3"/>
      <c r="C21" s="4"/>
      <c r="E21" s="4"/>
      <c r="F21" s="3"/>
      <c r="G21" s="3"/>
      <c r="H21" s="16"/>
      <c r="I21" s="15"/>
      <c r="J21" s="15"/>
      <c r="K21" s="4"/>
    </row>
    <row r="22" spans="1:11" x14ac:dyDescent="0.25">
      <c r="A22" s="3"/>
      <c r="B22" s="3"/>
      <c r="C22" s="3"/>
      <c r="D22" s="3"/>
      <c r="E22" s="3"/>
      <c r="F22" s="3"/>
      <c r="G22" s="3"/>
      <c r="H22" s="16"/>
      <c r="I22" s="15"/>
      <c r="J22" s="15"/>
      <c r="K22" s="4"/>
    </row>
    <row r="23" spans="1:11" x14ac:dyDescent="0.25">
      <c r="A23" s="3"/>
      <c r="B23" s="3"/>
      <c r="C23" s="3"/>
      <c r="D23" s="3"/>
      <c r="E23" s="3"/>
      <c r="F23" s="3"/>
      <c r="G23" s="3"/>
      <c r="H23" s="16"/>
      <c r="I23" s="15"/>
      <c r="J23" s="15"/>
      <c r="K23" s="4"/>
    </row>
    <row r="24" spans="1:11" x14ac:dyDescent="0.25">
      <c r="D24" s="3"/>
      <c r="E24" s="3"/>
      <c r="F24" s="3"/>
      <c r="G24" s="3"/>
      <c r="H24" s="1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23"/>
  <sheetViews>
    <sheetView workbookViewId="0">
      <selection activeCell="A10" sqref="A10"/>
    </sheetView>
  </sheetViews>
  <sheetFormatPr defaultRowHeight="15" x14ac:dyDescent="0.25"/>
  <cols>
    <col min="1" max="1" width="54.7109375" customWidth="1"/>
  </cols>
  <sheetData>
    <row r="2" spans="1:1" x14ac:dyDescent="0.25">
      <c r="A2" t="s">
        <v>73</v>
      </c>
    </row>
    <row r="3" spans="1:1" x14ac:dyDescent="0.25">
      <c r="A3" t="s">
        <v>74</v>
      </c>
    </row>
    <row r="4" spans="1:1" x14ac:dyDescent="0.25">
      <c r="A4" t="s">
        <v>75</v>
      </c>
    </row>
    <row r="5" spans="1:1" x14ac:dyDescent="0.25">
      <c r="A5" t="s">
        <v>76</v>
      </c>
    </row>
    <row r="6" spans="1:1" x14ac:dyDescent="0.25">
      <c r="A6" t="s">
        <v>77</v>
      </c>
    </row>
    <row r="7" spans="1:1" x14ac:dyDescent="0.25">
      <c r="A7" t="s">
        <v>78</v>
      </c>
    </row>
    <row r="8" spans="1:1" x14ac:dyDescent="0.25">
      <c r="A8" t="s">
        <v>79</v>
      </c>
    </row>
    <row r="9" spans="1:1" x14ac:dyDescent="0.25">
      <c r="A9" t="s">
        <v>80</v>
      </c>
    </row>
    <row r="10" spans="1:1" x14ac:dyDescent="0.25">
      <c r="A10" t="s">
        <v>81</v>
      </c>
    </row>
    <row r="11" spans="1:1" x14ac:dyDescent="0.25">
      <c r="A11" t="s">
        <v>82</v>
      </c>
    </row>
    <row r="12" spans="1:1" x14ac:dyDescent="0.25">
      <c r="A12" t="s">
        <v>83</v>
      </c>
    </row>
    <row r="13" spans="1:1" x14ac:dyDescent="0.25">
      <c r="A13" t="s">
        <v>84</v>
      </c>
    </row>
    <row r="14" spans="1:1" x14ac:dyDescent="0.25">
      <c r="A14" t="s">
        <v>85</v>
      </c>
    </row>
    <row r="15" spans="1:1" x14ac:dyDescent="0.25">
      <c r="A15" t="s">
        <v>86</v>
      </c>
    </row>
    <row r="16" spans="1:1" x14ac:dyDescent="0.25">
      <c r="A16" t="s">
        <v>87</v>
      </c>
    </row>
    <row r="17" spans="1:1" x14ac:dyDescent="0.25">
      <c r="A17" t="s">
        <v>88</v>
      </c>
    </row>
    <row r="18" spans="1:1" x14ac:dyDescent="0.25">
      <c r="A18" t="s">
        <v>89</v>
      </c>
    </row>
    <row r="19" spans="1:1" x14ac:dyDescent="0.25">
      <c r="A19" t="s">
        <v>90</v>
      </c>
    </row>
    <row r="20" spans="1:1" x14ac:dyDescent="0.25">
      <c r="A20" t="s">
        <v>91</v>
      </c>
    </row>
    <row r="21" spans="1:1" x14ac:dyDescent="0.25">
      <c r="A21" t="s">
        <v>92</v>
      </c>
    </row>
    <row r="22" spans="1:1" x14ac:dyDescent="0.25">
      <c r="A22" t="s">
        <v>93</v>
      </c>
    </row>
    <row r="23" spans="1:1" x14ac:dyDescent="0.25">
      <c r="A23"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5"/>
  <sheetViews>
    <sheetView workbookViewId="0">
      <selection activeCell="A3" sqref="A3"/>
    </sheetView>
  </sheetViews>
  <sheetFormatPr defaultRowHeight="15" x14ac:dyDescent="0.25"/>
  <cols>
    <col min="1" max="1" width="46" style="13" customWidth="1"/>
    <col min="2" max="2" width="85" customWidth="1"/>
  </cols>
  <sheetData>
    <row r="1" spans="1:2" ht="48.75" customHeight="1" x14ac:dyDescent="0.25">
      <c r="A1" s="13" t="s">
        <v>95</v>
      </c>
      <c r="B1" s="12" t="s">
        <v>96</v>
      </c>
    </row>
    <row r="2" spans="1:2" ht="45" x14ac:dyDescent="0.25">
      <c r="A2" s="13" t="s">
        <v>97</v>
      </c>
      <c r="B2" s="11" t="s">
        <v>98</v>
      </c>
    </row>
    <row r="3" spans="1:2" x14ac:dyDescent="0.25">
      <c r="A3" s="13" t="s">
        <v>99</v>
      </c>
    </row>
    <row r="4" spans="1:2" x14ac:dyDescent="0.25">
      <c r="A4" s="13" t="s">
        <v>100</v>
      </c>
    </row>
    <row r="5" spans="1:2" x14ac:dyDescent="0.25">
      <c r="A5" s="13" t="s">
        <v>101</v>
      </c>
    </row>
    <row r="6" spans="1:2" x14ac:dyDescent="0.25">
      <c r="A6" s="13" t="s">
        <v>102</v>
      </c>
    </row>
    <row r="7" spans="1:2" x14ac:dyDescent="0.25">
      <c r="A7" s="13" t="s">
        <v>103</v>
      </c>
    </row>
    <row r="8" spans="1:2" x14ac:dyDescent="0.25">
      <c r="A8" s="13" t="s">
        <v>104</v>
      </c>
    </row>
    <row r="9" spans="1:2" x14ac:dyDescent="0.25">
      <c r="A9" s="13" t="s">
        <v>105</v>
      </c>
    </row>
    <row r="10" spans="1:2" x14ac:dyDescent="0.25">
      <c r="A10" s="13" t="s">
        <v>106</v>
      </c>
    </row>
    <row r="11" spans="1:2" x14ac:dyDescent="0.25">
      <c r="A11" s="13" t="s">
        <v>107</v>
      </c>
    </row>
    <row r="12" spans="1:2" x14ac:dyDescent="0.25">
      <c r="A12" s="13" t="s">
        <v>108</v>
      </c>
    </row>
    <row r="13" spans="1:2" x14ac:dyDescent="0.25">
      <c r="A13" s="13" t="s">
        <v>109</v>
      </c>
    </row>
    <row r="14" spans="1:2" x14ac:dyDescent="0.25">
      <c r="A14" s="13" t="s">
        <v>110</v>
      </c>
    </row>
    <row r="15" spans="1:2" x14ac:dyDescent="0.25">
      <c r="A15" s="13" t="s">
        <v>111</v>
      </c>
    </row>
    <row r="16" spans="1:2" x14ac:dyDescent="0.25">
      <c r="A16" s="13" t="s">
        <v>112</v>
      </c>
    </row>
    <row r="17" spans="1:1" x14ac:dyDescent="0.25">
      <c r="A17" s="13" t="s">
        <v>113</v>
      </c>
    </row>
    <row r="18" spans="1:1" x14ac:dyDescent="0.25">
      <c r="A18" s="13" t="s">
        <v>114</v>
      </c>
    </row>
    <row r="19" spans="1:1" x14ac:dyDescent="0.25">
      <c r="A19" s="13" t="s">
        <v>115</v>
      </c>
    </row>
    <row r="20" spans="1:1" x14ac:dyDescent="0.25">
      <c r="A20" s="13" t="s">
        <v>116</v>
      </c>
    </row>
    <row r="21" spans="1:1" x14ac:dyDescent="0.25">
      <c r="A21" s="13" t="s">
        <v>117</v>
      </c>
    </row>
    <row r="22" spans="1:1" x14ac:dyDescent="0.25">
      <c r="A22" s="13" t="s">
        <v>118</v>
      </c>
    </row>
    <row r="23" spans="1:1" x14ac:dyDescent="0.25">
      <c r="A23" s="13" t="s">
        <v>119</v>
      </c>
    </row>
    <row r="24" spans="1:1" x14ac:dyDescent="0.25">
      <c r="A24" s="13" t="s">
        <v>120</v>
      </c>
    </row>
    <row r="25" spans="1:1" x14ac:dyDescent="0.25">
      <c r="A25" s="13" t="s">
        <v>121</v>
      </c>
    </row>
    <row r="26" spans="1:1" x14ac:dyDescent="0.25">
      <c r="A26" s="13" t="s">
        <v>122</v>
      </c>
    </row>
    <row r="27" spans="1:1" x14ac:dyDescent="0.25">
      <c r="A27" s="13" t="s">
        <v>123</v>
      </c>
    </row>
    <row r="28" spans="1:1" x14ac:dyDescent="0.25">
      <c r="A28" s="13" t="s">
        <v>124</v>
      </c>
    </row>
    <row r="29" spans="1:1" x14ac:dyDescent="0.25">
      <c r="A29" s="13" t="s">
        <v>125</v>
      </c>
    </row>
    <row r="30" spans="1:1" x14ac:dyDescent="0.25">
      <c r="A30" s="13" t="s">
        <v>126</v>
      </c>
    </row>
    <row r="31" spans="1:1" x14ac:dyDescent="0.25">
      <c r="A31" s="13" t="s">
        <v>127</v>
      </c>
    </row>
    <row r="32" spans="1:1" x14ac:dyDescent="0.25">
      <c r="A32" s="13">
        <v>4</v>
      </c>
    </row>
    <row r="33" spans="1:1" x14ac:dyDescent="0.25">
      <c r="A33" s="13" t="s">
        <v>128</v>
      </c>
    </row>
    <row r="34" spans="1:1" x14ac:dyDescent="0.25">
      <c r="A34" s="13" t="s">
        <v>129</v>
      </c>
    </row>
    <row r="35" spans="1:1" x14ac:dyDescent="0.25">
      <c r="A35" s="13" t="s">
        <v>130</v>
      </c>
    </row>
    <row r="36" spans="1:1" x14ac:dyDescent="0.25">
      <c r="A36" s="13" t="s">
        <v>131</v>
      </c>
    </row>
    <row r="37" spans="1:1" x14ac:dyDescent="0.25">
      <c r="A37" s="13" t="s">
        <v>132</v>
      </c>
    </row>
    <row r="38" spans="1:1" x14ac:dyDescent="0.25">
      <c r="A38" s="13" t="s">
        <v>133</v>
      </c>
    </row>
    <row r="39" spans="1:1" x14ac:dyDescent="0.25">
      <c r="A39" s="13" t="s">
        <v>134</v>
      </c>
    </row>
    <row r="40" spans="1:1" x14ac:dyDescent="0.25">
      <c r="A40" s="13" t="s">
        <v>135</v>
      </c>
    </row>
    <row r="41" spans="1:1" x14ac:dyDescent="0.25">
      <c r="A41" s="13" t="s">
        <v>136</v>
      </c>
    </row>
    <row r="42" spans="1:1" x14ac:dyDescent="0.25">
      <c r="A42" s="13" t="s">
        <v>137</v>
      </c>
    </row>
    <row r="43" spans="1:1" x14ac:dyDescent="0.25">
      <c r="A43" s="13" t="s">
        <v>138</v>
      </c>
    </row>
    <row r="44" spans="1:1" x14ac:dyDescent="0.25">
      <c r="A44" s="13" t="s">
        <v>139</v>
      </c>
    </row>
    <row r="45" spans="1:1" x14ac:dyDescent="0.25">
      <c r="A45" s="13" t="s">
        <v>140</v>
      </c>
    </row>
    <row r="46" spans="1:1" x14ac:dyDescent="0.25">
      <c r="A46" s="13" t="s">
        <v>141</v>
      </c>
    </row>
    <row r="47" spans="1:1" x14ac:dyDescent="0.25">
      <c r="A47" s="13" t="s">
        <v>142</v>
      </c>
    </row>
    <row r="48" spans="1:1" x14ac:dyDescent="0.25">
      <c r="A48" s="13" t="s">
        <v>143</v>
      </c>
    </row>
    <row r="49" spans="1:1" x14ac:dyDescent="0.25">
      <c r="A49" s="13" t="s">
        <v>144</v>
      </c>
    </row>
    <row r="50" spans="1:1" x14ac:dyDescent="0.25">
      <c r="A50" s="13" t="s">
        <v>145</v>
      </c>
    </row>
    <row r="51" spans="1:1" x14ac:dyDescent="0.25">
      <c r="A51" s="13" t="s">
        <v>146</v>
      </c>
    </row>
    <row r="52" spans="1:1" x14ac:dyDescent="0.25">
      <c r="A52" s="13" t="s">
        <v>147</v>
      </c>
    </row>
    <row r="53" spans="1:1" x14ac:dyDescent="0.25">
      <c r="A53" s="13" t="s">
        <v>148</v>
      </c>
    </row>
    <row r="54" spans="1:1" x14ac:dyDescent="0.25">
      <c r="A54" s="13" t="s">
        <v>149</v>
      </c>
    </row>
    <row r="55" spans="1:1" x14ac:dyDescent="0.25">
      <c r="A55" s="13" t="s">
        <v>142</v>
      </c>
    </row>
    <row r="56" spans="1:1" x14ac:dyDescent="0.25">
      <c r="A56" s="13" t="s">
        <v>150</v>
      </c>
    </row>
    <row r="57" spans="1:1" x14ac:dyDescent="0.25">
      <c r="A57" s="13" t="s">
        <v>151</v>
      </c>
    </row>
    <row r="58" spans="1:1" x14ac:dyDescent="0.25">
      <c r="A58" s="13" t="s">
        <v>152</v>
      </c>
    </row>
    <row r="59" spans="1:1" x14ac:dyDescent="0.25">
      <c r="A59" s="13" t="s">
        <v>153</v>
      </c>
    </row>
    <row r="60" spans="1:1" x14ac:dyDescent="0.25">
      <c r="A60" s="13" t="s">
        <v>154</v>
      </c>
    </row>
    <row r="61" spans="1:1" x14ac:dyDescent="0.25">
      <c r="A61" s="13" t="e" cm="1">
        <f t="array" ref="A61">- Crédito pessoal consignado para servidores públicos: Operações de Crédito pessoal consignado</f>
        <v>#NAME?</v>
      </c>
    </row>
    <row r="62" spans="1:1" x14ac:dyDescent="0.25">
      <c r="A62" s="13" t="s">
        <v>155</v>
      </c>
    </row>
    <row r="63" spans="1:1" x14ac:dyDescent="0.25">
      <c r="A63" s="13" t="e" cm="1">
        <f t="array" ref="A63">- Crédito pessoal consignado para trabalhadores do setor privado: Operações de Crédito</f>
        <v>#NAME?</v>
      </c>
    </row>
    <row r="64" spans="1:1" x14ac:dyDescent="0.25">
      <c r="A64" s="13" t="s">
        <v>156</v>
      </c>
    </row>
    <row r="65" spans="1:1" x14ac:dyDescent="0.25">
      <c r="A65" s="13">
        <v>5</v>
      </c>
    </row>
    <row r="66" spans="1:1" x14ac:dyDescent="0.25">
      <c r="A66" s="13" t="e" cm="1">
        <f t="array" ref="A66">- Crédito pessoal consignado para beneficiários do INSS: Operações de Crédito pessoal</f>
        <v>#NAME?</v>
      </c>
    </row>
    <row r="67" spans="1:1" x14ac:dyDescent="0.25">
      <c r="A67" s="13" t="s">
        <v>157</v>
      </c>
    </row>
    <row r="68" spans="1:1" x14ac:dyDescent="0.25">
      <c r="A68" s="13" t="s">
        <v>158</v>
      </c>
    </row>
    <row r="69" spans="1:1" x14ac:dyDescent="0.25">
      <c r="A69" s="13" t="s">
        <v>159</v>
      </c>
    </row>
    <row r="70" spans="1:1" x14ac:dyDescent="0.25">
      <c r="A70" s="13" t="s">
        <v>160</v>
      </c>
    </row>
    <row r="71" spans="1:1" x14ac:dyDescent="0.25">
      <c r="A71" s="13" t="s">
        <v>161</v>
      </c>
    </row>
    <row r="72" spans="1:1" x14ac:dyDescent="0.25">
      <c r="A72" s="13" t="s">
        <v>162</v>
      </c>
    </row>
    <row r="73" spans="1:1" x14ac:dyDescent="0.25">
      <c r="A73" s="13" t="s">
        <v>163</v>
      </c>
    </row>
    <row r="74" spans="1:1" x14ac:dyDescent="0.25">
      <c r="A74" s="13" t="s">
        <v>164</v>
      </c>
    </row>
    <row r="75" spans="1:1" x14ac:dyDescent="0.25">
      <c r="A75" s="13" t="s">
        <v>165</v>
      </c>
    </row>
    <row r="76" spans="1:1" x14ac:dyDescent="0.25">
      <c r="A76" s="13" t="s">
        <v>166</v>
      </c>
    </row>
    <row r="77" spans="1:1" x14ac:dyDescent="0.25">
      <c r="A77" s="13" t="s">
        <v>167</v>
      </c>
    </row>
    <row r="78" spans="1:1" x14ac:dyDescent="0.25">
      <c r="A78" s="13" t="s">
        <v>168</v>
      </c>
    </row>
    <row r="79" spans="1:1" x14ac:dyDescent="0.25">
      <c r="A79" s="13" t="s">
        <v>169</v>
      </c>
    </row>
    <row r="80" spans="1:1" x14ac:dyDescent="0.25">
      <c r="A80" s="13" t="s">
        <v>170</v>
      </c>
    </row>
    <row r="81" spans="1:1" x14ac:dyDescent="0.25">
      <c r="A81" s="13" t="s">
        <v>171</v>
      </c>
    </row>
    <row r="82" spans="1:1" x14ac:dyDescent="0.25">
      <c r="A82" s="13" t="s">
        <v>172</v>
      </c>
    </row>
    <row r="83" spans="1:1" x14ac:dyDescent="0.25">
      <c r="A83" s="13" t="s">
        <v>173</v>
      </c>
    </row>
    <row r="84" spans="1:1" x14ac:dyDescent="0.25">
      <c r="A84" s="13" t="s">
        <v>174</v>
      </c>
    </row>
    <row r="85" spans="1:1" x14ac:dyDescent="0.25">
      <c r="A85" s="13" t="s">
        <v>175</v>
      </c>
    </row>
    <row r="86" spans="1:1" x14ac:dyDescent="0.25">
      <c r="A86" s="13" t="s">
        <v>176</v>
      </c>
    </row>
    <row r="87" spans="1:1" x14ac:dyDescent="0.25">
      <c r="A87" s="13" t="s">
        <v>177</v>
      </c>
    </row>
    <row r="88" spans="1:1" x14ac:dyDescent="0.25">
      <c r="A88" s="13" t="s">
        <v>178</v>
      </c>
    </row>
    <row r="89" spans="1:1" x14ac:dyDescent="0.25">
      <c r="A89" s="13" t="s">
        <v>179</v>
      </c>
    </row>
    <row r="90" spans="1:1" x14ac:dyDescent="0.25">
      <c r="A90" s="13" t="s">
        <v>180</v>
      </c>
    </row>
    <row r="91" spans="1:1" x14ac:dyDescent="0.25">
      <c r="A91" s="13" t="s">
        <v>181</v>
      </c>
    </row>
    <row r="92" spans="1:1" x14ac:dyDescent="0.25">
      <c r="A92" s="13" t="s">
        <v>182</v>
      </c>
    </row>
    <row r="93" spans="1:1" x14ac:dyDescent="0.25">
      <c r="A93" s="13" t="s">
        <v>183</v>
      </c>
    </row>
    <row r="94" spans="1:1" x14ac:dyDescent="0.25">
      <c r="A94" s="13" t="s">
        <v>184</v>
      </c>
    </row>
    <row r="95" spans="1:1" x14ac:dyDescent="0.25">
      <c r="A95" s="13" t="s">
        <v>185</v>
      </c>
    </row>
    <row r="96" spans="1:1" x14ac:dyDescent="0.25">
      <c r="A96" s="13" t="s">
        <v>186</v>
      </c>
    </row>
    <row r="97" spans="1:1" x14ac:dyDescent="0.25">
      <c r="A97" s="13" t="s">
        <v>187</v>
      </c>
    </row>
    <row r="98" spans="1:1" x14ac:dyDescent="0.25">
      <c r="A98" s="13">
        <v>6</v>
      </c>
    </row>
    <row r="99" spans="1:1" x14ac:dyDescent="0.25">
      <c r="A99" s="13" t="s">
        <v>188</v>
      </c>
    </row>
    <row r="100" spans="1:1" x14ac:dyDescent="0.25">
      <c r="A100" s="13" t="s">
        <v>189</v>
      </c>
    </row>
    <row r="101" spans="1:1" x14ac:dyDescent="0.25">
      <c r="A101" s="13" t="s">
        <v>190</v>
      </c>
    </row>
    <row r="102" spans="1:1" x14ac:dyDescent="0.25">
      <c r="A102" s="13" t="s">
        <v>191</v>
      </c>
    </row>
    <row r="103" spans="1:1" x14ac:dyDescent="0.25">
      <c r="A103" s="13" t="s">
        <v>192</v>
      </c>
    </row>
    <row r="104" spans="1:1" x14ac:dyDescent="0.25">
      <c r="A104" s="13" t="s">
        <v>193</v>
      </c>
    </row>
    <row r="105" spans="1:1" x14ac:dyDescent="0.25">
      <c r="A105" s="13" t="s">
        <v>194</v>
      </c>
    </row>
    <row r="106" spans="1:1" x14ac:dyDescent="0.25">
      <c r="A106" s="13" t="s">
        <v>195</v>
      </c>
    </row>
    <row r="107" spans="1:1" x14ac:dyDescent="0.25">
      <c r="A107" s="13" t="s">
        <v>196</v>
      </c>
    </row>
    <row r="108" spans="1:1" x14ac:dyDescent="0.25">
      <c r="A108" s="13" t="s">
        <v>197</v>
      </c>
    </row>
    <row r="109" spans="1:1" x14ac:dyDescent="0.25">
      <c r="A109" s="13" t="s">
        <v>198</v>
      </c>
    </row>
    <row r="110" spans="1:1" x14ac:dyDescent="0.25">
      <c r="A110" s="13" t="s">
        <v>199</v>
      </c>
    </row>
    <row r="111" spans="1:1" x14ac:dyDescent="0.25">
      <c r="A111" s="13" t="s">
        <v>200</v>
      </c>
    </row>
    <row r="112" spans="1:1" x14ac:dyDescent="0.25">
      <c r="A112" s="13" t="s">
        <v>201</v>
      </c>
    </row>
    <row r="113" spans="1:1" x14ac:dyDescent="0.25">
      <c r="A113" s="13" t="s">
        <v>202</v>
      </c>
    </row>
    <row r="114" spans="1:1" x14ac:dyDescent="0.25">
      <c r="A114" s="13" t="s">
        <v>199</v>
      </c>
    </row>
    <row r="115" spans="1:1" x14ac:dyDescent="0.25">
      <c r="A115" s="13" t="s">
        <v>203</v>
      </c>
    </row>
    <row r="116" spans="1:1" x14ac:dyDescent="0.25">
      <c r="A116" s="13" t="s">
        <v>204</v>
      </c>
    </row>
    <row r="117" spans="1:1" x14ac:dyDescent="0.25">
      <c r="A117" s="13" t="s">
        <v>205</v>
      </c>
    </row>
    <row r="118" spans="1:1" x14ac:dyDescent="0.25">
      <c r="A118" s="13" t="s">
        <v>206</v>
      </c>
    </row>
    <row r="119" spans="1:1" x14ac:dyDescent="0.25">
      <c r="A119" s="13" t="s">
        <v>207</v>
      </c>
    </row>
    <row r="120" spans="1:1" x14ac:dyDescent="0.25">
      <c r="A120" s="13" t="s">
        <v>208</v>
      </c>
    </row>
    <row r="121" spans="1:1" x14ac:dyDescent="0.25">
      <c r="A121" s="13" t="s">
        <v>209</v>
      </c>
    </row>
    <row r="122" spans="1:1" x14ac:dyDescent="0.25">
      <c r="A122" s="13" t="s">
        <v>210</v>
      </c>
    </row>
    <row r="123" spans="1:1" x14ac:dyDescent="0.25">
      <c r="A123" s="13" t="s">
        <v>211</v>
      </c>
    </row>
    <row r="124" spans="1:1" x14ac:dyDescent="0.25">
      <c r="A124" s="13" t="s">
        <v>212</v>
      </c>
    </row>
    <row r="125" spans="1:1" x14ac:dyDescent="0.25">
      <c r="A125" s="13" t="s">
        <v>213</v>
      </c>
    </row>
    <row r="126" spans="1:1" x14ac:dyDescent="0.25">
      <c r="A126" s="13" t="s">
        <v>214</v>
      </c>
    </row>
    <row r="127" spans="1:1" x14ac:dyDescent="0.25">
      <c r="A127" s="13" t="s">
        <v>215</v>
      </c>
    </row>
    <row r="128" spans="1:1" x14ac:dyDescent="0.25">
      <c r="A128" s="13" t="s">
        <v>216</v>
      </c>
    </row>
    <row r="129" spans="1:1" x14ac:dyDescent="0.25">
      <c r="A129" s="13" t="s">
        <v>217</v>
      </c>
    </row>
    <row r="130" spans="1:1" x14ac:dyDescent="0.25">
      <c r="A130" s="13" t="s">
        <v>218</v>
      </c>
    </row>
    <row r="131" spans="1:1" x14ac:dyDescent="0.25">
      <c r="A131" s="13" t="s">
        <v>219</v>
      </c>
    </row>
    <row r="132" spans="1:1" x14ac:dyDescent="0.25">
      <c r="A132" s="13" t="s">
        <v>220</v>
      </c>
    </row>
    <row r="133" spans="1:1" x14ac:dyDescent="0.25">
      <c r="A133" s="13">
        <v>7</v>
      </c>
    </row>
    <row r="134" spans="1:1" x14ac:dyDescent="0.25">
      <c r="A134" s="13" t="s">
        <v>221</v>
      </c>
    </row>
    <row r="135" spans="1:1" x14ac:dyDescent="0.25">
      <c r="A135" s="13" t="s">
        <v>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A1EA2-133A-43FA-975D-D1683FC5ED7A}">
  <dimension ref="A1:B68"/>
  <sheetViews>
    <sheetView workbookViewId="0">
      <selection activeCell="B11" sqref="B11"/>
    </sheetView>
  </sheetViews>
  <sheetFormatPr defaultRowHeight="15" x14ac:dyDescent="0.25"/>
  <cols>
    <col min="1" max="1" width="39.85546875" customWidth="1"/>
    <col min="2" max="2" width="119.140625" customWidth="1"/>
  </cols>
  <sheetData>
    <row r="1" spans="1:2" x14ac:dyDescent="0.25">
      <c r="A1" s="38" t="s">
        <v>319</v>
      </c>
      <c r="B1" s="38"/>
    </row>
    <row r="2" spans="1:2" x14ac:dyDescent="0.25">
      <c r="A2" t="s">
        <v>240</v>
      </c>
      <c r="B2" t="s">
        <v>266</v>
      </c>
    </row>
    <row r="3" spans="1:2" x14ac:dyDescent="0.25">
      <c r="B3" t="s">
        <v>267</v>
      </c>
    </row>
    <row r="4" spans="1:2" x14ac:dyDescent="0.25">
      <c r="B4" t="s">
        <v>268</v>
      </c>
    </row>
    <row r="5" spans="1:2" x14ac:dyDescent="0.25">
      <c r="B5" t="s">
        <v>269</v>
      </c>
    </row>
    <row r="6" spans="1:2" x14ac:dyDescent="0.25">
      <c r="B6" t="s">
        <v>270</v>
      </c>
    </row>
    <row r="7" spans="1:2" x14ac:dyDescent="0.25">
      <c r="B7" t="s">
        <v>271</v>
      </c>
    </row>
    <row r="8" spans="1:2" x14ac:dyDescent="0.25">
      <c r="B8" t="s">
        <v>272</v>
      </c>
    </row>
    <row r="9" spans="1:2" x14ac:dyDescent="0.25">
      <c r="B9" t="s">
        <v>273</v>
      </c>
    </row>
    <row r="10" spans="1:2" x14ac:dyDescent="0.25">
      <c r="B10" t="s">
        <v>274</v>
      </c>
    </row>
    <row r="11" spans="1:2" x14ac:dyDescent="0.25">
      <c r="A11" t="s">
        <v>241</v>
      </c>
      <c r="B11" t="s">
        <v>275</v>
      </c>
    </row>
    <row r="12" spans="1:2" x14ac:dyDescent="0.25">
      <c r="B12" t="s">
        <v>276</v>
      </c>
    </row>
    <row r="13" spans="1:2" x14ac:dyDescent="0.25">
      <c r="B13" t="s">
        <v>277</v>
      </c>
    </row>
    <row r="14" spans="1:2" x14ac:dyDescent="0.25">
      <c r="B14" t="s">
        <v>278</v>
      </c>
    </row>
    <row r="15" spans="1:2" x14ac:dyDescent="0.25">
      <c r="B15" t="s">
        <v>279</v>
      </c>
    </row>
    <row r="16" spans="1:2" x14ac:dyDescent="0.25">
      <c r="B16" t="s">
        <v>280</v>
      </c>
    </row>
    <row r="17" spans="1:2" x14ac:dyDescent="0.25">
      <c r="B17" t="s">
        <v>281</v>
      </c>
    </row>
    <row r="18" spans="1:2" x14ac:dyDescent="0.25">
      <c r="B18" t="s">
        <v>282</v>
      </c>
    </row>
    <row r="19" spans="1:2" x14ac:dyDescent="0.25">
      <c r="B19" t="s">
        <v>283</v>
      </c>
    </row>
    <row r="20" spans="1:2" x14ac:dyDescent="0.25">
      <c r="B20" t="s">
        <v>284</v>
      </c>
    </row>
    <row r="21" spans="1:2" x14ac:dyDescent="0.25">
      <c r="B21" t="s">
        <v>285</v>
      </c>
    </row>
    <row r="22" spans="1:2" x14ac:dyDescent="0.25">
      <c r="A22" t="s">
        <v>242</v>
      </c>
      <c r="B22" t="s">
        <v>286</v>
      </c>
    </row>
    <row r="23" spans="1:2" x14ac:dyDescent="0.25">
      <c r="B23" t="s">
        <v>287</v>
      </c>
    </row>
    <row r="24" spans="1:2" x14ac:dyDescent="0.25">
      <c r="B24" t="s">
        <v>297</v>
      </c>
    </row>
    <row r="25" spans="1:2" x14ac:dyDescent="0.25">
      <c r="B25" t="s">
        <v>298</v>
      </c>
    </row>
    <row r="26" spans="1:2" x14ac:dyDescent="0.25">
      <c r="B26" t="s">
        <v>299</v>
      </c>
    </row>
    <row r="27" spans="1:2" x14ac:dyDescent="0.25">
      <c r="B27" t="s">
        <v>300</v>
      </c>
    </row>
    <row r="28" spans="1:2" x14ac:dyDescent="0.25">
      <c r="B28" t="s">
        <v>301</v>
      </c>
    </row>
    <row r="29" spans="1:2" x14ac:dyDescent="0.25">
      <c r="B29" t="s">
        <v>302</v>
      </c>
    </row>
    <row r="30" spans="1:2" x14ac:dyDescent="0.25">
      <c r="A30" t="s">
        <v>243</v>
      </c>
      <c r="B30" t="s">
        <v>291</v>
      </c>
    </row>
    <row r="31" spans="1:2" x14ac:dyDescent="0.25">
      <c r="B31" t="s">
        <v>292</v>
      </c>
    </row>
    <row r="32" spans="1:2" x14ac:dyDescent="0.25">
      <c r="B32" t="s">
        <v>293</v>
      </c>
    </row>
    <row r="33" spans="1:2" x14ac:dyDescent="0.25">
      <c r="B33" t="s">
        <v>294</v>
      </c>
    </row>
    <row r="34" spans="1:2" x14ac:dyDescent="0.25">
      <c r="B34" t="s">
        <v>295</v>
      </c>
    </row>
    <row r="35" spans="1:2" x14ac:dyDescent="0.25">
      <c r="B35" t="s">
        <v>296</v>
      </c>
    </row>
    <row r="36" spans="1:2" x14ac:dyDescent="0.25">
      <c r="A36" t="s">
        <v>244</v>
      </c>
      <c r="B36" t="s">
        <v>290</v>
      </c>
    </row>
    <row r="37" spans="1:2" x14ac:dyDescent="0.25">
      <c r="B37" t="s">
        <v>289</v>
      </c>
    </row>
    <row r="38" spans="1:2" x14ac:dyDescent="0.25">
      <c r="B38" t="s">
        <v>288</v>
      </c>
    </row>
    <row r="39" spans="1:2" x14ac:dyDescent="0.25">
      <c r="B39" t="s">
        <v>303</v>
      </c>
    </row>
    <row r="40" spans="1:2" ht="16.5" customHeight="1" x14ac:dyDescent="0.25">
      <c r="A40" s="13" t="s">
        <v>245</v>
      </c>
      <c r="B40" s="12" t="s">
        <v>304</v>
      </c>
    </row>
    <row r="41" spans="1:2" ht="16.5" customHeight="1" x14ac:dyDescent="0.25">
      <c r="B41" s="12" t="s">
        <v>306</v>
      </c>
    </row>
    <row r="42" spans="1:2" x14ac:dyDescent="0.25">
      <c r="B42" s="13" t="s">
        <v>305</v>
      </c>
    </row>
    <row r="43" spans="1:2" x14ac:dyDescent="0.25">
      <c r="B43" s="13" t="s">
        <v>307</v>
      </c>
    </row>
    <row r="44" spans="1:2" x14ac:dyDescent="0.25">
      <c r="A44" t="s">
        <v>246</v>
      </c>
      <c r="B44" t="s">
        <v>246</v>
      </c>
    </row>
    <row r="45" spans="1:2" x14ac:dyDescent="0.25">
      <c r="A45" t="s">
        <v>247</v>
      </c>
      <c r="B45" t="s">
        <v>308</v>
      </c>
    </row>
    <row r="46" spans="1:2" x14ac:dyDescent="0.25">
      <c r="B46" t="s">
        <v>309</v>
      </c>
    </row>
    <row r="47" spans="1:2" x14ac:dyDescent="0.25">
      <c r="B47" t="s">
        <v>310</v>
      </c>
    </row>
    <row r="48" spans="1:2" x14ac:dyDescent="0.25">
      <c r="B48" t="s">
        <v>311</v>
      </c>
    </row>
    <row r="49" spans="1:2" x14ac:dyDescent="0.25">
      <c r="B49" t="s">
        <v>312</v>
      </c>
    </row>
    <row r="50" spans="1:2" x14ac:dyDescent="0.25">
      <c r="B50" t="s">
        <v>313</v>
      </c>
    </row>
    <row r="51" spans="1:2" x14ac:dyDescent="0.25">
      <c r="B51" t="s">
        <v>314</v>
      </c>
    </row>
    <row r="52" spans="1:2" x14ac:dyDescent="0.25">
      <c r="B52" t="s">
        <v>315</v>
      </c>
    </row>
    <row r="53" spans="1:2" x14ac:dyDescent="0.25">
      <c r="B53" t="s">
        <v>316</v>
      </c>
    </row>
    <row r="54" spans="1:2" x14ac:dyDescent="0.25">
      <c r="B54" t="s">
        <v>317</v>
      </c>
    </row>
    <row r="55" spans="1:2" x14ac:dyDescent="0.25">
      <c r="B55" t="s">
        <v>248</v>
      </c>
    </row>
    <row r="56" spans="1:2" ht="17.25" customHeight="1" x14ac:dyDescent="0.25">
      <c r="A56" s="13" t="s">
        <v>249</v>
      </c>
      <c r="B56" s="12" t="s">
        <v>256</v>
      </c>
    </row>
    <row r="57" spans="1:2" x14ac:dyDescent="0.25">
      <c r="B57" t="s">
        <v>257</v>
      </c>
    </row>
    <row r="58" spans="1:2" x14ac:dyDescent="0.25">
      <c r="B58" t="s">
        <v>258</v>
      </c>
    </row>
    <row r="59" spans="1:2" x14ac:dyDescent="0.25">
      <c r="B59" t="s">
        <v>259</v>
      </c>
    </row>
    <row r="60" spans="1:2" x14ac:dyDescent="0.25">
      <c r="A60" t="s">
        <v>250</v>
      </c>
      <c r="B60" t="s">
        <v>254</v>
      </c>
    </row>
    <row r="61" spans="1:2" x14ac:dyDescent="0.25">
      <c r="B61" t="s">
        <v>255</v>
      </c>
    </row>
    <row r="62" spans="1:2" x14ac:dyDescent="0.25">
      <c r="A62" t="s">
        <v>251</v>
      </c>
      <c r="B62" t="s">
        <v>252</v>
      </c>
    </row>
    <row r="63" spans="1:2" x14ac:dyDescent="0.25">
      <c r="B63" t="s">
        <v>253</v>
      </c>
    </row>
    <row r="64" spans="1:2" ht="15" customHeight="1" x14ac:dyDescent="0.25">
      <c r="A64" s="13" t="s">
        <v>260</v>
      </c>
      <c r="B64" s="12" t="s">
        <v>261</v>
      </c>
    </row>
    <row r="65" spans="1:2" ht="33" customHeight="1" x14ac:dyDescent="0.25">
      <c r="B65" s="12" t="s">
        <v>262</v>
      </c>
    </row>
    <row r="66" spans="1:2" x14ac:dyDescent="0.25">
      <c r="B66" t="s">
        <v>263</v>
      </c>
    </row>
    <row r="67" spans="1:2" x14ac:dyDescent="0.25">
      <c r="B67" t="s">
        <v>264</v>
      </c>
    </row>
    <row r="68" spans="1:2" x14ac:dyDescent="0.25">
      <c r="A68" t="s">
        <v>265</v>
      </c>
      <c r="B68" t="s">
        <v>265</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EmpréstimosPF</vt:lpstr>
      <vt:lpstr>EmpréstimosPJ</vt:lpstr>
      <vt:lpstr>PJ</vt:lpstr>
      <vt:lpstr>Lista 4015</vt:lpstr>
      <vt:lpstr>Glossário Bacen</vt:lpstr>
      <vt:lpstr>Garantias</vt:lpstr>
    </vt:vector>
  </TitlesOfParts>
  <Manager/>
  <Company>GFT Technologies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 Araujo Rodrigues, Thales</dc:creator>
  <cp:keywords/>
  <dc:description/>
  <cp:lastModifiedBy>de Araujo Rodrigues, Thales</cp:lastModifiedBy>
  <cp:revision/>
  <dcterms:created xsi:type="dcterms:W3CDTF">2020-06-16T13:22:22Z</dcterms:created>
  <dcterms:modified xsi:type="dcterms:W3CDTF">2020-07-15T00:21:11Z</dcterms:modified>
  <cp:category/>
  <cp:contentStatus/>
</cp:coreProperties>
</file>