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bookViews>
    <workbookView xWindow="0" yWindow="0" windowWidth="20430" windowHeight="7170" activeTab="1"/>
  </bookViews>
  <sheets>
    <sheet name="ContaPgtoPagoPF" sheetId="4" r:id="rId1"/>
    <sheet name="ContaPgtoPagoPJ " sheetId="6" r:id="rId2"/>
    <sheet name="Naturezas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6" l="1"/>
  <c r="A7" i="6"/>
  <c r="A6" i="6"/>
  <c r="A5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4" i="6"/>
  <c r="A3" i="6"/>
  <c r="A2" i="6"/>
  <c r="A19" i="4"/>
  <c r="A20" i="4"/>
  <c r="A22" i="4" l="1"/>
  <c r="A21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<sst xmlns="http://schemas.openxmlformats.org/spreadsheetml/2006/main" count="248" uniqueCount="79">
  <si>
    <t>Xpath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</si>
  <si>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</si>
  <si>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</si>
  <si>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</si>
  <si>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</si>
  <si>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</si>
  <si>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</si>
  <si>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</si>
  <si>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</si>
  <si>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</si>
  <si>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Texto</t>
  </si>
  <si>
    <t>Mandatório</t>
  </si>
  <si>
    <t>\w*\W*</t>
  </si>
  <si>
    <t>N/A</t>
  </si>
  <si>
    <t>Naturezas válidas: 
Código, 
Data, 
Descrição, 
Hora, 
Indicador (Flag), 
Nome, 
Número, 
Percentual, 
Quantidade, 
Texto, 
Valor</t>
  </si>
  <si>
    <t>Opcional</t>
  </si>
  <si>
    <t>1 saque a crédito
2 outros</t>
  </si>
  <si>
    <t>Nome do conglomerado proprietário da companhia responsável pelas contas de pagamento pós-pagas (cartão de crédito)</t>
  </si>
  <si>
    <t>Booleano</t>
  </si>
  <si>
    <t>1 VISA 
2 MasterCard 
3 American Express 
4 Diners Club 
5 Hipercard 
6 Bandeira própria 
7 Cheque Eletrônico 
8 Elo 
99 Outras</t>
  </si>
  <si>
    <t>^([A-Z]{3})$</t>
  </si>
  <si>
    <t>1 Classic Nacional
2 Classic Internacional
3 Gold
4 Platinum
5 Infinite
6 Electron
7 Standard Nacional
8 Standard Internacional</t>
  </si>
  <si>
    <t>Enum</t>
  </si>
  <si>
    <t>brandCode</t>
  </si>
  <si>
    <t>productType</t>
  </si>
  <si>
    <t>name</t>
  </si>
  <si>
    <t>cnpjNumber</t>
  </si>
  <si>
    <t>code</t>
  </si>
  <si>
    <t>isPrivateLabel</t>
  </si>
  <si>
    <t>priorityServiceName</t>
  </si>
  <si>
    <t>maxPrice</t>
  </si>
  <si>
    <t>currency</t>
  </si>
  <si>
    <t>elegibilityCriteriaInfo</t>
  </si>
  <si>
    <t>closingProcessInfo</t>
  </si>
  <si>
    <t>feeRate</t>
  </si>
  <si>
    <t>instalmentRate</t>
  </si>
  <si>
    <t>minimumFeeRate</t>
  </si>
  <si>
    <t>Campo aberto para detalhamento de taxas de juros.</t>
  </si>
  <si>
    <t>^(\d{14})$</t>
  </si>
  <si>
    <t>^([0-1]{1})$</t>
  </si>
  <si>
    <t>Número completo do CNPJ da instituição responsável pelas contas de pagamento pós-pagas (cartões de crédito) - o CNPJ corresponde ao número de inscrição no Cadastro de Pessoa Jurídica. Os oito primeiros números à esquerda (XX. XXX. XXX) formam a "raiz" ou base, que identifica a empresa de forma única. Ex. '50.685.362'  Os 4 próximos números indicam filial. Os últimos dois dígitos são para o número verificador do CNPJ, calculado em duas etapas utilizando o módulo de divisão 11, utilizando-se os 12 primeiros números do CNPJ - inscrição e filial.
Deve-se ter apenas os números do CNPJ, sem máscara.</t>
  </si>
  <si>
    <t>Números de 0 a 9.</t>
  </si>
  <si>
    <t>(\d{1,9}\,\d{2}){1}</t>
  </si>
  <si>
    <t>(-?[1-9]?\d{1,2}){1}(\,\d{1,2}){1}</t>
  </si>
  <si>
    <t>N</t>
  </si>
  <si>
    <t>1 Anuidade - cartão básico nacional
2 Anuidade - cartão básico internacional
3 Fornecimento de 2ª via de cartão com função crédito
4 Utilização de canais de atendimento para retirada em espécie no país
5 Utilização de canais de atendimento para retirada em espécie no exterior
6 Pagamento de contas utilizando a função crédito
7 Avaliação emergencial de crédito</t>
  </si>
  <si>
    <t>1 ANUIDADENacional
2 ANUIDADEInt .
3 2ª via-CARTÃOCRÉDITO
4 RETIRADA-País
5 RETIRADA-exterior
6 PAGAMENTOCONTAS
7 AVAL.EMERG.CRÉDITO</t>
  </si>
  <si>
    <t>ANUIDADENacional
"Disponibilização de rede de estabelecimentos afiliados, instalada no País, para pagamentos de bens e serviços, cobrada no máximo uma vez a cada doze meses, admitido o parcelamento da cobrança."
ANUIDADEInt .
"Disponibilização de rede de estabelecimentos afiliados, instalada no País e no exterior, para pagamentos de bens e serviços, cobrada no máximo uma vez a cada doze meses, admitido o parcelamento da cobrança."
2ª via-CARTÃOCRÉDITO
"Confecção e emissão de novo cartão com função crédito, restrito a casos de pedidos de reposição formulados pelo detentor do cartão, decorrente de perda, roubo, furto, danificação e outros motivos não imputáveis à instituição emitente."
RETIRADA-País
"Disponibilização e utilização pelo cliente de canais de atendimento disponíveis no País para retirada em espécie na função crédito."
RETIRADA-exterior
"Disponibilização e utilização pelo cliente de canais de atendimento disponíveis no exterior para retirada em espécie na função crédito ou débito."
PAGAMENTOCONTAS
"Realização de procedimentos operacionais para o pagamento de contas (água, luz, telefone, gás, tributos, boletos de cobrança, etc.), utilizando a função crédito do cartão"
AVAL.EMERG.CRÉDITO
"Avaliação de viabilidade e de riscos para a concessão de crédito em caráter emergencial, a pedido do cliente, por meio de atendimento pessoal, para realização de despesa acima do limite do cartão, cobrada no máximo uma vez nos últimos trinta dias."</t>
  </si>
  <si>
    <t>Denominação/Identificação do nome da conta.
P.ex. "Cartão Universtiário Bem-Vindo"</t>
  </si>
  <si>
    <r>
      <t>Categoria atribuída a um cartão de pagamento, sob uma certa denominação, que lhe agrega um conjunto de vantagens, diferenciando-o de acordo com o perfil do portador.
p.ex. "Classic Nacional", "Classic Internacional".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</si>
  <si>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Categoria de Bandeiras de Cartões.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</si>
  <si>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>0 Não
1 Sim</t>
  </si>
  <si>
    <t>Indicador de arranjo de pagamento.
Um arranjo de pagamento é o conjunto de regras e procedimentos que disciplina a prestação de determinado serviço de pagamento ao público.(Lei 12.865/2013, art. 6º, I).
Podem ser 'Abertos' - quando o cartão de crédito não é associado a nenhuma marca/empresa em específico; ou 
'Fechados' (Sim) - Os cartões de crédito private label são uma solução financeira que surgiu no Brasil em substituição aos sistemas de crediário para o consumidor. As cadeias de lojas passam a oferecer aos seus clientes um cartão de crédito com o seu nome, mas emitido por uma instituição financeira. Esses cartões private label são usados para oferecer crédito nas rede varejista, e voltados a um público de renda mais baixa.</t>
  </si>
  <si>
    <t>hasProgramReward</t>
  </si>
  <si>
    <t>programRewardInfo</t>
  </si>
  <si>
    <t>Indicador da existência de programa de fidelidade/recompensa associado à conta.
0 Não
1 Sim</t>
  </si>
  <si>
    <t>Caso o campo "hasProgramReward"  indique que há programa de recompensa (1 - Sim), a informação de termos e condições deve ser preenchida.</t>
  </si>
  <si>
    <t>Informações de Termos e condições do programa de fidelidade/recompensa. Pode ser informada a URL referente ao endereço onde constam as condições informadas.</t>
  </si>
  <si>
    <t>Nomes das Tarifas cobradas sobre Serviços relacionados à Modalidade informada de Contas de Pagamento Pós-Pagas para pessoa física. p.ex. "4 Utilização de canais de atendimento para retirada em espécie no país".
Estes serviços são previstos na resolução 3.919 do BACEN.</t>
  </si>
  <si>
    <t>Sigla de identificação do serviço relacionado à Modalidade de Contas de Pagamento Pós-Pagas para pessoa física informada. P.ex. "1 ANUIDADENacional". 
Estas siglas são previstas na resolução 3.919 do BACEN.</t>
  </si>
  <si>
    <t>Fatores geradores de cobrança que incidem sobre as Modalidades inforrmadas de Contas de Pagamento Pós-Pagas para pessoa física.Descrição sobre o Fato Estes fatos geradores são previstos na resolução 3.919 do BACEN.</t>
  </si>
  <si>
    <t>chargeTriggerInfo</t>
  </si>
  <si>
    <t>Valor máximo para a tarifa cobrada, relativa ao serviço relacionado à Modalidade informada de Contas de Pagamento Pós-Pagas para pessoa física. p.ex. 45,00</t>
  </si>
  <si>
    <t xml:space="preserve">Moeda referente ao valor da Tarifa, segundo modelo ISO-4217. p. ex. 'BRL' </t>
  </si>
  <si>
    <t>Percentual que corresponde a taxa aplicada para utilização de Crédito Rotativo. P.ex. '9,87%'</t>
  </si>
  <si>
    <t>Percentual que corresponde a taxa aplicada para pagamento parcelado do saldo devedor quando não realizado pagamento integral da fatura. P. Ex. '4,10%'.</t>
  </si>
  <si>
    <t>(-?[1-9]?\d{1,2}){1}(\,\d{1,2}){1} - pode ser N/A</t>
  </si>
  <si>
    <t>Lista de outras operações de crédito. P.ex. '1 saque a crédito'</t>
  </si>
  <si>
    <t>Percentual para pagamento mínimo sobre o saldo devedor da fatura. P.ex. '25,00%'</t>
  </si>
  <si>
    <t>additionalInfo</t>
  </si>
  <si>
    <t>Informação sobre as condições e critérios de elegibilidade do emissor do cartão. Pode ser informada a URL referente ao endereço onde constam as condições informadas.</t>
  </si>
  <si>
    <t>Descrição dos procedimentos para encerramento da conta pós paga. Pode ser informada a URL referente ao endereço onde constam as condições informadas.</t>
  </si>
  <si>
    <t>Nome da Instituição, pertencente à organização, responsável pelas contas de pagamento pós-pagas (cartões de crédito) Ex. 'Empresa da Organização A'</t>
  </si>
  <si>
    <t>Nome</t>
  </si>
  <si>
    <t>serviceName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</si>
  <si>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</t>
  </si>
  <si>
    <t>Sigla de identificação do serviço relacionado à Modalidade de Contas de Pagamento Pós-Pagas para pessoa jurídica informada. P.ex. "ANUIDADENacional". 
Para as pessoas jurídicas, não há uma regulamentação específica sobre os serviços a serem prestados, como há para pessoas físicas.</t>
  </si>
  <si>
    <t>Nomes das Tarifas cobradas sobre Serviços relacionados à Modalidade informada de Contas de Pagamento Pós-Pagas para pessoa jurídica. p.ex. "Utilização de canais de atendimento para retirada em espécie no país".
Para as pessoas jurídicas, não há uma regulamentação específica sobre os serviços a serem prestados, como há para pessoas físicas.</t>
  </si>
  <si>
    <t>Valor máximo para a tarifa cobrada, relativa ao serviço relacionado à Modalidade informada de Contas de Pagamento Pós-Pagas para pessoa jurídica. p.ex. 45,00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</si>
</sst>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/>
    <xf numFmtId="0" fontId="2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0" xfId="0" quotePrefix="1" applyFont="1" applyFill="1" applyAlignment="1">
      <alignment vertical="top" wrapText="1"/>
    </xf>
    <xf numFmtId="0" fontId="2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Alignment="1">
      <alignment horizontal="left" vertical="top" wrapText="1"/>
    </xf>
    <xf numFmtId="0" fontId="2" fillId="0" borderId="0" xfId="0" applyFont="1" applyFill="1" applyAlignment="1">
      <alignment horizontal="right"/>
    </xf>
    <xf numFmtId="0" fontId="2" fillId="0" borderId="0" xfId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9.140625" defaultRowHeight="15" x14ac:dyDescent="0.25"/>
  <cols>
    <col min="1" max="1" width="66" style="15" customWidth="1"/>
    <col min="2" max="2" width="21.85546875" style="4" bestFit="1" customWidth="1"/>
    <col min="3" max="3" width="71.85546875" style="4" customWidth="1"/>
    <col min="4" max="4" width="11.28515625" style="15" bestFit="1" customWidth="1"/>
    <col min="5" max="5" width="8.140625" style="4" bestFit="1" customWidth="1"/>
    <col min="6" max="6" width="14.140625" style="15" bestFit="1" customWidth="1"/>
    <col min="7" max="7" width="38.140625" style="15" customWidth="1"/>
    <col min="8" max="8" width="52" style="15" customWidth="1"/>
    <col min="9" max="9" width="19.28515625" style="15" bestFit="1" customWidth="1"/>
    <col min="10" max="10" width="19.5703125" style="32" bestFit="1" customWidth="1"/>
    <col min="11" max="11" width="46.85546875" style="10" customWidth="1"/>
    <col min="12" max="16384" width="9.140625" style="15"/>
  </cols>
  <sheetData>
    <row r="1" spans="1:12" x14ac:dyDescent="0.25">
      <c r="A1" s="1" t="s">
        <v>0</v>
      </c>
      <c r="B1" s="12" t="s">
        <v>73</v>
      </c>
      <c r="C1" s="12" t="s">
        <v>1</v>
      </c>
      <c r="D1" s="1" t="s">
        <v>2</v>
      </c>
      <c r="E1" s="1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 t="s">
        <v>8</v>
      </c>
      <c r="K1" s="14" t="s">
        <v>9</v>
      </c>
      <c r="L1" s="1"/>
    </row>
    <row r="2" spans="1:12" ht="30" x14ac:dyDescent="0.25">
      <c r="A2" s="4" t="str">
        <f>CONCATENATE("openBankingBrazil/&lt;organisation&gt;/",B2)</f>
        <v>openBankingBrazil/&lt;organisation&gt;/name</v>
      </c>
      <c r="B2" s="4" t="s">
        <v>25</v>
      </c>
      <c r="C2" s="7" t="s">
        <v>17</v>
      </c>
      <c r="D2" s="16" t="s">
        <v>10</v>
      </c>
      <c r="E2" s="27">
        <v>30</v>
      </c>
      <c r="F2" s="16" t="s">
        <v>11</v>
      </c>
      <c r="G2" s="16" t="s">
        <v>12</v>
      </c>
      <c r="H2" s="17"/>
      <c r="I2" s="18">
        <v>1</v>
      </c>
      <c r="J2" s="18">
        <v>1</v>
      </c>
      <c r="K2" s="7" t="s">
        <v>13</v>
      </c>
      <c r="L2" s="2"/>
    </row>
    <row r="3" spans="1:12" s="21" customFormat="1" ht="30" x14ac:dyDescent="0.25">
      <c r="A3" s="5" t="str">
        <f>CONCATENATE("openBankingBrazil/&lt;organisation&gt;/companies/",B3)</f>
        <v>openBankingBrazil/&lt;organisation&gt;/companies/name</v>
      </c>
      <c r="B3" s="5" t="s">
        <v>25</v>
      </c>
      <c r="C3" s="8" t="s">
        <v>72</v>
      </c>
      <c r="D3" s="5" t="s">
        <v>10</v>
      </c>
      <c r="E3" s="27">
        <v>30</v>
      </c>
      <c r="F3" s="5" t="s">
        <v>11</v>
      </c>
      <c r="G3" s="5" t="s">
        <v>12</v>
      </c>
      <c r="H3" s="5"/>
      <c r="I3" s="19">
        <v>1</v>
      </c>
      <c r="J3" s="19">
        <v>1</v>
      </c>
      <c r="K3" s="9" t="s">
        <v>13</v>
      </c>
      <c r="L3" s="20"/>
    </row>
    <row r="4" spans="1:12" s="21" customFormat="1" ht="153.75" customHeight="1" x14ac:dyDescent="0.25">
      <c r="A4" s="5" t="str">
        <f>CONCATENATE("openBankingBrazil/&lt;organisation&gt;/companies/",B4)</f>
        <v>openBankingBrazil/&lt;organisation&gt;/companies/cnpjNumber</v>
      </c>
      <c r="B4" s="5" t="s">
        <v>26</v>
      </c>
      <c r="C4" s="9" t="s">
        <v>40</v>
      </c>
      <c r="D4" s="5" t="s">
        <v>10</v>
      </c>
      <c r="E4" s="27">
        <v>14</v>
      </c>
      <c r="F4" s="5" t="s">
        <v>11</v>
      </c>
      <c r="G4" s="5" t="s">
        <v>38</v>
      </c>
      <c r="H4" s="8" t="s">
        <v>41</v>
      </c>
      <c r="I4" s="19">
        <v>1</v>
      </c>
      <c r="J4" s="19">
        <v>1</v>
      </c>
      <c r="K4" s="8" t="s">
        <v>13</v>
      </c>
      <c r="L4" s="20"/>
    </row>
    <row r="5" spans="1:12" ht="30" x14ac:dyDescent="0.25">
      <c r="A5" s="4" t="str">
        <f>CONCATENATE("openBankingBrazil/&lt;organisation&gt;/companies/personalCreditCards/",B5)</f>
        <v>openBankingBrazil/&lt;organisation&gt;/companies/personalCreditCards/name</v>
      </c>
      <c r="B5" s="6" t="s">
        <v>25</v>
      </c>
      <c r="C5" s="7" t="s">
        <v>48</v>
      </c>
      <c r="D5" s="6" t="s">
        <v>10</v>
      </c>
      <c r="E5" s="22">
        <v>50</v>
      </c>
      <c r="F5" s="5" t="s">
        <v>11</v>
      </c>
      <c r="G5" s="16" t="s">
        <v>12</v>
      </c>
      <c r="H5" s="7"/>
      <c r="I5" s="18">
        <v>1</v>
      </c>
      <c r="J5" s="18" t="s">
        <v>44</v>
      </c>
      <c r="K5" s="7"/>
      <c r="L5" s="4"/>
    </row>
    <row r="6" spans="1:12" ht="120" x14ac:dyDescent="0.25">
      <c r="A6" s="4" t="str">
        <f>CONCATENATE("openBankingBrazil/&lt;organisation&gt;/companies/personalCreditCards/identification/",B6)</f>
        <v>openBankingBrazil/&lt;organisation&gt;/companies/personalCreditCards/identification/productType</v>
      </c>
      <c r="B6" s="6" t="s">
        <v>24</v>
      </c>
      <c r="C6" s="7" t="s">
        <v>49</v>
      </c>
      <c r="D6" s="6" t="s">
        <v>22</v>
      </c>
      <c r="E6" s="22">
        <v>30</v>
      </c>
      <c r="F6" s="5" t="s">
        <v>11</v>
      </c>
      <c r="G6" s="5"/>
      <c r="H6" s="7" t="s">
        <v>21</v>
      </c>
      <c r="I6" s="18">
        <v>1</v>
      </c>
      <c r="J6" s="18" t="s">
        <v>44</v>
      </c>
      <c r="L6" s="4"/>
    </row>
    <row r="7" spans="1:12" ht="135" x14ac:dyDescent="0.25">
      <c r="A7" s="4" t="str">
        <f>CONCATENATE("openBankingBrazil/&lt;organisation&gt;/companies/personalCreditCards/identification/",B7)</f>
        <v>openBankingBrazil/&lt;organisation&gt;/companies/personalCreditCards/identification/brandCode</v>
      </c>
      <c r="B7" s="6" t="s">
        <v>23</v>
      </c>
      <c r="C7" s="7" t="s">
        <v>50</v>
      </c>
      <c r="D7" s="6" t="s">
        <v>22</v>
      </c>
      <c r="E7" s="22">
        <v>30</v>
      </c>
      <c r="F7" s="5" t="s">
        <v>11</v>
      </c>
      <c r="G7" s="5"/>
      <c r="H7" s="7" t="s">
        <v>19</v>
      </c>
      <c r="I7" s="18">
        <v>1</v>
      </c>
      <c r="J7" s="18" t="s">
        <v>44</v>
      </c>
      <c r="K7" s="7"/>
      <c r="L7" s="4"/>
    </row>
    <row r="8" spans="1:12" ht="180" x14ac:dyDescent="0.25">
      <c r="A8" s="4" t="str">
        <f>CONCATENATE("openBankingBrazil/&lt;organisation&gt;/companies/personalCreditCards/identification/",B8)</f>
        <v>openBankingBrazil/&lt;organisation&gt;/companies/personalCreditCards/identification/isPrivateLabel</v>
      </c>
      <c r="B8" s="6" t="s">
        <v>28</v>
      </c>
      <c r="C8" s="7" t="s">
        <v>52</v>
      </c>
      <c r="D8" s="6" t="s">
        <v>18</v>
      </c>
      <c r="E8" s="22">
        <v>1</v>
      </c>
      <c r="F8" s="5" t="s">
        <v>11</v>
      </c>
      <c r="G8" s="5" t="s">
        <v>39</v>
      </c>
      <c r="H8" s="7" t="s">
        <v>51</v>
      </c>
      <c r="I8" s="18">
        <v>1</v>
      </c>
      <c r="J8" s="18" t="s">
        <v>44</v>
      </c>
      <c r="K8" s="7"/>
      <c r="L8" s="4"/>
    </row>
    <row r="9" spans="1:12" ht="60" x14ac:dyDescent="0.25">
      <c r="A9" s="4" t="str">
        <f>CONCATENATE("openBankingBrazil/&lt;organisation&gt;/companies/personalCreditCards/rewardsProgram/",B9)</f>
        <v>openBankingBrazil/&lt;organisation&gt;/companies/personalCreditCards/rewardsProgram/hasProgramReward</v>
      </c>
      <c r="B9" s="6" t="s">
        <v>53</v>
      </c>
      <c r="C9" s="7" t="s">
        <v>55</v>
      </c>
      <c r="D9" s="6" t="s">
        <v>18</v>
      </c>
      <c r="E9" s="22">
        <v>1</v>
      </c>
      <c r="F9" s="5" t="s">
        <v>11</v>
      </c>
      <c r="G9" s="5" t="s">
        <v>39</v>
      </c>
      <c r="H9" s="7" t="s">
        <v>51</v>
      </c>
      <c r="I9" s="18">
        <v>1</v>
      </c>
      <c r="J9" s="18" t="s">
        <v>44</v>
      </c>
      <c r="K9" s="7"/>
      <c r="L9" s="4"/>
    </row>
    <row r="10" spans="1:12" ht="60" x14ac:dyDescent="0.25">
      <c r="A10" s="4" t="str">
        <f>CONCATENATE("openBankingBrazil/&lt;organisation&gt;/companies/personalCreditCards/rewardsProgram/",B10)</f>
        <v>openBankingBrazil/&lt;organisation&gt;/companies/personalCreditCards/rewardsProgram/programRewardInfo</v>
      </c>
      <c r="B10" s="6" t="s">
        <v>54</v>
      </c>
      <c r="C10" s="7" t="s">
        <v>57</v>
      </c>
      <c r="D10" s="6" t="s">
        <v>10</v>
      </c>
      <c r="E10" s="22">
        <v>2000</v>
      </c>
      <c r="F10" s="6" t="s">
        <v>15</v>
      </c>
      <c r="G10" s="16"/>
      <c r="H10" s="6"/>
      <c r="I10" s="18">
        <v>0</v>
      </c>
      <c r="J10" s="18" t="s">
        <v>44</v>
      </c>
      <c r="K10" s="7" t="s">
        <v>56</v>
      </c>
      <c r="L10" s="4"/>
    </row>
    <row r="11" spans="1:12" ht="135" x14ac:dyDescent="0.25">
      <c r="A11" s="4" t="str">
        <f>CONCATENATE("openBankingBrazil/&lt;organisation&gt;/companies/personalCreditCards/fees/",B11)</f>
        <v>openBankingBrazil/&lt;organisation&gt;/companies/personalCreditCards/fees/priorityServiceName</v>
      </c>
      <c r="B11" s="4" t="s">
        <v>29</v>
      </c>
      <c r="C11" s="11" t="s">
        <v>58</v>
      </c>
      <c r="D11" s="6" t="s">
        <v>22</v>
      </c>
      <c r="E11" s="22">
        <v>50</v>
      </c>
      <c r="F11" s="5" t="s">
        <v>11</v>
      </c>
      <c r="G11" s="5"/>
      <c r="H11" s="11" t="s">
        <v>45</v>
      </c>
      <c r="I11" s="23">
        <v>1</v>
      </c>
      <c r="J11" s="23">
        <v>7</v>
      </c>
      <c r="K11" s="24"/>
      <c r="L11" s="4"/>
    </row>
    <row r="12" spans="1:12" ht="105" x14ac:dyDescent="0.25">
      <c r="A12" s="4" t="str">
        <f t="shared" ref="A12:A15" si="0">CONCATENATE("openBankingBrazil/&lt;organisation&gt;/companies/personalCreditCards/fees/",B12)</f>
        <v>openBankingBrazil/&lt;organisation&gt;/companies/personalCreditCards/fees/code</v>
      </c>
      <c r="B12" s="4" t="s">
        <v>27</v>
      </c>
      <c r="C12" s="11" t="s">
        <v>59</v>
      </c>
      <c r="D12" s="6" t="s">
        <v>22</v>
      </c>
      <c r="E12" s="22">
        <v>30</v>
      </c>
      <c r="F12" s="5" t="s">
        <v>11</v>
      </c>
      <c r="G12" s="5"/>
      <c r="H12" s="33" t="s">
        <v>46</v>
      </c>
      <c r="I12" s="23">
        <v>1</v>
      </c>
      <c r="J12" s="23">
        <v>7</v>
      </c>
      <c r="K12" s="24"/>
      <c r="L12" s="4"/>
    </row>
    <row r="13" spans="1:12" ht="200.1" customHeight="1" x14ac:dyDescent="0.25">
      <c r="A13" s="4" t="str">
        <f t="shared" si="0"/>
        <v>openBankingBrazil/&lt;organisation&gt;/companies/personalCreditCards/fees/chargeTriggerInfo</v>
      </c>
      <c r="B13" s="4" t="s">
        <v>61</v>
      </c>
      <c r="C13" s="7" t="s">
        <v>60</v>
      </c>
      <c r="D13" s="6" t="s">
        <v>22</v>
      </c>
      <c r="E13" s="22">
        <v>300</v>
      </c>
      <c r="F13" s="5" t="s">
        <v>11</v>
      </c>
      <c r="G13" s="16"/>
      <c r="H13" s="10" t="s">
        <v>47</v>
      </c>
      <c r="I13" s="23">
        <v>1</v>
      </c>
      <c r="J13" s="23">
        <v>7</v>
      </c>
      <c r="K13" s="7"/>
      <c r="L13" s="4"/>
    </row>
    <row r="14" spans="1:12" ht="45" x14ac:dyDescent="0.25">
      <c r="A14" s="4" t="str">
        <f t="shared" si="0"/>
        <v>openBankingBrazil/&lt;organisation&gt;/companies/personalCreditCards/fees/maxPrice</v>
      </c>
      <c r="B14" s="4" t="s">
        <v>30</v>
      </c>
      <c r="C14" s="11" t="s">
        <v>62</v>
      </c>
      <c r="D14" s="6" t="s">
        <v>10</v>
      </c>
      <c r="E14" s="22">
        <v>12</v>
      </c>
      <c r="F14" s="5" t="s">
        <v>11</v>
      </c>
      <c r="G14" s="6" t="s">
        <v>42</v>
      </c>
      <c r="H14" s="6"/>
      <c r="I14" s="18">
        <v>1</v>
      </c>
      <c r="J14" s="18">
        <v>7</v>
      </c>
      <c r="K14" s="7"/>
      <c r="L14" s="4"/>
    </row>
    <row r="15" spans="1:12" x14ac:dyDescent="0.25">
      <c r="A15" s="4" t="str">
        <f t="shared" si="0"/>
        <v>openBankingBrazil/&lt;organisation&gt;/companies/personalCreditCards/fees/currency</v>
      </c>
      <c r="B15" s="4" t="s">
        <v>31</v>
      </c>
      <c r="C15" s="11" t="s">
        <v>63</v>
      </c>
      <c r="D15" s="6" t="s">
        <v>10</v>
      </c>
      <c r="E15" s="22">
        <v>3</v>
      </c>
      <c r="F15" s="5" t="s">
        <v>11</v>
      </c>
      <c r="G15" s="6" t="s">
        <v>20</v>
      </c>
      <c r="H15" s="6"/>
      <c r="I15" s="18">
        <v>1</v>
      </c>
      <c r="J15" s="18">
        <v>7</v>
      </c>
      <c r="K15" s="7"/>
      <c r="L15" s="4"/>
    </row>
    <row r="16" spans="1:12" ht="30" x14ac:dyDescent="0.25">
      <c r="A16" s="4" t="str">
        <f>CONCATENATE("openBankingBrazil/&lt;organisation&gt;/companies/personalCreditCards/interestRates/",B16)</f>
        <v>openBankingBrazil/&lt;organisation&gt;/companies/personalCreditCards/interestRates/feeRate</v>
      </c>
      <c r="B16" s="6" t="s">
        <v>34</v>
      </c>
      <c r="C16" s="7" t="s">
        <v>64</v>
      </c>
      <c r="D16" s="6" t="s">
        <v>10</v>
      </c>
      <c r="E16" s="22">
        <v>7</v>
      </c>
      <c r="F16" s="5" t="s">
        <v>11</v>
      </c>
      <c r="G16" s="15" t="s">
        <v>66</v>
      </c>
      <c r="H16" s="6"/>
      <c r="I16" s="18">
        <v>1</v>
      </c>
      <c r="J16" s="18">
        <v>1</v>
      </c>
      <c r="K16" s="7"/>
      <c r="L16" s="4"/>
    </row>
    <row r="17" spans="1:12" ht="45" x14ac:dyDescent="0.25">
      <c r="A17" s="4" t="str">
        <f t="shared" ref="A17:A20" si="1">CONCATENATE("openBankingBrazil/&lt;organisation&gt;/companies/personalCreditCards/interestRates/",B17)</f>
        <v>openBankingBrazil/&lt;organisation&gt;/companies/personalCreditCards/interestRates/instalmentRate</v>
      </c>
      <c r="B17" s="4" t="s">
        <v>35</v>
      </c>
      <c r="C17" s="11" t="s">
        <v>65</v>
      </c>
      <c r="D17" s="6" t="s">
        <v>10</v>
      </c>
      <c r="E17" s="25">
        <v>7</v>
      </c>
      <c r="F17" s="5" t="s">
        <v>11</v>
      </c>
      <c r="G17" s="15" t="s">
        <v>66</v>
      </c>
      <c r="H17" s="6"/>
      <c r="I17" s="18">
        <v>1</v>
      </c>
      <c r="J17" s="18">
        <v>1</v>
      </c>
      <c r="K17" s="7"/>
      <c r="L17" s="4"/>
    </row>
    <row r="18" spans="1:12" ht="30" x14ac:dyDescent="0.25">
      <c r="A18" s="4" t="str">
        <f t="shared" si="1"/>
        <v>openBankingBrazil/&lt;organisation&gt;/companies/personalCreditCards/interestRates/code</v>
      </c>
      <c r="B18" s="4" t="s">
        <v>27</v>
      </c>
      <c r="C18" s="26" t="s">
        <v>67</v>
      </c>
      <c r="D18" s="6" t="s">
        <v>22</v>
      </c>
      <c r="E18" s="22">
        <v>30</v>
      </c>
      <c r="F18" s="5" t="s">
        <v>11</v>
      </c>
      <c r="G18" s="6"/>
      <c r="H18" s="26" t="s">
        <v>16</v>
      </c>
      <c r="I18" s="18">
        <v>1</v>
      </c>
      <c r="J18" s="18">
        <v>1</v>
      </c>
      <c r="K18" s="7"/>
      <c r="L18" s="4"/>
    </row>
    <row r="19" spans="1:12" ht="30" x14ac:dyDescent="0.25">
      <c r="A19" s="6" t="str">
        <f t="shared" ref="A19:A22" si="2">CONCATENATE("openBankingBrazil/&lt;organisation&gt;/companies/personalCreditCards/termsConditions/",B19)</f>
        <v>openBankingBrazil/&lt;organisation&gt;/companies/personalCreditCards/termsConditions/minimumFeeRate</v>
      </c>
      <c r="B19" s="4" t="s">
        <v>36</v>
      </c>
      <c r="C19" s="11" t="s">
        <v>68</v>
      </c>
      <c r="D19" s="6" t="s">
        <v>10</v>
      </c>
      <c r="E19" s="22">
        <v>7</v>
      </c>
      <c r="F19" s="5" t="s">
        <v>11</v>
      </c>
      <c r="G19" s="15" t="s">
        <v>43</v>
      </c>
      <c r="H19" s="6"/>
      <c r="I19" s="18">
        <v>1</v>
      </c>
      <c r="J19" s="18">
        <v>1</v>
      </c>
      <c r="K19" s="7"/>
      <c r="L19" s="4"/>
    </row>
    <row r="20" spans="1:12" x14ac:dyDescent="0.25">
      <c r="A20" s="6" t="str">
        <f t="shared" si="2"/>
        <v>openBankingBrazil/&lt;organisation&gt;/companies/personalCreditCards/termsConditions/additionalInfo</v>
      </c>
      <c r="B20" s="5" t="s">
        <v>69</v>
      </c>
      <c r="C20" s="11" t="s">
        <v>37</v>
      </c>
      <c r="D20" s="6" t="s">
        <v>10</v>
      </c>
      <c r="E20" s="22">
        <v>500</v>
      </c>
      <c r="F20" s="6" t="s">
        <v>15</v>
      </c>
      <c r="G20" s="16"/>
      <c r="H20" s="6"/>
      <c r="I20" s="18">
        <v>0</v>
      </c>
      <c r="J20" s="18">
        <v>1</v>
      </c>
      <c r="K20" s="7"/>
      <c r="L20" s="4"/>
    </row>
    <row r="21" spans="1:12" s="21" customFormat="1" ht="45" x14ac:dyDescent="0.25">
      <c r="A21" s="6" t="str">
        <f t="shared" si="2"/>
        <v>openBankingBrazil/&lt;organisation&gt;/companies/personalCreditCards/termsConditions/elegibilityCriteriaInfo</v>
      </c>
      <c r="B21" s="5" t="s">
        <v>32</v>
      </c>
      <c r="C21" s="8" t="s">
        <v>70</v>
      </c>
      <c r="D21" s="5" t="s">
        <v>10</v>
      </c>
      <c r="E21" s="27">
        <v>2000</v>
      </c>
      <c r="F21" s="5" t="s">
        <v>11</v>
      </c>
      <c r="G21" s="16"/>
      <c r="H21" s="28"/>
      <c r="I21" s="19">
        <v>1</v>
      </c>
      <c r="J21" s="19">
        <v>1</v>
      </c>
      <c r="K21" s="28"/>
      <c r="L21" s="20"/>
    </row>
    <row r="22" spans="1:12" s="21" customFormat="1" ht="45" x14ac:dyDescent="0.25">
      <c r="A22" s="6" t="str">
        <f t="shared" si="2"/>
        <v>openBankingBrazil/&lt;organisation&gt;/companies/personalCreditCards/termsConditions/closingProcessInfo</v>
      </c>
      <c r="B22" s="5" t="s">
        <v>33</v>
      </c>
      <c r="C22" s="8" t="s">
        <v>71</v>
      </c>
      <c r="D22" s="5" t="s">
        <v>10</v>
      </c>
      <c r="E22" s="27">
        <v>2000</v>
      </c>
      <c r="F22" s="5" t="s">
        <v>11</v>
      </c>
      <c r="G22" s="16"/>
      <c r="H22" s="29"/>
      <c r="I22" s="19">
        <v>1</v>
      </c>
      <c r="J22" s="19">
        <v>1</v>
      </c>
      <c r="K22" s="8"/>
      <c r="L22" s="20"/>
    </row>
    <row r="23" spans="1:12" s="21" customFormat="1" x14ac:dyDescent="0.25">
      <c r="A23" s="29"/>
      <c r="B23" s="5"/>
      <c r="C23" s="28"/>
      <c r="D23" s="29"/>
      <c r="E23" s="29"/>
      <c r="F23" s="29"/>
      <c r="G23" s="29"/>
      <c r="H23" s="29"/>
      <c r="I23" s="30"/>
      <c r="J23" s="30"/>
      <c r="K23" s="8"/>
      <c r="L23" s="20"/>
    </row>
    <row r="24" spans="1:12" s="21" customFormat="1" x14ac:dyDescent="0.25">
      <c r="A24" s="5"/>
      <c r="B24" s="5"/>
      <c r="C24" s="8"/>
      <c r="D24" s="5"/>
      <c r="E24" s="5"/>
      <c r="F24" s="5"/>
      <c r="G24" s="5"/>
      <c r="H24" s="5"/>
      <c r="I24" s="19"/>
      <c r="J24" s="19"/>
      <c r="K24" s="8"/>
      <c r="L24" s="20"/>
    </row>
    <row r="25" spans="1:12" x14ac:dyDescent="0.25">
      <c r="A25" s="6"/>
      <c r="B25" s="6"/>
      <c r="C25" s="11"/>
      <c r="D25" s="6"/>
      <c r="E25" s="6"/>
      <c r="F25" s="6"/>
      <c r="H25" s="7"/>
      <c r="I25" s="18"/>
      <c r="J25" s="18"/>
      <c r="K25" s="7"/>
      <c r="L25" s="4"/>
    </row>
    <row r="26" spans="1:12" x14ac:dyDescent="0.25">
      <c r="A26" s="6"/>
      <c r="B26" s="6"/>
      <c r="C26" s="7"/>
      <c r="D26" s="6"/>
      <c r="E26" s="6"/>
      <c r="F26" s="6"/>
      <c r="G26" s="31"/>
      <c r="H26" s="6"/>
      <c r="I26" s="18"/>
      <c r="J26" s="18"/>
      <c r="K26" s="7"/>
      <c r="L26" s="4"/>
    </row>
    <row r="27" spans="1:12" x14ac:dyDescent="0.25">
      <c r="A27" s="6"/>
      <c r="B27" s="6"/>
      <c r="C27" s="7"/>
      <c r="D27" s="6"/>
      <c r="E27" s="6"/>
      <c r="F27" s="6"/>
      <c r="G27" s="31"/>
      <c r="H27" s="6"/>
      <c r="I27" s="18"/>
      <c r="J27" s="18"/>
      <c r="K27" s="7"/>
      <c r="L27" s="4"/>
    </row>
    <row r="28" spans="1:12" x14ac:dyDescent="0.25">
      <c r="A28" s="6"/>
      <c r="B28" s="6"/>
      <c r="C28" s="7"/>
      <c r="D28" s="6"/>
      <c r="E28" s="6"/>
      <c r="F28" s="6"/>
      <c r="G28" s="6"/>
      <c r="H28" s="7"/>
      <c r="I28" s="18"/>
      <c r="J28" s="18"/>
      <c r="K28" s="7"/>
      <c r="L28" s="4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18"/>
      <c r="J29" s="18"/>
      <c r="K29" s="7"/>
      <c r="L29" s="4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18"/>
      <c r="J30" s="18"/>
      <c r="K30" s="7"/>
      <c r="L3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66" style="15" customWidth="1"/>
    <col min="2" max="2" width="21.85546875" style="4" bestFit="1" customWidth="1"/>
    <col min="3" max="3" width="71.85546875" style="4" customWidth="1"/>
    <col min="4" max="4" width="11.28515625" style="15" bestFit="1" customWidth="1"/>
    <col min="5" max="5" width="8.140625" style="4" bestFit="1" customWidth="1"/>
    <col min="6" max="6" width="14.140625" style="15" bestFit="1" customWidth="1"/>
    <col min="7" max="7" width="38.140625" style="15" customWidth="1"/>
    <col min="8" max="8" width="52" style="15" customWidth="1"/>
    <col min="9" max="9" width="19.28515625" style="15" bestFit="1" customWidth="1"/>
    <col min="10" max="10" width="19.5703125" style="32" bestFit="1" customWidth="1"/>
    <col min="11" max="11" width="46.85546875" style="10" customWidth="1"/>
    <col min="12" max="16384" width="9.140625" style="15"/>
  </cols>
  <sheetData>
    <row r="1" spans="1:12" x14ac:dyDescent="0.25">
      <c r="A1" s="1" t="s">
        <v>0</v>
      </c>
      <c r="B1" s="12" t="s">
        <v>73</v>
      </c>
      <c r="C1" s="12" t="s">
        <v>1</v>
      </c>
      <c r="D1" s="1" t="s">
        <v>2</v>
      </c>
      <c r="E1" s="1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 t="s">
        <v>8</v>
      </c>
      <c r="K1" s="14" t="s">
        <v>9</v>
      </c>
      <c r="L1" s="1"/>
    </row>
    <row r="2" spans="1:12" ht="30" x14ac:dyDescent="0.25">
      <c r="A2" s="4" t="str">
        <f>CONCATENATE("openBankingBrazil/&lt;organisation&gt;/",B2)</f>
        <v>openBankingBrazil/&lt;organisation&gt;/name</v>
      </c>
      <c r="B2" s="4" t="s">
        <v>25</v>
      </c>
      <c r="C2" s="7" t="s">
        <v>17</v>
      </c>
      <c r="D2" s="16" t="s">
        <v>10</v>
      </c>
      <c r="E2" s="27">
        <v>30</v>
      </c>
      <c r="F2" s="16" t="s">
        <v>11</v>
      </c>
      <c r="G2" s="16" t="s">
        <v>12</v>
      </c>
      <c r="H2" s="17"/>
      <c r="I2" s="18">
        <v>1</v>
      </c>
      <c r="J2" s="18">
        <v>1</v>
      </c>
      <c r="K2" s="7" t="s">
        <v>13</v>
      </c>
      <c r="L2" s="2"/>
    </row>
    <row r="3" spans="1:12" s="21" customFormat="1" ht="30" x14ac:dyDescent="0.25">
      <c r="A3" s="5" t="str">
        <f>CONCATENATE("openBankingBrazil/&lt;organisation&gt;/companies/",B3)</f>
        <v>openBankingBrazil/&lt;organisation&gt;/companies/name</v>
      </c>
      <c r="B3" s="5" t="s">
        <v>25</v>
      </c>
      <c r="C3" s="8" t="s">
        <v>72</v>
      </c>
      <c r="D3" s="5" t="s">
        <v>10</v>
      </c>
      <c r="E3" s="27">
        <v>30</v>
      </c>
      <c r="F3" s="5" t="s">
        <v>11</v>
      </c>
      <c r="G3" s="5" t="s">
        <v>12</v>
      </c>
      <c r="H3" s="5"/>
      <c r="I3" s="19">
        <v>1</v>
      </c>
      <c r="J3" s="19">
        <v>1</v>
      </c>
      <c r="K3" s="9" t="s">
        <v>13</v>
      </c>
      <c r="L3" s="20"/>
    </row>
    <row r="4" spans="1:12" s="21" customFormat="1" ht="153.75" customHeight="1" x14ac:dyDescent="0.25">
      <c r="A4" s="5" t="str">
        <f>CONCATENATE("openBankingBrazil/&lt;organisation&gt;/companies/",B4)</f>
        <v>openBankingBrazil/&lt;organisation&gt;/companies/cnpjNumber</v>
      </c>
      <c r="B4" s="5" t="s">
        <v>26</v>
      </c>
      <c r="C4" s="9" t="s">
        <v>40</v>
      </c>
      <c r="D4" s="5" t="s">
        <v>10</v>
      </c>
      <c r="E4" s="27">
        <v>14</v>
      </c>
      <c r="F4" s="5" t="s">
        <v>11</v>
      </c>
      <c r="G4" s="5" t="s">
        <v>38</v>
      </c>
      <c r="H4" s="8" t="s">
        <v>41</v>
      </c>
      <c r="I4" s="19">
        <v>1</v>
      </c>
      <c r="J4" s="19">
        <v>1</v>
      </c>
      <c r="K4" s="8" t="s">
        <v>13</v>
      </c>
      <c r="L4" s="20"/>
    </row>
    <row r="5" spans="1:12" ht="30" x14ac:dyDescent="0.25">
      <c r="A5" s="4" t="str">
        <f>CONCATENATE("openBankingBrazil/&lt;organisation&gt;/companies/businessCreditCards/",B5)</f>
        <v>openBankingBrazil/&lt;organisation&gt;/companies/businessCreditCards/name</v>
      </c>
      <c r="B5" s="6" t="s">
        <v>25</v>
      </c>
      <c r="C5" s="7" t="s">
        <v>48</v>
      </c>
      <c r="D5" s="6" t="s">
        <v>10</v>
      </c>
      <c r="E5" s="22">
        <v>50</v>
      </c>
      <c r="F5" s="5" t="s">
        <v>11</v>
      </c>
      <c r="G5" s="16" t="s">
        <v>12</v>
      </c>
      <c r="H5" s="7"/>
      <c r="I5" s="18">
        <v>1</v>
      </c>
      <c r="J5" s="18" t="s">
        <v>44</v>
      </c>
      <c r="K5" s="7"/>
      <c r="L5" s="4"/>
    </row>
    <row r="6" spans="1:12" ht="120" x14ac:dyDescent="0.25">
      <c r="A6" s="4" t="str">
        <f>CONCATENATE("openBankingBrazil/&lt;organisation&gt;/companies/businessCreditCards/identification/",B6)</f>
        <v>openBankingBrazil/&lt;organisation&gt;/companies/businessCreditCards/identification/productType</v>
      </c>
      <c r="B6" s="6" t="s">
        <v>24</v>
      </c>
      <c r="C6" s="7" t="s">
        <v>49</v>
      </c>
      <c r="D6" s="6" t="s">
        <v>22</v>
      </c>
      <c r="E6" s="22">
        <v>30</v>
      </c>
      <c r="F6" s="5" t="s">
        <v>11</v>
      </c>
      <c r="G6" s="5"/>
      <c r="H6" s="7" t="s">
        <v>21</v>
      </c>
      <c r="I6" s="18">
        <v>1</v>
      </c>
      <c r="J6" s="18" t="s">
        <v>44</v>
      </c>
      <c r="L6" s="4"/>
    </row>
    <row r="7" spans="1:12" ht="135" x14ac:dyDescent="0.25">
      <c r="A7" s="4" t="str">
        <f>CONCATENATE("openBankingBrazil/&lt;organisation&gt;/companies/businessCreditCards/identification/",B7)</f>
        <v>openBankingBrazil/&lt;organisation&gt;/companies/businessCreditCards/identification/brandCode</v>
      </c>
      <c r="B7" s="6" t="s">
        <v>23</v>
      </c>
      <c r="C7" s="7" t="s">
        <v>50</v>
      </c>
      <c r="D7" s="6" t="s">
        <v>22</v>
      </c>
      <c r="E7" s="22">
        <v>30</v>
      </c>
      <c r="F7" s="5" t="s">
        <v>11</v>
      </c>
      <c r="G7" s="5"/>
      <c r="H7" s="7" t="s">
        <v>19</v>
      </c>
      <c r="I7" s="18">
        <v>1</v>
      </c>
      <c r="J7" s="18" t="s">
        <v>44</v>
      </c>
      <c r="K7" s="7"/>
      <c r="L7" s="4"/>
    </row>
    <row r="8" spans="1:12" ht="180" x14ac:dyDescent="0.25">
      <c r="A8" s="4" t="str">
        <f>CONCATENATE("openBankingBrazil/&lt;organisation&gt;/companies/businessCreditCards/identification/",B8)</f>
        <v>openBankingBrazil/&lt;organisation&gt;/companies/businessCreditCards/identification/isPrivateLabel</v>
      </c>
      <c r="B8" s="6" t="s">
        <v>28</v>
      </c>
      <c r="C8" s="7" t="s">
        <v>52</v>
      </c>
      <c r="D8" s="6" t="s">
        <v>18</v>
      </c>
      <c r="E8" s="22">
        <v>1</v>
      </c>
      <c r="F8" s="5" t="s">
        <v>11</v>
      </c>
      <c r="G8" s="5" t="s">
        <v>39</v>
      </c>
      <c r="H8" s="7" t="s">
        <v>51</v>
      </c>
      <c r="I8" s="18">
        <v>1</v>
      </c>
      <c r="J8" s="18" t="s">
        <v>44</v>
      </c>
      <c r="K8" s="7"/>
      <c r="L8" s="4"/>
    </row>
    <row r="9" spans="1:12" ht="60" x14ac:dyDescent="0.25">
      <c r="A9" s="4" t="str">
        <f>CONCATENATE("openBankingBrazil/&lt;organisation&gt;/companies/businessCreditCards/rewardsProgram/",B9)</f>
        <v>openBankingBrazil/&lt;organisation&gt;/companies/businessCreditCards/rewardsProgram/hasProgramReward</v>
      </c>
      <c r="B9" s="6" t="s">
        <v>53</v>
      </c>
      <c r="C9" s="7" t="s">
        <v>55</v>
      </c>
      <c r="D9" s="6" t="s">
        <v>18</v>
      </c>
      <c r="E9" s="22">
        <v>1</v>
      </c>
      <c r="F9" s="5" t="s">
        <v>11</v>
      </c>
      <c r="G9" s="5" t="s">
        <v>39</v>
      </c>
      <c r="H9" s="7" t="s">
        <v>51</v>
      </c>
      <c r="I9" s="18">
        <v>1</v>
      </c>
      <c r="J9" s="18" t="s">
        <v>44</v>
      </c>
      <c r="K9" s="7"/>
      <c r="L9" s="4"/>
    </row>
    <row r="10" spans="1:12" ht="60" x14ac:dyDescent="0.25">
      <c r="A10" s="4" t="str">
        <f>CONCATENATE("openBankingBrazil/&lt;organisation&gt;/companies/businessCreditCards/rewardsProgram/",B10)</f>
        <v>openBankingBrazil/&lt;organisation&gt;/companies/businessCreditCards/rewardsProgram/programRewardInfo</v>
      </c>
      <c r="B10" s="6" t="s">
        <v>54</v>
      </c>
      <c r="C10" s="7" t="s">
        <v>57</v>
      </c>
      <c r="D10" s="6" t="s">
        <v>10</v>
      </c>
      <c r="E10" s="22">
        <v>2000</v>
      </c>
      <c r="F10" s="6" t="s">
        <v>15</v>
      </c>
      <c r="G10" s="16"/>
      <c r="H10" s="6"/>
      <c r="I10" s="18">
        <v>0</v>
      </c>
      <c r="J10" s="18" t="s">
        <v>44</v>
      </c>
      <c r="K10" s="7" t="s">
        <v>56</v>
      </c>
      <c r="L10" s="4"/>
    </row>
    <row r="11" spans="1:12" ht="75" x14ac:dyDescent="0.25">
      <c r="A11" s="4" t="str">
        <f>CONCATENATE("openBankingBrazil/&lt;organisation&gt;/companies/businessCreditCards/fees/",B11)</f>
        <v>openBankingBrazil/&lt;organisation&gt;/companies/businessCreditCards/fees/serviceName</v>
      </c>
      <c r="B11" s="4" t="s">
        <v>74</v>
      </c>
      <c r="C11" s="11" t="s">
        <v>77</v>
      </c>
      <c r="D11" s="6" t="s">
        <v>10</v>
      </c>
      <c r="E11" s="22">
        <v>50</v>
      </c>
      <c r="F11" s="5" t="s">
        <v>11</v>
      </c>
      <c r="G11" s="5"/>
      <c r="H11" s="11"/>
      <c r="I11" s="23">
        <v>1</v>
      </c>
      <c r="J11" s="23">
        <v>7</v>
      </c>
      <c r="K11" s="24"/>
      <c r="L11" s="4"/>
    </row>
    <row r="12" spans="1:12" ht="75" x14ac:dyDescent="0.25">
      <c r="A12" s="4" t="str">
        <f>CONCATENATE("openBankingBrazil/&lt;organisation&gt;/companies/businessCreditCards/fees/",B12)</f>
        <v>openBankingBrazil/&lt;organisation&gt;/companies/businessCreditCards/fees/code</v>
      </c>
      <c r="B12" s="4" t="s">
        <v>27</v>
      </c>
      <c r="C12" s="11" t="s">
        <v>76</v>
      </c>
      <c r="D12" s="6" t="s">
        <v>10</v>
      </c>
      <c r="E12" s="22">
        <v>30</v>
      </c>
      <c r="F12" s="5" t="s">
        <v>11</v>
      </c>
      <c r="G12" s="5"/>
      <c r="H12" s="33"/>
      <c r="I12" s="23">
        <v>1</v>
      </c>
      <c r="J12" s="23">
        <v>7</v>
      </c>
      <c r="K12" s="24"/>
      <c r="L12" s="4"/>
    </row>
    <row r="13" spans="1:12" ht="60" x14ac:dyDescent="0.25">
      <c r="A13" s="4" t="str">
        <f>CONCATENATE("openBankingBrazil/&lt;organisation&gt;/companies/businessCreditCards/fees/",B13)</f>
        <v>openBankingBrazil/&lt;organisation&gt;/companies/businessCreditCards/fees/chargeTriggerInfo</v>
      </c>
      <c r="B13" s="4" t="s">
        <v>61</v>
      </c>
      <c r="C13" s="7" t="s">
        <v>75</v>
      </c>
      <c r="D13" s="6" t="s">
        <v>10</v>
      </c>
      <c r="E13" s="22">
        <v>300</v>
      </c>
      <c r="F13" s="5" t="s">
        <v>11</v>
      </c>
      <c r="G13" s="16"/>
      <c r="H13" s="10"/>
      <c r="I13" s="23">
        <v>1</v>
      </c>
      <c r="J13" s="23">
        <v>7</v>
      </c>
      <c r="K13" s="7"/>
      <c r="L13" s="4"/>
    </row>
    <row r="14" spans="1:12" ht="45" x14ac:dyDescent="0.25">
      <c r="A14" s="4" t="str">
        <f>CONCATENATE("openBankingBrazil/&lt;organisation&gt;/companies/businessCreditCards/fees/",B14)</f>
        <v>openBankingBrazil/&lt;organisation&gt;/companies/businessCreditCards/fees/maxPrice</v>
      </c>
      <c r="B14" s="4" t="s">
        <v>30</v>
      </c>
      <c r="C14" s="11" t="s">
        <v>78</v>
      </c>
      <c r="D14" s="6" t="s">
        <v>10</v>
      </c>
      <c r="E14" s="22">
        <v>12</v>
      </c>
      <c r="F14" s="5" t="s">
        <v>11</v>
      </c>
      <c r="G14" s="6" t="s">
        <v>42</v>
      </c>
      <c r="H14" s="6"/>
      <c r="I14" s="18">
        <v>1</v>
      </c>
      <c r="J14" s="18">
        <v>7</v>
      </c>
      <c r="K14" s="7"/>
      <c r="L14" s="4"/>
    </row>
    <row r="15" spans="1:12" x14ac:dyDescent="0.25">
      <c r="A15" s="4" t="str">
        <f>CONCATENATE("openBankingBrazil/&lt;organisation&gt;/companies/businessCreditCards/fees/",B15)</f>
        <v>openBankingBrazil/&lt;organisation&gt;/companies/businessCreditCards/fees/currency</v>
      </c>
      <c r="B15" s="4" t="s">
        <v>31</v>
      </c>
      <c r="C15" s="11" t="s">
        <v>63</v>
      </c>
      <c r="D15" s="6" t="s">
        <v>10</v>
      </c>
      <c r="E15" s="22">
        <v>3</v>
      </c>
      <c r="F15" s="5" t="s">
        <v>11</v>
      </c>
      <c r="G15" s="6" t="s">
        <v>20</v>
      </c>
      <c r="H15" s="6"/>
      <c r="I15" s="18">
        <v>1</v>
      </c>
      <c r="J15" s="18">
        <v>7</v>
      </c>
      <c r="K15" s="7"/>
      <c r="L15" s="4"/>
    </row>
    <row r="16" spans="1:12" ht="30" x14ac:dyDescent="0.25">
      <c r="A16" s="4" t="str">
        <f>CONCATENATE("openBankingBrazil/&lt;organisation&gt;/companies/businessCreditCards/interestRates/",B16)</f>
        <v>openBankingBrazil/&lt;organisation&gt;/companies/businessCreditCards/interestRates/feeRate</v>
      </c>
      <c r="B16" s="6" t="s">
        <v>34</v>
      </c>
      <c r="C16" s="7" t="s">
        <v>64</v>
      </c>
      <c r="D16" s="6" t="s">
        <v>10</v>
      </c>
      <c r="E16" s="22">
        <v>7</v>
      </c>
      <c r="F16" s="5" t="s">
        <v>11</v>
      </c>
      <c r="G16" s="15" t="s">
        <v>66</v>
      </c>
      <c r="H16" s="6"/>
      <c r="I16" s="18">
        <v>1</v>
      </c>
      <c r="J16" s="18">
        <v>1</v>
      </c>
      <c r="K16" s="7"/>
      <c r="L16" s="4"/>
    </row>
    <row r="17" spans="1:12" ht="45" x14ac:dyDescent="0.25">
      <c r="A17" s="4" t="str">
        <f>CONCATENATE("openBankingBrazil/&lt;organisation&gt;/companies/businessCreditCards/interestRates/",B17)</f>
        <v>openBankingBrazil/&lt;organisation&gt;/companies/businessCreditCards/interestRates/instalmentRate</v>
      </c>
      <c r="B17" s="4" t="s">
        <v>35</v>
      </c>
      <c r="C17" s="11" t="s">
        <v>65</v>
      </c>
      <c r="D17" s="6" t="s">
        <v>10</v>
      </c>
      <c r="E17" s="25">
        <v>7</v>
      </c>
      <c r="F17" s="5" t="s">
        <v>11</v>
      </c>
      <c r="G17" s="15" t="s">
        <v>66</v>
      </c>
      <c r="H17" s="6"/>
      <c r="I17" s="18">
        <v>1</v>
      </c>
      <c r="J17" s="18">
        <v>1</v>
      </c>
      <c r="K17" s="7"/>
      <c r="L17" s="4"/>
    </row>
    <row r="18" spans="1:12" ht="30" x14ac:dyDescent="0.25">
      <c r="A18" s="4" t="str">
        <f>CONCATENATE("openBankingBrazil/&lt;organisation&gt;/companies/businessCreditCards/interestRates/",B18)</f>
        <v>openBankingBrazil/&lt;organisation&gt;/companies/businessCreditCards/interestRates/code</v>
      </c>
      <c r="B18" s="4" t="s">
        <v>27</v>
      </c>
      <c r="C18" s="26" t="s">
        <v>67</v>
      </c>
      <c r="D18" s="6" t="s">
        <v>22</v>
      </c>
      <c r="E18" s="22">
        <v>30</v>
      </c>
      <c r="F18" s="5" t="s">
        <v>11</v>
      </c>
      <c r="G18" s="6"/>
      <c r="H18" s="26" t="s">
        <v>16</v>
      </c>
      <c r="I18" s="18">
        <v>1</v>
      </c>
      <c r="J18" s="18">
        <v>1</v>
      </c>
      <c r="K18" s="7"/>
      <c r="L18" s="4"/>
    </row>
    <row r="19" spans="1:12" ht="30" x14ac:dyDescent="0.25">
      <c r="A19" s="6" t="str">
        <f>CONCATENATE("openBankingBrazil/&lt;organisation&gt;/companies/businessCreditCards/termsConditions/",B19)</f>
        <v>openBankingBrazil/&lt;organisation&gt;/companies/businessCreditCards/termsConditions/minimumFeeRate</v>
      </c>
      <c r="B19" s="4" t="s">
        <v>36</v>
      </c>
      <c r="C19" s="11" t="s">
        <v>68</v>
      </c>
      <c r="D19" s="6" t="s">
        <v>10</v>
      </c>
      <c r="E19" s="22">
        <v>7</v>
      </c>
      <c r="F19" s="5" t="s">
        <v>11</v>
      </c>
      <c r="G19" s="15" t="s">
        <v>43</v>
      </c>
      <c r="H19" s="6"/>
      <c r="I19" s="18">
        <v>1</v>
      </c>
      <c r="J19" s="18">
        <v>1</v>
      </c>
      <c r="K19" s="7"/>
      <c r="L19" s="4"/>
    </row>
    <row r="20" spans="1:12" x14ac:dyDescent="0.25">
      <c r="A20" s="6" t="str">
        <f>CONCATENATE("openBankingBrazil/&lt;organisation&gt;/companies/businessCreditCards/termsConditions/",B20)</f>
        <v>openBankingBrazil/&lt;organisation&gt;/companies/businessCreditCards/termsConditions/additionalInfo</v>
      </c>
      <c r="B20" s="5" t="s">
        <v>69</v>
      </c>
      <c r="C20" s="11" t="s">
        <v>37</v>
      </c>
      <c r="D20" s="6" t="s">
        <v>10</v>
      </c>
      <c r="E20" s="22">
        <v>500</v>
      </c>
      <c r="F20" s="6" t="s">
        <v>15</v>
      </c>
      <c r="G20" s="16"/>
      <c r="H20" s="6"/>
      <c r="I20" s="18">
        <v>0</v>
      </c>
      <c r="J20" s="18">
        <v>1</v>
      </c>
      <c r="K20" s="7"/>
      <c r="L20" s="4"/>
    </row>
    <row r="21" spans="1:12" s="21" customFormat="1" ht="45" x14ac:dyDescent="0.25">
      <c r="A21" s="6" t="str">
        <f>CONCATENATE("openBankingBrazil/&lt;organisation&gt;/companies/businessCreditCards/termsConditions/",B21)</f>
        <v>openBankingBrazil/&lt;organisation&gt;/companies/businessCreditCards/termsConditions/elegibilityCriteriaInfo</v>
      </c>
      <c r="B21" s="5" t="s">
        <v>32</v>
      </c>
      <c r="C21" s="8" t="s">
        <v>70</v>
      </c>
      <c r="D21" s="5" t="s">
        <v>10</v>
      </c>
      <c r="E21" s="27">
        <v>2000</v>
      </c>
      <c r="F21" s="5" t="s">
        <v>11</v>
      </c>
      <c r="G21" s="16"/>
      <c r="H21" s="28"/>
      <c r="I21" s="19">
        <v>1</v>
      </c>
      <c r="J21" s="19">
        <v>1</v>
      </c>
      <c r="K21" s="28"/>
      <c r="L21" s="20"/>
    </row>
    <row r="22" spans="1:12" s="21" customFormat="1" ht="45" x14ac:dyDescent="0.25">
      <c r="A22" s="6" t="str">
        <f>CONCATENATE("openBankingBrazil/&lt;organisation&gt;/companies/businessCreditCards/termsConditions/",B22)</f>
        <v>openBankingBrazil/&lt;organisation&gt;/companies/businessCreditCards/termsConditions/closingProcessInfo</v>
      </c>
      <c r="B22" s="5" t="s">
        <v>33</v>
      </c>
      <c r="C22" s="8" t="s">
        <v>71</v>
      </c>
      <c r="D22" s="5" t="s">
        <v>10</v>
      </c>
      <c r="E22" s="27">
        <v>2000</v>
      </c>
      <c r="F22" s="5" t="s">
        <v>11</v>
      </c>
      <c r="G22" s="16"/>
      <c r="H22" s="29"/>
      <c r="I22" s="19">
        <v>1</v>
      </c>
      <c r="J22" s="19">
        <v>1</v>
      </c>
      <c r="K22" s="8"/>
      <c r="L22" s="20"/>
    </row>
    <row r="23" spans="1:12" s="21" customFormat="1" x14ac:dyDescent="0.25">
      <c r="A23" s="29"/>
      <c r="B23" s="5"/>
      <c r="C23" s="28"/>
      <c r="D23" s="29"/>
      <c r="E23" s="29"/>
      <c r="F23" s="29"/>
      <c r="G23" s="29"/>
      <c r="H23" s="29"/>
      <c r="I23" s="30"/>
      <c r="J23" s="30"/>
      <c r="K23" s="8"/>
      <c r="L23" s="20"/>
    </row>
    <row r="24" spans="1:12" s="21" customFormat="1" x14ac:dyDescent="0.25">
      <c r="A24" s="5"/>
      <c r="B24" s="5"/>
      <c r="C24" s="8"/>
      <c r="D24" s="5"/>
      <c r="E24" s="5"/>
      <c r="F24" s="5"/>
      <c r="G24" s="5"/>
      <c r="H24" s="5"/>
      <c r="I24" s="19"/>
      <c r="J24" s="19"/>
      <c r="K24" s="8"/>
      <c r="L24" s="20"/>
    </row>
    <row r="25" spans="1:12" x14ac:dyDescent="0.25">
      <c r="A25" s="6"/>
      <c r="B25" s="6"/>
      <c r="C25" s="11"/>
      <c r="D25" s="6"/>
      <c r="E25" s="6"/>
      <c r="F25" s="6"/>
      <c r="H25" s="7"/>
      <c r="I25" s="18"/>
      <c r="J25" s="18"/>
      <c r="K25" s="7"/>
      <c r="L25" s="4"/>
    </row>
    <row r="26" spans="1:12" x14ac:dyDescent="0.25">
      <c r="A26" s="6"/>
      <c r="B26" s="6"/>
      <c r="C26" s="7"/>
      <c r="D26" s="6"/>
      <c r="E26" s="6"/>
      <c r="F26" s="6"/>
      <c r="G26" s="31"/>
      <c r="H26" s="6"/>
      <c r="I26" s="18"/>
      <c r="J26" s="18"/>
      <c r="K26" s="7"/>
      <c r="L26" s="4"/>
    </row>
    <row r="27" spans="1:12" x14ac:dyDescent="0.25">
      <c r="A27" s="6"/>
      <c r="B27" s="6"/>
      <c r="C27" s="7"/>
      <c r="D27" s="6"/>
      <c r="E27" s="6"/>
      <c r="F27" s="6"/>
      <c r="G27" s="31"/>
      <c r="H27" s="6"/>
      <c r="I27" s="18"/>
      <c r="J27" s="18"/>
      <c r="K27" s="7"/>
      <c r="L27" s="4"/>
    </row>
    <row r="28" spans="1:12" x14ac:dyDescent="0.25">
      <c r="A28" s="6"/>
      <c r="B28" s="6"/>
      <c r="C28" s="7"/>
      <c r="D28" s="6"/>
      <c r="E28" s="6"/>
      <c r="F28" s="6"/>
      <c r="G28" s="6"/>
      <c r="H28" s="7"/>
      <c r="I28" s="18"/>
      <c r="J28" s="18"/>
      <c r="K28" s="7"/>
      <c r="L28" s="4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18"/>
      <c r="J29" s="18"/>
      <c r="K29" s="7"/>
      <c r="L29" s="4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18"/>
      <c r="J30" s="18"/>
      <c r="K30" s="7"/>
      <c r="L30" s="4"/>
    </row>
  </sheetData>
  <hyperlinks>
    <hyperlink ref="I13" r:id="rId1" display="https://www.bcb.gov.br/Ftp/download/Descri%E7%E3o%20dos%20Servi%E7os%20Priorit%E1rios.pdf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9" sqref="A9:A22"/>
    </sheetView>
  </sheetViews>
  <sheetFormatPr defaultRowHeight="15" x14ac:dyDescent="0.25"/>
  <cols>
    <col min="1" max="1" width="28.42578125" customWidth="1"/>
  </cols>
  <sheetData>
    <row r="1" spans="1:1" ht="198" x14ac:dyDescent="0.25">
      <c r="A1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ContaPgtoPagoPF</vt:lpstr>
      <vt:lpstr>ContaPgtoPagoPJ </vt:lpstr>
      <vt:lpstr>Naturezas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Araujo Rodrigues, Thales</dc:creator>
  <cp:lastModifiedBy>de Araujo Rodrigues, Thales</cp:lastModifiedBy>
  <dcterms:created xsi:type="dcterms:W3CDTF">2020-06-16T13:22:22Z</dcterms:created>
  <dcterms:modified xsi:type="dcterms:W3CDTF">2020-07-08T22:00:48Z</dcterms:modified>
</cp:coreProperties>
</file>