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620" activeTab="2"/>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3" l="1"/>
  <c r="A8" i="3"/>
  <c r="A7" i="3"/>
  <c r="A6" i="3"/>
  <c r="A5" i="3"/>
  <c r="A4" i="3"/>
  <c r="A3" i="3"/>
  <c r="A2" i="3"/>
  <c r="A22" i="2"/>
  <c r="A21" i="2"/>
  <c r="A20" i="2"/>
  <c r="A19" i="2"/>
  <c r="A18" i="2"/>
  <c r="A17" i="2"/>
  <c r="A16" i="2"/>
  <c r="A15" i="2"/>
  <c r="A14" i="2"/>
  <c r="A13" i="2"/>
  <c r="A12" i="2"/>
  <c r="A11" i="2"/>
  <c r="A10" i="2"/>
  <c r="A9" i="2"/>
  <c r="A8" i="2"/>
  <c r="A7" i="2"/>
  <c r="A6" i="2"/>
  <c r="A5" i="2"/>
  <c r="A4" i="2"/>
  <c r="A3" i="2"/>
  <c r="A2" i="2"/>
  <c r="A27" i="1"/>
  <c r="A26" i="1"/>
  <c r="A25" i="1"/>
  <c r="A24" i="1"/>
  <c r="A23" i="1"/>
  <c r="A22" i="1"/>
  <c r="A21" i="1"/>
  <c r="A20" i="1"/>
  <c r="A19" i="1"/>
  <c r="A18" i="1"/>
  <c r="A17" i="1"/>
  <c r="A16" i="1"/>
  <c r="A15" i="1"/>
  <c r="A14" i="1"/>
  <c r="A13" i="1"/>
  <c r="A12" i="1"/>
  <c r="A11" i="1"/>
  <c r="A10" i="1"/>
  <c r="A9" i="1"/>
  <c r="A8" i="1"/>
  <c r="A7" i="1"/>
  <c r="A6" i="1"/>
  <c r="A5" i="1"/>
  <c r="A4" i="1"/>
  <c r="A3" i="1"/>
  <c r="A2" i="1"/>
  <c r="A10" i="3" l="1"/>
</calcChain>
</file>

<file path=xl/sharedStrings.xml><?xml version="1.0" encoding="utf-8"?>
<sst xmlns="http://schemas.openxmlformats.org/spreadsheetml/2006/main" count="388" uniqueCount="130">
  <si>
    <t>Xpath</t>
  </si>
  <si>
    <t>Nome</t>
  </si>
  <si>
    <t>Definição</t>
  </si>
  <si>
    <t>Tipo do Dado</t>
  </si>
  <si>
    <t>Tamanho</t>
  </si>
  <si>
    <t>Mandatoriedade</t>
  </si>
  <si>
    <t>Formato</t>
  </si>
  <si>
    <t>Domínio</t>
  </si>
  <si>
    <t>Mínimo de Ocorrências</t>
  </si>
  <si>
    <t>Máximo de Ocorrências</t>
  </si>
  <si>
    <t>Restrições</t>
  </si>
  <si>
    <t>Name</t>
  </si>
  <si>
    <t>StreetName</t>
  </si>
  <si>
    <t>BuildingNumber</t>
  </si>
  <si>
    <t>OpeningTime</t>
  </si>
  <si>
    <t>ClosingTime</t>
  </si>
  <si>
    <t>Opcional</t>
  </si>
  <si>
    <t>Mandatório</t>
  </si>
  <si>
    <t>Campo de texto livre para descrever mais sobre os serviços</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</si>
  <si>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</si>
  <si>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</si>
  <si>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</si>
  <si>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</si>
  <si>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</si>
  <si>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</si>
  <si>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</si>
  <si>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</si>
  <si>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</si>
  <si>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</si>
  <si>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</si>
  <si>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</si>
  <si>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</si>
  <si>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</si>
  <si>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</si>
  <si>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</si>
  <si>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</si>
  <si>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</si>
  <si>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(Domingo)|(Segunda-feira)|(Terça-feira)|(Quarta-feira)|(Quinta-feira)|(Sexta-feira)|(Sábado)</t>
  </si>
  <si>
    <t>Em formato texto, seguindo o domínio apresentado, devem ser colocados os dias da semana.</t>
  </si>
  <si>
    <t>PostCode</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</si>
  <si>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</si>
  <si>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</si>
  <si>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</si>
  <si>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</si>
  <si>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</si>
  <si>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^(\d{2})\.(\d{3})\.(\d{3})$</t>
  </si>
  <si>
    <t>^\d{4}$</t>
  </si>
  <si>
    <t>^\d{2}$</t>
  </si>
  <si>
    <t>^(\d{5})-(\d{3})$</t>
  </si>
  <si>
    <t>^[A-Z]{2}$</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</si>
  <si>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</si>
  <si>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</si>
  <si>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</si>
  <si>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</si>
  <si>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</si>
  <si>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</si>
  <si>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</si>
  <si>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1. Abertura de contas
2.Recebimentos, pagamentos e transferências eletrônicas
3.Recebimentos e pagamentos de qualquer natureza
4.Operações de crédito
5.Cartão de crédito
6.Operações de câmbio
7.Investimentos
8.Seguros</t>
  </si>
  <si>
    <t>Codes</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</si>
  <si>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</si>
  <si>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</si>
  <si>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</si>
  <si>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CNPJCheckNumber</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</si>
  <si>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</si>
  <si>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</si>
  <si>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</si>
  <si>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Código identificador da dependência. Ex. '3006','3035', '1382', '2516', '2856'. </t>
  </si>
  <si>
    <t>Para qualquer tipo de dependência informada deverá ser sempre preenchido com a identificação da Agência</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</si>
  <si>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</si>
  <si>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</si>
  <si>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</si>
  <si>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</si>
  <si>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</si>
  <si>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</si>
  <si>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</si>
  <si>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</si>
  <si>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</si>
  <si>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</si>
  <si>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</si>
  <si>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</si>
  <si>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</si>
  <si>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</si>
  <si>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Description</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</si>
  <si>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</si>
  <si>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</si>
  <si>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</si>
  <si>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</si>
  <si>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</si>
  <si>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</si>
  <si>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1 'Abertura de contas'
2 'Recebimentos, pagamentos e transferências eletrônicas'
3 'Recebimentos e pagamentos de qualquer natureza
Operações de crédito'
4 'Cartão de crédito'
5 'Operações de câmbio'
6 'Investimentos'
7 'Seguros'</t>
  </si>
  <si>
    <t>A sigla da unidade da federação identifica o estado
no qual o endereço está localizado. Ex. 'SP'</t>
  </si>
  <si>
    <t>A sigla da unidade da federação identifica o estado no qual o endereço está localizado. Ex. 'SP'. Deve-se considerar apenas as siglas para os estados brasileiros.</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</si>
  <si>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</si>
  <si>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</si>
  <si>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</si>
  <si>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</si>
  <si>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</si>
  <si>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</si>
  <si>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</si>
  <si>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r>
      <t>Nome da Instituição</t>
    </r>
    <r>
      <rPr>
        <sz val="11"/>
        <color theme="1"/>
        <rFont val="Calibri"/>
        <family val="2"/>
        <scheme val="minor"/>
      </rPr>
      <t>, pertencente à organização, r</t>
    </r>
    <r>
      <rPr>
        <sz val="11"/>
        <rFont val="Calibri"/>
        <family val="2"/>
        <scheme val="minor"/>
      </rPr>
      <t>esponsável pela Dependência. Ex. 'Empresa da Organização A'</t>
    </r>
  </si>
  <si>
    <r>
      <t xml:space="preserve">2 dígitos de verificação do CNPJ da instituição responsável pela dependência,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</si>
  <si>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Número</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</si>
  <si>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</si>
  <si>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</si>
  <si>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</si>
  <si>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2 dígitos verificação do CNPJ do Contratante responsável pelo correspondente, corresponde aos dois últimos números. Ex. '63'.  A composição do CNPJ completo pode ser assim representada, conforme ex. '14.684.5790001-35'</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</si>
  <si>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</si>
  <si>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</si>
  <si>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2 dígitos verificação do CNPJ do correspondente, corresponde aos dois últimos números.  Ex. '85'. A composição do CNPJ completo pode ser assim representada, conforme ex. '20.334.987/0002-85'</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</si>
  <si>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</si>
  <si>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</si>
  <si>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CNPJMainNumber</t>
  </si>
  <si>
    <t>CNPJSubsidiaryNumber</t>
  </si>
  <si>
    <t>TypeNumber</t>
  </si>
  <si>
    <t>IdentificationCode</t>
  </si>
  <si>
    <t>CheckDigitNumber</t>
  </si>
  <si>
    <t>StreetTypeName</t>
  </si>
  <si>
    <t>AdditionalInfoText</t>
  </si>
  <si>
    <t>DistrictName</t>
  </si>
  <si>
    <t>CountrySubDivisionCode</t>
  </si>
  <si>
    <t>WeekdayName</t>
  </si>
  <si>
    <t>ExceptionAvailAbilityText</t>
  </si>
  <si>
    <t>TypeCode</t>
  </si>
  <si>
    <t>Identificação do Tipo de telefone da dependência. Ex. 1.Fixo, 2.Móvel</t>
  </si>
  <si>
    <t>DDDCode</t>
  </si>
  <si>
    <t>DetailText</t>
  </si>
  <si>
    <t>DDICode</t>
  </si>
  <si>
    <t xml:space="preserve">Número de telefone de acesso ao canal. Ex:' 4004-4828', '99878-5342', '0800-778-7788' 
</t>
  </si>
  <si>
    <t>^(([0-9]{4,5})-([0-9]{4}))|(([0-9]{4})-([0-9]{3})-([0-9]{4}))$</t>
  </si>
  <si>
    <t>URLName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</si>
</sst>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b/>
      <sz val="11"/>
      <color theme="5" tint="-0.249977111117893"/>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2" fillId="0" borderId="0" xfId="0" applyFont="1" applyBorder="1"/>
    <xf numFmtId="0" fontId="2" fillId="0" borderId="0" xfId="0" applyFont="1" applyBorder="1" applyAlignment="1">
      <alignment horizontal="right"/>
    </xf>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4" fillId="0" borderId="0" xfId="0" applyFont="1" applyBorder="1" applyAlignment="1">
      <alignment horizontal="left" vertical="top"/>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5" fillId="0" borderId="0" xfId="0" applyFont="1" applyBorder="1" applyAlignment="1">
      <alignment wrapText="1"/>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6" fillId="0" borderId="0" xfId="0" applyFont="1" applyBorder="1" applyAlignment="1">
      <alignment horizontal="left" vertical="center"/>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xf numFmtId="0" fontId="2" fillId="2" borderId="0" xfId="0" applyFont="1" applyFill="1" applyBorder="1" applyAlignment="1">
      <alignment vertical="top"/>
    </xf>
    <xf numFmtId="0" fontId="2" fillId="2" borderId="0" xfId="0" applyFont="1" applyFill="1" applyAlignment="1">
      <alignment horizontal="left" vertical="top" wrapText="1"/>
    </xf>
    <xf numFmtId="0" fontId="2" fillId="0" borderId="0" xfId="0" quotePrefix="1"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pane xSplit="2" ySplit="1" topLeftCell="C20" activePane="bottomRight" state="frozen"/>
      <selection pane="topRight" activeCell="C1" sqref="C1"/>
      <selection pane="bottomLeft" activeCell="A2" sqref="A2"/>
      <selection pane="bottomRight" activeCell="A26" sqref="A26"/>
    </sheetView>
  </sheetViews>
  <sheetFormatPr defaultRowHeight="15" x14ac:dyDescent="0.25"/>
  <cols>
    <col min="1" max="1" width="75.140625" style="1" customWidth="1"/>
    <col min="2" max="2" width="23.42578125" style="1" customWidth="1"/>
    <col min="3" max="3" width="71.85546875" style="46" customWidth="1"/>
    <col min="4" max="4" width="11.28515625" style="1" bestFit="1" customWidth="1"/>
    <col min="5" max="5" width="8.140625" style="1" bestFit="1" customWidth="1"/>
    <col min="6" max="6" width="14.140625" style="1" bestFit="1" customWidth="1"/>
    <col min="7" max="7" width="21.42578125" style="1" customWidth="1"/>
    <col min="8" max="8" width="52" style="1" customWidth="1"/>
    <col min="9" max="9" width="19.28515625" style="1" bestFit="1" customWidth="1"/>
    <col min="10" max="10" width="19.5703125" style="2" bestFit="1" customWidth="1"/>
    <col min="11" max="11" width="46.85546875" style="46" customWidth="1"/>
    <col min="12" max="16384" width="9.140625" style="1"/>
  </cols>
  <sheetData>
    <row r="1" spans="1:12" x14ac:dyDescent="0.25">
      <c r="A1" s="35" t="s">
        <v>0</v>
      </c>
      <c r="B1" s="35" t="s">
        <v>1</v>
      </c>
      <c r="C1" s="37" t="s">
        <v>2</v>
      </c>
      <c r="D1" s="54" t="s">
        <v>3</v>
      </c>
      <c r="E1" s="54" t="s">
        <v>4</v>
      </c>
      <c r="F1" s="54" t="s">
        <v>5</v>
      </c>
      <c r="G1" s="54" t="s">
        <v>6</v>
      </c>
      <c r="H1" s="54" t="s">
        <v>7</v>
      </c>
      <c r="I1" s="35" t="s">
        <v>8</v>
      </c>
      <c r="J1" s="36" t="s">
        <v>9</v>
      </c>
      <c r="K1" s="37" t="s">
        <v>10</v>
      </c>
      <c r="L1" s="38"/>
    </row>
    <row r="2" spans="1:12" ht="17.25" customHeight="1" x14ac:dyDescent="0.25">
      <c r="A2" s="39" t="str">
        <f>CONCATENATE("openBankingBrazil/&lt;Organisation&gt;/",B2)</f>
        <v>openBankingBrazil/&lt;Organisation&gt;/Name</v>
      </c>
      <c r="B2" s="39" t="s">
        <v>11</v>
      </c>
      <c r="C2" s="40" t="s">
        <v>98</v>
      </c>
      <c r="D2" s="47" t="s">
        <v>20</v>
      </c>
      <c r="E2" s="56">
        <v>30</v>
      </c>
      <c r="F2" s="47" t="s">
        <v>17</v>
      </c>
      <c r="G2" s="47" t="s">
        <v>21</v>
      </c>
      <c r="H2" s="47"/>
      <c r="I2" s="41">
        <v>1</v>
      </c>
      <c r="J2" s="41">
        <v>1</v>
      </c>
      <c r="K2" s="42" t="s">
        <v>26</v>
      </c>
      <c r="L2" s="43"/>
    </row>
    <row r="3" spans="1:12" ht="30" x14ac:dyDescent="0.25">
      <c r="A3" s="39" t="str">
        <f>CONCATENATE("openBankingBrazil/&lt;Organisation&gt;/Companies/",B3)</f>
        <v>openBankingBrazil/&lt;Organisation&gt;/Companies/Name</v>
      </c>
      <c r="B3" s="39" t="s">
        <v>11</v>
      </c>
      <c r="C3" s="40" t="s">
        <v>99</v>
      </c>
      <c r="D3" s="47" t="s">
        <v>20</v>
      </c>
      <c r="E3" s="56">
        <v>30</v>
      </c>
      <c r="F3" s="47" t="s">
        <v>17</v>
      </c>
      <c r="G3" s="47" t="s">
        <v>21</v>
      </c>
      <c r="H3" s="47"/>
      <c r="I3" s="41">
        <v>1</v>
      </c>
      <c r="J3" s="41">
        <v>1</v>
      </c>
      <c r="K3" s="42" t="s">
        <v>26</v>
      </c>
      <c r="L3" s="43"/>
    </row>
    <row r="4" spans="1:12" ht="60" x14ac:dyDescent="0.25">
      <c r="A4" s="39" t="str">
        <f>CONCATENATE("openBankingBrazil/&lt;Organisation&gt;/Companies/",B4)</f>
        <v>openBankingBrazil/&lt;Organisation&gt;/Companies/CNPJMainNumber</v>
      </c>
      <c r="B4" s="39" t="s">
        <v>111</v>
      </c>
      <c r="C4" s="42" t="s">
        <v>63</v>
      </c>
      <c r="D4" s="47" t="s">
        <v>20</v>
      </c>
      <c r="E4" s="56">
        <v>10</v>
      </c>
      <c r="F4" s="47" t="s">
        <v>17</v>
      </c>
      <c r="G4" s="47" t="s">
        <v>34</v>
      </c>
      <c r="H4" s="50" t="s">
        <v>65</v>
      </c>
      <c r="I4" s="41">
        <v>1</v>
      </c>
      <c r="J4" s="41">
        <v>1</v>
      </c>
      <c r="K4" s="40" t="s">
        <v>26</v>
      </c>
      <c r="L4" s="43"/>
    </row>
    <row r="5" spans="1:12" ht="45" x14ac:dyDescent="0.25">
      <c r="A5" s="39" t="str">
        <f>CONCATENATE("openBankingBrazil/&lt;Organisation&gt;/Companies/",B5)</f>
        <v>openBankingBrazil/&lt;Organisation&gt;/Companies/CNPJSubsidiaryNumber</v>
      </c>
      <c r="B5" s="39" t="s">
        <v>112</v>
      </c>
      <c r="C5" s="42" t="s">
        <v>61</v>
      </c>
      <c r="D5" s="47" t="s">
        <v>20</v>
      </c>
      <c r="E5" s="56">
        <v>4</v>
      </c>
      <c r="F5" s="47" t="s">
        <v>17</v>
      </c>
      <c r="G5" s="47" t="s">
        <v>46</v>
      </c>
      <c r="H5" s="47" t="s">
        <v>35</v>
      </c>
      <c r="I5" s="41">
        <v>1</v>
      </c>
      <c r="J5" s="41">
        <v>1</v>
      </c>
      <c r="K5" s="40" t="s">
        <v>26</v>
      </c>
      <c r="L5" s="43"/>
    </row>
    <row r="6" spans="1:12" ht="60" x14ac:dyDescent="0.25">
      <c r="A6" s="39" t="str">
        <f>CONCATENATE("openBankingBrazil/&lt;Organisation&gt;/Companies/",B6)</f>
        <v>openBankingBrazil/&lt;Organisation&gt;/Companies/CNPJCheckNumber</v>
      </c>
      <c r="B6" s="39" t="s">
        <v>62</v>
      </c>
      <c r="C6" s="42" t="s">
        <v>100</v>
      </c>
      <c r="D6" s="47" t="s">
        <v>20</v>
      </c>
      <c r="E6" s="56">
        <v>2</v>
      </c>
      <c r="F6" s="47" t="s">
        <v>17</v>
      </c>
      <c r="G6" s="47" t="s">
        <v>47</v>
      </c>
      <c r="H6" s="47" t="s">
        <v>35</v>
      </c>
      <c r="I6" s="41">
        <v>1</v>
      </c>
      <c r="J6" s="41">
        <v>1</v>
      </c>
      <c r="K6" s="40" t="s">
        <v>52</v>
      </c>
      <c r="L6" s="43"/>
    </row>
    <row r="7" spans="1:12" ht="312.75" customHeight="1" x14ac:dyDescent="0.25">
      <c r="A7" s="39" t="str">
        <f>CONCATENATE("openBankingBrazil/&lt;Organisation&gt;/Companies/Branches/Identification/",B7)</f>
        <v>openBankingBrazil/&lt;Organisation&gt;/Companies/Branches/Identification/TypeNumber</v>
      </c>
      <c r="B7" s="39" t="s">
        <v>113</v>
      </c>
      <c r="C7" s="40" t="s">
        <v>64</v>
      </c>
      <c r="D7" s="47" t="s">
        <v>101</v>
      </c>
      <c r="E7" s="56">
        <v>2</v>
      </c>
      <c r="F7" s="47" t="s">
        <v>17</v>
      </c>
      <c r="G7" s="47" t="s">
        <v>94</v>
      </c>
      <c r="H7" s="50" t="s">
        <v>78</v>
      </c>
      <c r="I7" s="49">
        <v>1</v>
      </c>
      <c r="J7" s="49">
        <v>3</v>
      </c>
      <c r="K7" s="40" t="s">
        <v>26</v>
      </c>
      <c r="L7" s="43"/>
    </row>
    <row r="8" spans="1:12" ht="45" x14ac:dyDescent="0.25">
      <c r="A8" s="39" t="str">
        <f>CONCATENATE("openBankingBrazil/&lt;Organisation&gt;/Companies/Branches/Identification/",B8)</f>
        <v>openBankingBrazil/&lt;Organisation&gt;/Companies/Branches/Identification/IdentificationCode</v>
      </c>
      <c r="B8" s="39" t="s">
        <v>114</v>
      </c>
      <c r="C8" s="40" t="s">
        <v>66</v>
      </c>
      <c r="D8" s="39" t="s">
        <v>20</v>
      </c>
      <c r="E8" s="56">
        <v>4</v>
      </c>
      <c r="F8" s="47" t="s">
        <v>17</v>
      </c>
      <c r="G8" s="47" t="s">
        <v>46</v>
      </c>
      <c r="H8" s="28" t="s">
        <v>35</v>
      </c>
      <c r="I8" s="41">
        <v>1</v>
      </c>
      <c r="J8" s="41">
        <v>1</v>
      </c>
      <c r="K8" s="44" t="s">
        <v>67</v>
      </c>
      <c r="L8" s="43"/>
    </row>
    <row r="9" spans="1:12" x14ac:dyDescent="0.25">
      <c r="A9" s="39" t="str">
        <f>CONCATENATE("openBankingBrazil/&lt;Organisation&gt;/Companies/Branches/Identification/",B9)</f>
        <v>openBankingBrazil/&lt;Organisation&gt;/Companies/Branches/Identification/CheckDigitNumber</v>
      </c>
      <c r="B9" s="39" t="s">
        <v>115</v>
      </c>
      <c r="C9" s="40" t="s">
        <v>50</v>
      </c>
      <c r="D9" s="39" t="s">
        <v>20</v>
      </c>
      <c r="E9" s="56">
        <v>1</v>
      </c>
      <c r="F9" s="47" t="s">
        <v>16</v>
      </c>
      <c r="G9" s="47" t="s">
        <v>95</v>
      </c>
      <c r="H9" s="39"/>
      <c r="I9" s="41"/>
      <c r="J9" s="41"/>
      <c r="K9" s="40" t="s">
        <v>26</v>
      </c>
      <c r="L9" s="43"/>
    </row>
    <row r="10" spans="1:12" ht="90.75" customHeight="1" x14ac:dyDescent="0.25">
      <c r="A10" s="39" t="str">
        <f>CONCATENATE("openBankingBrazil/&lt;Organisation&gt;/Companies/Branches/Identification/",B10)</f>
        <v>openBankingBrazil/&lt;Organisation&gt;/Companies/Branches/Identification/Name</v>
      </c>
      <c r="B10" s="39" t="s">
        <v>11</v>
      </c>
      <c r="C10" s="40" t="s">
        <v>102</v>
      </c>
      <c r="D10" s="39" t="s">
        <v>20</v>
      </c>
      <c r="E10" s="56">
        <v>100</v>
      </c>
      <c r="F10" s="47" t="s">
        <v>17</v>
      </c>
      <c r="G10" s="47" t="s">
        <v>21</v>
      </c>
      <c r="H10" s="39"/>
      <c r="I10" s="41">
        <v>1</v>
      </c>
      <c r="J10" s="41">
        <v>1</v>
      </c>
      <c r="K10" s="40" t="s">
        <v>26</v>
      </c>
      <c r="L10" s="43"/>
    </row>
    <row r="11" spans="1:12" ht="107.25" customHeight="1" x14ac:dyDescent="0.25">
      <c r="A11" s="39" t="str">
        <f>CONCATENATE("openBankingBrazil/&lt;Organisation&gt;/Companies/Branches/Identification/",B11)</f>
        <v>openBankingBrazil/&lt;Organisation&gt;/Companies/Branches/Identification/StreetTypeName</v>
      </c>
      <c r="B11" s="39" t="s">
        <v>116</v>
      </c>
      <c r="C11" s="40" t="s">
        <v>55</v>
      </c>
      <c r="D11" s="39" t="s">
        <v>20</v>
      </c>
      <c r="E11" s="57">
        <v>10</v>
      </c>
      <c r="F11" s="39" t="s">
        <v>17</v>
      </c>
      <c r="G11" s="39" t="s">
        <v>21</v>
      </c>
      <c r="H11" s="40" t="s">
        <v>56</v>
      </c>
      <c r="I11" s="41">
        <v>1</v>
      </c>
      <c r="J11" s="41">
        <v>1</v>
      </c>
      <c r="K11" s="40" t="s">
        <v>26</v>
      </c>
      <c r="L11" s="43"/>
    </row>
    <row r="12" spans="1:12" ht="45" x14ac:dyDescent="0.25">
      <c r="A12" s="39" t="str">
        <f>CONCATENATE("openBankingBrazil/&lt;Organisation&gt;/Companies/Branches/Identification/",B12)</f>
        <v>openBankingBrazil/&lt;Organisation&gt;/Companies/Branches/Identification/StreetName</v>
      </c>
      <c r="B12" s="39" t="s">
        <v>12</v>
      </c>
      <c r="C12" s="40" t="s">
        <v>31</v>
      </c>
      <c r="D12" s="39" t="s">
        <v>20</v>
      </c>
      <c r="E12" s="57">
        <v>50</v>
      </c>
      <c r="F12" s="39" t="s">
        <v>17</v>
      </c>
      <c r="G12" s="39" t="s">
        <v>21</v>
      </c>
      <c r="H12" s="39"/>
      <c r="I12" s="41">
        <v>1</v>
      </c>
      <c r="J12" s="41">
        <v>1</v>
      </c>
      <c r="K12" s="40" t="s">
        <v>26</v>
      </c>
      <c r="L12" s="43"/>
    </row>
    <row r="13" spans="1:12" ht="45" x14ac:dyDescent="0.25">
      <c r="A13" s="39" t="str">
        <f>CONCATENATE("openBankingBrazil/&lt;Organisation&gt;/Companies/Branches/Identification/",B13)</f>
        <v>openBankingBrazil/&lt;Organisation&gt;/Companies/Branches/Identification/BuildingNumber</v>
      </c>
      <c r="B13" s="45" t="s">
        <v>13</v>
      </c>
      <c r="C13" s="40" t="s">
        <v>41</v>
      </c>
      <c r="D13" s="39" t="s">
        <v>20</v>
      </c>
      <c r="E13" s="57">
        <v>6</v>
      </c>
      <c r="F13" s="39" t="s">
        <v>17</v>
      </c>
      <c r="G13" s="39" t="s">
        <v>21</v>
      </c>
      <c r="H13" s="39"/>
      <c r="I13" s="41">
        <v>1</v>
      </c>
      <c r="J13" s="41">
        <v>1</v>
      </c>
      <c r="K13" s="40" t="s">
        <v>26</v>
      </c>
      <c r="L13" s="43"/>
    </row>
    <row r="14" spans="1:12" ht="33.75" customHeight="1" x14ac:dyDescent="0.25">
      <c r="A14" s="39" t="str">
        <f>CONCATENATE("openBankingBrazil/&lt;Organisation&gt;/Companies/Branches/Identification/",B14)</f>
        <v>openBankingBrazil/&lt;Organisation&gt;/Companies/Branches/Identification/AdditionalInfoText</v>
      </c>
      <c r="B14" s="39" t="s">
        <v>117</v>
      </c>
      <c r="C14" s="40" t="s">
        <v>51</v>
      </c>
      <c r="D14" s="39" t="s">
        <v>20</v>
      </c>
      <c r="E14" s="57">
        <v>30</v>
      </c>
      <c r="F14" s="39" t="s">
        <v>16</v>
      </c>
      <c r="G14" s="39" t="s">
        <v>21</v>
      </c>
      <c r="H14" s="39"/>
      <c r="I14" s="41">
        <v>0</v>
      </c>
      <c r="J14" s="41">
        <v>1</v>
      </c>
      <c r="K14" s="40" t="s">
        <v>26</v>
      </c>
      <c r="L14" s="43"/>
    </row>
    <row r="15" spans="1:12" ht="30" x14ac:dyDescent="0.25">
      <c r="A15" s="39" t="str">
        <f>CONCATENATE("openBankingBrazil/&lt;Organisation&gt;/Companies/Branches/Identification/",B15)</f>
        <v>openBankingBrazil/&lt;Organisation&gt;/Companies/Branches/Identification/DistrictName</v>
      </c>
      <c r="B15" s="39" t="s">
        <v>118</v>
      </c>
      <c r="C15" s="40" t="s">
        <v>32</v>
      </c>
      <c r="D15" s="39" t="s">
        <v>20</v>
      </c>
      <c r="E15" s="49">
        <v>50</v>
      </c>
      <c r="F15" s="39" t="s">
        <v>17</v>
      </c>
      <c r="G15" s="39" t="s">
        <v>21</v>
      </c>
      <c r="H15" s="39"/>
      <c r="I15" s="41">
        <v>1</v>
      </c>
      <c r="J15" s="41">
        <v>1</v>
      </c>
      <c r="K15" s="40" t="s">
        <v>26</v>
      </c>
      <c r="L15" s="43"/>
    </row>
    <row r="16" spans="1:12" ht="34.5" customHeight="1" x14ac:dyDescent="0.25">
      <c r="A16" s="39" t="str">
        <f>CONCATENATE("openBankingBrazil/&lt;Organisation&gt;/Companies/Branches/Identification/",B16)</f>
        <v>openBankingBrazil/&lt;Organisation&gt;/Companies/Branches/Identification/TownName</v>
      </c>
      <c r="B16" s="43" t="s">
        <v>29</v>
      </c>
      <c r="C16" s="40" t="s">
        <v>43</v>
      </c>
      <c r="D16" s="39" t="s">
        <v>20</v>
      </c>
      <c r="E16" s="57">
        <v>50</v>
      </c>
      <c r="F16" s="39" t="s">
        <v>17</v>
      </c>
      <c r="G16" s="39" t="s">
        <v>21</v>
      </c>
      <c r="H16" s="39"/>
      <c r="I16" s="41">
        <v>1</v>
      </c>
      <c r="J16" s="41">
        <v>1</v>
      </c>
      <c r="K16" s="40" t="s">
        <v>26</v>
      </c>
      <c r="L16" s="43"/>
    </row>
    <row r="17" spans="1:12" ht="45" x14ac:dyDescent="0.25">
      <c r="A17" s="39" t="str">
        <f>CONCATENATE("openBankingBrazil/&lt;Organisation&gt;/Companies/Branches/Identification/",B17)</f>
        <v>openBankingBrazil/&lt;Organisation&gt;/Companies/Branches/Identification/CountrySubDivisionCode</v>
      </c>
      <c r="B17" s="58" t="s">
        <v>119</v>
      </c>
      <c r="C17" s="46" t="s">
        <v>91</v>
      </c>
      <c r="D17" s="39" t="s">
        <v>20</v>
      </c>
      <c r="E17" s="49">
        <v>2</v>
      </c>
      <c r="F17" s="39" t="s">
        <v>17</v>
      </c>
      <c r="G17" s="39" t="s">
        <v>22</v>
      </c>
      <c r="H17" s="39"/>
      <c r="I17" s="41">
        <v>1</v>
      </c>
      <c r="J17" s="41">
        <v>1</v>
      </c>
      <c r="K17" s="40" t="s">
        <v>26</v>
      </c>
      <c r="L17" s="43"/>
    </row>
    <row r="18" spans="1:12" ht="75" x14ac:dyDescent="0.25">
      <c r="A18" s="39" t="str">
        <f>CONCATENATE("openBankingBrazil/&lt;Organisation&gt;/Companies/Branches/Identification/",B18)</f>
        <v>openBankingBrazil/&lt;Organisation&gt;/Companies/Branches/Identification/PostCode</v>
      </c>
      <c r="B18" s="39" t="s">
        <v>39</v>
      </c>
      <c r="C18" s="40" t="s">
        <v>33</v>
      </c>
      <c r="D18" s="39" t="s">
        <v>54</v>
      </c>
      <c r="E18" s="49">
        <v>9</v>
      </c>
      <c r="F18" s="39" t="s">
        <v>17</v>
      </c>
      <c r="G18" s="39" t="s">
        <v>23</v>
      </c>
      <c r="H18" s="39"/>
      <c r="I18" s="41">
        <v>1</v>
      </c>
      <c r="J18" s="41">
        <v>1</v>
      </c>
      <c r="K18" s="40" t="s">
        <v>26</v>
      </c>
      <c r="L18" s="43"/>
    </row>
    <row r="19" spans="1:12" ht="30" x14ac:dyDescent="0.25">
      <c r="A19" s="39" t="str">
        <f>CONCATENATE("openBankingBrazil/&lt;Organisation&gt;/Companies/Branches/Availability/Standard/",B19)</f>
        <v>openBankingBrazil/&lt;Organisation&gt;/Companies/Branches/Availability/Standard/WeekdayName</v>
      </c>
      <c r="B19" s="39" t="s">
        <v>120</v>
      </c>
      <c r="C19" s="40" t="s">
        <v>38</v>
      </c>
      <c r="D19" s="39" t="s">
        <v>20</v>
      </c>
      <c r="E19" s="49">
        <v>13</v>
      </c>
      <c r="F19" s="39" t="s">
        <v>17</v>
      </c>
      <c r="G19" s="39" t="s">
        <v>37</v>
      </c>
      <c r="H19" s="39" t="s">
        <v>40</v>
      </c>
      <c r="I19" s="41">
        <v>1</v>
      </c>
      <c r="J19" s="41">
        <v>1</v>
      </c>
      <c r="K19" s="40" t="s">
        <v>26</v>
      </c>
      <c r="L19" s="43"/>
    </row>
    <row r="20" spans="1:12" ht="30" x14ac:dyDescent="0.25">
      <c r="A20" s="39" t="str">
        <f>CONCATENATE("openBankingBrazil/&lt;Organisation&gt;/Companies/Branches/Availability/Standard/",B20)</f>
        <v>openBankingBrazil/&lt;Organisation&gt;/Companies/Branches/Availability/Standard/OpeningTime</v>
      </c>
      <c r="B20" s="47" t="s">
        <v>14</v>
      </c>
      <c r="C20" s="40" t="s">
        <v>70</v>
      </c>
      <c r="D20" s="47" t="s">
        <v>20</v>
      </c>
      <c r="E20" s="56">
        <v>13</v>
      </c>
      <c r="F20" s="47" t="s">
        <v>17</v>
      </c>
      <c r="G20" s="47" t="s">
        <v>80</v>
      </c>
      <c r="H20" s="47"/>
      <c r="I20" s="41">
        <v>1</v>
      </c>
      <c r="J20" s="41">
        <v>1</v>
      </c>
      <c r="K20" s="50" t="s">
        <v>79</v>
      </c>
      <c r="L20" s="43"/>
    </row>
    <row r="21" spans="1:12" ht="33" customHeight="1" x14ac:dyDescent="0.25">
      <c r="A21" s="39" t="str">
        <f>CONCATENATE("openBankingBrazil/&lt;Organisation&gt;/Companies/Branches/Availability/Standard/",B21)</f>
        <v>openBankingBrazil/&lt;Organisation&gt;/Companies/Branches/Availability/Standard/ClosingTime</v>
      </c>
      <c r="B21" s="47" t="s">
        <v>15</v>
      </c>
      <c r="C21" s="40" t="s">
        <v>71</v>
      </c>
      <c r="D21" s="47" t="s">
        <v>20</v>
      </c>
      <c r="E21" s="56">
        <v>13</v>
      </c>
      <c r="F21" s="47" t="s">
        <v>17</v>
      </c>
      <c r="G21" s="47" t="s">
        <v>80</v>
      </c>
      <c r="H21" s="47"/>
      <c r="I21" s="41">
        <v>1</v>
      </c>
      <c r="J21" s="41">
        <v>1</v>
      </c>
      <c r="K21" s="50" t="s">
        <v>79</v>
      </c>
      <c r="L21" s="43"/>
    </row>
    <row r="22" spans="1:12" ht="32.25" customHeight="1" x14ac:dyDescent="0.25">
      <c r="A22" s="39" t="str">
        <f>CONCATENATE("openBankingBrazil/&lt;Organisation&gt;/Companies/Branches/Availability/Standard/",B22)</f>
        <v>openBankingBrazil/&lt;Organisation&gt;/Companies/Branches/Availability/Standard/ExceptionAvailAbilityText</v>
      </c>
      <c r="B22" s="47" t="s">
        <v>121</v>
      </c>
      <c r="C22" s="40" t="s">
        <v>69</v>
      </c>
      <c r="D22" s="39" t="s">
        <v>20</v>
      </c>
      <c r="E22" s="49">
        <v>2000</v>
      </c>
      <c r="F22" s="39" t="s">
        <v>17</v>
      </c>
      <c r="G22" s="39" t="s">
        <v>21</v>
      </c>
      <c r="H22" s="39"/>
      <c r="I22" s="41">
        <v>1</v>
      </c>
      <c r="J22" s="41">
        <v>1</v>
      </c>
      <c r="K22" s="40" t="s">
        <v>26</v>
      </c>
      <c r="L22" s="43"/>
    </row>
    <row r="23" spans="1:12" ht="45" x14ac:dyDescent="0.25">
      <c r="A23" s="39" t="str">
        <f>CONCATENATE("openBankingBrazil/&lt;Organisation&gt;/Companies/Branches/Availability/Standard/",B23)</f>
        <v>openBankingBrazil/&lt;Organisation&gt;/Companies/Branches/Availability/Standard/TypeCode</v>
      </c>
      <c r="B23" s="47" t="s">
        <v>122</v>
      </c>
      <c r="C23" s="40" t="s">
        <v>123</v>
      </c>
      <c r="D23" s="47" t="s">
        <v>101</v>
      </c>
      <c r="E23" s="56">
        <v>1</v>
      </c>
      <c r="F23" s="47" t="s">
        <v>16</v>
      </c>
      <c r="G23" s="53" t="s">
        <v>96</v>
      </c>
      <c r="H23" s="50" t="s">
        <v>88</v>
      </c>
      <c r="I23" s="41">
        <v>0</v>
      </c>
      <c r="J23" s="41" t="s">
        <v>25</v>
      </c>
      <c r="K23" s="40" t="s">
        <v>86</v>
      </c>
      <c r="L23" s="43"/>
    </row>
    <row r="24" spans="1:12" ht="30" x14ac:dyDescent="0.25">
      <c r="A24" s="39" t="str">
        <f>CONCATENATE("openBankingBrazil/&lt;Organisation&gt;/Companies/Branches/Availability/Standard/",B24)</f>
        <v>openBankingBrazil/&lt;Organisation&gt;/Companies/Branches/Availability/Standard/DDDCode</v>
      </c>
      <c r="B24" s="39" t="s">
        <v>124</v>
      </c>
      <c r="C24" s="40" t="s">
        <v>27</v>
      </c>
      <c r="D24" s="47" t="s">
        <v>20</v>
      </c>
      <c r="E24" s="56">
        <v>2</v>
      </c>
      <c r="F24" s="47" t="s">
        <v>16</v>
      </c>
      <c r="G24" s="47" t="s">
        <v>47</v>
      </c>
      <c r="H24" s="39"/>
      <c r="I24" s="41">
        <v>0</v>
      </c>
      <c r="J24" s="41" t="s">
        <v>25</v>
      </c>
      <c r="K24" s="40" t="s">
        <v>87</v>
      </c>
      <c r="L24" s="43"/>
    </row>
    <row r="25" spans="1:12" x14ac:dyDescent="0.25">
      <c r="A25" s="39" t="str">
        <f>CONCATENATE("openBankingBrazil/&lt;Organisation&gt;/Companies/Branches/Availability/Standard/",B25)</f>
        <v>openBankingBrazil/&lt;Organisation&gt;/Companies/Branches/Availability/Standard/Number</v>
      </c>
      <c r="B25" s="39" t="s">
        <v>68</v>
      </c>
      <c r="C25" s="40" t="s">
        <v>44</v>
      </c>
      <c r="D25" s="39" t="s">
        <v>20</v>
      </c>
      <c r="E25" s="49">
        <v>10</v>
      </c>
      <c r="F25" s="39" t="s">
        <v>16</v>
      </c>
      <c r="G25" s="48" t="s">
        <v>24</v>
      </c>
      <c r="H25" s="39"/>
      <c r="I25" s="41">
        <v>0</v>
      </c>
      <c r="J25" s="41" t="s">
        <v>25</v>
      </c>
      <c r="K25" s="40" t="s">
        <v>26</v>
      </c>
      <c r="L25" s="43"/>
    </row>
    <row r="26" spans="1:12" ht="142.5" customHeight="1" x14ac:dyDescent="0.25">
      <c r="A26" s="47" t="str">
        <f>CONCATENATE("openBankingBrazil/&lt;Organisation&gt;/Companies/Branches/Service/",B26)</f>
        <v>openBankingBrazil/&lt;Organisation&gt;/Companies/Branches/Service/Codes</v>
      </c>
      <c r="B26" s="47" t="s">
        <v>58</v>
      </c>
      <c r="C26" s="40" t="s">
        <v>60</v>
      </c>
      <c r="D26" s="47" t="s">
        <v>101</v>
      </c>
      <c r="E26" s="56">
        <v>2</v>
      </c>
      <c r="F26" s="47" t="s">
        <v>17</v>
      </c>
      <c r="G26" s="47" t="s">
        <v>94</v>
      </c>
      <c r="H26" s="40" t="s">
        <v>57</v>
      </c>
      <c r="I26" s="41">
        <v>1</v>
      </c>
      <c r="J26" s="41">
        <v>8</v>
      </c>
      <c r="K26" s="40" t="s">
        <v>26</v>
      </c>
      <c r="L26" s="43"/>
    </row>
    <row r="27" spans="1:12" x14ac:dyDescent="0.25">
      <c r="A27" s="47" t="str">
        <f>CONCATENATE("openBankingBrazil/&lt;Organisation&gt;/Companies/Branches/Service/",B27)</f>
        <v>openBankingBrazil/&lt;Organisation&gt;/Companies/Branches/Service/DetailText</v>
      </c>
      <c r="B27" s="47" t="s">
        <v>125</v>
      </c>
      <c r="C27" s="40" t="s">
        <v>18</v>
      </c>
      <c r="D27" s="39" t="s">
        <v>20</v>
      </c>
      <c r="E27" s="49">
        <v>2000</v>
      </c>
      <c r="F27" s="39" t="s">
        <v>16</v>
      </c>
      <c r="G27" s="39" t="s">
        <v>21</v>
      </c>
      <c r="H27" s="39"/>
      <c r="I27" s="41">
        <v>0</v>
      </c>
      <c r="J27" s="41">
        <v>1</v>
      </c>
      <c r="K27" s="40" t="s">
        <v>26</v>
      </c>
      <c r="L27" s="43"/>
    </row>
    <row r="28" spans="1:12" x14ac:dyDescent="0.25">
      <c r="A28" s="39"/>
      <c r="B28" s="39"/>
      <c r="C28" s="40"/>
      <c r="D28" s="39"/>
      <c r="E28" s="39"/>
      <c r="F28" s="39"/>
      <c r="G28" s="39"/>
      <c r="H28" s="39"/>
      <c r="I28" s="41"/>
      <c r="J28" s="41"/>
      <c r="K28" s="40"/>
      <c r="L28" s="4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86" zoomScaleNormal="86" workbookViewId="0">
      <pane xSplit="2" ySplit="1" topLeftCell="C2" activePane="bottomRight" state="frozen"/>
      <selection pane="topRight" activeCell="C1" sqref="C1"/>
      <selection pane="bottomLeft" activeCell="A2" sqref="A2"/>
      <selection pane="bottomRight" activeCell="A4" sqref="A4"/>
    </sheetView>
  </sheetViews>
  <sheetFormatPr defaultRowHeight="15" x14ac:dyDescent="0.25"/>
  <cols>
    <col min="1" max="1" width="95.7109375" style="19" customWidth="1"/>
    <col min="2" max="2" width="25.42578125" style="3" customWidth="1"/>
    <col min="3" max="3" width="58.28515625" style="5" customWidth="1"/>
    <col min="4" max="4" width="11.140625" style="3" bestFit="1" customWidth="1"/>
    <col min="5" max="5" width="9.140625" style="9"/>
    <col min="6" max="6" width="14.140625" style="3" bestFit="1" customWidth="1"/>
    <col min="7" max="7" width="23.85546875" style="3" bestFit="1" customWidth="1"/>
    <col min="8" max="8" width="66" style="3" customWidth="1"/>
    <col min="9" max="9" width="19.28515625" style="3" bestFit="1" customWidth="1"/>
    <col min="10" max="10" width="19.5703125" style="9" bestFit="1" customWidth="1"/>
    <col min="11" max="11" width="29.28515625" style="7" customWidth="1"/>
    <col min="12" max="16384" width="9.140625" style="3"/>
  </cols>
  <sheetData>
    <row r="1" spans="1:12" x14ac:dyDescent="0.25">
      <c r="A1" s="4" t="s">
        <v>0</v>
      </c>
      <c r="B1" s="4" t="s">
        <v>1</v>
      </c>
      <c r="C1" s="4" t="s">
        <v>2</v>
      </c>
      <c r="D1" s="4" t="s">
        <v>3</v>
      </c>
      <c r="E1" s="4" t="s">
        <v>4</v>
      </c>
      <c r="F1" s="4" t="s">
        <v>5</v>
      </c>
      <c r="G1" s="4" t="s">
        <v>6</v>
      </c>
      <c r="H1" s="4" t="s">
        <v>7</v>
      </c>
      <c r="I1" s="4" t="s">
        <v>8</v>
      </c>
      <c r="J1" s="8" t="s">
        <v>9</v>
      </c>
      <c r="K1" s="10" t="s">
        <v>10</v>
      </c>
    </row>
    <row r="2" spans="1:12" s="6" customFormat="1" ht="47.25" customHeight="1" x14ac:dyDescent="0.25">
      <c r="A2" s="14" t="str">
        <f>CONCATENATE("openBankingBrazil/&lt;Organisation&gt;/",B2)</f>
        <v>openBankingBrazil/&lt;Organisation&gt;/Name</v>
      </c>
      <c r="B2" s="14" t="s">
        <v>11</v>
      </c>
      <c r="C2" s="20" t="s">
        <v>103</v>
      </c>
      <c r="D2" s="29" t="s">
        <v>20</v>
      </c>
      <c r="E2" s="17">
        <v>30</v>
      </c>
      <c r="F2" s="29" t="s">
        <v>17</v>
      </c>
      <c r="G2" s="29" t="s">
        <v>21</v>
      </c>
      <c r="H2" s="30"/>
      <c r="I2" s="17">
        <v>1</v>
      </c>
      <c r="J2" s="17">
        <v>1</v>
      </c>
      <c r="K2" s="34" t="s">
        <v>26</v>
      </c>
    </row>
    <row r="3" spans="1:12" s="6" customFormat="1" ht="30" x14ac:dyDescent="0.25">
      <c r="A3" s="14" t="str">
        <f>CONCATENATE("openBankingBrazil/&lt;Organisation&gt;/Contractors/",B3)</f>
        <v>openBankingBrazil/&lt;Organisation&gt;/Contractors/Name</v>
      </c>
      <c r="B3" s="14" t="s">
        <v>11</v>
      </c>
      <c r="C3" s="20" t="s">
        <v>104</v>
      </c>
      <c r="D3" s="29" t="s">
        <v>20</v>
      </c>
      <c r="E3" s="17">
        <v>30</v>
      </c>
      <c r="F3" s="29" t="s">
        <v>17</v>
      </c>
      <c r="G3" s="29" t="s">
        <v>21</v>
      </c>
      <c r="H3" s="30"/>
      <c r="I3" s="17">
        <v>1</v>
      </c>
      <c r="J3" s="17">
        <v>1</v>
      </c>
      <c r="K3" s="34" t="s">
        <v>26</v>
      </c>
    </row>
    <row r="4" spans="1:12" s="6" customFormat="1" ht="64.5" customHeight="1" x14ac:dyDescent="0.25">
      <c r="A4" s="14" t="str">
        <f>CONCATENATE("openBankingBrazil/&lt;Organisation&gt;/Contractors/",B4)</f>
        <v>openBankingBrazil/&lt;Organisation&gt;/Contractors/CNPJMainNumber</v>
      </c>
      <c r="B4" s="14" t="s">
        <v>111</v>
      </c>
      <c r="C4" s="20" t="s">
        <v>75</v>
      </c>
      <c r="D4" s="29" t="s">
        <v>20</v>
      </c>
      <c r="E4" s="17">
        <v>10</v>
      </c>
      <c r="F4" s="30" t="s">
        <v>17</v>
      </c>
      <c r="G4" s="30" t="s">
        <v>45</v>
      </c>
      <c r="H4" s="34" t="s">
        <v>36</v>
      </c>
      <c r="I4" s="17">
        <v>1</v>
      </c>
      <c r="J4" s="17">
        <v>1</v>
      </c>
      <c r="K4" s="34" t="s">
        <v>26</v>
      </c>
    </row>
    <row r="5" spans="1:12" s="6" customFormat="1" ht="60" customHeight="1" x14ac:dyDescent="0.25">
      <c r="A5" s="14" t="str">
        <f>CONCATENATE("openBankingBrazil/&lt;Organisation&gt;/Contractors/",B5)</f>
        <v>openBankingBrazil/&lt;Organisation&gt;/Contractors/CNPJSubsidiaryNumber</v>
      </c>
      <c r="B5" s="14" t="s">
        <v>112</v>
      </c>
      <c r="C5" s="20" t="s">
        <v>76</v>
      </c>
      <c r="D5" s="29" t="s">
        <v>20</v>
      </c>
      <c r="E5" s="17">
        <v>4</v>
      </c>
      <c r="F5" s="30" t="s">
        <v>17</v>
      </c>
      <c r="G5" s="30" t="s">
        <v>46</v>
      </c>
      <c r="H5" s="30" t="s">
        <v>35</v>
      </c>
      <c r="I5" s="17">
        <v>1</v>
      </c>
      <c r="J5" s="17">
        <v>1</v>
      </c>
      <c r="K5" s="20" t="s">
        <v>26</v>
      </c>
    </row>
    <row r="6" spans="1:12" s="6" customFormat="1" ht="63.75" customHeight="1" x14ac:dyDescent="0.25">
      <c r="A6" s="14" t="str">
        <f>CONCATENATE("openBankingBrazil/&lt;Organisation&gt;/Contractors/",B6)</f>
        <v>openBankingBrazil/&lt;Organisation&gt;/Contractors/CNPJCheckNumber</v>
      </c>
      <c r="B6" s="14" t="s">
        <v>62</v>
      </c>
      <c r="C6" s="20" t="s">
        <v>105</v>
      </c>
      <c r="D6" s="29" t="s">
        <v>20</v>
      </c>
      <c r="E6" s="17">
        <v>2</v>
      </c>
      <c r="F6" s="30" t="s">
        <v>17</v>
      </c>
      <c r="G6" s="30" t="s">
        <v>47</v>
      </c>
      <c r="H6" s="30" t="s">
        <v>35</v>
      </c>
      <c r="I6" s="17">
        <v>0</v>
      </c>
      <c r="J6" s="17">
        <v>1</v>
      </c>
      <c r="K6" s="20" t="s">
        <v>52</v>
      </c>
    </row>
    <row r="7" spans="1:12" s="6" customFormat="1" ht="118.5" customHeight="1" x14ac:dyDescent="0.25">
      <c r="A7" s="14" t="str">
        <f>CONCATENATE("openBankingBrazil/&lt;Organisation&gt;/Contractors/BankingAgents/Identification/",B7)</f>
        <v>openBankingBrazil/&lt;Organisation&gt;/Contractors/BankingAgents/Identification/CorporationName</v>
      </c>
      <c r="B7" s="14" t="s">
        <v>72</v>
      </c>
      <c r="C7" s="20" t="s">
        <v>106</v>
      </c>
      <c r="D7" s="29" t="s">
        <v>20</v>
      </c>
      <c r="E7" s="17">
        <v>100</v>
      </c>
      <c r="F7" s="29" t="s">
        <v>17</v>
      </c>
      <c r="G7" s="29" t="s">
        <v>21</v>
      </c>
      <c r="H7" s="34"/>
      <c r="I7" s="17">
        <v>1</v>
      </c>
      <c r="J7" s="17" t="s">
        <v>25</v>
      </c>
      <c r="K7" s="32" t="s">
        <v>26</v>
      </c>
    </row>
    <row r="8" spans="1:12" s="6" customFormat="1" ht="71.25" customHeight="1" x14ac:dyDescent="0.25">
      <c r="A8" s="14" t="str">
        <f>CONCATENATE("openBankingBrazil/&lt;Organisation&gt;/Contractors/BankingAgents/Identification/",B8)</f>
        <v>openBankingBrazil/&lt;Organisation&gt;/Contractors/BankingAgents/Identification/GroupName</v>
      </c>
      <c r="B8" s="26" t="s">
        <v>53</v>
      </c>
      <c r="C8" s="15" t="s">
        <v>59</v>
      </c>
      <c r="D8" s="29" t="s">
        <v>20</v>
      </c>
      <c r="E8" s="52">
        <v>100</v>
      </c>
      <c r="F8" s="51" t="s">
        <v>16</v>
      </c>
      <c r="G8" s="29" t="s">
        <v>21</v>
      </c>
      <c r="H8" s="30"/>
      <c r="I8" s="17">
        <v>1</v>
      </c>
      <c r="J8" s="17">
        <v>1</v>
      </c>
      <c r="K8" s="34" t="s">
        <v>26</v>
      </c>
    </row>
    <row r="9" spans="1:12" s="6" customFormat="1" x14ac:dyDescent="0.25">
      <c r="A9" s="14" t="str">
        <f>CONCATENATE("openBankingBrazil/&lt;Organisation&gt;/Contractors/BankingAgents/Identification/",B9)</f>
        <v>openBankingBrazil/&lt;Organisation&gt;/Contractors/BankingAgents/Identification/TradingName</v>
      </c>
      <c r="B9" s="14" t="s">
        <v>19</v>
      </c>
      <c r="C9" s="14" t="s">
        <v>107</v>
      </c>
      <c r="D9" s="29" t="s">
        <v>20</v>
      </c>
      <c r="E9" s="52">
        <v>100</v>
      </c>
      <c r="F9" s="51" t="s">
        <v>16</v>
      </c>
      <c r="G9" s="29" t="s">
        <v>21</v>
      </c>
      <c r="H9" s="30"/>
      <c r="I9" s="17">
        <v>1</v>
      </c>
      <c r="J9" s="17">
        <v>1</v>
      </c>
      <c r="K9" s="15" t="s">
        <v>26</v>
      </c>
    </row>
    <row r="10" spans="1:12" s="6" customFormat="1" ht="78.75" customHeight="1" x14ac:dyDescent="0.25">
      <c r="A10" s="14" t="str">
        <f>CONCATENATE("openBankingBrazil/&lt;Organisation&gt;/Contractors/BankingAgents/Identification/",B10)</f>
        <v>openBankingBrazil/&lt;Organisation&gt;/Contractors/BankingAgents/Identification/CNPJMainNumber</v>
      </c>
      <c r="B10" s="55" t="s">
        <v>111</v>
      </c>
      <c r="C10" s="15" t="s">
        <v>73</v>
      </c>
      <c r="D10" s="30" t="s">
        <v>20</v>
      </c>
      <c r="E10" s="17">
        <v>10</v>
      </c>
      <c r="F10" s="30" t="s">
        <v>17</v>
      </c>
      <c r="G10" s="30" t="s">
        <v>45</v>
      </c>
      <c r="H10" s="34" t="s">
        <v>36</v>
      </c>
      <c r="I10" s="17">
        <v>1</v>
      </c>
      <c r="J10" s="17">
        <v>1</v>
      </c>
      <c r="K10" s="20" t="s">
        <v>26</v>
      </c>
      <c r="L10" s="14"/>
    </row>
    <row r="11" spans="1:12" s="6" customFormat="1" ht="60" x14ac:dyDescent="0.25">
      <c r="A11" s="14" t="str">
        <f>CONCATENATE("openBankingBrazil/&lt;Organisation&gt;/Contractors/BankingAgents/Identification/",B11)</f>
        <v>openBankingBrazil/&lt;Organisation&gt;/Contractors/BankingAgents/Identification/CNPJSubsidiaryNumber</v>
      </c>
      <c r="B11" s="14" t="s">
        <v>112</v>
      </c>
      <c r="C11" s="15" t="s">
        <v>74</v>
      </c>
      <c r="D11" s="30" t="s">
        <v>20</v>
      </c>
      <c r="E11" s="17">
        <v>4</v>
      </c>
      <c r="F11" s="30" t="s">
        <v>17</v>
      </c>
      <c r="G11" s="30" t="s">
        <v>46</v>
      </c>
      <c r="H11" s="30" t="s">
        <v>35</v>
      </c>
      <c r="I11" s="17">
        <v>1</v>
      </c>
      <c r="J11" s="17">
        <v>1</v>
      </c>
      <c r="K11" s="20" t="s">
        <v>26</v>
      </c>
      <c r="L11" s="14"/>
    </row>
    <row r="12" spans="1:12" s="6" customFormat="1" ht="60.75" customHeight="1" x14ac:dyDescent="0.25">
      <c r="A12" s="14" t="str">
        <f>CONCATENATE("openBankingBrazil/&lt;Organisation&gt;/Contractors/BankingAgents/Identification/",B12)</f>
        <v>openBankingBrazil/&lt;Organisation&gt;/Contractors/BankingAgents/Identification/CNPJCheckNumber</v>
      </c>
      <c r="B12" s="14" t="s">
        <v>62</v>
      </c>
      <c r="C12" s="15" t="s">
        <v>108</v>
      </c>
      <c r="D12" s="30" t="s">
        <v>20</v>
      </c>
      <c r="E12" s="17">
        <v>2</v>
      </c>
      <c r="F12" s="30" t="s">
        <v>17</v>
      </c>
      <c r="G12" s="30" t="s">
        <v>47</v>
      </c>
      <c r="H12" s="30" t="s">
        <v>35</v>
      </c>
      <c r="I12" s="17">
        <v>0</v>
      </c>
      <c r="J12" s="17">
        <v>1</v>
      </c>
      <c r="K12" s="20" t="s">
        <v>52</v>
      </c>
      <c r="L12" s="14"/>
    </row>
    <row r="13" spans="1:12" s="6" customFormat="1" ht="135.75" customHeight="1" x14ac:dyDescent="0.25">
      <c r="A13" s="14" t="str">
        <f>CONCATENATE("openBankingBrazil/&lt;Organisation&gt;/Contractors/BankingAgents/PostalAdress/",B13)</f>
        <v>openBankingBrazil/&lt;Organisation&gt;/Contractors/BankingAgents/PostalAdress/StreetTypeName</v>
      </c>
      <c r="B13" s="14" t="s">
        <v>116</v>
      </c>
      <c r="C13" s="20" t="s">
        <v>30</v>
      </c>
      <c r="D13" s="29" t="s">
        <v>20</v>
      </c>
      <c r="E13" s="17">
        <v>10</v>
      </c>
      <c r="F13" s="29" t="s">
        <v>17</v>
      </c>
      <c r="G13" s="29" t="s">
        <v>21</v>
      </c>
      <c r="H13" s="30"/>
      <c r="I13" s="33">
        <v>1</v>
      </c>
      <c r="J13" s="33">
        <v>1</v>
      </c>
      <c r="K13" s="15" t="s">
        <v>26</v>
      </c>
    </row>
    <row r="14" spans="1:12" s="6" customFormat="1" ht="60" x14ac:dyDescent="0.25">
      <c r="A14" s="14" t="str">
        <f>CONCATENATE("openBankingBrazil/&lt;Organisation&gt;/Contractors/BankingAgents/PostalAdress/",B14)</f>
        <v>openBankingBrazil/&lt;Organisation&gt;/Contractors/BankingAgents/PostalAdress/StreetName</v>
      </c>
      <c r="B14" s="14" t="s">
        <v>12</v>
      </c>
      <c r="C14" s="20" t="s">
        <v>31</v>
      </c>
      <c r="D14" s="29" t="s">
        <v>20</v>
      </c>
      <c r="E14" s="17">
        <v>50</v>
      </c>
      <c r="F14" s="29" t="s">
        <v>17</v>
      </c>
      <c r="G14" s="29" t="s">
        <v>21</v>
      </c>
      <c r="H14" s="30"/>
      <c r="I14" s="33">
        <v>1</v>
      </c>
      <c r="J14" s="33">
        <v>1</v>
      </c>
      <c r="K14" s="15" t="s">
        <v>26</v>
      </c>
    </row>
    <row r="15" spans="1:12" s="6" customFormat="1" ht="45" x14ac:dyDescent="0.25">
      <c r="A15" s="14" t="str">
        <f>CONCATENATE("openBankingBrazil/&lt;Organisation&gt;/Contractors/A21BankingAgents/PostalAdress/",B15)</f>
        <v>openBankingBrazil/&lt;Organisation&gt;/Contractors/A21BankingAgents/PostalAdress/BuildingNumber</v>
      </c>
      <c r="B15" s="14" t="s">
        <v>13</v>
      </c>
      <c r="C15" s="20" t="s">
        <v>41</v>
      </c>
      <c r="D15" s="29" t="s">
        <v>20</v>
      </c>
      <c r="E15" s="17">
        <v>6</v>
      </c>
      <c r="F15" s="29" t="s">
        <v>17</v>
      </c>
      <c r="G15" s="29" t="s">
        <v>21</v>
      </c>
      <c r="H15" s="30"/>
      <c r="I15" s="17">
        <v>1</v>
      </c>
      <c r="J15" s="17">
        <v>1</v>
      </c>
      <c r="K15" s="15" t="s">
        <v>26</v>
      </c>
    </row>
    <row r="16" spans="1:12" s="6" customFormat="1" ht="45" x14ac:dyDescent="0.25">
      <c r="A16" s="14" t="str">
        <f>CONCATENATE("openBankingBrazil/&lt;Organisation&gt;/Contractors/BankingAgents/PostalAdress/",B16)</f>
        <v>openBankingBrazil/&lt;Organisation&gt;/Contractors/BankingAgents/PostalAdress/AdditionalInfoText</v>
      </c>
      <c r="B16" s="14" t="s">
        <v>117</v>
      </c>
      <c r="C16" s="20" t="s">
        <v>51</v>
      </c>
      <c r="D16" s="29" t="s">
        <v>20</v>
      </c>
      <c r="E16" s="17">
        <v>30</v>
      </c>
      <c r="F16" s="29" t="s">
        <v>16</v>
      </c>
      <c r="G16" s="29" t="s">
        <v>21</v>
      </c>
      <c r="H16" s="30"/>
      <c r="I16" s="17">
        <v>1</v>
      </c>
      <c r="J16" s="17">
        <v>1</v>
      </c>
      <c r="K16" s="15" t="s">
        <v>26</v>
      </c>
    </row>
    <row r="17" spans="1:11" s="6" customFormat="1" ht="45" x14ac:dyDescent="0.25">
      <c r="A17" s="14" t="str">
        <f>CONCATENATE("openBankingBrazil/&lt;Organisation&gt;/Contractors/BankingAgents/PostalAdress/",B17)</f>
        <v>openBankingBrazil/&lt;Organisation&gt;/Contractors/BankingAgents/PostalAdress/DistrictName</v>
      </c>
      <c r="B17" s="14" t="s">
        <v>118</v>
      </c>
      <c r="C17" s="20" t="s">
        <v>32</v>
      </c>
      <c r="D17" s="29" t="s">
        <v>20</v>
      </c>
      <c r="E17" s="17">
        <v>50</v>
      </c>
      <c r="F17" s="29" t="s">
        <v>17</v>
      </c>
      <c r="G17" s="29" t="s">
        <v>21</v>
      </c>
      <c r="H17" s="30"/>
      <c r="I17" s="17">
        <v>1</v>
      </c>
      <c r="J17" s="17">
        <v>1</v>
      </c>
      <c r="K17" s="15" t="s">
        <v>26</v>
      </c>
    </row>
    <row r="18" spans="1:11" s="6" customFormat="1" ht="45.75" customHeight="1" x14ac:dyDescent="0.25">
      <c r="A18" s="14" t="str">
        <f>CONCATENATE("openBankingBrazil/&lt;Organisation&gt;/Contractors/BankingAgents/PostalAdress/",B18)</f>
        <v>openBankingBrazil/&lt;Organisation&gt;/Contractors/BankingAgents/PostalAdress/TownName</v>
      </c>
      <c r="B18" s="14" t="s">
        <v>29</v>
      </c>
      <c r="C18" s="20" t="s">
        <v>42</v>
      </c>
      <c r="D18" s="29" t="s">
        <v>20</v>
      </c>
      <c r="E18" s="17">
        <v>50</v>
      </c>
      <c r="F18" s="29" t="s">
        <v>17</v>
      </c>
      <c r="G18" s="29" t="s">
        <v>21</v>
      </c>
      <c r="H18" s="30"/>
      <c r="I18" s="17">
        <v>1</v>
      </c>
      <c r="J18" s="17">
        <v>1</v>
      </c>
      <c r="K18" s="15" t="s">
        <v>26</v>
      </c>
    </row>
    <row r="19" spans="1:11" s="6" customFormat="1" ht="30.75" customHeight="1" x14ac:dyDescent="0.25">
      <c r="A19" s="14" t="str">
        <f>CONCATENATE("openBankingBrazil/&lt;Organisation&gt;/Contractors/BankingAgents/PostalAdress/",B19)</f>
        <v>openBankingBrazil/&lt;Organisation&gt;/Contractors/BankingAgents/PostalAdress/CountrySubDivisionCode</v>
      </c>
      <c r="B19" s="14" t="s">
        <v>119</v>
      </c>
      <c r="C19" s="15" t="s">
        <v>90</v>
      </c>
      <c r="D19" s="31" t="s">
        <v>20</v>
      </c>
      <c r="E19" s="17">
        <v>2</v>
      </c>
      <c r="F19" s="29" t="s">
        <v>17</v>
      </c>
      <c r="G19" s="29" t="s">
        <v>49</v>
      </c>
      <c r="H19" s="30"/>
      <c r="I19" s="17">
        <v>1</v>
      </c>
      <c r="J19" s="17">
        <v>1</v>
      </c>
      <c r="K19" s="15" t="s">
        <v>26</v>
      </c>
    </row>
    <row r="20" spans="1:11" s="6" customFormat="1" ht="94.5" customHeight="1" x14ac:dyDescent="0.25">
      <c r="A20" s="14" t="str">
        <f>CONCATENATE("openBankingBrazil/&lt;Organisation&gt;/Contractors/BankingAgents/PostalAdress/",B20)</f>
        <v>openBankingBrazil/&lt;Organisation&gt;/Contractors/BankingAgents/PostalAdress/PostCode</v>
      </c>
      <c r="B20" s="14" t="s">
        <v>39</v>
      </c>
      <c r="C20" s="15" t="s">
        <v>33</v>
      </c>
      <c r="D20" s="32" t="s">
        <v>20</v>
      </c>
      <c r="E20" s="17">
        <v>9</v>
      </c>
      <c r="F20" s="29" t="s">
        <v>17</v>
      </c>
      <c r="G20" s="29" t="s">
        <v>48</v>
      </c>
      <c r="H20" s="30"/>
      <c r="I20" s="33">
        <v>1</v>
      </c>
      <c r="J20" s="33">
        <v>1</v>
      </c>
      <c r="K20" s="15" t="s">
        <v>26</v>
      </c>
    </row>
    <row r="21" spans="1:11" s="6" customFormat="1" ht="183.75" customHeight="1" x14ac:dyDescent="0.25">
      <c r="A21" s="14" t="str">
        <f>CONCATENATE("openBankingBrazil/&lt;Organisation&gt;/Contractors/BankingAgents/Service/",B21)</f>
        <v>openBankingBrazil/&lt;Organisation&gt;/Contractors/BankingAgents/Service/Codes</v>
      </c>
      <c r="B21" s="14" t="s">
        <v>58</v>
      </c>
      <c r="C21" s="15" t="s">
        <v>77</v>
      </c>
      <c r="D21" s="51" t="s">
        <v>101</v>
      </c>
      <c r="E21" s="52">
        <v>2</v>
      </c>
      <c r="F21" s="51" t="s">
        <v>17</v>
      </c>
      <c r="G21" s="51" t="s">
        <v>94</v>
      </c>
      <c r="H21" s="34" t="s">
        <v>81</v>
      </c>
      <c r="I21" s="33">
        <v>1</v>
      </c>
      <c r="J21" s="33">
        <v>8</v>
      </c>
      <c r="K21" s="15" t="s">
        <v>26</v>
      </c>
    </row>
    <row r="22" spans="1:11" s="6" customFormat="1" x14ac:dyDescent="0.25">
      <c r="A22" s="14" t="str">
        <f>CONCATENATE("openBankingBrazil/&lt;Organisation&gt;/Contractors/BankingAgents/Service/",B22)</f>
        <v>openBankingBrazil/&lt;Organisation&gt;/Contractors/BankingAgents/Service/DetailText</v>
      </c>
      <c r="B22" s="14" t="s">
        <v>125</v>
      </c>
      <c r="C22" s="14" t="s">
        <v>18</v>
      </c>
      <c r="D22" s="29" t="s">
        <v>20</v>
      </c>
      <c r="E22" s="17">
        <v>2000</v>
      </c>
      <c r="F22" s="29" t="s">
        <v>16</v>
      </c>
      <c r="G22" s="29" t="s">
        <v>21</v>
      </c>
      <c r="H22" s="30"/>
      <c r="I22" s="17">
        <v>0</v>
      </c>
      <c r="J22" s="17">
        <v>1</v>
      </c>
      <c r="K22" s="15" t="s">
        <v>26</v>
      </c>
    </row>
    <row r="23" spans="1:11" x14ac:dyDescent="0.25">
      <c r="A23" s="18"/>
      <c r="B23" s="11"/>
      <c r="C23" s="11"/>
      <c r="D23" s="11"/>
      <c r="E23" s="27"/>
      <c r="F23" s="11"/>
      <c r="G23" s="11"/>
      <c r="H23" s="11"/>
      <c r="I23" s="11"/>
      <c r="J23" s="12"/>
      <c r="K23" s="13"/>
    </row>
    <row r="24" spans="1:11" x14ac:dyDescent="0.25">
      <c r="A24" s="18"/>
      <c r="B24" s="11"/>
      <c r="C24" s="11"/>
      <c r="D24" s="11"/>
      <c r="E24" s="27"/>
      <c r="F24" s="11"/>
      <c r="G24" s="11"/>
      <c r="H24" s="11"/>
      <c r="I24" s="11"/>
      <c r="J24" s="12"/>
      <c r="K24" s="13"/>
    </row>
    <row r="25" spans="1:11" x14ac:dyDescent="0.25">
      <c r="A25" s="18"/>
      <c r="B25" s="11"/>
      <c r="C25" s="11"/>
      <c r="D25" s="11"/>
      <c r="E25" s="12"/>
      <c r="F25" s="11"/>
      <c r="G25" s="11"/>
      <c r="H25" s="11"/>
      <c r="I25" s="11"/>
      <c r="J25" s="12"/>
      <c r="K25" s="13"/>
    </row>
    <row r="26" spans="1:11" x14ac:dyDescent="0.25">
      <c r="A26" s="18"/>
      <c r="B26" s="11"/>
      <c r="C26" s="11"/>
      <c r="D26" s="11"/>
      <c r="E26" s="12"/>
      <c r="F26" s="11"/>
      <c r="G26" s="11"/>
      <c r="H26" s="11"/>
      <c r="I26" s="11"/>
      <c r="J26" s="12"/>
      <c r="K26" s="13"/>
    </row>
    <row r="27" spans="1:11" x14ac:dyDescent="0.25">
      <c r="A27" s="18"/>
      <c r="B27" s="11"/>
      <c r="C27" s="11"/>
      <c r="D27" s="11"/>
      <c r="E27" s="12"/>
      <c r="F27" s="11"/>
      <c r="G27" s="11"/>
      <c r="H27" s="11"/>
      <c r="I27" s="11"/>
      <c r="J27" s="12"/>
      <c r="K27" s="13"/>
    </row>
    <row r="28" spans="1:11" x14ac:dyDescent="0.25">
      <c r="A28" s="18"/>
      <c r="B28" s="11"/>
      <c r="C28" s="11"/>
      <c r="D28" s="11"/>
      <c r="E28" s="12"/>
      <c r="F28" s="11"/>
      <c r="G28" s="11"/>
      <c r="H28" s="11"/>
      <c r="I28" s="11"/>
      <c r="J28" s="12"/>
      <c r="K28" s="13"/>
    </row>
    <row r="29" spans="1:11" x14ac:dyDescent="0.25">
      <c r="A29" s="18"/>
      <c r="B29" s="11"/>
      <c r="C29" s="11"/>
      <c r="D29" s="11"/>
      <c r="E29" s="12"/>
      <c r="F29" s="11"/>
      <c r="G29" s="11"/>
      <c r="H29" s="11"/>
      <c r="I29" s="11"/>
      <c r="J29" s="12"/>
      <c r="K29" s="13"/>
    </row>
    <row r="30" spans="1:11" x14ac:dyDescent="0.25">
      <c r="A30" s="18"/>
      <c r="B30" s="11"/>
      <c r="C30" s="11"/>
      <c r="D30" s="11"/>
      <c r="E30" s="12"/>
      <c r="F30" s="11"/>
      <c r="G30" s="11"/>
      <c r="H30" s="11"/>
      <c r="I30" s="11"/>
      <c r="J30" s="12"/>
      <c r="K30" s="13"/>
    </row>
    <row r="31" spans="1:11" x14ac:dyDescent="0.25">
      <c r="A31" s="18"/>
      <c r="B31" s="11"/>
      <c r="C31" s="11"/>
      <c r="D31" s="11"/>
      <c r="E31" s="12"/>
      <c r="F31" s="11"/>
      <c r="G31" s="11"/>
      <c r="H31" s="11"/>
      <c r="I31" s="11"/>
      <c r="J31" s="12"/>
      <c r="K31" s="13"/>
    </row>
    <row r="32" spans="1:11" x14ac:dyDescent="0.25">
      <c r="A32" s="18"/>
      <c r="B32" s="11"/>
      <c r="C32" s="11"/>
      <c r="D32" s="11"/>
      <c r="E32" s="12"/>
      <c r="F32" s="11"/>
      <c r="G32" s="11"/>
      <c r="H32" s="11"/>
      <c r="I32" s="11"/>
      <c r="J32" s="12"/>
      <c r="K32" s="13"/>
    </row>
    <row r="33" spans="1:11" x14ac:dyDescent="0.25">
      <c r="A33" s="18"/>
      <c r="B33" s="11"/>
      <c r="C33" s="11"/>
      <c r="D33" s="11"/>
      <c r="E33" s="12"/>
      <c r="F33" s="11"/>
      <c r="G33" s="11"/>
      <c r="H33" s="11"/>
      <c r="I33" s="11"/>
      <c r="J33" s="12"/>
      <c r="K33" s="13"/>
    </row>
    <row r="34" spans="1:11" x14ac:dyDescent="0.25">
      <c r="A34" s="18"/>
      <c r="B34" s="11"/>
      <c r="C34" s="11"/>
      <c r="D34" s="11"/>
      <c r="E34" s="12"/>
      <c r="F34" s="11"/>
      <c r="G34" s="11"/>
      <c r="H34" s="11"/>
      <c r="I34" s="11"/>
      <c r="J34" s="12"/>
      <c r="K34" s="13"/>
    </row>
    <row r="35" spans="1:11" x14ac:dyDescent="0.25">
      <c r="A35" s="18"/>
      <c r="B35" s="11"/>
      <c r="C35" s="11"/>
      <c r="D35" s="11"/>
      <c r="E35" s="12"/>
      <c r="F35" s="11"/>
      <c r="G35" s="11"/>
      <c r="H35" s="11"/>
      <c r="I35" s="11"/>
      <c r="J35" s="12"/>
      <c r="K35" s="13"/>
    </row>
    <row r="36" spans="1:11" x14ac:dyDescent="0.25">
      <c r="A36" s="18"/>
      <c r="B36" s="11"/>
      <c r="C36" s="11"/>
      <c r="D36" s="11"/>
      <c r="E36" s="12"/>
      <c r="F36" s="11"/>
      <c r="G36" s="11"/>
      <c r="H36" s="11"/>
      <c r="I36" s="11"/>
      <c r="J36" s="12"/>
      <c r="K36" s="13"/>
    </row>
    <row r="37" spans="1:11" x14ac:dyDescent="0.25">
      <c r="A37" s="18"/>
      <c r="B37" s="11"/>
      <c r="C37" s="11"/>
      <c r="D37" s="11"/>
      <c r="E37" s="12"/>
      <c r="F37" s="11"/>
      <c r="G37" s="11"/>
      <c r="H37" s="11"/>
      <c r="I37" s="11"/>
      <c r="J37" s="12"/>
      <c r="K37" s="13"/>
    </row>
    <row r="38" spans="1:11" x14ac:dyDescent="0.25">
      <c r="A38" s="18"/>
      <c r="B38" s="11"/>
      <c r="C38" s="11"/>
      <c r="D38" s="11"/>
      <c r="E38" s="12"/>
      <c r="F38" s="11"/>
      <c r="G38" s="11"/>
      <c r="H38" s="11"/>
      <c r="I38" s="11"/>
      <c r="J38" s="12"/>
      <c r="K38" s="13"/>
    </row>
    <row r="39" spans="1:11" x14ac:dyDescent="0.25">
      <c r="A39" s="18"/>
      <c r="B39" s="11"/>
      <c r="C39" s="11"/>
      <c r="D39" s="11"/>
      <c r="E39" s="12"/>
      <c r="F39" s="11"/>
      <c r="G39" s="11"/>
      <c r="H39" s="11"/>
      <c r="I39" s="11"/>
      <c r="J39" s="12"/>
      <c r="K39" s="13"/>
    </row>
    <row r="40" spans="1:11" x14ac:dyDescent="0.25">
      <c r="A40" s="18"/>
      <c r="B40" s="11"/>
      <c r="C40" s="11"/>
      <c r="D40" s="11"/>
      <c r="E40" s="12"/>
      <c r="F40" s="11"/>
      <c r="G40" s="11"/>
      <c r="H40" s="11"/>
      <c r="I40" s="11"/>
      <c r="J40" s="12"/>
      <c r="K40" s="13"/>
    </row>
    <row r="41" spans="1:11" x14ac:dyDescent="0.25">
      <c r="A41" s="18"/>
      <c r="B41" s="11"/>
      <c r="C41" s="11"/>
      <c r="D41" s="11"/>
      <c r="E41" s="12"/>
      <c r="F41" s="11"/>
      <c r="G41" s="11"/>
      <c r="H41" s="11"/>
      <c r="I41" s="11"/>
      <c r="J41" s="12"/>
      <c r="K41" s="13"/>
    </row>
    <row r="42" spans="1:11" x14ac:dyDescent="0.25">
      <c r="A42" s="18"/>
      <c r="B42" s="11"/>
      <c r="C42" s="11"/>
      <c r="D42" s="11"/>
      <c r="E42" s="12"/>
      <c r="F42" s="11"/>
      <c r="G42" s="11"/>
      <c r="H42" s="11"/>
      <c r="I42" s="11"/>
      <c r="J42" s="12"/>
      <c r="K42" s="13"/>
    </row>
    <row r="43" spans="1:11" x14ac:dyDescent="0.25">
      <c r="A43" s="18"/>
      <c r="B43" s="11"/>
      <c r="C43" s="11"/>
      <c r="D43" s="11"/>
      <c r="E43" s="12"/>
      <c r="F43" s="11"/>
      <c r="G43" s="11"/>
      <c r="H43" s="11"/>
      <c r="I43" s="11"/>
      <c r="J43" s="12"/>
      <c r="K43" s="13"/>
    </row>
    <row r="44" spans="1:11" x14ac:dyDescent="0.25">
      <c r="A44" s="18"/>
      <c r="B44" s="11"/>
      <c r="C44" s="11"/>
      <c r="D44" s="11"/>
      <c r="E44" s="12"/>
      <c r="F44" s="11"/>
      <c r="G44" s="11"/>
      <c r="H44" s="11"/>
      <c r="I44" s="11"/>
      <c r="J44" s="12"/>
      <c r="K44" s="13"/>
    </row>
    <row r="45" spans="1:11" x14ac:dyDescent="0.25">
      <c r="A45" s="18"/>
      <c r="B45" s="11"/>
      <c r="C45" s="11"/>
      <c r="D45" s="11"/>
      <c r="E45" s="12"/>
      <c r="F45" s="11"/>
      <c r="G45" s="11"/>
      <c r="H45" s="11"/>
      <c r="I45" s="11"/>
      <c r="J45" s="12"/>
      <c r="K45" s="13"/>
    </row>
    <row r="46" spans="1:11" x14ac:dyDescent="0.25">
      <c r="A46" s="18"/>
      <c r="B46" s="11"/>
      <c r="C46" s="11"/>
      <c r="D46" s="11"/>
      <c r="E46" s="12"/>
      <c r="F46" s="11"/>
      <c r="G46" s="11"/>
      <c r="H46" s="11"/>
      <c r="I46" s="11"/>
      <c r="J46" s="12"/>
      <c r="K46" s="13"/>
    </row>
    <row r="47" spans="1:11" x14ac:dyDescent="0.25">
      <c r="A47" s="18"/>
      <c r="B47" s="11"/>
      <c r="C47" s="11"/>
      <c r="D47" s="11"/>
      <c r="E47" s="12"/>
      <c r="F47" s="11"/>
      <c r="G47" s="11"/>
      <c r="H47" s="11"/>
      <c r="I47" s="11"/>
      <c r="J47" s="12"/>
      <c r="K47"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zoomScale="82" zoomScaleNormal="82" workbookViewId="0">
      <pane xSplit="2" ySplit="1" topLeftCell="C2" activePane="bottomRight" state="frozen"/>
      <selection pane="topRight" activeCell="C1" sqref="C1"/>
      <selection pane="bottomLeft" activeCell="A2" sqref="A2"/>
      <selection pane="bottomRight" activeCell="A3" sqref="A3"/>
    </sheetView>
  </sheetViews>
  <sheetFormatPr defaultRowHeight="15" x14ac:dyDescent="0.25"/>
  <cols>
    <col min="1" max="1" width="78.42578125" style="6" customWidth="1"/>
    <col min="2" max="2" width="22.140625" style="6" customWidth="1"/>
    <col min="3" max="3" width="54" style="22" customWidth="1"/>
    <col min="4" max="4" width="11.140625" style="6" bestFit="1" customWidth="1"/>
    <col min="5" max="5" width="9.140625" style="23"/>
    <col min="6" max="6" width="14.140625" style="6" bestFit="1" customWidth="1"/>
    <col min="7" max="7" width="23.85546875" style="6" bestFit="1" customWidth="1"/>
    <col min="8" max="8" width="28.7109375" style="6" customWidth="1"/>
    <col min="9" max="9" width="19.28515625" style="6" bestFit="1" customWidth="1"/>
    <col min="10" max="10" width="19.5703125" style="23" bestFit="1" customWidth="1"/>
    <col min="11" max="11" width="34.7109375" style="6" bestFit="1" customWidth="1"/>
    <col min="12" max="16384" width="9.140625" style="6"/>
  </cols>
  <sheetData>
    <row r="1" spans="1:12" s="25" customFormat="1" x14ac:dyDescent="0.25">
      <c r="A1" s="24" t="s">
        <v>0</v>
      </c>
      <c r="B1" s="24" t="s">
        <v>1</v>
      </c>
      <c r="C1" s="24" t="s">
        <v>2</v>
      </c>
      <c r="D1" s="24" t="s">
        <v>3</v>
      </c>
      <c r="E1" s="24" t="s">
        <v>4</v>
      </c>
      <c r="F1" s="24" t="s">
        <v>5</v>
      </c>
      <c r="G1" s="24" t="s">
        <v>6</v>
      </c>
      <c r="H1" s="24" t="s">
        <v>7</v>
      </c>
      <c r="I1" s="24" t="s">
        <v>8</v>
      </c>
      <c r="J1" s="24" t="s">
        <v>9</v>
      </c>
      <c r="K1" s="24" t="s">
        <v>10</v>
      </c>
    </row>
    <row r="2" spans="1:12" ht="30" x14ac:dyDescent="0.25">
      <c r="A2" s="14" t="str">
        <f>CONCATENATE("openBankingBrazil/&lt;Organisation&gt;/",B2)</f>
        <v>openBankingBrazil/&lt;Organisation&gt;/Name</v>
      </c>
      <c r="B2" s="14" t="s">
        <v>11</v>
      </c>
      <c r="C2" s="20" t="s">
        <v>109</v>
      </c>
      <c r="D2" s="16" t="s">
        <v>20</v>
      </c>
      <c r="E2" s="17">
        <v>30</v>
      </c>
      <c r="F2" s="14" t="s">
        <v>17</v>
      </c>
      <c r="G2" s="14" t="s">
        <v>21</v>
      </c>
      <c r="H2" s="14"/>
      <c r="I2" s="14">
        <v>1</v>
      </c>
      <c r="J2" s="21">
        <v>1</v>
      </c>
      <c r="K2" s="20" t="s">
        <v>26</v>
      </c>
    </row>
    <row r="3" spans="1:12" ht="150" x14ac:dyDescent="0.25">
      <c r="A3" s="14" t="str">
        <f>CONCATENATE("openBankingBrazil/&lt;Organisation&gt;/Channels/Identification/",B3)</f>
        <v>openBankingBrazil/&lt;Organisation&gt;/Channels/Identification/TypeCode</v>
      </c>
      <c r="B3" s="14" t="s">
        <v>122</v>
      </c>
      <c r="C3" s="15" t="s">
        <v>92</v>
      </c>
      <c r="D3" s="29" t="s">
        <v>101</v>
      </c>
      <c r="E3" s="17">
        <v>2</v>
      </c>
      <c r="F3" s="29" t="s">
        <v>17</v>
      </c>
      <c r="G3" s="29" t="s">
        <v>94</v>
      </c>
      <c r="H3" s="20" t="s">
        <v>93</v>
      </c>
      <c r="I3" s="17">
        <v>1</v>
      </c>
      <c r="J3" s="17">
        <v>6</v>
      </c>
      <c r="K3" s="20" t="s">
        <v>110</v>
      </c>
    </row>
    <row r="4" spans="1:12" ht="30" x14ac:dyDescent="0.25">
      <c r="A4" s="14" t="str">
        <f>CONCATENATE("openBankingBrazil/&lt;Organisation&gt;/Channels/Identification/Phones/",B4)</f>
        <v>openBankingBrazil/&lt;Organisation&gt;/Channels/Identification/Phones/DDICode</v>
      </c>
      <c r="B4" s="14" t="s">
        <v>126</v>
      </c>
      <c r="C4" s="20" t="s">
        <v>83</v>
      </c>
      <c r="D4" s="29" t="s">
        <v>20</v>
      </c>
      <c r="E4" s="17">
        <v>2</v>
      </c>
      <c r="F4" s="29" t="s">
        <v>16</v>
      </c>
      <c r="G4" s="39" t="s">
        <v>47</v>
      </c>
      <c r="H4" s="16"/>
      <c r="I4" s="17">
        <v>0</v>
      </c>
      <c r="J4" s="17" t="s">
        <v>25</v>
      </c>
      <c r="K4" s="20"/>
    </row>
    <row r="5" spans="1:12" ht="30" x14ac:dyDescent="0.25">
      <c r="A5" s="14" t="str">
        <f>CONCATENATE("openBankingBrazil/&lt;Organisation&gt;/Channels/Identification/Phones/",B5)</f>
        <v>openBankingBrazil/&lt;Organisation&gt;/Channels/Identification/Phones/DDDCode</v>
      </c>
      <c r="B5" s="14" t="s">
        <v>124</v>
      </c>
      <c r="C5" s="20" t="s">
        <v>28</v>
      </c>
      <c r="D5" s="29" t="s">
        <v>20</v>
      </c>
      <c r="E5" s="17">
        <v>2</v>
      </c>
      <c r="F5" s="29" t="s">
        <v>16</v>
      </c>
      <c r="G5" s="39" t="s">
        <v>47</v>
      </c>
      <c r="H5" s="14"/>
      <c r="I5" s="17">
        <v>0</v>
      </c>
      <c r="J5" s="17" t="s">
        <v>25</v>
      </c>
      <c r="K5" s="15"/>
    </row>
    <row r="6" spans="1:12" ht="29.25" customHeight="1" x14ac:dyDescent="0.25">
      <c r="A6" s="14" t="str">
        <f>CONCATENATE("openBankingBrazil/&lt;Organisation&gt;/Channels/Identification/Phones/",B6)</f>
        <v>openBankingBrazil/&lt;Organisation&gt;/Channels/Identification/Phones/Number</v>
      </c>
      <c r="B6" s="14" t="s">
        <v>68</v>
      </c>
      <c r="C6" s="59" t="s">
        <v>127</v>
      </c>
      <c r="D6" s="14" t="s">
        <v>20</v>
      </c>
      <c r="E6" s="17">
        <v>13</v>
      </c>
      <c r="F6" s="14" t="s">
        <v>16</v>
      </c>
      <c r="G6" s="60" t="s">
        <v>128</v>
      </c>
      <c r="H6" s="14"/>
      <c r="I6" s="17">
        <v>0</v>
      </c>
      <c r="J6" s="17">
        <v>1</v>
      </c>
      <c r="K6" s="14"/>
      <c r="L6" s="14"/>
    </row>
    <row r="7" spans="1:12" ht="90" customHeight="1" x14ac:dyDescent="0.25">
      <c r="A7" s="14" t="str">
        <f>CONCATENATE("openBankingBrazil/&lt;Organisation&gt;/Channels/Identification/Phones/",B7)</f>
        <v>openBankingBrazil/&lt;Organisation&gt;/Channels/Identification/Phones/Description</v>
      </c>
      <c r="B7" s="14" t="s">
        <v>82</v>
      </c>
      <c r="C7" s="20" t="s">
        <v>97</v>
      </c>
      <c r="D7" s="29" t="s">
        <v>20</v>
      </c>
      <c r="E7" s="17">
        <v>50</v>
      </c>
      <c r="F7" s="29" t="s">
        <v>16</v>
      </c>
      <c r="G7" s="29" t="s">
        <v>21</v>
      </c>
      <c r="H7" s="14"/>
      <c r="I7" s="17"/>
      <c r="J7" s="17"/>
      <c r="K7" s="14"/>
      <c r="L7" s="14"/>
    </row>
    <row r="8" spans="1:12" ht="60" x14ac:dyDescent="0.25">
      <c r="A8" s="14" t="str">
        <f>CONCATENATE("openBankingBrazil/&lt;Organisation&gt;/Channels/Identification/",B8)</f>
        <v>openBankingBrazil/&lt;Organisation&gt;/Channels/Identification/URLName</v>
      </c>
      <c r="B8" s="14" t="s">
        <v>129</v>
      </c>
      <c r="C8" s="15" t="s">
        <v>84</v>
      </c>
      <c r="D8" s="29" t="s">
        <v>20</v>
      </c>
      <c r="E8" s="17">
        <v>1024</v>
      </c>
      <c r="F8" s="29" t="s">
        <v>16</v>
      </c>
      <c r="G8" s="29" t="s">
        <v>21</v>
      </c>
      <c r="H8" s="14"/>
      <c r="I8" s="17">
        <v>0</v>
      </c>
      <c r="J8" s="17">
        <v>1</v>
      </c>
      <c r="K8" s="14"/>
      <c r="L8" s="14"/>
    </row>
    <row r="9" spans="1:12" ht="179.25" customHeight="1" x14ac:dyDescent="0.25">
      <c r="A9" s="14" t="str">
        <f>CONCATENATE("openBankingBrazil/&lt;Organisation&gt;/Channels/Service/",B9)</f>
        <v>openBankingBrazil/&lt;Organisation&gt;/Channels/Service/Codes</v>
      </c>
      <c r="B9" s="14" t="s">
        <v>58</v>
      </c>
      <c r="C9" s="15" t="s">
        <v>85</v>
      </c>
      <c r="D9" s="29" t="s">
        <v>101</v>
      </c>
      <c r="E9" s="17">
        <v>2</v>
      </c>
      <c r="F9" s="29" t="s">
        <v>17</v>
      </c>
      <c r="G9" s="29" t="s">
        <v>94</v>
      </c>
      <c r="H9" s="20" t="s">
        <v>89</v>
      </c>
      <c r="I9" s="17">
        <v>1</v>
      </c>
      <c r="J9" s="17">
        <v>7</v>
      </c>
      <c r="K9" s="34" t="s">
        <v>26</v>
      </c>
    </row>
    <row r="10" spans="1:12" x14ac:dyDescent="0.25">
      <c r="A10" s="14" t="str">
        <f>CONCATENATE("openBankingBrazil/&lt;Organizatios&gt;/Channels/Service/",B10)</f>
        <v>openBankingBrazil/&lt;Organizatios&gt;/Channels/Service/DetailText</v>
      </c>
      <c r="B10" s="14" t="s">
        <v>125</v>
      </c>
      <c r="C10" s="14" t="s">
        <v>18</v>
      </c>
      <c r="D10" s="14" t="s">
        <v>20</v>
      </c>
      <c r="E10" s="17">
        <v>2000</v>
      </c>
      <c r="F10" s="14" t="s">
        <v>16</v>
      </c>
      <c r="G10" s="14" t="s">
        <v>21</v>
      </c>
      <c r="H10" s="14"/>
      <c r="I10" s="17">
        <v>1</v>
      </c>
      <c r="J10" s="17">
        <v>1</v>
      </c>
      <c r="K10" s="15" t="s">
        <v>26</v>
      </c>
    </row>
    <row r="11" spans="1:12" x14ac:dyDescent="0.25">
      <c r="A11" s="14"/>
      <c r="B11" s="14"/>
      <c r="C11" s="14"/>
      <c r="D11" s="14"/>
      <c r="E11" s="21"/>
      <c r="F11" s="14"/>
      <c r="G11" s="14"/>
      <c r="H11" s="14"/>
      <c r="I11" s="14"/>
      <c r="J11" s="21"/>
      <c r="K11" s="14"/>
    </row>
    <row r="12" spans="1:12" x14ac:dyDescent="0.25">
      <c r="A12" s="14"/>
      <c r="B12" s="14"/>
      <c r="C12" s="14"/>
      <c r="D12" s="14"/>
      <c r="E12" s="21"/>
      <c r="F12" s="14"/>
      <c r="G12" s="14"/>
      <c r="H12" s="14"/>
      <c r="I12" s="14"/>
      <c r="J12" s="21"/>
      <c r="K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2020-06-29T21:30:16Z</dcterms:modified>
</cp:coreProperties>
</file>