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loro\source\openbanking-febraban\"/>
    </mc:Choice>
  </mc:AlternateContent>
  <xr:revisionPtr revIDLastSave="0" documentId="13_ncr:1_{540B1E0B-6FCF-4CD6-8C3E-A23D791641A0}" xr6:coauthVersionLast="45" xr6:coauthVersionMax="45" xr10:uidLastSave="{00000000-0000-0000-0000-000000000000}"/>
  <bookViews>
    <workbookView xWindow="-20610" yWindow="6885" windowWidth="20730" windowHeight="11160" xr2:uid="{00000000-000D-0000-FFFF-FFFF00000000}"/>
  </bookViews>
  <sheets>
    <sheet name="Dependências-Agências" sheetId="1" r:id="rId1"/>
    <sheet name="Correspondentes" sheetId="2" r:id="rId2"/>
    <sheet name="CanaisAtendimentoEletrônico " sheetId="4" r:id="rId3"/>
    <sheet name="Canaistelefônico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1" l="1"/>
  <c r="A20" i="1"/>
  <c r="A11" i="3" l="1"/>
  <c r="A10" i="3"/>
  <c r="A9" i="3"/>
  <c r="A8" i="3"/>
  <c r="A7" i="3"/>
  <c r="A6" i="3"/>
  <c r="A5" i="3"/>
  <c r="A4" i="3"/>
  <c r="A3" i="3"/>
  <c r="A2" i="3"/>
  <c r="A8" i="4"/>
  <c r="A7" i="4"/>
  <c r="A6" i="4"/>
  <c r="A5" i="4"/>
  <c r="A4" i="4"/>
  <c r="A3" i="4"/>
  <c r="A2" i="4"/>
  <c r="A19" i="2"/>
  <c r="A18" i="2"/>
  <c r="A17" i="2"/>
  <c r="A16" i="2"/>
  <c r="A15" i="2"/>
  <c r="A14" i="2"/>
  <c r="A13" i="2"/>
  <c r="A12" i="2"/>
  <c r="A11" i="2"/>
  <c r="A10" i="2"/>
  <c r="A9" i="2"/>
  <c r="A8" i="2"/>
  <c r="A7" i="2"/>
  <c r="A6" i="2"/>
  <c r="A5" i="2"/>
  <c r="A4" i="2"/>
  <c r="A3" i="2"/>
  <c r="A2" i="2"/>
  <c r="A26" i="1"/>
  <c r="A25" i="1"/>
  <c r="A24" i="1"/>
  <c r="A23" i="1"/>
  <c r="A22"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<sst xmlns="http://schemas.openxmlformats.org/spreadsheetml/2006/main" count="434" uniqueCount="123">
  <si>
    <t>Xpath</t>
  </si>
  <si>
    <t>Nome</t>
  </si>
  <si>
    <t>Definição</t>
  </si>
  <si>
    <t>Tipo do Dado</t>
  </si>
  <si>
    <t>Tamanho</t>
  </si>
  <si>
    <t>Mandatoriedade</t>
  </si>
  <si>
    <t>Formato</t>
  </si>
  <si>
    <t>Domínio</t>
  </si>
  <si>
    <t>Mínimo de Ocorrências</t>
  </si>
  <si>
    <t>Máximo de Ocorrências</t>
  </si>
  <si>
    <t>Restrições</t>
  </si>
  <si>
    <t>name</t>
  </si>
  <si>
    <t>Texto</t>
  </si>
  <si>
    <t>Mandatório</t>
  </si>
  <si>
    <t>\w*\W*</t>
  </si>
  <si>
    <t>N/A</t>
  </si>
  <si>
    <t>cnpjNumber</t>
  </si>
  <si>
    <t>^(\d{14})$</t>
  </si>
  <si>
    <t>Números de 0 a 9.</t>
  </si>
  <si>
    <t>type</t>
  </si>
  <si>
    <t>code</t>
  </si>
  <si>
    <t xml:space="preserve">Código identificador da dependência. Ex. '3006','3035', '1382', '2516', '2856'. </t>
  </si>
  <si>
    <t>^\d{4}$</t>
  </si>
  <si>
    <t>Números de 0 a 9</t>
  </si>
  <si>
    <t>Para qualquer tipo de dependência informada deverá ser sempre preenchido com a identificação da Agência</t>
  </si>
  <si>
    <t>checkDigit</t>
  </si>
  <si>
    <t>Dígito verificador do código da dependência</t>
  </si>
  <si>
    <t>Opcional</t>
  </si>
  <si>
    <t>^\d{1}$</t>
  </si>
  <si>
    <t xml:space="preserve">Nome da dependência, exemplos: 
         3006, 'SP Ponte Morumbi'
         3035, 'Uberaba São Benedito'
         1382, 'ALPHAVILLE-BARUERI'
         2516, 'PRIME-ALPHAVILLE'
         2856, 'CID.DE DEUS-U.OSASCO'
   </t>
  </si>
  <si>
    <t>streetType</t>
  </si>
  <si>
    <t>Logradouro é o termo utilizado pelos Correios para designar uma localidade específica. O logradouro é composto pelo seu tipo seguido dos nomes oficiais. Os tipos de logradouro são: aeroporto, alameda, área, avenida, campo, chácara, colônia, condomínio, conjunto, distrito, esplanada, estação, estrada, fazenda, feira, jardim, ladeira, lago, lagoa ,largo, loteamento, núcleo, parque, passarela, pátio, praça, quadra, recanto, residencial, rodovia, rua, setor, sítio, travessa, trecho, trevo, vale, vereda, via, viaduto, viela, vila</t>
  </si>
  <si>
    <t>streetName</t>
  </si>
  <si>
    <t>Os logradouros são identificados pelo nome oficial atribuído pelo município ao qual estão vinculados. Exemplo: Avenida Paulista, sendo “Avenida” o tipo e “Paulista” o nome do logradouro</t>
  </si>
  <si>
    <t>buildingNumber</t>
  </si>
  <si>
    <t>O número especifica o imóvel. Ocorrem, raras vezes, de o imóvel não ter número. Para os logradouros sem numeração recomenda-se a utilização da sigla 's/n'.</t>
  </si>
  <si>
    <t>additionalInfo</t>
  </si>
  <si>
    <t>Alguns logradouros ainda necessitam ser especificados por meio de complemento, conforme o exemplo a seguir: 'Loja B', 'Fundos', 'Casa 2', 'Lote C'</t>
  </si>
  <si>
    <t>districtName</t>
  </si>
  <si>
    <t>Bairro é uma comunidade ou região localizada em uma cidade ou município de acordo com as suas subdivisões geográficas. Exemplo: 'Paraíso'</t>
  </si>
  <si>
    <t>townName</t>
  </si>
  <si>
    <t xml:space="preserve">Localidade: O nome da localidade corresponde à designação
da cidade ou município no qual o endereço está localizado. Ex. 'São Paulo'
</t>
  </si>
  <si>
    <t>countrySubDivision</t>
  </si>
  <si>
    <t>postCode</t>
  </si>
  <si>
    <t>Código de Endereçamento Postal: Composto por um conjunto numérico de oito dígitos, o objetivo principal do CEP é orientar e acelerar o encaminhamento, o tratamento e a entrega de objetos postados nos Correios, por meio da sua atribuição a localidades, logradouros, unidades dos Correios, serviços, órgãos públicos, empresas e edifícios. Ex. '01311-000'</t>
  </si>
  <si>
    <t xml:space="preserve">Texto
</t>
  </si>
  <si>
    <t>(\d{5})-(\d{3})</t>
  </si>
  <si>
    <t>weekday</t>
  </si>
  <si>
    <t>Em formato texto, seguindo o domínio apresentado, devem ser colocados os dias da semana.</t>
  </si>
  <si>
    <t>(Domingo)|(Segunda-feira)|(Terça-feira)|(Quarta-feira)|(Quinta-feira)|(Sexta-feira)|(Sábado)</t>
  </si>
  <si>
    <t>Segunda-Feira
Terça-Feira
Quarta-Feira
Quinta-Feira
Sexta-Feira</t>
  </si>
  <si>
    <t>openingTime</t>
  </si>
  <si>
    <t>^([0|1|2]{1})([0-9]{1}):([0|1|2|3|4|5]{1})([0-9]{1}):([0|1|2|3|4|5]{1})([0-9]{1})\+([0-9]{4})$</t>
  </si>
  <si>
    <t>Preenchimento com horário universal (em UTC)</t>
  </si>
  <si>
    <t>closingTime</t>
  </si>
  <si>
    <t>exceptionAvailability</t>
  </si>
  <si>
    <t>Em campo texto devem ser registradas todas as Exceções para o não atendimento.  Ex. 'Exceto feriados municipais, nacionais e estaduais'.</t>
  </si>
  <si>
    <t>allowPublicAccess</t>
  </si>
  <si>
    <t>Booleano</t>
  </si>
  <si>
    <t>^\[0-1]{1}$</t>
  </si>
  <si>
    <t>^([0-9]{1})$</t>
  </si>
  <si>
    <t>N</t>
  </si>
  <si>
    <t>Se houver um número de telefone obrigatoriamente devemos ter seu tipo identificado</t>
  </si>
  <si>
    <t>areaCode</t>
  </si>
  <si>
    <t>Número de DDD (Discagem Direta à Distância) do telefone da 
dependência - se houver. Ex. '19'</t>
  </si>
  <si>
    <t>^\d{2}$</t>
  </si>
  <si>
    <t>Se houver um número de telefone obrigatoriamente devemos ter um DDD</t>
  </si>
  <si>
    <t>number</t>
  </si>
  <si>
    <t>Número de telefone da dependência - se houver</t>
  </si>
  <si>
    <t>([0-9]{4,5})-([0-9]{4})</t>
  </si>
  <si>
    <t>codes</t>
  </si>
  <si>
    <t>Campo de texto livre para descrever mais sobre os serviços</t>
  </si>
  <si>
    <t>Nome do contratante do serviço do correspondente. Ex. 'Empresa Contratante'</t>
  </si>
  <si>
    <t>corporationName</t>
  </si>
  <si>
    <t>Nome do Correspondente Bancário. Segundo Glossário do
Bacen: Correspondentes no pais são Empresas, integrantes ou não do Sistema Financeiro Nacional, contratadas por instituições financeiras e demais instituições autorizadas a funcionar pelo Banco Central do Brasil para a prestação de serviços de atendimento aos clientes e usuários dessas instituições. Os correspondentes mais conhecidos são as lotéricas e o banco postal. Ex. 'Empresa Correspondente S.A.'</t>
  </si>
  <si>
    <t>groupName</t>
  </si>
  <si>
    <t>Nome do conglomerado ao qual pertence o agente bancário, por exemplo: 
"Companhia Brasileira de Distribuição"
"Empresa Brasileira de Correios e Telegrafos - ECT"
'Grupo Pão de Açúcar'</t>
  </si>
  <si>
    <t>Logradouro é o termo utilizado pelos Correios para designar uma localidade específica. O logradouro é composto pelo seu tipo seguido dos nomes oficiais. Os tipos de logradouro são: aeroporto, alameda, área, avenida, campo, chácara, colônia, condomínio, conjunto, distrito, esplanada, estação, estrada, fazenda, feira, jardim, ladeira, lago, lagoa ,largo, loteament, núcleo, parque, passarela, pátio, praça, quadra, recanto, residencial, rodovia, rua, setor, sítio, travessa, trecho, trevo, vale, vereda, via, viaduto, viela, vila</t>
  </si>
  <si>
    <t xml:space="preserve">Localidade: O nome da localidade corresponde à designação da cidade ou município no qual o endereço está localizado. Ex. 'São Paulo'
</t>
  </si>
  <si>
    <t>^(\d{5})-(\d{3})$</t>
  </si>
  <si>
    <t>countryCode</t>
  </si>
  <si>
    <t>Número de DDI (Discagem Direta Internacional) para  telefone de acesso ao Canal - se houver. Ex. '55'</t>
  </si>
  <si>
    <t>Número de DDD (Discagem Direta à Distância) para  telefone de acesso ao Canal - se houver. Ex. '19'</t>
  </si>
  <si>
    <t xml:space="preserve">Número de telefone de acesso ao canal. Ex:' 4004-4828', '99878-5342', '0800-778-7788' 
</t>
  </si>
  <si>
    <t>^(([0-9]{4,5})-([0-9]{4}))|(([0-9]{4})-([0-9]{3})-([0-9]{4}))$</t>
  </si>
  <si>
    <t>Mensagem complementar necessária para o agrupamento da identificação do telefone. Exemplos relativos ao prenchimento do agrupmento telefone: 
DDI '55'; DDD '11', '40044828, 'Para clientes no exterior'
DDI ' ', DDD ' ', 40044828', "Para regiões metropolitanas'
DDI ' ', DDD ' ', 40044828', "Para demais localidades'</t>
  </si>
  <si>
    <t>url</t>
  </si>
  <si>
    <t>Endereço eletrônico de acesso ao canal. URLs são limitadas a 2048 caracteres mas, para o contexto do Sistema Financeiro aberto, será adotado a metade deste tamanho. Ex. 'https://example.com/mobile-banking'</t>
  </si>
  <si>
    <t>Número completo do CNPJ da instituição responsável pela dependência - o CNPJ corresponde ao número de inscrição no Cadastro de Pessoa Jurídica. 
Deve-se ter apenas os números do CNPJ, sem máscara.</t>
  </si>
  <si>
    <t>Agência
Posto de Atendimento
Posto de Atendimento Eletrônico</t>
  </si>
  <si>
    <t>Número completo do CNPJ do contratante do correspondente - o CNPJ corresponde ao número de inscrição no Cadastro de Pessoa Jurídica. 
Deve-se ter apenas os números do CNPJ, sem máscara.</t>
  </si>
  <si>
    <t>Número completo do CNPJ do correspondente - o CNPJ corresponde ao número de inscrição no Cadastro de Pessoa Jurídica. 
Deve-se ter apenas os números do CNPJ, sem máscara.</t>
  </si>
  <si>
    <t>Número completo do CNPJ da instituição responsável pelo canal eletrônico - o CNPJ corresponde ao número de inscrição no Cadastro de Pessoa Jurídica. 
Deve-se ter apenas os números do CNPJ, sem máscara.</t>
  </si>
  <si>
    <t>Tipo de canal de atendimento:
'Internet banking'
'Mobile banking' 
'SAC'
'Ouvidoria'
'Chat'</t>
  </si>
  <si>
    <t>O Tipo de Canal determina o Tipo de Acesso a ele relacionado: 
URL para acesso ao internet banking,
URL para aquisição do app , 
URL da central, 
URL do SAC, 
URL da ouvidoria, 
URL para chat</t>
  </si>
  <si>
    <t xml:space="preserve"> 'Internet banking'
 'Mobile banking' 
 'SAC'
 'Ouvidoria'
 'Chat'</t>
  </si>
  <si>
    <t xml:space="preserve">O Tipo de Canal determina o Tipo de Acesso a ele relacionado: 
 telefone da central, 
 telefone do SAC, 
 telefone da ouvidoria, 
</t>
  </si>
  <si>
    <t>\W*</t>
  </si>
  <si>
    <t>Nome da Instituição, pertencente à Marca, responsável pela Dependência. p. ex. 'Empresa da Organização A'</t>
  </si>
  <si>
    <r>
      <t xml:space="preserve">Tipo da dependência, segundo a regulamentação do Bacen, 
na Resolução Nº 4072, de 26 de abril de 2012:
</t>
    </r>
    <r>
      <rPr>
        <b/>
        <sz val="11"/>
        <rFont val="Calibri"/>
        <family val="2"/>
        <scheme val="minor"/>
      </rPr>
      <t>Agência</t>
    </r>
    <r>
      <rPr>
        <sz val="11"/>
        <rFont val="Calibri"/>
        <family val="2"/>
        <scheme val="minor"/>
      </rPr>
      <t xml:space="preserve"> é a dependência destinada ao atendimento aos clientes e ao público em geral no exercício de atividades da instituição, não podendo ser móvel ou transitória;
  Dependência de instituições financeiras e demais instituições, autorizadas a funcionar pelo Banco Central do Brasil, destinada à prática das atividades para as quais a instituição esteja regularmente habilitada.
</t>
    </r>
    <r>
      <rPr>
        <b/>
        <sz val="11"/>
        <rFont val="Calibri"/>
        <family val="2"/>
        <scheme val="minor"/>
      </rPr>
      <t>Posto de Atendimento</t>
    </r>
    <r>
      <rPr>
        <sz val="11"/>
        <rFont val="Calibri"/>
        <family val="2"/>
        <scheme val="minor"/>
      </rPr>
      <t xml:space="preserve"> é a dependência subordinada a agência  ou à sede da instituição financeira, destinada ao atendimento ao público no exercício de uma ou mais de suas atividades, podendo ser fixo ou móvel. Segundo Art.15. Os Postos de Atendimento Bancário (PAB), Postos Avançados de Atendimento (PAA), Postos de Atendimento Transitórios (PAT), Postos de Compra de Ouro (PCO), Postos de Atendimento Cooperativo (PAC), Postos de Atendimento de Microcrédito (PAM), Postos Bancários de Arrecadação e Pagamento (PAP) e os Postos de Câmbio atualmente em funcionamento serão considerados PA.
</t>
    </r>
    <r>
      <rPr>
        <b/>
        <sz val="11"/>
        <rFont val="Calibri"/>
        <family val="2"/>
        <scheme val="minor"/>
      </rPr>
      <t>Posto de Atendimento Eletrônico</t>
    </r>
    <r>
      <rPr>
        <sz val="11"/>
        <rFont val="Calibri"/>
        <family val="2"/>
        <scheme val="minor"/>
      </rPr>
      <t xml:space="preserve"> é a dependência constituída por um ou mais terminais de autoatendimento, subordinada a agência ou à sede da instituição, destinada à prestação de serviços por meio eletrônico, podendo ser fixo ou móvel, permanente ou transitório</t>
    </r>
  </si>
  <si>
    <t>Identificação do Tipo de telefone da dependência. Ex.Fixo, Móvel</t>
  </si>
  <si>
    <t>Recepção e encaminhamento de propostas de abertura de contas'
'Realização de recebimentos, pagamentos e transferências eletrônicas'
'Recebimentos e pagamentos de qualquer natureza'
'Execução ativa e passiva de ordens de pagamento'
'Recepção e encaminhamento de propostas de operações de crédito e de arrendamento mercantil'
'Recebimento e pagamentos relacionados a letras de câmbio de aceite da instituição'
'Recepção e encaminhamento de propostas de fornecimento de cartões de crédito'
'Realização de operações de câmbio'</t>
  </si>
  <si>
    <r>
      <t xml:space="preserve">Enumeração de serviços prestados pelo Correspondente consultado, retornado em um </t>
    </r>
    <r>
      <rPr>
        <i/>
        <sz val="11"/>
        <rFont val="Calibri"/>
        <family val="2"/>
        <scheme val="minor"/>
      </rPr>
      <t>array</t>
    </r>
    <r>
      <rPr>
        <sz val="11"/>
        <rFont val="Calibri"/>
        <family val="2"/>
        <scheme val="minor"/>
      </rPr>
      <t>:
'Recepção e encaminhamento de propostas de abertura de contas'
'Realização de recebimentos, pagamentos e transferências eletrônicas'
'Recebimentos e pagamentos de qualquer natureza'
'Execução ativa e passiva de ordens de pagamento'
'Recepção e encaminhamento de propostas de operações de crédito e de arrendamento mercantil'
'Recebimento e pagamentos relacionados a letras de câmbio de aceite da instituição'
'Recepção e encaminhamento de propostas de fornecimento de cartões de crédito'
'Realização de operações de câmbio'</t>
    </r>
  </si>
  <si>
    <t>Nome da Instituição, pertencente à Marca, responsável pelo Correspondente. p. ex. 'Empresa da Organização A'</t>
  </si>
  <si>
    <t>Enumeração referente a cada sigla da unidade da federação que identifica o estado ou o distrito federal, no qual o endereço está localizado. Ex. 'AC'. São considerados apenas as siglas para os estados brasileiros.</t>
  </si>
  <si>
    <t>Nome da Instituição, pertencente à Marca, responsável pelos  Canais de Atendimento Eletrônico (titular). P.ex. 'Empresa da Organização A'</t>
  </si>
  <si>
    <t xml:space="preserve">Central telefônica banking'
'SAC'
'Ouvidoria'
</t>
  </si>
  <si>
    <t>Nome da Marca reportada pelo participante do Open Banking. O conceito a que se refere a 'marca' utilizada está em definição pelos participantes.</t>
  </si>
  <si>
    <t>Fixo'
'Móvel'</t>
  </si>
  <si>
    <t xml:space="preserve">Indica se a dependência tem acesso restrito a clientes, por exemplo, uma agência dentro de uma empresa que só atenda aos clientes daquela empresa, ou acesso irrestrito, atendendo o público em geral.p.ex. 'Falso' (restrito) </t>
  </si>
  <si>
    <t>Falso'
'Verdadeiro'</t>
  </si>
  <si>
    <t>Horário padrão de início de atendimento da Dependência.
O horário deve estar no formato UTC (10:00:00+0000).
(Horário no formato RFC-3339 com deslocamento baseado no UTC
Ex: 12:00:00+00:00 (Como no Brasil nós estamos em GMT-3, a hora ao lado representa 09:00h, ou deveria ser informada como 09:00:00-03:00))</t>
  </si>
  <si>
    <t>Horário padrão de encerramento de atendimento da Dependência.
O horário deve estar no formato UTC (16:00:00+0000).
(Horário no formato RFC-3339 com deslocamento baseado no UTC
Ex: 12:00:00+00:00 (Como no Brasil nós estamos em GMT-3, a hora ao lado representa 09:00h, ou deveria ser informada como 09:00:00-03:00))</t>
  </si>
  <si>
    <t>AC'; 'AL'; 'AM'; 'AP'; 'BA'; 'CE'; 'DF'; 'ES'; 'GO'; 'MA'; 'MG'; 'MS'; 'MT'; 'PA'; 'PB'; 'PE'; 'PI'; 'PR'; 'RJ'; 'RN'; 'RO'; 'RR'; 'RS'; 'SC'; 'SE'; 'SP'; 'TO'</t>
  </si>
  <si>
    <r>
      <t xml:space="preserve">Abertura de contas'
'Recebimentos, pagamentos e transferências eletrônicas'
'Recebimentos e pagamentos de qualquer natureza'
'Operações de crédito'
'Cartão de crédito'
</t>
    </r>
    <r>
      <rPr>
        <sz val="11"/>
        <color theme="1" tint="4.9989318521683403E-2"/>
        <rFont val="Calibri"/>
        <family val="2"/>
        <scheme val="minor"/>
      </rPr>
      <t xml:space="preserve">'Operações de câmbio'
'Investimentos'
'Seguros'
</t>
    </r>
    <r>
      <rPr>
        <sz val="11"/>
        <rFont val="Calibri"/>
        <family val="2"/>
        <scheme val="minor"/>
      </rPr>
      <t>'Atendimento as demandas de cliente'</t>
    </r>
  </si>
  <si>
    <t xml:space="preserve">Serviços prestados pela dependência consultada:
Abertura de contas
Recebimentos, pagamentos e transferências eletrônicas
Recebimentos e pagamentos de qualquer natureza
Operações de crédito
Cartão de crédito
Operações de câmbio
Investimentos
Seguros
Atendimento as demandas de cliente
</t>
  </si>
  <si>
    <t>Abertura de contas'
'Recebimentos, pagamentos e transferências eletrônicas'
'Recebimentos e pagamentos de qualquer natureza'
'Operações de crédito'
'Cartão de crédito'
'Operações de câmbio'
'Investimentos'
'Seguros'
'Atendimento as demandas de cliente'</t>
  </si>
  <si>
    <r>
      <t xml:space="preserve">Enumeração de serviços disponíveis no Canal de 
Atendimento Eletrônico consultado:
'Abertura de contas'
'Recebimentos, pagamentos e transferências eletrônicas'
'Recebimentos e pagamentos de qualquer natureza
Operações de crédito'
'Cartão de crédito'
'Operações de câmbio'
'Investimentos'
'Seguros'
'Investimentos'
'Atendimento as demandas de cliente'
Essa informação será retornada em um </t>
    </r>
    <r>
      <rPr>
        <i/>
        <sz val="11"/>
        <rFont val="Calibri"/>
        <family val="2"/>
        <scheme val="minor"/>
      </rPr>
      <t>array</t>
    </r>
    <r>
      <rPr>
        <sz val="11"/>
        <rFont val="Calibri"/>
        <family val="2"/>
        <scheme val="minor"/>
      </rPr>
      <t>.</t>
    </r>
  </si>
  <si>
    <t>Nome da Instituição, pertencente à organização, responsável pelo Canal Telefônico. Ex. 'Empresa da Organização A'</t>
  </si>
  <si>
    <t xml:space="preserve">Tipo de canal telefônico de atendimento:
'Central telefônica banking'
'SAC'
'Ouvidoria'
</t>
  </si>
  <si>
    <r>
      <t xml:space="preserve">Serviços disponíveis no Canal Telefônico de 
Atendimento consultado:
'Abertura de contas'
'Recebimentos, pagamentos e transferências eletrônicas'
'Recebimentos e pagamentos de qualquer natureza
Operações de crédito'
'Cartão de crédito'
'Operações de câmbio'
'Investimentos'
'Seguros'
'Atendimento as demandas de cliente'
Essa informação será retornada em um </t>
    </r>
    <r>
      <rPr>
        <i/>
        <sz val="11"/>
        <rFont val="Calibri"/>
        <family val="2"/>
        <scheme val="minor"/>
      </rPr>
      <t>array</t>
    </r>
    <r>
      <rPr>
        <sz val="11"/>
        <rFont val="Calibri"/>
        <family val="2"/>
        <scheme val="minor"/>
      </rPr>
      <t>.</t>
    </r>
  </si>
  <si>
    <r>
      <t xml:space="preserve"> 'Abertura de contas'
'Recebimentos, pagamentos e transferências eletrônicas'
'Recebimentos e pagamentos de qualquer natureza'
'Operações de crédito'
'Cartão de crédito'
'Operações de câmbio'
'Investimentos'
'Seguros'</t>
    </r>
    <r>
      <rPr>
        <sz val="11"/>
        <color rgb="FFFF0000"/>
        <rFont val="Calibri"/>
        <family val="2"/>
        <scheme val="minor"/>
      </rPr>
      <t xml:space="preserve">
</t>
    </r>
    <r>
      <rPr>
        <sz val="11"/>
        <rFont val="Calibri"/>
        <family val="2"/>
        <scheme val="minor"/>
      </rPr>
      <t>'Atendimento as demandas de cliente'</t>
    </r>
  </si>
  <si>
    <t>Os tipos de logradouro são: 'aeroporto', 'alameda', 'área', 'avenida', 'campo', 'chácara', 'colônia', 'condomínio', 'conjunto', 'distrito', 'esplanad'a, 'estação', 'estrada', 'fazenda', 'feira', jardim', 'ladeira', 'lago', 'lagoa' 'largo', 'loteamento', 'núcle'o, 'parque', 'passarela', 'pátio', 'praça', 'quadra', 'recanto', 'residencial', 'rodovia', 'rua', 'setor', 'sítio', 'travessa',' trecho', 'trevo', 'vale', 'vereda', 'via', 'viaduto', 'viela', 'vila'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</si>
</sst>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b/>
      <sz val="11"/>
      <name val="Calibri"/>
      <family val="2"/>
      <scheme val="minor"/>
    </font>
    <font>
      <i/>
      <sz val="11"/>
      <name val="Calibri"/>
      <family val="2"/>
      <scheme val="minor"/>
    </font>
    <font>
      <sz val="11"/>
      <color rgb="FFFF0000"/>
      <name val="Calibri"/>
      <family val="2"/>
      <scheme val="minor"/>
    </font>
    <font>
      <sz val="11"/>
      <color theme="1" tint="4.9989318521683403E-2"/>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1" fillId="0" borderId="0" xfId="0" applyFont="1" applyFill="1" applyAlignment="1">
      <alignment vertical="top"/>
    </xf>
    <xf numFmtId="0" fontId="1" fillId="0" borderId="0" xfId="0" applyFont="1" applyFill="1" applyBorder="1" applyAlignment="1">
      <alignment horizontal="left" vertical="top"/>
    </xf>
    <xf numFmtId="0" fontId="1" fillId="0" borderId="0" xfId="0" quotePrefix="1" applyFont="1" applyFill="1" applyAlignment="1">
      <alignment vertical="top" wrapText="1"/>
    </xf>
    <xf numFmtId="0" fontId="1" fillId="0" borderId="0" xfId="0" applyFont="1" applyFill="1" applyBorder="1"/>
    <xf numFmtId="0" fontId="1" fillId="0" borderId="0" xfId="0" applyFont="1" applyFill="1" applyBorder="1" applyAlignment="1">
      <alignment horizontal="left" vertical="top" wrapText="1"/>
    </xf>
    <xf numFmtId="0" fontId="1" fillId="0" borderId="0" xfId="0" applyFont="1" applyFill="1" applyBorder="1" applyAlignment="1">
      <alignment horizontal="center" vertical="center"/>
    </xf>
    <xf numFmtId="0" fontId="1" fillId="0" borderId="0" xfId="0" applyFont="1" applyFill="1" applyBorder="1" applyAlignment="1">
      <alignment vertical="top" wrapText="1"/>
    </xf>
    <xf numFmtId="0" fontId="1" fillId="0" borderId="0" xfId="0" applyFont="1" applyFill="1" applyBorder="1" applyAlignment="1">
      <alignment vertical="top"/>
    </xf>
    <xf numFmtId="0" fontId="1" fillId="0" borderId="0" xfId="0" applyFont="1" applyFill="1" applyBorder="1" applyAlignment="1">
      <alignment horizontal="left" vertical="center"/>
    </xf>
    <xf numFmtId="0" fontId="1" fillId="0" borderId="0" xfId="0" applyFont="1" applyFill="1" applyBorder="1" applyAlignment="1">
      <alignment horizontal="center" vertical="top"/>
    </xf>
    <xf numFmtId="0" fontId="1" fillId="0" borderId="0" xfId="0" applyFont="1" applyFill="1" applyBorder="1" applyAlignment="1">
      <alignment wrapText="1"/>
    </xf>
    <xf numFmtId="0" fontId="1" fillId="0" borderId="0" xfId="0" applyFont="1" applyFill="1" applyBorder="1" applyAlignment="1">
      <alignment horizontal="center" vertical="top" wrapText="1"/>
    </xf>
    <xf numFmtId="0" fontId="1" fillId="0" borderId="0" xfId="0" quotePrefix="1" applyFont="1" applyFill="1" applyBorder="1" applyAlignment="1">
      <alignment horizontal="left" vertical="top" wrapText="1"/>
    </xf>
    <xf numFmtId="0" fontId="1" fillId="0" borderId="0" xfId="0" applyFont="1" applyFill="1" applyBorder="1" applyAlignment="1">
      <alignment horizontal="right"/>
    </xf>
    <xf numFmtId="0" fontId="1" fillId="0" borderId="0" xfId="0" applyFont="1" applyFill="1" applyAlignment="1">
      <alignment horizontal="left" vertical="top" wrapText="1"/>
    </xf>
    <xf numFmtId="0" fontId="1" fillId="0" borderId="0" xfId="0" applyFont="1" applyFill="1" applyAlignment="1">
      <alignment vertical="center"/>
    </xf>
    <xf numFmtId="0" fontId="1" fillId="0" borderId="0" xfId="0" applyFont="1" applyFill="1" applyAlignment="1">
      <alignment horizontal="center" vertical="center"/>
    </xf>
    <xf numFmtId="0" fontId="1" fillId="0" borderId="0" xfId="0" applyFont="1" applyFill="1" applyAlignment="1">
      <alignment horizontal="left" vertical="center" wrapText="1"/>
    </xf>
    <xf numFmtId="0" fontId="1" fillId="0" borderId="0" xfId="0" applyFont="1" applyFill="1"/>
    <xf numFmtId="0" fontId="1" fillId="0" borderId="0" xfId="0" applyFont="1" applyFill="1" applyAlignment="1">
      <alignment vertical="top" wrapText="1"/>
    </xf>
    <xf numFmtId="0" fontId="1" fillId="0" borderId="0" xfId="0" applyFont="1" applyFill="1" applyAlignment="1">
      <alignment horizontal="center" vertical="top"/>
    </xf>
    <xf numFmtId="0" fontId="1" fillId="0" borderId="0" xfId="0" applyFont="1" applyFill="1" applyAlignment="1">
      <alignment horizontal="right" vertical="top"/>
    </xf>
    <xf numFmtId="0" fontId="1" fillId="0" borderId="0" xfId="0" applyFont="1" applyFill="1" applyAlignment="1"/>
    <xf numFmtId="0" fontId="1" fillId="0" borderId="0" xfId="0" applyFont="1" applyFill="1" applyAlignment="1">
      <alignment horizontal="right"/>
    </xf>
    <xf numFmtId="0" fontId="2" fillId="0" borderId="0" xfId="0" applyFont="1" applyFill="1" applyAlignment="1"/>
    <xf numFmtId="0" fontId="1" fillId="0" borderId="0" xfId="0" applyFont="1" applyFill="1" applyAlignment="1">
      <alignment horizontal="left" vertical="top"/>
    </xf>
    <xf numFmtId="0" fontId="1" fillId="0" borderId="0" xfId="0" applyFont="1" applyFill="1" applyAlignment="1">
      <alignment horizontal="left"/>
    </xf>
    <xf numFmtId="0" fontId="1" fillId="0" borderId="0" xfId="0" quotePrefix="1" applyFont="1" applyFill="1" applyAlignment="1">
      <alignment horizontal="left" vertical="top" wrapText="1"/>
    </xf>
    <xf numFmtId="0" fontId="1" fillId="0" borderId="0" xfId="0" quotePrefix="1" applyFont="1" applyFill="1" applyAlignment="1">
      <alignment vertical="top"/>
    </xf>
    <xf numFmtId="0" fontId="2" fillId="0" borderId="1" xfId="0" applyFont="1" applyFill="1" applyBorder="1" applyAlignment="1">
      <alignment vertical="center"/>
    </xf>
    <xf numFmtId="0" fontId="2" fillId="0" borderId="1" xfId="0" applyFont="1" applyFill="1" applyBorder="1" applyAlignment="1">
      <alignment horizontal="left" vertical="center"/>
    </xf>
    <xf numFmtId="0" fontId="2" fillId="0" borderId="1" xfId="0" applyFont="1" applyFill="1" applyBorder="1" applyAlignment="1">
      <alignment vertical="top"/>
    </xf>
    <xf numFmtId="0" fontId="2" fillId="0" borderId="1" xfId="0" applyFont="1" applyFill="1" applyBorder="1" applyAlignment="1">
      <alignment horizontal="left" vertical="top"/>
    </xf>
    <xf numFmtId="0" fontId="2" fillId="0" borderId="1" xfId="0" applyFont="1" applyFill="1" applyBorder="1" applyAlignment="1">
      <alignment horizontal="right" vertical="top"/>
    </xf>
    <xf numFmtId="0" fontId="2" fillId="0" borderId="1" xfId="0" applyFont="1" applyFill="1" applyBorder="1" applyAlignment="1">
      <alignment horizontal="left" vertical="top" wrapText="1"/>
    </xf>
    <xf numFmtId="0" fontId="2" fillId="0" borderId="0" xfId="0" applyFont="1" applyFill="1" applyBorder="1" applyAlignment="1">
      <alignment horizontal="left" vertical="center"/>
    </xf>
    <xf numFmtId="0" fontId="2" fillId="0" borderId="0" xfId="0" applyFont="1" applyFill="1" applyBorder="1" applyAlignment="1">
      <alignment horizontal="left" vertical="center" wrapText="1"/>
    </xf>
    <xf numFmtId="0" fontId="2" fillId="0" borderId="0" xfId="0" applyFont="1" applyFill="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7"/>
  <sheetViews>
    <sheetView tabSelected="1" zoomScaleNormal="100" workbookViewId="0">
      <pane xSplit="2" ySplit="1" topLeftCell="C18" activePane="bottomRight" state="frozen"/>
      <selection pane="topRight" activeCell="C1" sqref="C1"/>
      <selection pane="bottomLeft" activeCell="A2" sqref="A2"/>
      <selection pane="bottomRight" activeCell="A22" sqref="A22"/>
    </sheetView>
  </sheetViews>
  <sheetFormatPr defaultColWidth="9.140625" defaultRowHeight="15" x14ac:dyDescent="0.25"/>
  <cols>
    <col min="1" max="1" width="90.7109375" style="4" customWidth="1"/>
    <col min="2" max="2" width="23.42578125" style="4" customWidth="1"/>
    <col min="3" max="3" width="83" style="11" customWidth="1"/>
    <col min="4" max="4" width="11.28515625" style="4" bestFit="1" customWidth="1"/>
    <col min="5" max="5" width="8.140625" style="4" bestFit="1" customWidth="1"/>
    <col min="6" max="6" width="14.140625" style="4" bestFit="1" customWidth="1"/>
    <col min="7" max="7" width="21.42578125" style="4" customWidth="1"/>
    <col min="8" max="8" width="52" style="4" customWidth="1"/>
    <col min="9" max="9" width="19.28515625" style="4" bestFit="1" customWidth="1"/>
    <col min="10" max="10" width="19.5703125" style="14" bestFit="1" customWidth="1"/>
    <col min="11" max="11" width="46.85546875" style="11" customWidth="1"/>
    <col min="12" max="16384" width="9.140625" style="4"/>
  </cols>
  <sheetData>
    <row r="1" spans="1:12" x14ac:dyDescent="0.25">
      <c r="A1" s="36" t="s">
        <v>0</v>
      </c>
      <c r="B1" s="36" t="s">
        <v>1</v>
      </c>
      <c r="C1" s="37" t="s">
        <v>2</v>
      </c>
      <c r="D1" s="36" t="s">
        <v>3</v>
      </c>
      <c r="E1" s="36" t="s">
        <v>4</v>
      </c>
      <c r="F1" s="36" t="s">
        <v>5</v>
      </c>
      <c r="G1" s="36" t="s">
        <v>6</v>
      </c>
      <c r="H1" s="36" t="s">
        <v>7</v>
      </c>
      <c r="I1" s="36" t="s">
        <v>8</v>
      </c>
      <c r="J1" s="38" t="s">
        <v>9</v>
      </c>
      <c r="K1" s="37" t="s">
        <v>10</v>
      </c>
      <c r="L1" s="36"/>
    </row>
    <row r="2" spans="1:12" ht="38.25" customHeight="1" x14ac:dyDescent="0.25">
      <c r="A2" s="2" t="str">
        <f>CONCATENATE("openBankingBrazil/&lt;brand&gt;/",B2)</f>
        <v>openBankingBrazil/&lt;brand&gt;/name</v>
      </c>
      <c r="B2" s="2" t="s">
        <v>11</v>
      </c>
      <c r="C2" s="15" t="s">
        <v>107</v>
      </c>
      <c r="D2" s="2" t="s">
        <v>12</v>
      </c>
      <c r="E2" s="10">
        <v>30</v>
      </c>
      <c r="F2" s="2" t="s">
        <v>13</v>
      </c>
      <c r="G2" s="2" t="s">
        <v>14</v>
      </c>
      <c r="H2" s="2"/>
      <c r="I2" s="6">
        <v>1</v>
      </c>
      <c r="J2" s="6">
        <v>1</v>
      </c>
      <c r="K2" s="7" t="s">
        <v>15</v>
      </c>
      <c r="L2" s="8"/>
    </row>
    <row r="3" spans="1:12" ht="30" x14ac:dyDescent="0.25">
      <c r="A3" s="2" t="str">
        <f>CONCATENATE("openBankingBrazil/&lt;brand&gt;/companies/",B3)</f>
        <v>openBankingBrazil/&lt;brand&gt;/companies/name</v>
      </c>
      <c r="B3" s="2" t="s">
        <v>11</v>
      </c>
      <c r="C3" s="15" t="s">
        <v>98</v>
      </c>
      <c r="D3" s="2" t="s">
        <v>12</v>
      </c>
      <c r="E3" s="10">
        <v>30</v>
      </c>
      <c r="F3" s="2" t="s">
        <v>13</v>
      </c>
      <c r="G3" s="2" t="s">
        <v>14</v>
      </c>
      <c r="H3" s="2"/>
      <c r="I3" s="6">
        <v>1</v>
      </c>
      <c r="J3" s="6">
        <v>1</v>
      </c>
      <c r="K3" s="7" t="s">
        <v>15</v>
      </c>
      <c r="L3" s="8"/>
    </row>
    <row r="4" spans="1:12" ht="45" x14ac:dyDescent="0.25">
      <c r="A4" s="2" t="str">
        <f>CONCATENATE("openBankingBrazil/&lt;brand&gt;/companies/",B4)</f>
        <v>openBankingBrazil/&lt;brand&gt;/companies/cnpjNumber</v>
      </c>
      <c r="B4" s="2" t="s">
        <v>16</v>
      </c>
      <c r="C4" s="7" t="s">
        <v>88</v>
      </c>
      <c r="D4" s="2" t="s">
        <v>12</v>
      </c>
      <c r="E4" s="10">
        <v>14</v>
      </c>
      <c r="F4" s="2" t="s">
        <v>13</v>
      </c>
      <c r="G4" s="2" t="s">
        <v>17</v>
      </c>
      <c r="H4" s="5" t="s">
        <v>18</v>
      </c>
      <c r="I4" s="6">
        <v>1</v>
      </c>
      <c r="J4" s="6">
        <v>1</v>
      </c>
      <c r="K4" s="5" t="s">
        <v>15</v>
      </c>
      <c r="L4" s="8"/>
    </row>
    <row r="5" spans="1:12" ht="255" customHeight="1" x14ac:dyDescent="0.25">
      <c r="A5" s="2" t="str">
        <f>CONCATENATE("openBankingBrazil/&lt;brand&gt;/companies/branches/identification/",B5)</f>
        <v>openBankingBrazil/&lt;brand&gt;/companies/branches/identification/type</v>
      </c>
      <c r="B5" s="2" t="s">
        <v>19</v>
      </c>
      <c r="C5" s="5" t="s">
        <v>99</v>
      </c>
      <c r="D5" s="2" t="s">
        <v>12</v>
      </c>
      <c r="E5" s="10">
        <v>100</v>
      </c>
      <c r="F5" s="2" t="s">
        <v>13</v>
      </c>
      <c r="G5" s="2" t="s">
        <v>97</v>
      </c>
      <c r="H5" s="5" t="s">
        <v>89</v>
      </c>
      <c r="I5" s="10">
        <v>1</v>
      </c>
      <c r="J5" s="10">
        <v>3</v>
      </c>
      <c r="K5" s="5" t="s">
        <v>15</v>
      </c>
      <c r="L5" s="8"/>
    </row>
    <row r="6" spans="1:12" ht="45" x14ac:dyDescent="0.25">
      <c r="A6" s="2" t="str">
        <f>CONCATENATE("openBankingBrazil/&lt;brand&gt;/companies/branches/identification/",B6)</f>
        <v>openBankingBrazil/&lt;brand&gt;/companies/branches/identification/code</v>
      </c>
      <c r="B6" s="2" t="s">
        <v>20</v>
      </c>
      <c r="C6" s="5" t="s">
        <v>21</v>
      </c>
      <c r="D6" s="2" t="s">
        <v>12</v>
      </c>
      <c r="E6" s="10">
        <v>4</v>
      </c>
      <c r="F6" s="2" t="s">
        <v>13</v>
      </c>
      <c r="G6" s="2" t="s">
        <v>22</v>
      </c>
      <c r="H6" s="2" t="s">
        <v>23</v>
      </c>
      <c r="I6" s="6">
        <v>1</v>
      </c>
      <c r="J6" s="6">
        <v>1</v>
      </c>
      <c r="K6" s="11" t="s">
        <v>24</v>
      </c>
      <c r="L6" s="8"/>
    </row>
    <row r="7" spans="1:12" x14ac:dyDescent="0.25">
      <c r="A7" s="2" t="str">
        <f>CONCATENATE("openBankingBrazil/&lt;brand&gt;/companies/branches/identification/",B7)</f>
        <v>openBankingBrazil/&lt;brand&gt;/companies/branches/identification/checkDigit</v>
      </c>
      <c r="B7" s="2" t="s">
        <v>25</v>
      </c>
      <c r="C7" s="5" t="s">
        <v>26</v>
      </c>
      <c r="D7" s="2" t="s">
        <v>12</v>
      </c>
      <c r="E7" s="10">
        <v>1</v>
      </c>
      <c r="F7" s="2" t="s">
        <v>27</v>
      </c>
      <c r="G7" s="2" t="s">
        <v>28</v>
      </c>
      <c r="H7" s="2"/>
      <c r="I7" s="6"/>
      <c r="J7" s="6"/>
      <c r="K7" s="5" t="s">
        <v>15</v>
      </c>
      <c r="L7" s="8"/>
    </row>
    <row r="8" spans="1:12" ht="90.75" customHeight="1" x14ac:dyDescent="0.25">
      <c r="A8" s="2" t="str">
        <f>CONCATENATE("openBankingBrazil/&lt;brand&gt;/companies/branches/identification/",B8)</f>
        <v>openBankingBrazil/&lt;brand&gt;/companies/branches/identification/name</v>
      </c>
      <c r="B8" s="2" t="s">
        <v>11</v>
      </c>
      <c r="C8" s="5" t="s">
        <v>29</v>
      </c>
      <c r="D8" s="2" t="s">
        <v>12</v>
      </c>
      <c r="E8" s="10">
        <v>100</v>
      </c>
      <c r="F8" s="2" t="s">
        <v>13</v>
      </c>
      <c r="G8" s="2" t="s">
        <v>14</v>
      </c>
      <c r="H8" s="2"/>
      <c r="I8" s="6">
        <v>1</v>
      </c>
      <c r="J8" s="6">
        <v>1</v>
      </c>
      <c r="K8" s="5" t="s">
        <v>15</v>
      </c>
      <c r="L8" s="8"/>
    </row>
    <row r="9" spans="1:12" ht="122.25" customHeight="1" x14ac:dyDescent="0.25">
      <c r="A9" s="2" t="str">
        <f t="shared" ref="A9:A16" si="0">CONCATENATE("openBankingBrazil/&lt;brand&gt;/companies/branches/postalAddress/",B9)</f>
        <v>openBankingBrazil/&lt;brand&gt;/companies/branches/postalAddress/streetType</v>
      </c>
      <c r="B9" s="2" t="s">
        <v>30</v>
      </c>
      <c r="C9" s="5" t="s">
        <v>31</v>
      </c>
      <c r="D9" s="2" t="s">
        <v>12</v>
      </c>
      <c r="E9" s="12">
        <v>10</v>
      </c>
      <c r="F9" s="2" t="s">
        <v>13</v>
      </c>
      <c r="G9" s="2" t="s">
        <v>14</v>
      </c>
      <c r="H9" s="5" t="s">
        <v>122</v>
      </c>
      <c r="I9" s="6">
        <v>1</v>
      </c>
      <c r="J9" s="6">
        <v>1</v>
      </c>
      <c r="K9" s="5" t="s">
        <v>15</v>
      </c>
      <c r="L9" s="8"/>
    </row>
    <row r="10" spans="1:12" ht="45" x14ac:dyDescent="0.25">
      <c r="A10" s="2" t="str">
        <f t="shared" si="0"/>
        <v>openBankingBrazil/&lt;brand&gt;/companies/branches/postalAddress/streetName</v>
      </c>
      <c r="B10" s="2" t="s">
        <v>32</v>
      </c>
      <c r="C10" s="5" t="s">
        <v>33</v>
      </c>
      <c r="D10" s="2" t="s">
        <v>12</v>
      </c>
      <c r="E10" s="12">
        <v>50</v>
      </c>
      <c r="F10" s="2" t="s">
        <v>13</v>
      </c>
      <c r="G10" s="2" t="s">
        <v>14</v>
      </c>
      <c r="H10" s="2"/>
      <c r="I10" s="6">
        <v>1</v>
      </c>
      <c r="J10" s="6">
        <v>1</v>
      </c>
      <c r="K10" s="5" t="s">
        <v>15</v>
      </c>
      <c r="L10" s="8"/>
    </row>
    <row r="11" spans="1:12" ht="30" x14ac:dyDescent="0.25">
      <c r="A11" s="2" t="str">
        <f t="shared" si="0"/>
        <v>openBankingBrazil/&lt;brand&gt;/companies/branches/postalAddress/buildingNumber</v>
      </c>
      <c r="B11" s="2" t="s">
        <v>34</v>
      </c>
      <c r="C11" s="5" t="s">
        <v>35</v>
      </c>
      <c r="D11" s="2" t="s">
        <v>12</v>
      </c>
      <c r="E11" s="12">
        <v>6</v>
      </c>
      <c r="F11" s="2" t="s">
        <v>13</v>
      </c>
      <c r="G11" s="2" t="s">
        <v>14</v>
      </c>
      <c r="H11" s="2"/>
      <c r="I11" s="6">
        <v>1</v>
      </c>
      <c r="J11" s="6">
        <v>1</v>
      </c>
      <c r="K11" s="5" t="s">
        <v>15</v>
      </c>
      <c r="L11" s="8"/>
    </row>
    <row r="12" spans="1:12" ht="33.75" customHeight="1" x14ac:dyDescent="0.25">
      <c r="A12" s="2" t="str">
        <f t="shared" si="0"/>
        <v>openBankingBrazil/&lt;brand&gt;/companies/branches/postalAddress/additionalInfo</v>
      </c>
      <c r="B12" s="2" t="s">
        <v>36</v>
      </c>
      <c r="C12" s="5" t="s">
        <v>37</v>
      </c>
      <c r="D12" s="2" t="s">
        <v>12</v>
      </c>
      <c r="E12" s="12">
        <v>30</v>
      </c>
      <c r="F12" s="2" t="s">
        <v>27</v>
      </c>
      <c r="G12" s="2" t="s">
        <v>14</v>
      </c>
      <c r="H12" s="2"/>
      <c r="I12" s="6">
        <v>0</v>
      </c>
      <c r="J12" s="6">
        <v>1</v>
      </c>
      <c r="K12" s="5" t="s">
        <v>15</v>
      </c>
      <c r="L12" s="8"/>
    </row>
    <row r="13" spans="1:12" ht="30" x14ac:dyDescent="0.25">
      <c r="A13" s="2" t="str">
        <f t="shared" si="0"/>
        <v>openBankingBrazil/&lt;brand&gt;/companies/branches/postalAddress/districtName</v>
      </c>
      <c r="B13" s="2" t="s">
        <v>38</v>
      </c>
      <c r="C13" s="5" t="s">
        <v>39</v>
      </c>
      <c r="D13" s="2" t="s">
        <v>12</v>
      </c>
      <c r="E13" s="10">
        <v>50</v>
      </c>
      <c r="F13" s="2" t="s">
        <v>13</v>
      </c>
      <c r="G13" s="2" t="s">
        <v>14</v>
      </c>
      <c r="H13" s="2"/>
      <c r="I13" s="6">
        <v>1</v>
      </c>
      <c r="J13" s="6">
        <v>1</v>
      </c>
      <c r="K13" s="5" t="s">
        <v>15</v>
      </c>
      <c r="L13" s="8"/>
    </row>
    <row r="14" spans="1:12" ht="34.5" customHeight="1" x14ac:dyDescent="0.25">
      <c r="A14" s="2" t="str">
        <f t="shared" si="0"/>
        <v>openBankingBrazil/&lt;brand&gt;/companies/branches/postalAddress/townName</v>
      </c>
      <c r="B14" s="8" t="s">
        <v>40</v>
      </c>
      <c r="C14" s="5" t="s">
        <v>41</v>
      </c>
      <c r="D14" s="2" t="s">
        <v>12</v>
      </c>
      <c r="E14" s="12">
        <v>50</v>
      </c>
      <c r="F14" s="2" t="s">
        <v>13</v>
      </c>
      <c r="G14" s="2" t="s">
        <v>14</v>
      </c>
      <c r="H14" s="2"/>
      <c r="I14" s="6">
        <v>1</v>
      </c>
      <c r="J14" s="6">
        <v>1</v>
      </c>
      <c r="K14" s="5" t="s">
        <v>15</v>
      </c>
      <c r="L14" s="8"/>
    </row>
    <row r="15" spans="1:12" ht="45" x14ac:dyDescent="0.25">
      <c r="A15" s="2" t="str">
        <f t="shared" si="0"/>
        <v>openBankingBrazil/&lt;brand&gt;/companies/branches/postalAddress/countrySubDivision</v>
      </c>
      <c r="B15" s="8" t="s">
        <v>42</v>
      </c>
      <c r="C15" s="7" t="s">
        <v>104</v>
      </c>
      <c r="D15" s="2" t="s">
        <v>12</v>
      </c>
      <c r="E15" s="10">
        <v>2</v>
      </c>
      <c r="F15" s="2" t="s">
        <v>13</v>
      </c>
      <c r="G15" s="2" t="s">
        <v>97</v>
      </c>
      <c r="H15" s="13" t="s">
        <v>113</v>
      </c>
      <c r="I15" s="6">
        <v>1</v>
      </c>
      <c r="J15" s="6">
        <v>1</v>
      </c>
      <c r="K15" s="5" t="s">
        <v>15</v>
      </c>
      <c r="L15" s="8"/>
    </row>
    <row r="16" spans="1:12" ht="75" x14ac:dyDescent="0.25">
      <c r="A16" s="2" t="str">
        <f t="shared" si="0"/>
        <v>openBankingBrazil/&lt;brand&gt;/companies/branches/postalAddress/postCode</v>
      </c>
      <c r="B16" s="2" t="s">
        <v>43</v>
      </c>
      <c r="C16" s="5" t="s">
        <v>44</v>
      </c>
      <c r="D16" s="2" t="s">
        <v>45</v>
      </c>
      <c r="E16" s="10">
        <v>9</v>
      </c>
      <c r="F16" s="2" t="s">
        <v>13</v>
      </c>
      <c r="G16" s="2" t="s">
        <v>46</v>
      </c>
      <c r="H16" s="2"/>
      <c r="I16" s="6">
        <v>1</v>
      </c>
      <c r="J16" s="6">
        <v>1</v>
      </c>
      <c r="K16" s="5" t="s">
        <v>15</v>
      </c>
      <c r="L16" s="8"/>
    </row>
    <row r="17" spans="1:12" ht="30" x14ac:dyDescent="0.25">
      <c r="A17" s="2" t="str">
        <f>CONCATENATE("openBankingBrazil/&lt;brand&gt;/companies/branches/availability/standard/",B17)</f>
        <v>openBankingBrazil/&lt;brand&gt;/companies/branches/availability/standard/weekday</v>
      </c>
      <c r="B17" s="2" t="s">
        <v>47</v>
      </c>
      <c r="C17" s="5" t="s">
        <v>48</v>
      </c>
      <c r="D17" s="2" t="s">
        <v>12</v>
      </c>
      <c r="E17" s="10">
        <v>13</v>
      </c>
      <c r="F17" s="2" t="s">
        <v>13</v>
      </c>
      <c r="G17" s="2" t="s">
        <v>49</v>
      </c>
      <c r="H17" s="2" t="s">
        <v>50</v>
      </c>
      <c r="I17" s="6">
        <v>1</v>
      </c>
      <c r="J17" s="6">
        <v>1</v>
      </c>
      <c r="K17" s="5" t="s">
        <v>15</v>
      </c>
      <c r="L17" s="8"/>
    </row>
    <row r="18" spans="1:12" ht="75" x14ac:dyDescent="0.25">
      <c r="A18" s="2" t="str">
        <f>CONCATENATE("openBankingBrazil/&lt;brand&gt;/companies/branches/availability/standard/",B18)</f>
        <v>openBankingBrazil/&lt;brand&gt;/companies/branches/availability/standard/openingTime</v>
      </c>
      <c r="B18" s="2" t="s">
        <v>51</v>
      </c>
      <c r="C18" s="5" t="s">
        <v>111</v>
      </c>
      <c r="D18" s="2" t="s">
        <v>12</v>
      </c>
      <c r="E18" s="10">
        <v>13</v>
      </c>
      <c r="F18" s="2" t="s">
        <v>13</v>
      </c>
      <c r="G18" s="2" t="s">
        <v>52</v>
      </c>
      <c r="H18" s="2"/>
      <c r="I18" s="6">
        <v>1</v>
      </c>
      <c r="J18" s="6">
        <v>1</v>
      </c>
      <c r="K18" s="5" t="s">
        <v>53</v>
      </c>
      <c r="L18" s="8"/>
    </row>
    <row r="19" spans="1:12" ht="62.25" customHeight="1" x14ac:dyDescent="0.25">
      <c r="A19" s="2" t="str">
        <f>CONCATENATE("openBankingBrazil/&lt;brand&gt;/companies/branches/availability/standard/",B19)</f>
        <v>openBankingBrazil/&lt;brand&gt;/companies/branches/availability/standard/closingTime</v>
      </c>
      <c r="B19" s="2" t="s">
        <v>54</v>
      </c>
      <c r="C19" s="5" t="s">
        <v>112</v>
      </c>
      <c r="D19" s="2" t="s">
        <v>12</v>
      </c>
      <c r="E19" s="10">
        <v>13</v>
      </c>
      <c r="F19" s="2" t="s">
        <v>13</v>
      </c>
      <c r="G19" s="2" t="s">
        <v>52</v>
      </c>
      <c r="H19" s="2"/>
      <c r="I19" s="6">
        <v>1</v>
      </c>
      <c r="J19" s="6">
        <v>1</v>
      </c>
      <c r="K19" s="5" t="s">
        <v>53</v>
      </c>
      <c r="L19" s="8"/>
    </row>
    <row r="20" spans="1:12" ht="32.25" customHeight="1" x14ac:dyDescent="0.25">
      <c r="A20" s="2" t="str">
        <f>CONCATENATE("openBankingBrazil/&lt;brand&gt;/companies/branches/availability/",B20)</f>
        <v>openBankingBrazil/&lt;brand&gt;/companies/branches/availability/exceptionAvailability</v>
      </c>
      <c r="B20" s="2" t="s">
        <v>55</v>
      </c>
      <c r="C20" s="5" t="s">
        <v>56</v>
      </c>
      <c r="D20" s="2" t="s">
        <v>12</v>
      </c>
      <c r="E20" s="10">
        <v>2000</v>
      </c>
      <c r="F20" s="2" t="s">
        <v>13</v>
      </c>
      <c r="G20" s="2" t="s">
        <v>14</v>
      </c>
      <c r="H20" s="2"/>
      <c r="I20" s="6">
        <v>1</v>
      </c>
      <c r="J20" s="6">
        <v>1</v>
      </c>
      <c r="K20" s="5" t="s">
        <v>15</v>
      </c>
      <c r="L20" s="8"/>
    </row>
    <row r="21" spans="1:12" ht="45" x14ac:dyDescent="0.25">
      <c r="A21" s="2" t="str">
        <f>CONCATENATE("openBankingBrazil/&lt;brand&gt;/companies/branches/availability/",B21)</f>
        <v>openBankingBrazil/&lt;brand&gt;/companies/branches/availability/allowPublicAccess</v>
      </c>
      <c r="B21" s="2" t="s">
        <v>57</v>
      </c>
      <c r="C21" s="5" t="s">
        <v>109</v>
      </c>
      <c r="D21" s="2" t="s">
        <v>58</v>
      </c>
      <c r="E21" s="10">
        <v>10</v>
      </c>
      <c r="F21" s="2" t="s">
        <v>13</v>
      </c>
      <c r="G21" s="2" t="s">
        <v>59</v>
      </c>
      <c r="H21" s="13" t="s">
        <v>110</v>
      </c>
      <c r="I21" s="6">
        <v>1</v>
      </c>
      <c r="J21" s="6">
        <v>1</v>
      </c>
      <c r="K21" s="5" t="s">
        <v>15</v>
      </c>
      <c r="L21" s="8"/>
    </row>
    <row r="22" spans="1:12" ht="45" x14ac:dyDescent="0.25">
      <c r="A22" s="2" t="str">
        <f>CONCATENATE("openBankingBrazil/&lt;brand&gt;/companies/branches/availability/phones/",B22)</f>
        <v>openBankingBrazil/&lt;brand&gt;/companies/branches/availability/phones/type</v>
      </c>
      <c r="B22" s="2" t="s">
        <v>19</v>
      </c>
      <c r="C22" s="5" t="s">
        <v>100</v>
      </c>
      <c r="D22" s="2" t="s">
        <v>12</v>
      </c>
      <c r="E22" s="10">
        <v>10</v>
      </c>
      <c r="F22" s="2" t="s">
        <v>27</v>
      </c>
      <c r="G22" s="13" t="s">
        <v>60</v>
      </c>
      <c r="H22" s="13" t="s">
        <v>108</v>
      </c>
      <c r="I22" s="6">
        <v>0</v>
      </c>
      <c r="J22" s="6" t="s">
        <v>61</v>
      </c>
      <c r="K22" s="5" t="s">
        <v>62</v>
      </c>
      <c r="L22" s="8"/>
    </row>
    <row r="23" spans="1:12" ht="30" x14ac:dyDescent="0.25">
      <c r="A23" s="2" t="str">
        <f>CONCATENATE("openBankingBrazil/&lt;brand&gt;/companies/branches/availability/phones/",B23)</f>
        <v>openBankingBrazil/&lt;brand&gt;/companies/branches/availability/phones/areaCode</v>
      </c>
      <c r="B23" s="2" t="s">
        <v>63</v>
      </c>
      <c r="C23" s="5" t="s">
        <v>64</v>
      </c>
      <c r="D23" s="2" t="s">
        <v>12</v>
      </c>
      <c r="E23" s="10">
        <v>2</v>
      </c>
      <c r="F23" s="2" t="s">
        <v>27</v>
      </c>
      <c r="G23" s="2" t="s">
        <v>65</v>
      </c>
      <c r="H23" s="2"/>
      <c r="I23" s="6">
        <v>0</v>
      </c>
      <c r="J23" s="6" t="s">
        <v>61</v>
      </c>
      <c r="K23" s="5" t="s">
        <v>66</v>
      </c>
      <c r="L23" s="8"/>
    </row>
    <row r="24" spans="1:12" x14ac:dyDescent="0.25">
      <c r="A24" s="2" t="str">
        <f>CONCATENATE("openBankingBrazil/&lt;brand&gt;/companies/branches/availability/phones/",B24)</f>
        <v>openBankingBrazil/&lt;brand&gt;/companies/branches/availability/phones/number</v>
      </c>
      <c r="B24" s="2" t="s">
        <v>67</v>
      </c>
      <c r="C24" s="5" t="s">
        <v>68</v>
      </c>
      <c r="D24" s="2" t="s">
        <v>12</v>
      </c>
      <c r="E24" s="10">
        <v>10</v>
      </c>
      <c r="F24" s="2" t="s">
        <v>27</v>
      </c>
      <c r="G24" s="13" t="s">
        <v>69</v>
      </c>
      <c r="H24" s="2"/>
      <c r="I24" s="6">
        <v>0</v>
      </c>
      <c r="J24" s="6" t="s">
        <v>61</v>
      </c>
      <c r="K24" s="5" t="s">
        <v>15</v>
      </c>
      <c r="L24" s="8"/>
    </row>
    <row r="25" spans="1:12" ht="153.75" customHeight="1" x14ac:dyDescent="0.25">
      <c r="A25" s="2" t="str">
        <f>CONCATENATE("openBankingBrazil/&lt;brand&gt;/companies/branches/service/",B25)</f>
        <v>openBankingBrazil/&lt;brand&gt;/companies/branches/service/codes</v>
      </c>
      <c r="B25" s="2" t="s">
        <v>70</v>
      </c>
      <c r="C25" s="5" t="s">
        <v>115</v>
      </c>
      <c r="D25" s="2" t="s">
        <v>12</v>
      </c>
      <c r="E25" s="10">
        <v>100</v>
      </c>
      <c r="F25" s="2" t="s">
        <v>13</v>
      </c>
      <c r="G25" s="2" t="s">
        <v>97</v>
      </c>
      <c r="H25" s="28" t="s">
        <v>116</v>
      </c>
      <c r="I25" s="6">
        <v>1</v>
      </c>
      <c r="J25" s="6">
        <v>9</v>
      </c>
      <c r="K25" s="5" t="s">
        <v>15</v>
      </c>
      <c r="L25" s="8"/>
    </row>
    <row r="26" spans="1:12" x14ac:dyDescent="0.25">
      <c r="A26" s="2" t="str">
        <f>CONCATENATE("openBankingBrazil/&lt;brand&gt;/companies/branches/service/",B26)</f>
        <v>openBankingBrazil/&lt;brand&gt;/companies/branches/service/additionalInfo</v>
      </c>
      <c r="B26" s="2" t="s">
        <v>36</v>
      </c>
      <c r="C26" s="5" t="s">
        <v>71</v>
      </c>
      <c r="D26" s="2" t="s">
        <v>12</v>
      </c>
      <c r="E26" s="10">
        <v>2000</v>
      </c>
      <c r="F26" s="2" t="s">
        <v>27</v>
      </c>
      <c r="G26" s="2" t="s">
        <v>14</v>
      </c>
      <c r="H26" s="2"/>
      <c r="I26" s="6">
        <v>0</v>
      </c>
      <c r="J26" s="6">
        <v>1</v>
      </c>
      <c r="K26" s="5" t="s">
        <v>15</v>
      </c>
      <c r="L26" s="8"/>
    </row>
    <row r="27" spans="1:12" x14ac:dyDescent="0.25">
      <c r="A27" s="2"/>
      <c r="B27" s="2"/>
      <c r="C27" s="5"/>
      <c r="D27" s="2"/>
      <c r="E27" s="2"/>
      <c r="F27" s="2"/>
      <c r="G27" s="2"/>
      <c r="H27" s="2"/>
      <c r="I27" s="6"/>
      <c r="J27" s="6"/>
      <c r="K27" s="5"/>
      <c r="L27" s="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4"/>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ColWidth="9.140625" defaultRowHeight="15" x14ac:dyDescent="0.25"/>
  <cols>
    <col min="1" max="1" width="90.7109375" style="19" customWidth="1"/>
    <col min="2" max="2" width="25.42578125" style="23" customWidth="1"/>
    <col min="3" max="3" width="58.28515625" style="23" customWidth="1"/>
    <col min="4" max="4" width="11.140625" style="1" bestFit="1" customWidth="1"/>
    <col min="5" max="5" width="9.140625" style="22"/>
    <col min="6" max="6" width="14.140625" style="1" bestFit="1" customWidth="1"/>
    <col min="7" max="7" width="23.85546875" style="1" bestFit="1" customWidth="1"/>
    <col min="8" max="8" width="66" style="1" customWidth="1"/>
    <col min="9" max="9" width="19.28515625" style="1" bestFit="1" customWidth="1"/>
    <col min="10" max="10" width="19.5703125" style="22" bestFit="1" customWidth="1"/>
    <col min="11" max="11" width="29.28515625" style="20" customWidth="1"/>
    <col min="12" max="16384" width="9.140625" style="19"/>
  </cols>
  <sheetData>
    <row r="1" spans="1:12" x14ac:dyDescent="0.25">
      <c r="A1" s="31" t="s">
        <v>0</v>
      </c>
      <c r="B1" s="30" t="s">
        <v>1</v>
      </c>
      <c r="C1" s="31" t="s">
        <v>2</v>
      </c>
      <c r="D1" s="33" t="s">
        <v>3</v>
      </c>
      <c r="E1" s="33" t="s">
        <v>4</v>
      </c>
      <c r="F1" s="33" t="s">
        <v>5</v>
      </c>
      <c r="G1" s="33" t="s">
        <v>6</v>
      </c>
      <c r="H1" s="33" t="s">
        <v>7</v>
      </c>
      <c r="I1" s="33" t="s">
        <v>8</v>
      </c>
      <c r="J1" s="34" t="s">
        <v>9</v>
      </c>
      <c r="K1" s="35" t="s">
        <v>10</v>
      </c>
    </row>
    <row r="2" spans="1:12" ht="47.25" customHeight="1" x14ac:dyDescent="0.25">
      <c r="A2" s="1" t="str">
        <f>CONCATENATE("openBankingBrazil/&lt;brand&gt;/",B2)</f>
        <v>openBankingBrazil/&lt;brand&gt;/name</v>
      </c>
      <c r="B2" s="1" t="s">
        <v>11</v>
      </c>
      <c r="C2" s="15" t="s">
        <v>107</v>
      </c>
      <c r="D2" s="1" t="s">
        <v>12</v>
      </c>
      <c r="E2" s="21">
        <v>30</v>
      </c>
      <c r="F2" s="1" t="s">
        <v>13</v>
      </c>
      <c r="G2" s="1" t="s">
        <v>14</v>
      </c>
      <c r="H2" s="26"/>
      <c r="I2" s="21">
        <v>1</v>
      </c>
      <c r="J2" s="21">
        <v>1</v>
      </c>
      <c r="K2" s="15" t="s">
        <v>15</v>
      </c>
    </row>
    <row r="3" spans="1:12" s="4" customFormat="1" ht="30" x14ac:dyDescent="0.25">
      <c r="A3" s="2" t="str">
        <f>CONCATENATE("openBankingBrazil/&lt;brand&gt;/companies/",B3)</f>
        <v>openBankingBrazil/&lt;brand&gt;/companies/name</v>
      </c>
      <c r="B3" s="8" t="s">
        <v>11</v>
      </c>
      <c r="C3" s="15" t="s">
        <v>103</v>
      </c>
      <c r="D3" s="2" t="s">
        <v>12</v>
      </c>
      <c r="E3" s="10">
        <v>30</v>
      </c>
      <c r="F3" s="2" t="s">
        <v>13</v>
      </c>
      <c r="G3" s="2" t="s">
        <v>14</v>
      </c>
      <c r="H3" s="2"/>
      <c r="I3" s="10">
        <v>1</v>
      </c>
      <c r="J3" s="10">
        <v>1</v>
      </c>
      <c r="K3" s="7" t="s">
        <v>15</v>
      </c>
      <c r="L3" s="8"/>
    </row>
    <row r="4" spans="1:12" s="4" customFormat="1" ht="60" x14ac:dyDescent="0.25">
      <c r="A4" s="2" t="str">
        <f>CONCATENATE("openBankingBrazil/&lt;brand&gt;/companies/",B4)</f>
        <v>openBankingBrazil/&lt;brand&gt;/companies/cnpjNumber</v>
      </c>
      <c r="B4" s="9" t="s">
        <v>16</v>
      </c>
      <c r="C4" s="7" t="s">
        <v>88</v>
      </c>
      <c r="D4" s="2" t="s">
        <v>12</v>
      </c>
      <c r="E4" s="10">
        <v>14</v>
      </c>
      <c r="F4" s="2" t="s">
        <v>13</v>
      </c>
      <c r="G4" s="2" t="s">
        <v>17</v>
      </c>
      <c r="H4" s="5" t="s">
        <v>18</v>
      </c>
      <c r="I4" s="10">
        <v>1</v>
      </c>
      <c r="J4" s="10">
        <v>1</v>
      </c>
      <c r="K4" s="5" t="s">
        <v>15</v>
      </c>
      <c r="L4" s="8"/>
    </row>
    <row r="5" spans="1:12" ht="30" x14ac:dyDescent="0.25">
      <c r="A5" s="1" t="str">
        <f>CONCATENATE("openBankingBrazil/&lt;brand&gt;/companies/contractors/",B5)</f>
        <v>openBankingBrazil/&lt;brand&gt;/companies/contractors/name</v>
      </c>
      <c r="B5" s="1" t="s">
        <v>11</v>
      </c>
      <c r="C5" s="15" t="s">
        <v>72</v>
      </c>
      <c r="D5" s="1" t="s">
        <v>12</v>
      </c>
      <c r="E5" s="21">
        <v>30</v>
      </c>
      <c r="F5" s="1" t="s">
        <v>13</v>
      </c>
      <c r="G5" s="1" t="s">
        <v>14</v>
      </c>
      <c r="H5" s="26"/>
      <c r="I5" s="21">
        <v>1</v>
      </c>
      <c r="J5" s="21">
        <v>1</v>
      </c>
      <c r="K5" s="15" t="s">
        <v>15</v>
      </c>
    </row>
    <row r="6" spans="1:12" ht="64.5" customHeight="1" x14ac:dyDescent="0.25">
      <c r="A6" s="1" t="str">
        <f>CONCATENATE("openBankingBrazil/&lt;brand&gt;/companies/contractors/",B6)</f>
        <v>openBankingBrazil/&lt;brand&gt;/companies/contractors/cnpjNumber</v>
      </c>
      <c r="B6" s="9" t="s">
        <v>16</v>
      </c>
      <c r="C6" s="7" t="s">
        <v>90</v>
      </c>
      <c r="D6" s="2" t="s">
        <v>12</v>
      </c>
      <c r="E6" s="10">
        <v>14</v>
      </c>
      <c r="F6" s="2" t="s">
        <v>13</v>
      </c>
      <c r="G6" s="2" t="s">
        <v>17</v>
      </c>
      <c r="H6" s="5" t="s">
        <v>18</v>
      </c>
      <c r="I6" s="10">
        <v>1</v>
      </c>
      <c r="J6" s="10">
        <v>1</v>
      </c>
      <c r="K6" s="5" t="s">
        <v>15</v>
      </c>
    </row>
    <row r="7" spans="1:12" ht="118.5" customHeight="1" x14ac:dyDescent="0.25">
      <c r="A7" s="1" t="str">
        <f>CONCATENATE("openBankingBrazil/&lt;brand&gt;/companies/contractors/bankingAgents/identification/",B7)</f>
        <v>openBankingBrazil/&lt;brand&gt;/companies/contractors/bankingAgents/identification/corporationName</v>
      </c>
      <c r="B7" s="1" t="s">
        <v>73</v>
      </c>
      <c r="C7" s="15" t="s">
        <v>74</v>
      </c>
      <c r="D7" s="1" t="s">
        <v>12</v>
      </c>
      <c r="E7" s="21">
        <v>100</v>
      </c>
      <c r="F7" s="1" t="s">
        <v>13</v>
      </c>
      <c r="G7" s="1" t="s">
        <v>14</v>
      </c>
      <c r="H7" s="15"/>
      <c r="I7" s="21">
        <v>1</v>
      </c>
      <c r="J7" s="21" t="s">
        <v>61</v>
      </c>
      <c r="K7" s="20" t="s">
        <v>15</v>
      </c>
    </row>
    <row r="8" spans="1:12" ht="71.25" customHeight="1" x14ac:dyDescent="0.25">
      <c r="A8" s="1" t="str">
        <f>CONCATENATE("openBankingBrazil/&lt;brand&gt;/companies/contractors/bankingAgents/identification/",B8)</f>
        <v>openBankingBrazil/&lt;brand&gt;/companies/contractors/bankingAgents/identification/groupName</v>
      </c>
      <c r="B8" s="1" t="s">
        <v>75</v>
      </c>
      <c r="C8" s="20" t="s">
        <v>76</v>
      </c>
      <c r="D8" s="1" t="s">
        <v>12</v>
      </c>
      <c r="E8" s="21">
        <v>100</v>
      </c>
      <c r="F8" s="1" t="s">
        <v>27</v>
      </c>
      <c r="G8" s="1" t="s">
        <v>14</v>
      </c>
      <c r="H8" s="26"/>
      <c r="I8" s="21">
        <v>0</v>
      </c>
      <c r="J8" s="21">
        <v>1</v>
      </c>
      <c r="K8" s="15" t="s">
        <v>15</v>
      </c>
    </row>
    <row r="9" spans="1:12" ht="78.75" customHeight="1" x14ac:dyDescent="0.25">
      <c r="A9" s="1" t="str">
        <f>CONCATENATE("openBankingBrazil/&lt;brand&gt;/companies/contractors/bankingAgents/identification/",B9)</f>
        <v>openBankingBrazil/&lt;brand&gt;/companies/contractors/bankingAgents/identification/cnpjNumber</v>
      </c>
      <c r="B9" s="9" t="s">
        <v>16</v>
      </c>
      <c r="C9" s="7" t="s">
        <v>91</v>
      </c>
      <c r="D9" s="2" t="s">
        <v>12</v>
      </c>
      <c r="E9" s="10">
        <v>14</v>
      </c>
      <c r="F9" s="2" t="s">
        <v>13</v>
      </c>
      <c r="G9" s="2" t="s">
        <v>17</v>
      </c>
      <c r="H9" s="5" t="s">
        <v>18</v>
      </c>
      <c r="I9" s="10">
        <v>1</v>
      </c>
      <c r="J9" s="10">
        <v>1</v>
      </c>
      <c r="K9" s="5" t="s">
        <v>15</v>
      </c>
      <c r="L9" s="1"/>
    </row>
    <row r="10" spans="1:12" ht="105" customHeight="1" x14ac:dyDescent="0.25">
      <c r="A10" s="1" t="str">
        <f t="shared" ref="A10:A17" si="0">CONCATENATE("openBankingBrazil/&lt;brand&gt;/companies/contractors/bankingAgents/postalAdress/",B10)</f>
        <v>openBankingBrazil/&lt;brand&gt;/companies/contractors/bankingAgents/postalAdress/streetType</v>
      </c>
      <c r="B10" s="1" t="s">
        <v>30</v>
      </c>
      <c r="C10" s="15" t="s">
        <v>77</v>
      </c>
      <c r="D10" s="1" t="s">
        <v>12</v>
      </c>
      <c r="E10" s="21">
        <v>10</v>
      </c>
      <c r="F10" s="1" t="s">
        <v>13</v>
      </c>
      <c r="G10" s="1" t="s">
        <v>14</v>
      </c>
      <c r="H10" s="5" t="s">
        <v>122</v>
      </c>
      <c r="I10" s="21">
        <v>1</v>
      </c>
      <c r="J10" s="21">
        <v>1</v>
      </c>
      <c r="K10" s="20" t="s">
        <v>15</v>
      </c>
    </row>
    <row r="11" spans="1:12" ht="60" x14ac:dyDescent="0.25">
      <c r="A11" s="1" t="str">
        <f t="shared" si="0"/>
        <v>openBankingBrazil/&lt;brand&gt;/companies/contractors/bankingAgents/postalAdress/streetName</v>
      </c>
      <c r="B11" s="1" t="s">
        <v>32</v>
      </c>
      <c r="C11" s="15" t="s">
        <v>33</v>
      </c>
      <c r="D11" s="1" t="s">
        <v>12</v>
      </c>
      <c r="E11" s="21">
        <v>50</v>
      </c>
      <c r="F11" s="1" t="s">
        <v>13</v>
      </c>
      <c r="G11" s="1" t="s">
        <v>14</v>
      </c>
      <c r="H11" s="26"/>
      <c r="I11" s="21">
        <v>1</v>
      </c>
      <c r="J11" s="21">
        <v>1</v>
      </c>
      <c r="K11" s="20" t="s">
        <v>15</v>
      </c>
    </row>
    <row r="12" spans="1:12" ht="45" x14ac:dyDescent="0.25">
      <c r="A12" s="1" t="str">
        <f t="shared" si="0"/>
        <v>openBankingBrazil/&lt;brand&gt;/companies/contractors/bankingAgents/postalAdress/buildingNumber</v>
      </c>
      <c r="B12" s="1" t="s">
        <v>34</v>
      </c>
      <c r="C12" s="15" t="s">
        <v>35</v>
      </c>
      <c r="D12" s="1" t="s">
        <v>12</v>
      </c>
      <c r="E12" s="21">
        <v>6</v>
      </c>
      <c r="F12" s="1" t="s">
        <v>13</v>
      </c>
      <c r="G12" s="1" t="s">
        <v>14</v>
      </c>
      <c r="H12" s="26"/>
      <c r="I12" s="21">
        <v>1</v>
      </c>
      <c r="J12" s="21">
        <v>1</v>
      </c>
      <c r="K12" s="20" t="s">
        <v>15</v>
      </c>
    </row>
    <row r="13" spans="1:12" ht="45" x14ac:dyDescent="0.25">
      <c r="A13" s="1" t="str">
        <f t="shared" si="0"/>
        <v>openBankingBrazil/&lt;brand&gt;/companies/contractors/bankingAgents/postalAdress/additionalInfo</v>
      </c>
      <c r="B13" s="1" t="s">
        <v>36</v>
      </c>
      <c r="C13" s="15" t="s">
        <v>37</v>
      </c>
      <c r="D13" s="1" t="s">
        <v>12</v>
      </c>
      <c r="E13" s="21">
        <v>30</v>
      </c>
      <c r="F13" s="1" t="s">
        <v>27</v>
      </c>
      <c r="G13" s="1" t="s">
        <v>14</v>
      </c>
      <c r="H13" s="26"/>
      <c r="I13" s="21">
        <v>0</v>
      </c>
      <c r="J13" s="21">
        <v>1</v>
      </c>
      <c r="K13" s="20" t="s">
        <v>15</v>
      </c>
    </row>
    <row r="14" spans="1:12" ht="45" x14ac:dyDescent="0.25">
      <c r="A14" s="1" t="str">
        <f t="shared" si="0"/>
        <v>openBankingBrazil/&lt;brand&gt;/companies/contractors/bankingAgents/postalAdress/districtName</v>
      </c>
      <c r="B14" s="1" t="s">
        <v>38</v>
      </c>
      <c r="C14" s="15" t="s">
        <v>39</v>
      </c>
      <c r="D14" s="1" t="s">
        <v>12</v>
      </c>
      <c r="E14" s="21">
        <v>50</v>
      </c>
      <c r="F14" s="1" t="s">
        <v>13</v>
      </c>
      <c r="G14" s="1" t="s">
        <v>14</v>
      </c>
      <c r="H14" s="26"/>
      <c r="I14" s="21">
        <v>1</v>
      </c>
      <c r="J14" s="21">
        <v>1</v>
      </c>
      <c r="K14" s="20" t="s">
        <v>15</v>
      </c>
    </row>
    <row r="15" spans="1:12" ht="45.75" customHeight="1" x14ac:dyDescent="0.25">
      <c r="A15" s="1" t="str">
        <f t="shared" si="0"/>
        <v>openBankingBrazil/&lt;brand&gt;/companies/contractors/bankingAgents/postalAdress/townName</v>
      </c>
      <c r="B15" s="1" t="s">
        <v>40</v>
      </c>
      <c r="C15" s="15" t="s">
        <v>78</v>
      </c>
      <c r="D15" s="1" t="s">
        <v>12</v>
      </c>
      <c r="E15" s="21">
        <v>50</v>
      </c>
      <c r="F15" s="1" t="s">
        <v>13</v>
      </c>
      <c r="G15" s="1" t="s">
        <v>14</v>
      </c>
      <c r="H15" s="26"/>
      <c r="I15" s="21">
        <v>1</v>
      </c>
      <c r="J15" s="21">
        <v>1</v>
      </c>
      <c r="K15" s="20" t="s">
        <v>15</v>
      </c>
    </row>
    <row r="16" spans="1:12" ht="70.5" customHeight="1" x14ac:dyDescent="0.25">
      <c r="A16" s="1" t="str">
        <f t="shared" si="0"/>
        <v>openBankingBrazil/&lt;brand&gt;/companies/contractors/bankingAgents/postalAdress/countrySubDivision</v>
      </c>
      <c r="B16" s="1" t="s">
        <v>42</v>
      </c>
      <c r="C16" s="11" t="s">
        <v>104</v>
      </c>
      <c r="D16" s="29" t="s">
        <v>12</v>
      </c>
      <c r="E16" s="21">
        <v>2</v>
      </c>
      <c r="F16" s="1" t="s">
        <v>13</v>
      </c>
      <c r="G16" s="1" t="s">
        <v>97</v>
      </c>
      <c r="H16" s="13" t="s">
        <v>113</v>
      </c>
      <c r="I16" s="21">
        <v>1</v>
      </c>
      <c r="J16" s="21">
        <v>1</v>
      </c>
      <c r="K16" s="20" t="s">
        <v>15</v>
      </c>
    </row>
    <row r="17" spans="1:11" ht="94.5" customHeight="1" x14ac:dyDescent="0.25">
      <c r="A17" s="1" t="str">
        <f t="shared" si="0"/>
        <v>openBankingBrazil/&lt;brand&gt;/companies/contractors/bankingAgents/postalAdress/postCode</v>
      </c>
      <c r="B17" s="1" t="s">
        <v>43</v>
      </c>
      <c r="C17" s="20" t="s">
        <v>44</v>
      </c>
      <c r="D17" s="20" t="s">
        <v>12</v>
      </c>
      <c r="E17" s="21">
        <v>9</v>
      </c>
      <c r="F17" s="1" t="s">
        <v>13</v>
      </c>
      <c r="G17" s="1" t="s">
        <v>79</v>
      </c>
      <c r="H17" s="26"/>
      <c r="I17" s="21">
        <v>1</v>
      </c>
      <c r="J17" s="21">
        <v>1</v>
      </c>
      <c r="K17" s="20" t="s">
        <v>15</v>
      </c>
    </row>
    <row r="18" spans="1:11" ht="231" customHeight="1" x14ac:dyDescent="0.25">
      <c r="A18" s="1" t="str">
        <f>CONCATENATE("openBankingBrazil/&lt;brand&gt;/companies/contractors/bankingAgents/service/",B18)</f>
        <v>openBankingBrazil/&lt;brand&gt;/companies/contractors/bankingAgents/service/codes</v>
      </c>
      <c r="B18" s="1" t="s">
        <v>70</v>
      </c>
      <c r="C18" s="20" t="s">
        <v>102</v>
      </c>
      <c r="D18" s="1" t="s">
        <v>12</v>
      </c>
      <c r="E18" s="21">
        <v>100</v>
      </c>
      <c r="F18" s="1" t="s">
        <v>13</v>
      </c>
      <c r="G18" s="1" t="s">
        <v>97</v>
      </c>
      <c r="H18" s="28" t="s">
        <v>101</v>
      </c>
      <c r="I18" s="21">
        <v>1</v>
      </c>
      <c r="J18" s="21">
        <v>8</v>
      </c>
      <c r="K18" s="20" t="s">
        <v>15</v>
      </c>
    </row>
    <row r="19" spans="1:11" x14ac:dyDescent="0.25">
      <c r="A19" s="1" t="str">
        <f>CONCATENATE("openBankingBrazil/&lt;brand&gt;/companies/contractors/bankingAgents/service/",B19)</f>
        <v>openBankingBrazil/&lt;brand&gt;/companies/contractors/bankingAgents/service/additionalInfo</v>
      </c>
      <c r="B19" s="1" t="s">
        <v>36</v>
      </c>
      <c r="C19" s="1" t="s">
        <v>71</v>
      </c>
      <c r="D19" s="1" t="s">
        <v>12</v>
      </c>
      <c r="E19" s="21">
        <v>2000</v>
      </c>
      <c r="F19" s="1" t="s">
        <v>27</v>
      </c>
      <c r="G19" s="1" t="s">
        <v>14</v>
      </c>
      <c r="H19" s="26"/>
      <c r="I19" s="21">
        <v>0</v>
      </c>
      <c r="J19" s="21">
        <v>1</v>
      </c>
      <c r="K19" s="20" t="s">
        <v>15</v>
      </c>
    </row>
    <row r="20" spans="1:11" x14ac:dyDescent="0.25">
      <c r="A20" s="1"/>
      <c r="B20" s="1"/>
      <c r="C20" s="1"/>
    </row>
    <row r="21" spans="1:11" x14ac:dyDescent="0.25">
      <c r="A21" s="1"/>
      <c r="B21" s="1"/>
      <c r="C21" s="1"/>
    </row>
    <row r="22" spans="1:11" x14ac:dyDescent="0.25">
      <c r="A22" s="1"/>
      <c r="B22" s="1"/>
      <c r="C22" s="1"/>
    </row>
    <row r="23" spans="1:11" x14ac:dyDescent="0.25">
      <c r="A23" s="1"/>
      <c r="B23" s="1"/>
      <c r="C23" s="1"/>
    </row>
    <row r="24" spans="1:11" x14ac:dyDescent="0.25">
      <c r="A24" s="1"/>
      <c r="B24" s="1"/>
      <c r="C24" s="1"/>
    </row>
    <row r="25" spans="1:11" x14ac:dyDescent="0.25">
      <c r="A25" s="1"/>
      <c r="B25" s="1"/>
      <c r="C25" s="1"/>
    </row>
    <row r="26" spans="1:11" x14ac:dyDescent="0.25">
      <c r="A26" s="1"/>
      <c r="B26" s="1"/>
      <c r="C26" s="1"/>
    </row>
    <row r="27" spans="1:11" x14ac:dyDescent="0.25">
      <c r="A27" s="1"/>
      <c r="B27" s="1"/>
      <c r="C27" s="1"/>
    </row>
    <row r="28" spans="1:11" x14ac:dyDescent="0.25">
      <c r="A28" s="1"/>
      <c r="B28" s="1"/>
      <c r="C28" s="1"/>
    </row>
    <row r="29" spans="1:11" x14ac:dyDescent="0.25">
      <c r="A29" s="1"/>
      <c r="B29" s="1"/>
      <c r="C29" s="1"/>
    </row>
    <row r="30" spans="1:11" x14ac:dyDescent="0.25">
      <c r="A30" s="1"/>
      <c r="B30" s="1"/>
      <c r="C30" s="1"/>
    </row>
    <row r="31" spans="1:11" x14ac:dyDescent="0.25">
      <c r="A31" s="1"/>
      <c r="B31" s="1"/>
      <c r="C31" s="1"/>
    </row>
    <row r="32" spans="1:11" x14ac:dyDescent="0.25">
      <c r="A32" s="1"/>
      <c r="B32" s="1"/>
      <c r="C32" s="1"/>
    </row>
    <row r="33" spans="1:3" x14ac:dyDescent="0.25">
      <c r="A33" s="1"/>
      <c r="B33" s="1"/>
      <c r="C33" s="1"/>
    </row>
    <row r="34" spans="1:3" x14ac:dyDescent="0.25">
      <c r="A34" s="1"/>
      <c r="B34" s="1"/>
      <c r="C34" s="1"/>
    </row>
    <row r="35" spans="1:3" x14ac:dyDescent="0.25">
      <c r="A35" s="1"/>
      <c r="B35" s="1"/>
      <c r="C35" s="1"/>
    </row>
    <row r="36" spans="1:3" x14ac:dyDescent="0.25">
      <c r="A36" s="1"/>
      <c r="B36" s="1"/>
      <c r="C36" s="1"/>
    </row>
    <row r="37" spans="1:3" x14ac:dyDescent="0.25">
      <c r="A37" s="1"/>
      <c r="B37" s="1"/>
      <c r="C37" s="1"/>
    </row>
    <row r="38" spans="1:3" x14ac:dyDescent="0.25">
      <c r="A38" s="1"/>
      <c r="B38" s="1"/>
      <c r="C38" s="1"/>
    </row>
    <row r="39" spans="1:3" x14ac:dyDescent="0.25">
      <c r="A39" s="1"/>
      <c r="B39" s="1"/>
      <c r="C39" s="1"/>
    </row>
    <row r="40" spans="1:3" x14ac:dyDescent="0.25">
      <c r="A40" s="1"/>
      <c r="B40" s="1"/>
      <c r="C40" s="1"/>
    </row>
    <row r="41" spans="1:3" x14ac:dyDescent="0.25">
      <c r="A41" s="1"/>
      <c r="B41" s="1"/>
      <c r="C41" s="1"/>
    </row>
    <row r="42" spans="1:3" x14ac:dyDescent="0.25">
      <c r="A42" s="1"/>
      <c r="B42" s="1"/>
      <c r="C42" s="1"/>
    </row>
    <row r="43" spans="1:3" x14ac:dyDescent="0.25">
      <c r="A43" s="1"/>
      <c r="B43" s="1"/>
      <c r="C43" s="1"/>
    </row>
    <row r="44" spans="1:3" x14ac:dyDescent="0.25">
      <c r="A44" s="1"/>
      <c r="B44" s="1"/>
      <c r="C44"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91E1E-61B5-46DB-958A-85204F6BCB12}">
  <dimension ref="A1:L10"/>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ColWidth="9.140625" defaultRowHeight="15" x14ac:dyDescent="0.25"/>
  <cols>
    <col min="1" max="1" width="90.7109375" style="19" customWidth="1"/>
    <col min="2" max="2" width="22.140625" style="27" customWidth="1"/>
    <col min="3" max="3" width="63.42578125" style="23" customWidth="1"/>
    <col min="4" max="4" width="11.140625" style="1" bestFit="1" customWidth="1"/>
    <col min="5" max="5" width="9.140625" style="22"/>
    <col min="6" max="6" width="14.140625" style="1" bestFit="1" customWidth="1"/>
    <col min="7" max="7" width="23.85546875" style="1" bestFit="1" customWidth="1"/>
    <col min="8" max="8" width="28.7109375" style="1" customWidth="1"/>
    <col min="9" max="9" width="19.28515625" style="1" bestFit="1" customWidth="1"/>
    <col min="10" max="10" width="19.5703125" style="22" bestFit="1" customWidth="1"/>
    <col min="11" max="11" width="34.7109375" style="1" bestFit="1" customWidth="1"/>
    <col min="12" max="16384" width="9.140625" style="19"/>
  </cols>
  <sheetData>
    <row r="1" spans="1:12" s="25" customFormat="1" x14ac:dyDescent="0.25">
      <c r="A1" s="30" t="s">
        <v>0</v>
      </c>
      <c r="B1" s="31" t="s">
        <v>1</v>
      </c>
      <c r="C1" s="30" t="s">
        <v>2</v>
      </c>
      <c r="D1" s="32" t="s">
        <v>3</v>
      </c>
      <c r="E1" s="32" t="s">
        <v>4</v>
      </c>
      <c r="F1" s="32" t="s">
        <v>5</v>
      </c>
      <c r="G1" s="32" t="s">
        <v>6</v>
      </c>
      <c r="H1" s="32" t="s">
        <v>7</v>
      </c>
      <c r="I1" s="32" t="s">
        <v>8</v>
      </c>
      <c r="J1" s="32" t="s">
        <v>9</v>
      </c>
      <c r="K1" s="32" t="s">
        <v>10</v>
      </c>
    </row>
    <row r="2" spans="1:12" ht="45" customHeight="1" x14ac:dyDescent="0.25">
      <c r="A2" s="1" t="str">
        <f>CONCATENATE("openBankingBrazil/&lt;brand&gt;/",B2)</f>
        <v>openBankingBrazil/&lt;brand&gt;/name</v>
      </c>
      <c r="B2" s="26" t="s">
        <v>11</v>
      </c>
      <c r="C2" s="15" t="s">
        <v>107</v>
      </c>
      <c r="D2" s="26" t="s">
        <v>12</v>
      </c>
      <c r="E2" s="21">
        <v>30</v>
      </c>
      <c r="F2" s="1" t="s">
        <v>13</v>
      </c>
      <c r="G2" s="1" t="s">
        <v>14</v>
      </c>
      <c r="I2" s="21">
        <v>1</v>
      </c>
      <c r="J2" s="21">
        <v>1</v>
      </c>
      <c r="K2" s="15" t="s">
        <v>15</v>
      </c>
    </row>
    <row r="3" spans="1:12" s="4" customFormat="1" ht="51.75" customHeight="1" x14ac:dyDescent="0.25">
      <c r="A3" s="2" t="str">
        <f>CONCATENATE("openBankingBrazil/&lt;brand&gt;/companies/",B3)</f>
        <v>openBankingBrazil/&lt;brand&gt;/companies/name</v>
      </c>
      <c r="B3" s="2" t="s">
        <v>11</v>
      </c>
      <c r="C3" s="5" t="s">
        <v>105</v>
      </c>
      <c r="D3" s="2" t="s">
        <v>12</v>
      </c>
      <c r="E3" s="10">
        <v>30</v>
      </c>
      <c r="F3" s="2" t="s">
        <v>13</v>
      </c>
      <c r="G3" s="2" t="s">
        <v>14</v>
      </c>
      <c r="H3" s="2"/>
      <c r="I3" s="10">
        <v>1</v>
      </c>
      <c r="J3" s="10">
        <v>1</v>
      </c>
      <c r="K3" s="7" t="s">
        <v>15</v>
      </c>
      <c r="L3" s="8"/>
    </row>
    <row r="4" spans="1:12" s="4" customFormat="1" ht="69" customHeight="1" x14ac:dyDescent="0.25">
      <c r="A4" s="2" t="str">
        <f>CONCATENATE("openBankingBrazil/&lt;brand&gt;/companies/",B4)</f>
        <v>openBankingBrazil/&lt;brand&gt;/companies/cnpjNumber</v>
      </c>
      <c r="B4" s="9" t="s">
        <v>16</v>
      </c>
      <c r="C4" s="7" t="s">
        <v>92</v>
      </c>
      <c r="D4" s="2" t="s">
        <v>12</v>
      </c>
      <c r="E4" s="10">
        <v>14</v>
      </c>
      <c r="F4" s="2" t="s">
        <v>13</v>
      </c>
      <c r="G4" s="2" t="s">
        <v>17</v>
      </c>
      <c r="H4" s="5" t="s">
        <v>23</v>
      </c>
      <c r="I4" s="10">
        <v>1</v>
      </c>
      <c r="J4" s="10">
        <v>1</v>
      </c>
      <c r="K4" s="5" t="s">
        <v>15</v>
      </c>
      <c r="L4" s="8"/>
    </row>
    <row r="5" spans="1:12" ht="142.5" customHeight="1" x14ac:dyDescent="0.25">
      <c r="A5" s="1" t="str">
        <f>CONCATENATE("openBankingBrazil/&lt;brand&gt;/companies/channels/Identification/",B5)</f>
        <v>openBankingBrazil/&lt;brand&gt;/companies/channels/Identification/type</v>
      </c>
      <c r="B5" s="26" t="s">
        <v>19</v>
      </c>
      <c r="C5" s="20" t="s">
        <v>93</v>
      </c>
      <c r="D5" s="1" t="s">
        <v>12</v>
      </c>
      <c r="E5" s="21">
        <v>30</v>
      </c>
      <c r="F5" s="1" t="s">
        <v>13</v>
      </c>
      <c r="G5" s="2" t="s">
        <v>97</v>
      </c>
      <c r="H5" s="15" t="s">
        <v>95</v>
      </c>
      <c r="I5" s="21">
        <v>1</v>
      </c>
      <c r="J5" s="21">
        <v>5</v>
      </c>
      <c r="K5" s="15" t="s">
        <v>94</v>
      </c>
    </row>
    <row r="6" spans="1:12" ht="90" customHeight="1" x14ac:dyDescent="0.25">
      <c r="A6" s="1" t="str">
        <f>CONCATENATE("openBankingBrazil/&lt;brand&gt;/companies/channels/identification/",B6)</f>
        <v>openBankingBrazil/&lt;brand&gt;/companies/channels/identification/url</v>
      </c>
      <c r="B6" s="26" t="s">
        <v>86</v>
      </c>
      <c r="C6" s="20" t="s">
        <v>87</v>
      </c>
      <c r="D6" s="1" t="s">
        <v>12</v>
      </c>
      <c r="E6" s="21">
        <v>1024</v>
      </c>
      <c r="F6" s="1" t="s">
        <v>27</v>
      </c>
      <c r="G6" s="1" t="s">
        <v>14</v>
      </c>
      <c r="I6" s="21">
        <v>0</v>
      </c>
      <c r="J6" s="21" t="s">
        <v>61</v>
      </c>
      <c r="K6" s="15" t="s">
        <v>15</v>
      </c>
      <c r="L6" s="1"/>
    </row>
    <row r="7" spans="1:12" ht="209.25" customHeight="1" x14ac:dyDescent="0.25">
      <c r="A7" s="1" t="str">
        <f>CONCATENATE("openBankingBrazil/&lt;brand&gt;/companies/channels/service/",B7)</f>
        <v>openBankingBrazil/&lt;brand&gt;/companies/channels/service/codes</v>
      </c>
      <c r="B7" s="26" t="s">
        <v>70</v>
      </c>
      <c r="C7" s="20" t="s">
        <v>117</v>
      </c>
      <c r="D7" s="1" t="s">
        <v>12</v>
      </c>
      <c r="E7" s="21">
        <v>50</v>
      </c>
      <c r="F7" s="1" t="s">
        <v>13</v>
      </c>
      <c r="G7" s="1" t="s">
        <v>97</v>
      </c>
      <c r="H7" s="28" t="s">
        <v>114</v>
      </c>
      <c r="I7" s="21">
        <v>1</v>
      </c>
      <c r="J7" s="21">
        <v>9</v>
      </c>
      <c r="K7" s="15" t="s">
        <v>15</v>
      </c>
    </row>
    <row r="8" spans="1:12" x14ac:dyDescent="0.25">
      <c r="A8" s="1" t="str">
        <f>CONCATENATE("openBankingBrazil/&lt;brand&gt;/companies/channels/service/",B8)</f>
        <v>openBankingBrazil/&lt;brand&gt;/companies/channels/service/additionalInfo</v>
      </c>
      <c r="B8" s="26" t="s">
        <v>36</v>
      </c>
      <c r="C8" s="1" t="s">
        <v>71</v>
      </c>
      <c r="D8" s="1" t="s">
        <v>12</v>
      </c>
      <c r="E8" s="21">
        <v>2000</v>
      </c>
      <c r="F8" s="1" t="s">
        <v>27</v>
      </c>
      <c r="G8" s="1" t="s">
        <v>14</v>
      </c>
      <c r="I8" s="21">
        <v>0</v>
      </c>
      <c r="J8" s="21">
        <v>1</v>
      </c>
      <c r="K8" s="20" t="s">
        <v>15</v>
      </c>
    </row>
    <row r="9" spans="1:12" x14ac:dyDescent="0.25">
      <c r="A9" s="1"/>
      <c r="B9" s="26"/>
      <c r="C9" s="1"/>
    </row>
    <row r="10" spans="1:12" x14ac:dyDescent="0.25">
      <c r="A10" s="1"/>
      <c r="B10" s="26"/>
      <c r="C10" s="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3"/>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ColWidth="9.140625" defaultRowHeight="15" x14ac:dyDescent="0.25"/>
  <cols>
    <col min="1" max="1" width="90.7109375" style="19" customWidth="1"/>
    <col min="2" max="2" width="22.140625" style="27" customWidth="1"/>
    <col min="3" max="3" width="57.42578125" style="23" customWidth="1"/>
    <col min="4" max="4" width="11.140625" style="1" bestFit="1" customWidth="1"/>
    <col min="5" max="5" width="9.140625" style="22"/>
    <col min="6" max="6" width="14.140625" style="1" bestFit="1" customWidth="1"/>
    <col min="7" max="7" width="23.85546875" style="19" bestFit="1" customWidth="1"/>
    <col min="8" max="8" width="28.7109375" style="19" customWidth="1"/>
    <col min="9" max="9" width="19.28515625" style="19" bestFit="1" customWidth="1"/>
    <col min="10" max="10" width="19.5703125" style="24" bestFit="1" customWidth="1"/>
    <col min="11" max="11" width="34.7109375" style="19" bestFit="1" customWidth="1"/>
    <col min="12" max="16384" width="9.140625" style="19"/>
  </cols>
  <sheetData>
    <row r="1" spans="1:12" s="25" customFormat="1" x14ac:dyDescent="0.25">
      <c r="A1" s="30" t="s">
        <v>0</v>
      </c>
      <c r="B1" s="31" t="s">
        <v>1</v>
      </c>
      <c r="C1" s="30" t="s">
        <v>2</v>
      </c>
      <c r="D1" s="32" t="s">
        <v>3</v>
      </c>
      <c r="E1" s="32" t="s">
        <v>4</v>
      </c>
      <c r="F1" s="32" t="s">
        <v>5</v>
      </c>
      <c r="G1" s="30" t="s">
        <v>6</v>
      </c>
      <c r="H1" s="30" t="s">
        <v>7</v>
      </c>
      <c r="I1" s="30" t="s">
        <v>8</v>
      </c>
      <c r="J1" s="30" t="s">
        <v>9</v>
      </c>
      <c r="K1" s="30" t="s">
        <v>10</v>
      </c>
    </row>
    <row r="2" spans="1:12" ht="45" x14ac:dyDescent="0.25">
      <c r="A2" s="1" t="str">
        <f>CONCATENATE("openBankingBrazil/&lt;brand&gt;/",B2)</f>
        <v>openBankingBrazil/&lt;brand&gt;/name</v>
      </c>
      <c r="B2" s="26" t="s">
        <v>11</v>
      </c>
      <c r="C2" s="15" t="s">
        <v>107</v>
      </c>
      <c r="D2" s="26" t="s">
        <v>12</v>
      </c>
      <c r="E2" s="21">
        <v>30</v>
      </c>
      <c r="F2" s="1" t="s">
        <v>13</v>
      </c>
      <c r="G2" s="1" t="s">
        <v>14</v>
      </c>
      <c r="H2" s="1"/>
      <c r="I2" s="21">
        <v>1</v>
      </c>
      <c r="J2" s="21">
        <v>1</v>
      </c>
      <c r="K2" s="15" t="s">
        <v>15</v>
      </c>
    </row>
    <row r="3" spans="1:12" s="4" customFormat="1" ht="30" x14ac:dyDescent="0.25">
      <c r="A3" s="2" t="str">
        <f>CONCATENATE("openBankingBrazil/&lt;brand&gt;/companies/",B3)</f>
        <v>openBankingBrazil/&lt;brand&gt;/companies/name</v>
      </c>
      <c r="B3" s="2" t="s">
        <v>11</v>
      </c>
      <c r="C3" s="5" t="s">
        <v>118</v>
      </c>
      <c r="D3" s="2" t="s">
        <v>12</v>
      </c>
      <c r="E3" s="10">
        <v>30</v>
      </c>
      <c r="F3" s="2" t="s">
        <v>13</v>
      </c>
      <c r="G3" s="2" t="s">
        <v>14</v>
      </c>
      <c r="H3" s="2"/>
      <c r="I3" s="6">
        <v>1</v>
      </c>
      <c r="J3" s="6">
        <v>1</v>
      </c>
      <c r="K3" s="7" t="s">
        <v>15</v>
      </c>
      <c r="L3" s="8"/>
    </row>
    <row r="4" spans="1:12" s="4" customFormat="1" ht="60" x14ac:dyDescent="0.25">
      <c r="A4" s="2" t="str">
        <f>CONCATENATE("openBankingBrazil/&lt;brand&gt;/companies/",B4)</f>
        <v>openBankingBrazil/&lt;brand&gt;/companies/cnpjNumber</v>
      </c>
      <c r="B4" s="9" t="s">
        <v>16</v>
      </c>
      <c r="C4" s="7" t="s">
        <v>92</v>
      </c>
      <c r="D4" s="2" t="s">
        <v>12</v>
      </c>
      <c r="E4" s="10">
        <v>14</v>
      </c>
      <c r="F4" s="2" t="s">
        <v>13</v>
      </c>
      <c r="G4" s="2" t="s">
        <v>17</v>
      </c>
      <c r="H4" s="5" t="s">
        <v>18</v>
      </c>
      <c r="I4" s="6">
        <v>1</v>
      </c>
      <c r="J4" s="6">
        <v>1</v>
      </c>
      <c r="K4" s="5" t="s">
        <v>15</v>
      </c>
      <c r="L4" s="8"/>
    </row>
    <row r="5" spans="1:12" ht="90" x14ac:dyDescent="0.25">
      <c r="A5" s="1" t="str">
        <f>CONCATENATE("openBankingBrazil/&lt;brand&gt;/companies/channels/Identification/",B5)</f>
        <v>openBankingBrazil/&lt;brand&gt;/companies/channels/Identification/type</v>
      </c>
      <c r="B5" s="26" t="s">
        <v>19</v>
      </c>
      <c r="C5" s="20" t="s">
        <v>119</v>
      </c>
      <c r="D5" s="1" t="s">
        <v>12</v>
      </c>
      <c r="E5" s="21">
        <v>30</v>
      </c>
      <c r="F5" s="1" t="s">
        <v>13</v>
      </c>
      <c r="G5" s="2" t="s">
        <v>97</v>
      </c>
      <c r="H5" s="28" t="s">
        <v>106</v>
      </c>
      <c r="I5" s="21">
        <v>1</v>
      </c>
      <c r="J5" s="21">
        <v>3</v>
      </c>
      <c r="K5" s="15" t="s">
        <v>96</v>
      </c>
    </row>
    <row r="6" spans="1:12" ht="30" x14ac:dyDescent="0.25">
      <c r="A6" s="1" t="str">
        <f>CONCATENATE("openBankingBrazil/&lt;brand&gt;/companies/channels/identification/phones/",B6)</f>
        <v>openBankingBrazil/&lt;brand&gt;/companies/channels/identification/phones/countryCode</v>
      </c>
      <c r="B6" s="26" t="s">
        <v>80</v>
      </c>
      <c r="C6" s="15" t="s">
        <v>81</v>
      </c>
      <c r="D6" s="1" t="s">
        <v>12</v>
      </c>
      <c r="E6" s="21">
        <v>2</v>
      </c>
      <c r="F6" s="1" t="s">
        <v>27</v>
      </c>
      <c r="G6" s="2" t="s">
        <v>65</v>
      </c>
      <c r="H6" s="26"/>
      <c r="I6" s="17">
        <v>0</v>
      </c>
      <c r="J6" s="17" t="s">
        <v>61</v>
      </c>
      <c r="K6" s="18" t="s">
        <v>15</v>
      </c>
    </row>
    <row r="7" spans="1:12" ht="30" x14ac:dyDescent="0.25">
      <c r="A7" s="1" t="str">
        <f>CONCATENATE("openBankingBrazil/&lt;brand&gt;/companies/channels/identification/phones/",B7)</f>
        <v>openBankingBrazil/&lt;brand&gt;/companies/channels/identification/phones/areaCode</v>
      </c>
      <c r="B7" s="26" t="s">
        <v>63</v>
      </c>
      <c r="C7" s="15" t="s">
        <v>82</v>
      </c>
      <c r="D7" s="1" t="s">
        <v>12</v>
      </c>
      <c r="E7" s="21">
        <v>2</v>
      </c>
      <c r="F7" s="1" t="s">
        <v>27</v>
      </c>
      <c r="G7" s="2" t="s">
        <v>65</v>
      </c>
      <c r="H7" s="1"/>
      <c r="I7" s="17">
        <v>0</v>
      </c>
      <c r="J7" s="17" t="s">
        <v>61</v>
      </c>
      <c r="K7" s="18" t="s">
        <v>15</v>
      </c>
    </row>
    <row r="8" spans="1:12" ht="29.25" customHeight="1" x14ac:dyDescent="0.25">
      <c r="A8" s="1" t="str">
        <f>CONCATENATE("openBankingBrazil/&lt;brand&gt;/companies/channels/identification/phones/",B8)</f>
        <v>openBankingBrazil/&lt;brand&gt;/companies/channels/identification/phones/number</v>
      </c>
      <c r="B8" s="26" t="s">
        <v>67</v>
      </c>
      <c r="C8" s="15" t="s">
        <v>83</v>
      </c>
      <c r="D8" s="1" t="s">
        <v>12</v>
      </c>
      <c r="E8" s="21">
        <v>13</v>
      </c>
      <c r="F8" s="1" t="s">
        <v>27</v>
      </c>
      <c r="G8" s="3" t="s">
        <v>84</v>
      </c>
      <c r="H8" s="1"/>
      <c r="I8" s="17">
        <v>0</v>
      </c>
      <c r="J8" s="17" t="s">
        <v>61</v>
      </c>
      <c r="K8" s="18" t="s">
        <v>15</v>
      </c>
      <c r="L8" s="1"/>
    </row>
    <row r="9" spans="1:12" ht="90" customHeight="1" x14ac:dyDescent="0.25">
      <c r="A9" s="1" t="str">
        <f>CONCATENATE("openBankingBrazil/&lt;brand&gt;/companies/channels/identification/phones/",B9)</f>
        <v>openBankingBrazil/&lt;brand&gt;/companies/channels/identification/phones/additionalInfo</v>
      </c>
      <c r="B9" s="2" t="s">
        <v>36</v>
      </c>
      <c r="C9" s="15" t="s">
        <v>85</v>
      </c>
      <c r="D9" s="1" t="s">
        <v>12</v>
      </c>
      <c r="E9" s="21">
        <v>50</v>
      </c>
      <c r="F9" s="1" t="s">
        <v>27</v>
      </c>
      <c r="G9" s="16" t="s">
        <v>14</v>
      </c>
      <c r="H9" s="1"/>
      <c r="I9" s="17">
        <v>0</v>
      </c>
      <c r="J9" s="17" t="s">
        <v>61</v>
      </c>
      <c r="K9" s="18" t="s">
        <v>15</v>
      </c>
      <c r="L9" s="1"/>
    </row>
    <row r="10" spans="1:12" ht="179.25" customHeight="1" x14ac:dyDescent="0.25">
      <c r="A10" s="1" t="str">
        <f>CONCATENATE("openBankingBrazil/&lt;brand&gt;/companies/channels/service/",B10)</f>
        <v>openBankingBrazil/&lt;brand&gt;/companies/channels/service/codes</v>
      </c>
      <c r="B10" s="26" t="s">
        <v>70</v>
      </c>
      <c r="C10" s="20" t="s">
        <v>120</v>
      </c>
      <c r="D10" s="1" t="s">
        <v>12</v>
      </c>
      <c r="E10" s="21">
        <v>50</v>
      </c>
      <c r="F10" s="1" t="s">
        <v>13</v>
      </c>
      <c r="G10" s="16" t="s">
        <v>97</v>
      </c>
      <c r="H10" s="28" t="s">
        <v>121</v>
      </c>
      <c r="I10" s="17">
        <v>1</v>
      </c>
      <c r="J10" s="17">
        <v>9</v>
      </c>
      <c r="K10" s="18" t="s">
        <v>15</v>
      </c>
    </row>
    <row r="11" spans="1:12" ht="24.75" customHeight="1" x14ac:dyDescent="0.25">
      <c r="A11" s="1" t="str">
        <f>CONCATENATE("openBankingBrazil/&lt;brand&gt;/companies/channels/service/",B11)</f>
        <v>openBankingBrazil/&lt;brand&gt;/companies/channels/service/additionalInfo</v>
      </c>
      <c r="B11" s="26" t="s">
        <v>36</v>
      </c>
      <c r="C11" s="1" t="s">
        <v>71</v>
      </c>
      <c r="D11" s="1" t="s">
        <v>12</v>
      </c>
      <c r="E11" s="21">
        <v>2000</v>
      </c>
      <c r="F11" s="1" t="s">
        <v>27</v>
      </c>
      <c r="G11" s="1" t="s">
        <v>14</v>
      </c>
      <c r="H11" s="1"/>
      <c r="I11" s="17">
        <v>0</v>
      </c>
      <c r="J11" s="17">
        <v>1</v>
      </c>
      <c r="K11" s="20" t="s">
        <v>15</v>
      </c>
    </row>
    <row r="12" spans="1:12" x14ac:dyDescent="0.25">
      <c r="A12" s="1"/>
      <c r="B12" s="26"/>
      <c r="C12" s="1"/>
      <c r="G12" s="1"/>
      <c r="H12" s="1"/>
      <c r="I12" s="1"/>
      <c r="J12" s="22"/>
      <c r="K12" s="1"/>
    </row>
    <row r="13" spans="1:12" x14ac:dyDescent="0.25">
      <c r="A13" s="1"/>
      <c r="B13" s="26"/>
      <c r="C13" s="1"/>
      <c r="G13" s="1"/>
      <c r="H13" s="1"/>
      <c r="I13" s="1"/>
      <c r="J13" s="22"/>
      <c r="K13"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Dependências-Agências</vt:lpstr>
      <vt:lpstr>Correspondentes</vt:lpstr>
      <vt:lpstr>CanaisAtendimentoEletrônico </vt:lpstr>
      <vt:lpstr>Canaistelefônicos</vt:lpstr>
    </vt:vector>
  </TitlesOfParts>
  <Manager/>
  <Company>GFT Technologies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 Araujo Rodrigues, Thales</dc:creator>
  <cp:keywords/>
  <dc:description/>
  <cp:lastModifiedBy>Sacchi Ribeiro, Luis Fernando</cp:lastModifiedBy>
  <cp:revision/>
  <dcterms:created xsi:type="dcterms:W3CDTF">2020-06-16T13:22:22Z</dcterms:created>
  <dcterms:modified xsi:type="dcterms:W3CDTF">2020-08-20T02:00:42Z</dcterms:modified>
  <cp:category/>
  <cp:contentStatus/>
</cp:coreProperties>
</file>