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8599D8E4-6935-4D96-892F-1177F80634AE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lanificación" sheetId="1" r:id="rId1"/>
    <sheet name="Registro de horas de tutor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1" i="1" l="1"/>
  <c r="Z14" i="1"/>
  <c r="AA14" i="1" s="1"/>
  <c r="Z9" i="1"/>
  <c r="AA21" i="1" l="1"/>
  <c r="AA9" i="1"/>
  <c r="AA26" i="1" l="1"/>
  <c r="E20" i="2" l="1"/>
</calcChain>
</file>

<file path=xl/sharedStrings.xml><?xml version="1.0" encoding="utf-8"?>
<sst xmlns="http://schemas.openxmlformats.org/spreadsheetml/2006/main" count="114" uniqueCount="86">
  <si>
    <t>MATRIZ DE PLANIFICACION, SEGUIMIENTO Y EVALUACION</t>
  </si>
  <si>
    <t xml:space="preserve">INSTITUCIONES </t>
  </si>
  <si>
    <t>CONTROL DE AVANCE</t>
  </si>
  <si>
    <t>TALENTO HUMANO</t>
  </si>
  <si>
    <t>UNIVERSIDAD TÉCNICA DEL NORTE</t>
  </si>
  <si>
    <t>ESTUDIANTE</t>
  </si>
  <si>
    <t xml:space="preserve"> </t>
  </si>
  <si>
    <t>OBJETIVO GENERAL</t>
  </si>
  <si>
    <t>OBJETIVOS ESPECÍFICOS</t>
  </si>
  <si>
    <t>ACTIVIDADES</t>
  </si>
  <si>
    <t>MEDIO DE VERIFICACIÓN/INSTRUMENTOS</t>
  </si>
  <si>
    <t>INSUMOS/    EQUIPAMIENTO</t>
  </si>
  <si>
    <t>CRONOGRAMA DE ACTIVIDADES</t>
  </si>
  <si>
    <t>TOTAL</t>
  </si>
  <si>
    <t>RESISTRO DE APROBACIÓN</t>
  </si>
  <si>
    <t>…………………………………………………………………………………</t>
  </si>
  <si>
    <t>Firma del tutor</t>
  </si>
  <si>
    <t>Firma  Estudiante</t>
  </si>
  <si>
    <t xml:space="preserve">       REGISTRO DE ASISTENCIA A TUTORÍAS HORAS POR SEMANA</t>
  </si>
  <si>
    <t>Semanas 2020</t>
  </si>
  <si>
    <t>Comienza</t>
  </si>
  <si>
    <t>Finaliza</t>
  </si>
  <si>
    <t>Nro horas programadas</t>
  </si>
  <si>
    <t>Nro de horas de tutoría ejecutada</t>
  </si>
  <si>
    <t>Firma del Estudiante</t>
  </si>
  <si>
    <t>TOTAL HORAS</t>
  </si>
  <si>
    <t>…………………………………………………………………………………………………………………………………………….</t>
  </si>
  <si>
    <t>…………………………………………………………………………………………………………………………………………………</t>
  </si>
  <si>
    <t xml:space="preserve">Empresa- si es convenio , o si es para la UTN-- o es investigación </t>
  </si>
  <si>
    <t>RESULTADOS POR OBJETIVO/ACTIVIDAD</t>
  </si>
  <si>
    <t>SEMANAS 2021</t>
  </si>
  <si>
    <t>% de avance /actividad</t>
  </si>
  <si>
    <t>% de cumplimiento / objetivo</t>
  </si>
  <si>
    <t xml:space="preserve"> % avance TOTAL</t>
  </si>
  <si>
    <t xml:space="preserve">Mínimo número de actividades  </t>
  </si>
  <si>
    <t>objetivo 1 - 5; objetivo 2 - 7, objetivo 3, 5; objetivo 4 -5</t>
  </si>
  <si>
    <t>de 0 a 100 usted con su tutor definirán el peso de avance</t>
  </si>
  <si>
    <t>se suma los porcentajes registrados en las actividades y se divide para el número de actividades registradas</t>
  </si>
  <si>
    <r>
      <t xml:space="preserve">previamente se define el peso que tendrá sobre el global el cumplimiento del objetivo, por ejemplo en este caso se ha definido  30% para el primer objetivo, 40 % para el segundo objetivo y 30 % para el tercer objetivo.   </t>
    </r>
    <r>
      <rPr>
        <sz val="14"/>
        <color rgb="FFFF0000"/>
        <rFont val="Calibri"/>
        <family val="2"/>
        <scheme val="minor"/>
      </rPr>
      <t>En la fórmula, únicamente dividimos el % de cumplimiento del objetivo para el peso definido por objetivo.</t>
    </r>
  </si>
  <si>
    <t>Vto. Tutor</t>
  </si>
  <si>
    <t>Vto. Estudiante</t>
  </si>
  <si>
    <t>Tutor: Cosme Ortega MacArthur Bustamante</t>
  </si>
  <si>
    <t>Desarrollo de un módulo web para fortalecer la gestión de actividades
académicas y administrativas como componente del entorno virtual de aprendizaje
integrado (EVAI) para la empresa IERec</t>
  </si>
  <si>
    <t>Pai Gonzáles José Breiner</t>
  </si>
  <si>
    <t>Proyecto de desarrollo</t>
  </si>
  <si>
    <t xml:space="preserve">Desarrollar un módulo web para fortalecer la gestión de actividades académicas y
administrativas en la empresa IERec. </t>
  </si>
  <si>
    <t xml:space="preserve"> Definir un marco teórico sobre las plataformas, tecnologías y herramientas a utilizar para definir el frontend y el backend.</t>
  </si>
  <si>
    <t xml:space="preserve"> Diseñar el módulo para la gestión de actividades académicas y administrativas del
entorno virtual de aprendizaje integrado (EVAI).</t>
  </si>
  <si>
    <t>Validar el software utilizando la norma ISO 25010 con la subcaracterística de
usabilidad.</t>
  </si>
  <si>
    <t>Organizar la información y filtrar la calidad y cantidad de fuentes bibliograficas recopilada.</t>
  </si>
  <si>
    <t>Realizar una investigación acerca de herramientas tecnológicas empleadas en proyectos similares.</t>
  </si>
  <si>
    <t>Escritura y realización del primer capitulo para el proyecto de grado.</t>
  </si>
  <si>
    <t xml:space="preserve">Situación actual de las herramientas y tecnologías mas demandadas en el mercado para el desarrollo web. </t>
  </si>
  <si>
    <t>Base bibliográfica lista para la construcción del marco teórico.</t>
  </si>
  <si>
    <t>Culminación del primer capitulo del proyecto de grado.</t>
  </si>
  <si>
    <t>Realizar una investigación bibliografica en diferentes repositorios bibliográficos y bases de datos bibliográficas disponibles.</t>
  </si>
  <si>
    <t>Situación actual del estado, avance y uso tecnológico para la gestión de activadades academicas.</t>
  </si>
  <si>
    <t>Repositorios digitales y bases de datos bibligraficas como scopus, elibrary, etc.</t>
  </si>
  <si>
    <t>Software de mendeley.</t>
  </si>
  <si>
    <t>Complemento de chrome WappAlizer, para el analisis de software en proyectos similares.</t>
  </si>
  <si>
    <t xml:space="preserve">Levantamiento de requisitos </t>
  </si>
  <si>
    <t>Construcción de la interfaz y funcionalidad en el frontend para el consumo de servicios restfull</t>
  </si>
  <si>
    <t>Desarrollo del codigo backend con servicios RESTfull.</t>
  </si>
  <si>
    <t>Flujograma de procesos manejados por la empresa IERec.</t>
  </si>
  <si>
    <t>Desarrollo de las APIs RESTful y consumo de las mismas en clientes web. Culminación del segundo capítulo del trabajo de grado.</t>
  </si>
  <si>
    <t>Modelo físico de las bases de datos SQL y NoSQL a implementas</t>
  </si>
  <si>
    <t>Construcción de modelos para la base de datos SQL y NoSQL.</t>
  </si>
  <si>
    <t>Culminación de la interfaz de usuario  que consume los servicios REST del backend.</t>
  </si>
  <si>
    <t>Servicios API REST sirviendo contenido.</t>
  </si>
  <si>
    <t>Configración del entornos de ejecución implementando tecnología docker.</t>
  </si>
  <si>
    <t>Realización de prototipos ajustados al levantamiento de requisitos.</t>
  </si>
  <si>
    <t>Aprobación de los prototipos por el gerente de la empresa IERec.</t>
  </si>
  <si>
    <t>Puntos de conexión para diferentes ambientes de desarrollo, realización de testing y puesta en producción.</t>
  </si>
  <si>
    <t xml:space="preserve">IDE de programación Visual Studio Code, Computador con características medias, Internet, Software de diseño </t>
  </si>
  <si>
    <t>Programación de pruebas unitarias y de integración.</t>
  </si>
  <si>
    <t xml:space="preserve"> Verificación del funcionamiento por cada componente y la integración de los mismos.</t>
  </si>
  <si>
    <t>Elección de una subcaracteristica de la norma ISO 25010</t>
  </si>
  <si>
    <t>Selección de la subcaracteristica de usabilidad.</t>
  </si>
  <si>
    <t xml:space="preserve">José Breiner Pai Gonzáles </t>
  </si>
  <si>
    <t xml:space="preserve">Cosme Ortega MacArthur Bustamante </t>
  </si>
  <si>
    <t>Realización de encuesta de usabilidad del producto.</t>
  </si>
  <si>
    <t>Aplicación de encuestas.</t>
  </si>
  <si>
    <t>Culminación de la realización de pruebas de funcionalidad y usabilidad, Culminación del tercer capítulo del trabajo de grado.</t>
  </si>
  <si>
    <t xml:space="preserve"> IDE de programación Visual Studio Code, Libreria Jest.</t>
  </si>
  <si>
    <t>Normativa ISO 25010, Internet, formularios de google forms.</t>
  </si>
  <si>
    <t>Culminación del primer capitulo del proyecto de grado revisado por el tutor asignado.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</si>
</sst>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Arial Unicode MS"/>
      <family val="2"/>
    </font>
    <font>
      <b/>
      <sz val="14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8"/>
      <color indexed="8"/>
      <name val="Times New Roman"/>
      <family val="1"/>
    </font>
    <font>
      <sz val="13"/>
      <color indexed="8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1"/>
    </font>
    <font>
      <b/>
      <sz val="12"/>
      <color rgb="FF222222"/>
      <name val="Times New Roman"/>
      <family val="1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2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/>
    <xf numFmtId="0" fontId="10" fillId="2" borderId="39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left" vertical="top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9" fontId="10" fillId="2" borderId="23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vertical="center"/>
    </xf>
    <xf numFmtId="0" fontId="12" fillId="2" borderId="4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10" fillId="2" borderId="29" xfId="0" applyFont="1" applyFill="1" applyBorder="1" applyAlignment="1">
      <alignment horizontal="left" vertical="center" wrapText="1"/>
    </xf>
    <xf numFmtId="0" fontId="10" fillId="2" borderId="30" xfId="0" applyFont="1" applyFill="1" applyBorder="1" applyAlignment="1">
      <alignment horizontal="left" vertical="top" wrapText="1"/>
    </xf>
    <xf numFmtId="15" fontId="14" fillId="4" borderId="32" xfId="0" applyNumberFormat="1" applyFont="1" applyFill="1" applyBorder="1" applyAlignment="1">
      <alignment vertical="top" wrapText="1"/>
    </xf>
    <xf numFmtId="15" fontId="14" fillId="4" borderId="30" xfId="0" applyNumberFormat="1" applyFont="1" applyFill="1" applyBorder="1" applyAlignment="1">
      <alignment vertical="top" wrapText="1"/>
    </xf>
    <xf numFmtId="0" fontId="17" fillId="5" borderId="23" xfId="0" applyFont="1" applyFill="1" applyBorder="1" applyAlignment="1">
      <alignment vertical="top" wrapText="1"/>
    </xf>
    <xf numFmtId="0" fontId="0" fillId="0" borderId="32" xfId="0" applyBorder="1"/>
    <xf numFmtId="0" fontId="0" fillId="0" borderId="30" xfId="0" applyBorder="1"/>
    <xf numFmtId="15" fontId="14" fillId="4" borderId="34" xfId="0" applyNumberFormat="1" applyFont="1" applyFill="1" applyBorder="1" applyAlignment="1">
      <alignment vertical="top" wrapText="1"/>
    </xf>
    <xf numFmtId="0" fontId="0" fillId="0" borderId="34" xfId="0" applyBorder="1"/>
    <xf numFmtId="0" fontId="13" fillId="4" borderId="23" xfId="0" applyFont="1" applyFill="1" applyBorder="1" applyAlignment="1">
      <alignment vertical="center" wrapText="1"/>
    </xf>
    <xf numFmtId="0" fontId="0" fillId="0" borderId="23" xfId="0" applyBorder="1"/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3" xfId="0" applyBorder="1" applyAlignment="1">
      <alignment horizontal="center"/>
    </xf>
    <xf numFmtId="0" fontId="13" fillId="4" borderId="32" xfId="0" applyFont="1" applyFill="1" applyBorder="1" applyAlignment="1">
      <alignment horizontal="center" vertical="top" wrapText="1"/>
    </xf>
    <xf numFmtId="9" fontId="10" fillId="2" borderId="21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left" vertical="center" wrapText="1"/>
    </xf>
    <xf numFmtId="0" fontId="10" fillId="2" borderId="36" xfId="0" applyFont="1" applyFill="1" applyBorder="1" applyAlignment="1">
      <alignment horizontal="left" vertical="top" wrapText="1"/>
    </xf>
    <xf numFmtId="0" fontId="10" fillId="2" borderId="33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vertical="center"/>
    </xf>
    <xf numFmtId="0" fontId="13" fillId="5" borderId="24" xfId="0" applyFont="1" applyFill="1" applyBorder="1" applyAlignment="1">
      <alignment horizontal="left" vertical="center" wrapText="1"/>
    </xf>
    <xf numFmtId="0" fontId="17" fillId="5" borderId="23" xfId="0" applyFont="1" applyFill="1" applyBorder="1" applyAlignment="1">
      <alignment vertical="center" wrapText="1"/>
    </xf>
    <xf numFmtId="0" fontId="0" fillId="0" borderId="32" xfId="0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9" fontId="2" fillId="2" borderId="30" xfId="1" applyFont="1" applyFill="1" applyBorder="1"/>
    <xf numFmtId="9" fontId="2" fillId="2" borderId="31" xfId="1" applyFont="1" applyFill="1" applyBorder="1"/>
    <xf numFmtId="9" fontId="10" fillId="2" borderId="30" xfId="0" applyNumberFormat="1" applyFont="1" applyFill="1" applyBorder="1" applyAlignment="1">
      <alignment vertical="center" wrapText="1"/>
    </xf>
    <xf numFmtId="9" fontId="10" fillId="2" borderId="31" xfId="0" applyNumberFormat="1" applyFont="1" applyFill="1" applyBorder="1" applyAlignment="1">
      <alignment vertical="center" wrapText="1"/>
    </xf>
    <xf numFmtId="9" fontId="10" fillId="2" borderId="32" xfId="0" applyNumberFormat="1" applyFont="1" applyFill="1" applyBorder="1" applyAlignment="1">
      <alignment vertical="center"/>
    </xf>
    <xf numFmtId="9" fontId="10" fillId="2" borderId="30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4" fillId="2" borderId="48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left" vertical="center" wrapText="1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9" fontId="10" fillId="2" borderId="32" xfId="0" applyNumberFormat="1" applyFont="1" applyFill="1" applyBorder="1" applyAlignment="1">
      <alignment vertical="center" wrapText="1"/>
    </xf>
    <xf numFmtId="0" fontId="1" fillId="2" borderId="6" xfId="0" applyFont="1" applyFill="1" applyBorder="1"/>
    <xf numFmtId="0" fontId="10" fillId="2" borderId="3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right" vertical="center" wrapText="1"/>
    </xf>
    <xf numFmtId="0" fontId="8" fillId="2" borderId="25" xfId="0" applyFont="1" applyFill="1" applyBorder="1" applyAlignment="1">
      <alignment horizontal="right" vertical="center" wrapText="1"/>
    </xf>
    <xf numFmtId="0" fontId="8" fillId="2" borderId="26" xfId="0" applyFont="1" applyFill="1" applyBorder="1" applyAlignment="1">
      <alignment horizontal="right" vertical="center" wrapText="1"/>
    </xf>
    <xf numFmtId="9" fontId="10" fillId="2" borderId="28" xfId="0" applyNumberFormat="1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9" fontId="10" fillId="2" borderId="27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9" fontId="10" fillId="2" borderId="27" xfId="1" applyFont="1" applyFill="1" applyBorder="1" applyAlignment="1">
      <alignment horizontal="center" vertical="center"/>
    </xf>
    <xf numFmtId="9" fontId="10" fillId="2" borderId="28" xfId="1" applyFont="1" applyFill="1" applyBorder="1" applyAlignment="1">
      <alignment horizontal="center" vertical="center"/>
    </xf>
    <xf numFmtId="9" fontId="10" fillId="2" borderId="21" xfId="1" applyFont="1" applyFill="1" applyBorder="1" applyAlignment="1">
      <alignment horizontal="center" vertical="center"/>
    </xf>
    <xf numFmtId="9" fontId="2" fillId="2" borderId="34" xfId="1" applyFont="1" applyFill="1" applyBorder="1" applyAlignment="1">
      <alignment horizontal="center" vertical="center"/>
    </xf>
    <xf numFmtId="9" fontId="2" fillId="2" borderId="28" xfId="1" applyFont="1" applyFill="1" applyBorder="1" applyAlignment="1">
      <alignment horizontal="center" vertical="center"/>
    </xf>
    <xf numFmtId="9" fontId="2" fillId="2" borderId="32" xfId="1" applyFont="1" applyFill="1" applyBorder="1" applyAlignment="1">
      <alignment horizontal="center" vertical="center"/>
    </xf>
    <xf numFmtId="9" fontId="2" fillId="2" borderId="29" xfId="1" applyFont="1" applyFill="1" applyBorder="1" applyAlignment="1">
      <alignment horizontal="center" vertical="center"/>
    </xf>
    <xf numFmtId="9" fontId="2" fillId="2" borderId="30" xfId="1" applyFont="1" applyFill="1" applyBorder="1" applyAlignment="1">
      <alignment horizontal="center" vertical="center"/>
    </xf>
    <xf numFmtId="9" fontId="2" fillId="2" borderId="31" xfId="1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14" fontId="21" fillId="2" borderId="1" xfId="0" applyNumberFormat="1" applyFont="1" applyFill="1" applyBorder="1" applyAlignment="1">
      <alignment horizontal="center" vertical="center" wrapText="1"/>
    </xf>
    <xf numFmtId="14" fontId="21" fillId="2" borderId="2" xfId="0" applyNumberFormat="1" applyFont="1" applyFill="1" applyBorder="1" applyAlignment="1">
      <alignment horizontal="center" vertical="center" wrapText="1"/>
    </xf>
    <xf numFmtId="14" fontId="21" fillId="2" borderId="3" xfId="0" applyNumberFormat="1" applyFont="1" applyFill="1" applyBorder="1" applyAlignment="1">
      <alignment horizontal="center" vertical="center" wrapText="1"/>
    </xf>
    <xf numFmtId="14" fontId="21" fillId="2" borderId="4" xfId="0" applyNumberFormat="1" applyFont="1" applyFill="1" applyBorder="1" applyAlignment="1">
      <alignment horizontal="center" vertical="center" wrapText="1"/>
    </xf>
    <xf numFmtId="14" fontId="21" fillId="2" borderId="0" xfId="0" applyNumberFormat="1" applyFont="1" applyFill="1" applyBorder="1" applyAlignment="1">
      <alignment horizontal="center" vertical="center" wrapText="1"/>
    </xf>
    <xf numFmtId="14" fontId="21" fillId="2" borderId="5" xfId="0" applyNumberFormat="1" applyFont="1" applyFill="1" applyBorder="1" applyAlignment="1">
      <alignment horizontal="center" vertical="center" wrapText="1"/>
    </xf>
    <xf numFmtId="14" fontId="21" fillId="2" borderId="11" xfId="0" applyNumberFormat="1" applyFont="1" applyFill="1" applyBorder="1" applyAlignment="1">
      <alignment horizontal="center" vertical="center" wrapText="1"/>
    </xf>
    <xf numFmtId="14" fontId="21" fillId="2" borderId="12" xfId="0" applyNumberFormat="1" applyFont="1" applyFill="1" applyBorder="1" applyAlignment="1">
      <alignment horizontal="center" vertical="center" wrapText="1"/>
    </xf>
    <xf numFmtId="14" fontId="21" fillId="2" borderId="22" xfId="0" applyNumberFormat="1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left" vertical="center" wrapText="1"/>
    </xf>
    <xf numFmtId="0" fontId="9" fillId="2" borderId="28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textRotation="90" wrapText="1"/>
    </xf>
    <xf numFmtId="0" fontId="6" fillId="2" borderId="28" xfId="0" applyFont="1" applyFill="1" applyBorder="1" applyAlignment="1">
      <alignment horizontal="center" vertical="center" textRotation="90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wrapText="1"/>
    </xf>
    <xf numFmtId="0" fontId="9" fillId="2" borderId="26" xfId="0" applyFont="1" applyFill="1" applyBorder="1" applyAlignment="1">
      <alignment horizont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horizontal="center" wrapText="1"/>
    </xf>
    <xf numFmtId="0" fontId="9" fillId="2" borderId="38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51" xfId="0" applyFont="1" applyFill="1" applyBorder="1" applyAlignment="1">
      <alignment horizontal="center" wrapText="1"/>
    </xf>
    <xf numFmtId="0" fontId="1" fillId="2" borderId="52" xfId="0" applyFont="1" applyFill="1" applyBorder="1" applyAlignment="1">
      <alignment horizontal="center" wrapText="1"/>
    </xf>
    <xf numFmtId="0" fontId="1" fillId="2" borderId="53" xfId="0" applyFont="1" applyFill="1" applyBorder="1" applyAlignment="1">
      <alignment horizontal="center" wrapText="1"/>
    </xf>
    <xf numFmtId="0" fontId="1" fillId="2" borderId="54" xfId="0" applyFont="1" applyFill="1" applyBorder="1" applyAlignment="1">
      <alignment horizontal="center" wrapText="1"/>
    </xf>
    <xf numFmtId="0" fontId="17" fillId="5" borderId="24" xfId="0" applyFont="1" applyFill="1" applyBorder="1" applyAlignment="1">
      <alignment horizontal="left" vertical="center" wrapText="1"/>
    </xf>
    <xf numFmtId="0" fontId="17" fillId="5" borderId="25" xfId="0" applyFont="1" applyFill="1" applyBorder="1" applyAlignment="1">
      <alignment horizontal="left" vertical="center" wrapText="1"/>
    </xf>
    <xf numFmtId="0" fontId="17" fillId="5" borderId="26" xfId="0" applyFont="1" applyFill="1" applyBorder="1" applyAlignment="1">
      <alignment horizontal="left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wrapText="1"/>
    </xf>
    <xf numFmtId="0" fontId="17" fillId="3" borderId="43" xfId="0" applyFont="1" applyFill="1" applyBorder="1" applyAlignment="1">
      <alignment horizontal="center" wrapText="1"/>
    </xf>
    <xf numFmtId="0" fontId="17" fillId="3" borderId="44" xfId="0" applyFont="1" applyFill="1" applyBorder="1" applyAlignment="1">
      <alignment horizontal="center" wrapText="1"/>
    </xf>
    <xf numFmtId="0" fontId="18" fillId="0" borderId="33" xfId="0" applyFont="1" applyFill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left" vertical="center" wrapText="1"/>
    </xf>
    <xf numFmtId="0" fontId="10" fillId="2" borderId="32" xfId="0" applyFont="1" applyFill="1" applyBorder="1" applyAlignment="1">
      <alignment horizontal="left" vertical="center" wrapText="1"/>
    </xf>
    <xf numFmtId="0" fontId="11" fillId="2" borderId="34" xfId="0" applyFont="1" applyFill="1" applyBorder="1" applyAlignment="1">
      <alignment horizontal="left" vertical="center" wrapText="1"/>
    </xf>
    <xf numFmtId="0" fontId="11" fillId="2" borderId="21" xfId="0" applyFont="1" applyFill="1" applyBorder="1" applyAlignment="1">
      <alignment horizontal="left" vertical="center" wrapText="1"/>
    </xf>
    <xf numFmtId="0" fontId="10" fillId="6" borderId="39" xfId="0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7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9" fontId="2" fillId="2" borderId="27" xfId="1" applyFont="1" applyFill="1" applyBorder="1" applyAlignment="1">
      <alignment horizontal="right"/>
    </xf>
    <xf numFmtId="9" fontId="2" fillId="2" borderId="32" xfId="1" applyFont="1" applyFill="1" applyBorder="1" applyAlignment="1">
      <alignment horizontal="right"/>
    </xf>
    <xf numFmtId="0" fontId="10" fillId="6" borderId="55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10" fillId="6" borderId="56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0" fillId="2" borderId="58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9" fontId="10" fillId="2" borderId="27" xfId="0" applyNumberFormat="1" applyFont="1" applyFill="1" applyBorder="1" applyAlignment="1">
      <alignment horizontal="right" vertical="center" wrapText="1"/>
    </xf>
    <xf numFmtId="9" fontId="10" fillId="2" borderId="32" xfId="0" applyNumberFormat="1" applyFont="1" applyFill="1" applyBorder="1" applyAlignment="1">
      <alignment horizontal="right" vertical="center" wrapText="1"/>
    </xf>
    <xf numFmtId="0" fontId="10" fillId="2" borderId="36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left" vertical="center" wrapText="1"/>
    </xf>
    <xf numFmtId="0" fontId="10" fillId="2" borderId="33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 wrapText="1"/>
    </xf>
    <xf numFmtId="0" fontId="10" fillId="6" borderId="50" xfId="0" applyFont="1" applyFill="1" applyBorder="1" applyAlignment="1">
      <alignment horizontal="center" vertical="center"/>
    </xf>
    <xf numFmtId="0" fontId="2" fillId="6" borderId="0" xfId="0" applyFont="1" applyFill="1"/>
    <xf numFmtId="0" fontId="10" fillId="2" borderId="34" xfId="0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left" vertical="center" wrapText="1"/>
    </xf>
    <xf numFmtId="0" fontId="10" fillId="2" borderId="21" xfId="0" applyFont="1" applyFill="1" applyBorder="1" applyAlignment="1">
      <alignment horizontal="left" vertical="center" wrapText="1"/>
    </xf>
    <xf numFmtId="0" fontId="10" fillId="2" borderId="45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5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6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60" xfId="0" applyFont="1" applyFill="1" applyBorder="1" applyAlignment="1">
      <alignment horizontal="center" vertical="center"/>
    </xf>
    <xf numFmtId="0" fontId="10" fillId="6" borderId="61" xfId="0" applyFont="1" applyFill="1" applyBorder="1" applyAlignment="1">
      <alignment horizontal="center" vertical="center"/>
    </xf>
    <xf numFmtId="0" fontId="10" fillId="6" borderId="62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9" fontId="10" fillId="2" borderId="34" xfId="0" applyNumberFormat="1" applyFont="1" applyFill="1" applyBorder="1" applyAlignment="1">
      <alignment horizontal="right" vertical="center"/>
    </xf>
    <xf numFmtId="9" fontId="10" fillId="2" borderId="28" xfId="0" applyNumberFormat="1" applyFont="1" applyFill="1" applyBorder="1" applyAlignment="1">
      <alignment horizontal="right" vertical="center"/>
    </xf>
    <xf numFmtId="9" fontId="10" fillId="2" borderId="21" xfId="0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104775</xdr:rowOff>
    </xdr:to>
    <xdr:sp macro="" textlink="">
      <xdr:nvSpPr>
        <xdr:cNvPr id="1025" name="AutoShape 1" descr="data:image/png;base64,iVBORw0KGgoAAAANSUhEUgAAAGwAAABmCAMAAAAZI4SZAAAAkFBMVEX///8AAAD8/Pz5+fn19fWlpaX29vbR0dHd3d3t7e3y8vLh4eG+vr61tbWxsbGfn5/o6OjX19eOjo7MzMygoKB/f3+Hh4eUlJTExMRycnKpqamSkpLIyMizs7N4eHh8fHxqampJSUliYmJZWVlTU1MwMDAiIiJLS0tCQkIxMTEREREpKSk5OTkcHBwXFxcNDQ0VhnFkAAAKsUlEQVRogeVaaZeiMBZNWLMSQiCsAoKW1tLd///fTUCqRAW1epkPM6/PaUQhN2+7eXkpAP6nxLIAsP+bYP/Hckd7B4cSSYQw/qdg0hVpKuJ4UwRFELhClJGIs3/glSyv84JiI4R49iCE4DDEYZbkeUr+FoxNaVHn6t4jOMqFpH9uVsp4UaDHzznMDVj2R1BKF4o++zBRLIp/GwptA/K99CeoS3+HMEiV/NY0UR6E333HuMD5HSwjVex+SzvasG9P7yyeH/Hnn86SZ6FWMtrJmicTAUfBs1A04SvBKtu7mfn1WPpEWo0SihTIeCULLbHxHo7A9LNMICJprGjJolx+o2gesZgbPUmstGZTzFkocRdfUu1d3SxjmKcETwaYPObX2VJI4fZeoMXxc3pl8RjbYSA+A4QV7oIxqV4nu0A/lY1OsxkHrprM87k+fUlkLG5nKpO1CPDbZ6AAb8cpOW1gY+MUL4/BaC0L5fwGjtfLg+D8GaiJHTDPAS2SmqNh+p9LA2tufOcuMizRT+QXFcU42kYoXMSIABW7zBg0mNjX4oF79UpULYyjxGOsIJLDBeUVYZFPyqiWAFWJGuqTZJqzn1y+g/PbkPQeGzHs2HCxXY3tjlu08wl2G2oBtjP/OX1wCq/u6jVW3IxUsEdQvB7c76nadwrjMDciPNEoFEJ6IC4zClQyeuxw/WZ0Hf+kf4DF3XE2qoyNzysgRMgj3xg2KEJeBMZZrhsC84ncgqlr1bS8j1UHI9HpNEStb6ucqlyNKYRl5GKaMGD7orEsJXh78/Lu8tZu7tGYxfth2bb8nmLREFwGZKPPL6AuI35f2cCutW3Ja58ZwrkkQb65g6XSMbVQ6hLZKMtEn9QZkH7lZ5VEA2iWsDCIjNtIky4R3sfFnbu+1FG3GBxMXFeiNAZ+HFDhAqcUypSUHXxtxiDMYhdlcYrcdKl0ieYpHKar9My0P1yqWoFcYNC6dqpDUCR0jHMSQAh3gzY2ijWigi0yOYpmN3IloS2vGwmBaNfKesdiB8fvQhDWX3kiYX8wePlQYKJubcrhPNFXwHBRk3H6CfHTwPhug8yCh1lkBsVo1AGVPD98vHd7Xal1vsPRzLjZYonDxbgfYmmFjKOcmKmgUCa0BrVY9z5GvuQgrXwVMq736/Wbl/rnm3JpSxDmw3A4Z8Q1lMgSSfMMWPm4lukfEI68oLQl/RBJ5kqZ+wujnCSY8ZNeCkZmbOvFCcF9ZZizsKMIWKwdfqGDm+BoNCUIBnZoA+qBbH3tDWZa6yXPCh9kJaeuBqRIHJ5Q4OnT+sEN1Bt0T2BWhQcoYhH1tam4aRKwGVi0BFbylJE4laCI/Uwwb6jKT4s8P27TFrIJTJKh12GGR+IzDO6CJUtxVKdEtj4IWxWWw5Jp1gVxmhSvGUan8PdPup4ic73mnptxeX0hiQsIzylqjQX9+h2+16fRNoJs0sPI5f6M9u6A8RkAWywUEg5UxAdyslRagBrCfgIrDVW1Y7r45dlidLWUcvQsUGW62GEqdOGkxnShGEqM/AuM16J09ThBf1ZBk8U4GyRMZsMbBlniNCvk2kT1ZKscvn5qVhBiiZF1ZHQexk7WStJwXtARsfJYkGPrMwraYzSBGXf7oDiBlTOweg1MXSxoxdoSYzVxOIF1wRnMxrY7gqHyzHp2swZ2WfOrYrXI94VAI1jP2LQjHQPZHWdLxXlf5K1qdrzCXi8LCN2OgdejoD+Bjd0VPmpG55uzNZ+Jq8zi14XsXORJMxXqGdikWTQDW9mzWDeV2+7ONnHyGXGm0dY0K5fB4ps1RepHYHnoRDOwU8kUzhsLy5qF0W2u36kcJzBilzOwU01/Abas2UL5bYJ4dTWa8syx55r50XNgslkakq9uYyYwcAk2mXEGsGRG67DIYVa9tJM6g9XEmpaiEUyOmtF05pCbHcQwgZVBre0KkZ7AEh/oGZjLT2CzKF4wo7u6ObJWWgkTmJxrpk67AzrvwN1qViwEx6eEi/XBJxiawGzh43gy39zR9KYxXdxtWYbJUm5PYOFkRlvnYiLuzWwJkzfLmXjQcbP7Bf6fwDLwqRmbmLScNWl5d5U6dvRoMwtAc9uIOoHp7KowQjMewOV1IwrVzzTDWXrt5wmMgYtqfjPD4jf8U6UP9rKTyPKqaj+BmYVi1oq00s2Xe61oc+UunNw2e1bEZt0Fdy6A0cPZIbK7LvL53XbctTj5fK4nsOgMZsv+y9SENZebTc9P7i2OS1LFxZfRT2CmhJ7AsNZfRkLR1cg8Lr5/DuT54pNYT2C8+ATj542kJy65r6izZ1vMl2KHaacGFfyRCPiXGTdn2nDcc+haVryrfvfoYZxpyyWtxBXYOafCT+2x9PVCS+ybQosgPYEV4NSUm4PRoRVh+cGmcPmfKHUW/gk2pe6MfWnKoyhivvxrJ6C+GBzCOdC+jTENuRhOIj3b+FP20vYenxY8KxZGQYKyIKprbSR2XTcV2nxORJHJIKJ/6cDT9nmwCTjnQVCFt+WQRasgKMwjRaD+9Eyf63QjpUSPZo6RL7MyevL4YUVq9I0jaBs86o7el0f9ziv5M7DrvccD2f4R2HrR+nfALNshhIRBYBK1rPPbn2bi2JcuPTgexadnvAfODpWvTKC7aaSjoqIDyX1uq7BUSlVBIcwMokRHOkkSraM0DnxfnqmjLoUohS61LgVXwy8SoeV0DyELWIYuSMcYhmYi1UXA9wzd8BH2M8533C1EMazU7fkX4jM+/JPbhbQZOgIL+7N9vt1DuB9qu27FMLgFmNJK933y83Ydc1e9rm6z0rLMJEXet+ywQn9hR6q069o0UOpGi816nt9pSgP5ukLq/CDY2spCbkrCs+A7YHTNjDJZ/n4QFK0TnSynS5PrpNFJysITAnW7aLWuKC7+LAWJJKo/SzBnvUFNa0Cwqtv402CYuU2dt119v7S1gjzPTSo0bZs345EdDppWIOyAKllZC1BDmSi/R1B3xHPLYbFLl+NKp3H2d//OzOE8jhdjP9w9eUL9LcF9txiQxlUEGLojxLYcx7Ed2zMXz3wYrpb53kzGfLSAuTXTdoyByHAmQgiwh68sbAPzjmXubEOkA3F6ntcupQwx5ei26lJ2fNVl3/a61W3XdU2Xtian+6L4+HBtL+/6tGq7HIR513J/d9TYPX7wqO/6LHqvUdH2gpRdQ4tEp6HKd8Giz/DuF4cfsK/hISlamCdwJ15gcIRbmLRwV+xf9hA58PXjLf/xooD/8rLb798P0IXvbZsdIE9hDmsNa1gdIPR3b1uoj28vcDHicP+TQQib7MebBimMGWzpB7R28AgDAZMMfmwh8l4Ohx/tHtZAvv+Cu/2xhkLAl42dQ/OO4awEvr77BmzTvea/kp/9Fi6eARqwDP6AufvyMcxScNiiPfS2cAeLCDbV2+vRaPZr+/GzfX/xgHw5UvBxbGDc9W8/SAvD1DzZ5jCFzR6+7Xb7Dja/ejPTRbDuRb0VL7X79n6U4pfLftT0CEH0E25l/KZxC2GLvQ8It+k7PIbhxw4YZeCL3P2EnddCK4Pvv/IabuA73A5ThNBNht+XwCxZYWUpRBRDIKxCoqjtV+B0q6hZ1zIMLJVl0qsyZdtqIKmM+SBkjALJLa9iFUKMsoyZi2IssxzGnvo7nn8h/wHikLUHroNweAAAAABJRU5ErkJggg==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1401425" y="235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104775</xdr:rowOff>
    </xdr:to>
    <xdr:sp macro="" textlink="">
      <xdr:nvSpPr>
        <xdr:cNvPr id="1026" name="AutoShape 2" descr="data:image/png;base64,iVBORw0KGgoAAAANSUhEUgAAAGwAAABmCAMAAAAZI4SZAAAAkFBMVEX///8AAAD8/Pz5+fn19fWlpaX29vbR0dHd3d3t7e3y8vLh4eG+vr61tbWxsbGfn5/o6OjX19eOjo7MzMygoKB/f3+Hh4eUlJTExMRycnKpqamSkpLIyMizs7N4eHh8fHxqampJSUliYmJZWVlTU1MwMDAiIiJLS0tCQkIxMTEREREpKSk5OTkcHBwXFxcNDQ0VhnFkAAAKsUlEQVRogeVaaZeiMBZNWLMSQiCsAoKW1tLd///fTUCqRAW1epkPM6/PaUQhN2+7eXkpAP6nxLIAsP+bYP/Hckd7B4cSSYQw/qdg0hVpKuJ4UwRFELhClJGIs3/glSyv84JiI4R49iCE4DDEYZbkeUr+FoxNaVHn6t4jOMqFpH9uVsp4UaDHzznMDVj2R1BKF4o++zBRLIp/GwptA/K99CeoS3+HMEiV/NY0UR6E333HuMD5HSwjVex+SzvasG9P7yyeH/Hnn86SZ6FWMtrJmicTAUfBs1A04SvBKtu7mfn1WPpEWo0SihTIeCULLbHxHo7A9LNMICJprGjJolx+o2gesZgbPUmstGZTzFkocRdfUu1d3SxjmKcETwaYPObX2VJI4fZeoMXxc3pl8RjbYSA+A4QV7oIxqV4nu0A/lY1OsxkHrprM87k+fUlkLG5nKpO1CPDbZ6AAb8cpOW1gY+MUL4/BaC0L5fwGjtfLg+D8GaiJHTDPAS2SmqNh+p9LA2tufOcuMizRT+QXFcU42kYoXMSIABW7zBg0mNjX4oF79UpULYyjxGOsIJLDBeUVYZFPyqiWAFWJGuqTZJqzn1y+g/PbkPQeGzHs2HCxXY3tjlu08wl2G2oBtjP/OX1wCq/u6jVW3IxUsEdQvB7c76nadwrjMDciPNEoFEJ6IC4zClQyeuxw/WZ0Hf+kf4DF3XE2qoyNzysgRMgj3xg2KEJeBMZZrhsC84ncgqlr1bS8j1UHI9HpNEStb6ucqlyNKYRl5GKaMGD7orEsJXh78/Lu8tZu7tGYxfth2bb8nmLREFwGZKPPL6AuI35f2cCutW3Ja58ZwrkkQb65g6XSMbVQ6hLZKMtEn9QZkH7lZ5VEA2iWsDCIjNtIky4R3sfFnbu+1FG3GBxMXFeiNAZ+HFDhAqcUypSUHXxtxiDMYhdlcYrcdKl0ieYpHKar9My0P1yqWoFcYNC6dqpDUCR0jHMSQAh3gzY2ijWigi0yOYpmN3IloS2vGwmBaNfKesdiB8fvQhDWX3kiYX8wePlQYKJubcrhPNFXwHBRk3H6CfHTwPhug8yCh1lkBsVo1AGVPD98vHd7Xal1vsPRzLjZYonDxbgfYmmFjKOcmKmgUCa0BrVY9z5GvuQgrXwVMq736/Wbl/rnm3JpSxDmw3A4Z8Q1lMgSSfMMWPm4lukfEI68oLQl/RBJ5kqZ+wujnCSY8ZNeCkZmbOvFCcF9ZZizsKMIWKwdfqGDm+BoNCUIBnZoA+qBbH3tDWZa6yXPCh9kJaeuBqRIHJ5Q4OnT+sEN1Bt0T2BWhQcoYhH1tam4aRKwGVi0BFbylJE4laCI/Uwwb6jKT4s8P27TFrIJTJKh12GGR+IzDO6CJUtxVKdEtj4IWxWWw5Jp1gVxmhSvGUan8PdPup4ic73mnptxeX0hiQsIzylqjQX9+h2+16fRNoJs0sPI5f6M9u6A8RkAWywUEg5UxAdyslRagBrCfgIrDVW1Y7r45dlidLWUcvQsUGW62GEqdOGkxnShGEqM/AuM16J09ThBf1ZBk8U4GyRMZsMbBlniNCvk2kT1ZKscvn5qVhBiiZF1ZHQexk7WStJwXtARsfJYkGPrMwraYzSBGXf7oDiBlTOweg1MXSxoxdoSYzVxOIF1wRnMxrY7gqHyzHp2swZ2WfOrYrXI94VAI1jP2LQjHQPZHWdLxXlf5K1qdrzCXi8LCN2OgdejoD+Bjd0VPmpG55uzNZ+Jq8zi14XsXORJMxXqGdikWTQDW9mzWDeV2+7ONnHyGXGm0dY0K5fB4ps1RepHYHnoRDOwU8kUzhsLy5qF0W2u36kcJzBilzOwU01/Abas2UL5bYJ4dTWa8syx55r50XNgslkakq9uYyYwcAk2mXEGsGRG67DIYVa9tJM6g9XEmpaiEUyOmtF05pCbHcQwgZVBre0KkZ7AEh/oGZjLT2CzKF4wo7u6ObJWWgkTmJxrpk67AzrvwN1qViwEx6eEi/XBJxiawGzh43gy39zR9KYxXdxtWYbJUm5PYOFkRlvnYiLuzWwJkzfLmXjQcbP7Bf6fwDLwqRmbmLScNWl5d5U6dvRoMwtAc9uIOoHp7KowQjMewOV1IwrVzzTDWXrt5wmMgYtqfjPD4jf8U6UP9rKTyPKqaj+BmYVi1oq00s2Xe61oc+UunNw2e1bEZt0Fdy6A0cPZIbK7LvL53XbctTj5fK4nsOgMZsv+y9SENZebTc9P7i2OS1LFxZfRT2CmhJ7AsNZfRkLR1cg8Lr5/DuT54pNYT2C8+ATj542kJy65r6izZ1vMl2KHaacGFfyRCPiXGTdn2nDcc+haVryrfvfoYZxpyyWtxBXYOafCT+2x9PVCS+ybQosgPYEV4NSUm4PRoRVh+cGmcPmfKHUW/gk2pe6MfWnKoyhivvxrJ6C+GBzCOdC+jTENuRhOIj3b+FP20vYenxY8KxZGQYKyIKprbSR2XTcV2nxORJHJIKJ/6cDT9nmwCTjnQVCFt+WQRasgKMwjRaD+9Eyf63QjpUSPZo6RL7MyevL4YUVq9I0jaBs86o7el0f9ziv5M7DrvccD2f4R2HrR+nfALNshhIRBYBK1rPPbn2bi2JcuPTgexadnvAfODpWvTKC7aaSjoqIDyX1uq7BUSlVBIcwMokRHOkkSraM0DnxfnqmjLoUohS61LgVXwy8SoeV0DyELWIYuSMcYhmYi1UXA9wzd8BH2M8533C1EMazU7fkX4jM+/JPbhbQZOgIL+7N9vt1DuB9qu27FMLgFmNJK933y83Ydc1e9rm6z0rLMJEXet+ywQn9hR6q069o0UOpGi816nt9pSgP5ukLq/CDY2spCbkrCs+A7YHTNjDJZ/n4QFK0TnSynS5PrpNFJysITAnW7aLWuKC7+LAWJJKo/SzBnvUFNa0Cwqtv402CYuU2dt119v7S1gjzPTSo0bZs345EdDppWIOyAKllZC1BDmSi/R1B3xHPLYbFLl+NKp3H2d//OzOE8jhdjP9w9eUL9LcF9txiQxlUEGLojxLYcx7Ed2zMXz3wYrpb53kzGfLSAuTXTdoyByHAmQgiwh68sbAPzjmXubEOkA3F6ntcupQwx5ei26lJ2fNVl3/a61W3XdU2Xtian+6L4+HBtL+/6tGq7HIR513J/d9TYPX7wqO/6LHqvUdH2gpRdQ4tEp6HKd8Giz/DuF4cfsK/hISlamCdwJ15gcIRbmLRwV+xf9hA58PXjLf/xooD/8rLb798P0IXvbZsdIE9hDmsNa1gdIPR3b1uoj28vcDHicP+TQQib7MebBimMGWzpB7R28AgDAZMMfmwh8l4Ohx/tHtZAvv+Cu/2xhkLAl42dQ/OO4awEvr77BmzTvea/kp/9Fi6eARqwDP6AufvyMcxScNiiPfS2cAeLCDbV2+vRaPZr+/GzfX/xgHw5UvBxbGDc9W8/SAvD1DzZ5jCFzR6+7Xb7Dja/ejPTRbDuRb0VL7X79n6U4pfLftT0CEH0E25l/KZxC2GLvQ8It+k7PIbhxw4YZeCL3P2EnddCK4Pvv/IabuA73A5ThNBNht+XwCxZYWUpRBRDIKxCoqjtV+B0q6hZ1zIMLJVl0qsyZdtqIKmM+SBkjALJLa9iFUKMsoyZi2IssxzGnvo7nn8h/wHikLUHroNweAAAAABJRU5ErkJggg==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1401425" y="235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9</xdr:row>
      <xdr:rowOff>104775</xdr:rowOff>
    </xdr:to>
    <xdr:sp macro="" textlink="">
      <xdr:nvSpPr>
        <xdr:cNvPr id="1027" name="AutoShape 3" descr="Resultado de imagen para universidad técnica del norte INSTITUTO DE POSTGRADO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9877425" y="255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15874</xdr:colOff>
      <xdr:row>1</xdr:row>
      <xdr:rowOff>39688</xdr:rowOff>
    </xdr:from>
    <xdr:to>
      <xdr:col>7</xdr:col>
      <xdr:colOff>1150937</xdr:colOff>
      <xdr:row>1</xdr:row>
      <xdr:rowOff>976312</xdr:rowOff>
    </xdr:to>
    <xdr:pic>
      <xdr:nvPicPr>
        <xdr:cNvPr id="6" name="Imagen 5" descr="http://ecuadoruniversitario.com/wp-content/uploads/2011/10/ecuadoruniversitario_com_logo_utn-350x263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9562" y="238126"/>
          <a:ext cx="1135063" cy="936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156638</xdr:colOff>
      <xdr:row>1</xdr:row>
      <xdr:rowOff>79375</xdr:rowOff>
    </xdr:from>
    <xdr:to>
      <xdr:col>1</xdr:col>
      <xdr:colOff>1222375</xdr:colOff>
      <xdr:row>1</xdr:row>
      <xdr:rowOff>976312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638" y="277813"/>
          <a:ext cx="1065737" cy="896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41"/>
  <sheetViews>
    <sheetView tabSelected="1" zoomScale="55" zoomScaleNormal="50" workbookViewId="0">
      <selection activeCell="O11" sqref="O11"/>
    </sheetView>
  </sheetViews>
  <sheetFormatPr baseColWidth="10" defaultColWidth="11.42578125" defaultRowHeight="18.75" x14ac:dyDescent="0.3"/>
  <cols>
    <col min="1" max="1" width="11.42578125" style="1"/>
    <col min="2" max="2" width="6.140625" style="2" customWidth="1"/>
    <col min="3" max="3" width="42.7109375" style="1" customWidth="1"/>
    <col min="4" max="4" width="49.7109375" style="3" customWidth="1"/>
    <col min="5" max="5" width="47.7109375" style="1" bestFit="1" customWidth="1"/>
    <col min="6" max="6" width="52" style="3" customWidth="1"/>
    <col min="7" max="7" width="50.5703125" style="1" customWidth="1"/>
    <col min="8" max="8" width="27.5703125" style="1" customWidth="1"/>
    <col min="9" max="24" width="5.28515625" style="1" customWidth="1"/>
    <col min="25" max="25" width="24" style="1" customWidth="1"/>
    <col min="26" max="26" width="22.28515625" style="1" customWidth="1"/>
    <col min="27" max="27" width="17.7109375" style="1" customWidth="1"/>
    <col min="28" max="16384" width="11.42578125" style="1"/>
  </cols>
  <sheetData>
    <row r="1" spans="2:27" ht="19.5" thickBot="1" x14ac:dyDescent="0.35"/>
    <row r="2" spans="2:27" ht="19.5" thickBot="1" x14ac:dyDescent="0.35">
      <c r="B2" s="108" t="s">
        <v>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10"/>
    </row>
    <row r="3" spans="2:27" s="4" customFormat="1" ht="18.75" customHeight="1" x14ac:dyDescent="0.25">
      <c r="B3" s="89" t="s">
        <v>1</v>
      </c>
      <c r="C3" s="90"/>
      <c r="D3" s="90"/>
      <c r="E3" s="91"/>
      <c r="F3" s="60" t="s">
        <v>42</v>
      </c>
      <c r="G3" s="61"/>
      <c r="H3" s="62"/>
      <c r="I3" s="128">
        <v>43990</v>
      </c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92" t="s">
        <v>2</v>
      </c>
      <c r="Z3" s="93"/>
      <c r="AA3" s="94"/>
    </row>
    <row r="4" spans="2:27" s="4" customFormat="1" ht="42.75" customHeight="1" thickBot="1" x14ac:dyDescent="0.3">
      <c r="B4" s="113" t="s">
        <v>3</v>
      </c>
      <c r="C4" s="41" t="s">
        <v>28</v>
      </c>
      <c r="D4" s="41" t="s">
        <v>4</v>
      </c>
      <c r="E4" s="41" t="s">
        <v>5</v>
      </c>
      <c r="F4" s="63"/>
      <c r="G4" s="64"/>
      <c r="H4" s="65"/>
      <c r="I4" s="130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95"/>
      <c r="Z4" s="96"/>
      <c r="AA4" s="97"/>
    </row>
    <row r="5" spans="2:27" s="4" customFormat="1" ht="42" customHeight="1" thickBot="1" x14ac:dyDescent="0.3">
      <c r="B5" s="114"/>
      <c r="C5" s="42" t="s">
        <v>44</v>
      </c>
      <c r="D5" s="42" t="s">
        <v>41</v>
      </c>
      <c r="E5" s="42" t="s">
        <v>43</v>
      </c>
      <c r="F5" s="66"/>
      <c r="G5" s="67"/>
      <c r="H5" s="68"/>
      <c r="I5" s="130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98"/>
      <c r="Z5" s="99"/>
      <c r="AA5" s="100"/>
    </row>
    <row r="6" spans="2:27" s="4" customFormat="1" ht="19.5" customHeight="1" thickBot="1" x14ac:dyDescent="0.3">
      <c r="B6" s="117" t="s">
        <v>7</v>
      </c>
      <c r="C6" s="118"/>
      <c r="D6" s="123" t="s">
        <v>8</v>
      </c>
      <c r="E6" s="123" t="s">
        <v>9</v>
      </c>
      <c r="F6" s="123" t="s">
        <v>29</v>
      </c>
      <c r="G6" s="126" t="s">
        <v>10</v>
      </c>
      <c r="H6" s="126" t="s">
        <v>11</v>
      </c>
      <c r="I6" s="89" t="s">
        <v>12</v>
      </c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1"/>
    </row>
    <row r="7" spans="2:27" s="4" customFormat="1" ht="17.25" thickBot="1" x14ac:dyDescent="0.3">
      <c r="B7" s="119"/>
      <c r="C7" s="120"/>
      <c r="D7" s="124"/>
      <c r="E7" s="124"/>
      <c r="F7" s="124"/>
      <c r="G7" s="127"/>
      <c r="H7" s="127"/>
      <c r="I7" s="111" t="s">
        <v>30</v>
      </c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77" t="s">
        <v>31</v>
      </c>
      <c r="Z7" s="77" t="s">
        <v>32</v>
      </c>
      <c r="AA7" s="77" t="s">
        <v>33</v>
      </c>
    </row>
    <row r="8" spans="2:27" s="4" customFormat="1" ht="39" customHeight="1" thickBot="1" x14ac:dyDescent="0.3">
      <c r="B8" s="121"/>
      <c r="C8" s="122"/>
      <c r="D8" s="125"/>
      <c r="E8" s="125"/>
      <c r="F8" s="125"/>
      <c r="G8" s="78"/>
      <c r="H8" s="78"/>
      <c r="I8" s="43">
        <v>18</v>
      </c>
      <c r="J8" s="44">
        <v>19</v>
      </c>
      <c r="K8" s="43">
        <v>20</v>
      </c>
      <c r="L8" s="44">
        <v>21</v>
      </c>
      <c r="M8" s="43">
        <v>22</v>
      </c>
      <c r="N8" s="44">
        <v>23</v>
      </c>
      <c r="O8" s="53">
        <v>24</v>
      </c>
      <c r="P8" s="53">
        <v>25</v>
      </c>
      <c r="Q8" s="53">
        <v>26</v>
      </c>
      <c r="R8" s="53">
        <v>27</v>
      </c>
      <c r="S8" s="43">
        <v>28</v>
      </c>
      <c r="T8" s="44">
        <v>29</v>
      </c>
      <c r="U8" s="43">
        <v>30</v>
      </c>
      <c r="V8" s="44">
        <v>31</v>
      </c>
      <c r="W8" s="43">
        <v>32</v>
      </c>
      <c r="X8" s="44">
        <v>33</v>
      </c>
      <c r="Y8" s="78"/>
      <c r="Z8" s="78"/>
      <c r="AA8" s="88"/>
    </row>
    <row r="9" spans="2:27" s="4" customFormat="1" ht="38.25" customHeight="1" x14ac:dyDescent="0.25">
      <c r="B9" s="104" t="s">
        <v>45</v>
      </c>
      <c r="C9" s="105"/>
      <c r="D9" s="101" t="s">
        <v>46</v>
      </c>
      <c r="E9" s="189" t="s">
        <v>55</v>
      </c>
      <c r="F9" s="189" t="s">
        <v>56</v>
      </c>
      <c r="G9" s="164" t="s">
        <v>85</v>
      </c>
      <c r="H9" s="189" t="s">
        <v>57</v>
      </c>
      <c r="I9" s="200"/>
      <c r="J9" s="202"/>
      <c r="K9" s="202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6"/>
      <c r="Y9" s="198">
        <v>0.5</v>
      </c>
      <c r="Z9" s="82">
        <f>(SUM(Y9:Y13)/5)</f>
        <v>0.41</v>
      </c>
      <c r="AA9" s="79">
        <f>(Z9*30)/100</f>
        <v>0.12299999999999998</v>
      </c>
    </row>
    <row r="10" spans="2:27" s="4" customFormat="1" ht="36" customHeight="1" x14ac:dyDescent="0.25">
      <c r="B10" s="106"/>
      <c r="C10" s="107"/>
      <c r="D10" s="102"/>
      <c r="E10" s="190"/>
      <c r="F10" s="190"/>
      <c r="G10" s="165"/>
      <c r="H10" s="190"/>
      <c r="I10" s="201"/>
      <c r="J10" s="203"/>
      <c r="K10" s="203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7"/>
      <c r="Y10" s="199"/>
      <c r="Z10" s="83"/>
      <c r="AA10" s="80"/>
    </row>
    <row r="11" spans="2:27" s="4" customFormat="1" ht="39" customHeight="1" x14ac:dyDescent="0.25">
      <c r="B11" s="106"/>
      <c r="C11" s="107"/>
      <c r="D11" s="102"/>
      <c r="E11" s="35" t="s">
        <v>49</v>
      </c>
      <c r="F11" s="17" t="s">
        <v>53</v>
      </c>
      <c r="G11" s="165"/>
      <c r="H11" s="59" t="s">
        <v>58</v>
      </c>
      <c r="I11" s="194"/>
      <c r="J11" s="195"/>
      <c r="K11" s="19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45">
        <v>0.4</v>
      </c>
      <c r="Z11" s="83"/>
      <c r="AA11" s="80"/>
    </row>
    <row r="12" spans="2:27" s="4" customFormat="1" ht="50.25" customHeight="1" x14ac:dyDescent="0.25">
      <c r="B12" s="106"/>
      <c r="C12" s="107"/>
      <c r="D12" s="102"/>
      <c r="E12" s="35" t="s">
        <v>50</v>
      </c>
      <c r="F12" s="17" t="s">
        <v>52</v>
      </c>
      <c r="G12" s="165"/>
      <c r="H12" s="191" t="s">
        <v>59</v>
      </c>
      <c r="I12" s="194"/>
      <c r="J12" s="195"/>
      <c r="K12" s="19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45">
        <v>0.85</v>
      </c>
      <c r="Z12" s="83"/>
      <c r="AA12" s="80"/>
    </row>
    <row r="13" spans="2:27" s="4" customFormat="1" ht="53.25" customHeight="1" thickBot="1" x14ac:dyDescent="0.3">
      <c r="B13" s="106"/>
      <c r="C13" s="107"/>
      <c r="D13" s="103"/>
      <c r="E13" s="36" t="s">
        <v>51</v>
      </c>
      <c r="F13" s="8" t="s">
        <v>54</v>
      </c>
      <c r="G13" s="166"/>
      <c r="H13" s="192"/>
      <c r="I13" s="196"/>
      <c r="J13" s="197"/>
      <c r="K13" s="197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46">
        <v>0.3</v>
      </c>
      <c r="Z13" s="84"/>
      <c r="AA13" s="81"/>
    </row>
    <row r="14" spans="2:27" s="4" customFormat="1" ht="24" customHeight="1" x14ac:dyDescent="0.25">
      <c r="B14" s="106"/>
      <c r="C14" s="107"/>
      <c r="D14" s="115" t="s">
        <v>47</v>
      </c>
      <c r="E14" s="189" t="s">
        <v>60</v>
      </c>
      <c r="F14" s="189" t="s">
        <v>63</v>
      </c>
      <c r="G14" s="132" t="s">
        <v>64</v>
      </c>
      <c r="H14" s="188" t="s">
        <v>73</v>
      </c>
      <c r="I14" s="208"/>
      <c r="J14" s="204"/>
      <c r="K14" s="202"/>
      <c r="L14" s="202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6"/>
      <c r="Y14" s="210">
        <v>0</v>
      </c>
      <c r="Z14" s="82">
        <f>(SUM(Y14:Y20)/7)</f>
        <v>0</v>
      </c>
      <c r="AA14" s="72">
        <f>Z14*40/100</f>
        <v>0</v>
      </c>
    </row>
    <row r="15" spans="2:27" s="4" customFormat="1" ht="22.5" customHeight="1" x14ac:dyDescent="0.25">
      <c r="B15" s="106"/>
      <c r="C15" s="107"/>
      <c r="D15" s="116"/>
      <c r="E15" s="190"/>
      <c r="F15" s="190"/>
      <c r="G15" s="133"/>
      <c r="H15" s="73"/>
      <c r="I15" s="209"/>
      <c r="J15" s="205"/>
      <c r="K15" s="203"/>
      <c r="L15" s="203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7"/>
      <c r="Y15" s="211"/>
      <c r="Z15" s="83"/>
      <c r="AA15" s="72"/>
    </row>
    <row r="16" spans="2:27" s="4" customFormat="1" ht="46.5" customHeight="1" x14ac:dyDescent="0.25">
      <c r="B16" s="106"/>
      <c r="C16" s="107"/>
      <c r="D16" s="116"/>
      <c r="E16" s="213" t="s">
        <v>70</v>
      </c>
      <c r="F16" s="54" t="s">
        <v>71</v>
      </c>
      <c r="G16" s="133"/>
      <c r="H16" s="73"/>
      <c r="I16" s="55"/>
      <c r="J16" s="56"/>
      <c r="K16" s="217"/>
      <c r="L16" s="217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7">
        <v>0</v>
      </c>
      <c r="Z16" s="83"/>
      <c r="AA16" s="72"/>
    </row>
    <row r="17" spans="2:27" s="4" customFormat="1" ht="54" customHeight="1" x14ac:dyDescent="0.25">
      <c r="B17" s="106"/>
      <c r="C17" s="107"/>
      <c r="D17" s="116"/>
      <c r="E17" s="212" t="s">
        <v>69</v>
      </c>
      <c r="F17" s="17" t="s">
        <v>72</v>
      </c>
      <c r="G17" s="133"/>
      <c r="H17" s="73"/>
      <c r="I17" s="6"/>
      <c r="J17" s="7"/>
      <c r="K17" s="7"/>
      <c r="L17" s="195"/>
      <c r="M17" s="19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47">
        <v>0</v>
      </c>
      <c r="Z17" s="83"/>
      <c r="AA17" s="73"/>
    </row>
    <row r="18" spans="2:27" s="4" customFormat="1" ht="39" customHeight="1" x14ac:dyDescent="0.25">
      <c r="B18" s="106"/>
      <c r="C18" s="107"/>
      <c r="D18" s="116"/>
      <c r="E18" s="212" t="s">
        <v>66</v>
      </c>
      <c r="F18" s="17" t="s">
        <v>65</v>
      </c>
      <c r="G18" s="133"/>
      <c r="H18" s="73"/>
      <c r="I18" s="6"/>
      <c r="J18" s="7"/>
      <c r="K18" s="7"/>
      <c r="L18" s="218"/>
      <c r="M18" s="19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47">
        <v>0</v>
      </c>
      <c r="Z18" s="83"/>
      <c r="AA18" s="73"/>
    </row>
    <row r="19" spans="2:27" s="4" customFormat="1" ht="39.75" customHeight="1" x14ac:dyDescent="0.25">
      <c r="B19" s="106"/>
      <c r="C19" s="107"/>
      <c r="D19" s="116"/>
      <c r="E19" s="212" t="s">
        <v>62</v>
      </c>
      <c r="F19" s="17" t="s">
        <v>68</v>
      </c>
      <c r="G19" s="133"/>
      <c r="H19" s="73"/>
      <c r="I19" s="6"/>
      <c r="J19" s="7"/>
      <c r="K19" s="7"/>
      <c r="L19" s="7"/>
      <c r="M19" s="7"/>
      <c r="N19" s="195"/>
      <c r="O19" s="195"/>
      <c r="P19" s="195"/>
      <c r="Q19" s="195"/>
      <c r="R19" s="195"/>
      <c r="S19" s="195"/>
      <c r="T19" s="195"/>
      <c r="U19" s="195"/>
      <c r="V19" s="7"/>
      <c r="W19" s="7"/>
      <c r="X19" s="7"/>
      <c r="Y19" s="47">
        <v>0</v>
      </c>
      <c r="Z19" s="83"/>
      <c r="AA19" s="73"/>
    </row>
    <row r="20" spans="2:27" s="4" customFormat="1" ht="46.5" customHeight="1" thickBot="1" x14ac:dyDescent="0.3">
      <c r="B20" s="106"/>
      <c r="C20" s="107"/>
      <c r="D20" s="116"/>
      <c r="E20" s="214" t="s">
        <v>61</v>
      </c>
      <c r="F20" s="8" t="s">
        <v>67</v>
      </c>
      <c r="G20" s="134"/>
      <c r="H20" s="216"/>
      <c r="I20" s="9"/>
      <c r="J20" s="10"/>
      <c r="K20" s="10"/>
      <c r="L20" s="10"/>
      <c r="M20" s="10"/>
      <c r="N20" s="197"/>
      <c r="O20" s="197"/>
      <c r="P20" s="197"/>
      <c r="Q20" s="197"/>
      <c r="R20" s="197"/>
      <c r="S20" s="197"/>
      <c r="T20" s="197"/>
      <c r="U20" s="197"/>
      <c r="V20" s="10"/>
      <c r="W20" s="10"/>
      <c r="X20" s="10"/>
      <c r="Y20" s="48">
        <v>0</v>
      </c>
      <c r="Z20" s="84"/>
      <c r="AA20" s="73"/>
    </row>
    <row r="21" spans="2:27" s="4" customFormat="1" ht="53.25" customHeight="1" x14ac:dyDescent="0.25">
      <c r="B21" s="106"/>
      <c r="C21" s="107"/>
      <c r="D21" s="115" t="s">
        <v>48</v>
      </c>
      <c r="E21" s="16" t="s">
        <v>74</v>
      </c>
      <c r="F21" s="16" t="s">
        <v>75</v>
      </c>
      <c r="G21" s="132" t="s">
        <v>82</v>
      </c>
      <c r="H21" s="16" t="s">
        <v>83</v>
      </c>
      <c r="I21" s="33"/>
      <c r="J21" s="5"/>
      <c r="K21" s="5"/>
      <c r="L21" s="5"/>
      <c r="M21" s="5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5"/>
      <c r="Y21" s="49">
        <v>0</v>
      </c>
      <c r="Z21" s="85">
        <f>(SUM(Y21:Y25)/5)</f>
        <v>0.2</v>
      </c>
      <c r="AA21" s="74">
        <f>Z21*30/100</f>
        <v>0.06</v>
      </c>
    </row>
    <row r="22" spans="2:27" s="4" customFormat="1" ht="55.5" customHeight="1" x14ac:dyDescent="0.25">
      <c r="B22" s="106"/>
      <c r="C22" s="107"/>
      <c r="D22" s="116"/>
      <c r="E22" s="59" t="s">
        <v>76</v>
      </c>
      <c r="F22" s="59" t="s">
        <v>77</v>
      </c>
      <c r="G22" s="133"/>
      <c r="H22" s="219" t="s">
        <v>84</v>
      </c>
      <c r="I22" s="6"/>
      <c r="J22" s="7"/>
      <c r="K22" s="215"/>
      <c r="L22" s="195"/>
      <c r="M22" s="2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50">
        <v>1</v>
      </c>
      <c r="Z22" s="86"/>
      <c r="AA22" s="75"/>
    </row>
    <row r="23" spans="2:27" s="4" customFormat="1" ht="15" customHeight="1" x14ac:dyDescent="0.25">
      <c r="B23" s="106"/>
      <c r="C23" s="107"/>
      <c r="D23" s="116"/>
      <c r="E23" s="219" t="s">
        <v>80</v>
      </c>
      <c r="F23" s="219" t="s">
        <v>81</v>
      </c>
      <c r="G23" s="133"/>
      <c r="H23" s="220"/>
      <c r="I23" s="222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8"/>
      <c r="X23" s="231"/>
      <c r="Y23" s="234">
        <v>0</v>
      </c>
      <c r="Z23" s="86"/>
      <c r="AA23" s="75"/>
    </row>
    <row r="24" spans="2:27" s="4" customFormat="1" ht="21.75" customHeight="1" x14ac:dyDescent="0.25">
      <c r="B24" s="106"/>
      <c r="C24" s="107"/>
      <c r="D24" s="116"/>
      <c r="E24" s="220"/>
      <c r="F24" s="220"/>
      <c r="G24" s="133"/>
      <c r="H24" s="220"/>
      <c r="I24" s="223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9"/>
      <c r="X24" s="232"/>
      <c r="Y24" s="235"/>
      <c r="Z24" s="86"/>
      <c r="AA24" s="75"/>
    </row>
    <row r="25" spans="2:27" s="4" customFormat="1" ht="21" customHeight="1" thickBot="1" x14ac:dyDescent="0.3">
      <c r="B25" s="106"/>
      <c r="C25" s="107"/>
      <c r="D25" s="116"/>
      <c r="E25" s="221"/>
      <c r="F25" s="221"/>
      <c r="G25" s="133"/>
      <c r="H25" s="221"/>
      <c r="I25" s="224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30"/>
      <c r="X25" s="233"/>
      <c r="Y25" s="236"/>
      <c r="Z25" s="87"/>
      <c r="AA25" s="76"/>
    </row>
    <row r="26" spans="2:27" ht="25.5" customHeight="1" thickBot="1" x14ac:dyDescent="0.35">
      <c r="B26" s="69" t="s">
        <v>13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1"/>
      <c r="Y26" s="32"/>
      <c r="Z26" s="11" t="s">
        <v>6</v>
      </c>
      <c r="AA26" s="11">
        <f>SUM(AA9:AA25)</f>
        <v>0.183</v>
      </c>
    </row>
    <row r="27" spans="2:27" ht="19.5" thickBot="1" x14ac:dyDescent="0.35">
      <c r="B27" s="12"/>
      <c r="C27" s="153" t="s">
        <v>14</v>
      </c>
      <c r="D27" s="156"/>
      <c r="E27" s="157"/>
      <c r="F27" s="157"/>
      <c r="G27" s="158"/>
      <c r="H27" s="161"/>
      <c r="I27" s="135" t="s">
        <v>6</v>
      </c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7"/>
    </row>
    <row r="28" spans="2:27" ht="111" customHeight="1" thickBot="1" x14ac:dyDescent="0.35">
      <c r="B28" s="13"/>
      <c r="C28" s="154"/>
      <c r="D28" s="148" t="s">
        <v>15</v>
      </c>
      <c r="E28" s="149"/>
      <c r="F28" s="150" t="s">
        <v>15</v>
      </c>
      <c r="G28" s="151"/>
      <c r="H28" s="162"/>
      <c r="I28" s="138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40"/>
    </row>
    <row r="29" spans="2:27" s="4" customFormat="1" ht="27.75" customHeight="1" thickBot="1" x14ac:dyDescent="0.35">
      <c r="B29" s="14"/>
      <c r="C29" s="154"/>
      <c r="D29" s="146" t="s">
        <v>16</v>
      </c>
      <c r="E29" s="147"/>
      <c r="F29" s="159" t="s">
        <v>17</v>
      </c>
      <c r="G29" s="160"/>
      <c r="H29" s="162"/>
      <c r="I29" s="138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40"/>
    </row>
    <row r="30" spans="2:27" s="4" customFormat="1" ht="32.25" customHeight="1" thickBot="1" x14ac:dyDescent="0.3">
      <c r="B30" s="15"/>
      <c r="C30" s="155"/>
      <c r="D30" s="144" t="s">
        <v>79</v>
      </c>
      <c r="E30" s="145"/>
      <c r="F30" s="144" t="s">
        <v>78</v>
      </c>
      <c r="G30" s="152"/>
      <c r="H30" s="163"/>
      <c r="I30" s="141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3"/>
    </row>
    <row r="31" spans="2:27" s="4" customFormat="1" ht="16.5" x14ac:dyDescent="0.25">
      <c r="B31" s="51"/>
      <c r="D31" s="52"/>
      <c r="F31" s="52"/>
    </row>
    <row r="33" spans="3:5" x14ac:dyDescent="0.3">
      <c r="C33" s="1" t="s">
        <v>6</v>
      </c>
    </row>
    <row r="35" spans="3:5" ht="37.5" customHeight="1" x14ac:dyDescent="0.3">
      <c r="C35" s="58" t="s">
        <v>34</v>
      </c>
      <c r="D35" s="168" t="s">
        <v>35</v>
      </c>
      <c r="E35" s="168"/>
    </row>
    <row r="36" spans="3:5" x14ac:dyDescent="0.3">
      <c r="C36" s="167" t="s">
        <v>31</v>
      </c>
      <c r="D36" s="169" t="s">
        <v>36</v>
      </c>
      <c r="E36" s="170"/>
    </row>
    <row r="37" spans="3:5" x14ac:dyDescent="0.3">
      <c r="C37" s="167"/>
      <c r="D37" s="171"/>
      <c r="E37" s="172"/>
    </row>
    <row r="38" spans="3:5" x14ac:dyDescent="0.3">
      <c r="C38" s="167" t="s">
        <v>32</v>
      </c>
      <c r="D38" s="169" t="s">
        <v>37</v>
      </c>
      <c r="E38" s="170"/>
    </row>
    <row r="39" spans="3:5" x14ac:dyDescent="0.3">
      <c r="C39" s="167"/>
      <c r="D39" s="171"/>
      <c r="E39" s="172"/>
    </row>
    <row r="40" spans="3:5" x14ac:dyDescent="0.3">
      <c r="C40" s="167" t="s">
        <v>33</v>
      </c>
      <c r="D40" s="169" t="s">
        <v>38</v>
      </c>
      <c r="E40" s="170"/>
    </row>
    <row r="41" spans="3:5" ht="86.25" customHeight="1" x14ac:dyDescent="0.3">
      <c r="C41" s="167"/>
      <c r="D41" s="171"/>
      <c r="E41" s="172"/>
    </row>
  </sheetData>
  <mergeCells count="109">
    <mergeCell ref="W23:W25"/>
    <mergeCell ref="X23:X25"/>
    <mergeCell ref="Y23:Y25"/>
    <mergeCell ref="H22:H25"/>
    <mergeCell ref="R23:R25"/>
    <mergeCell ref="S23:S25"/>
    <mergeCell ref="T23:T25"/>
    <mergeCell ref="U23:U25"/>
    <mergeCell ref="V23:V25"/>
    <mergeCell ref="N23:N25"/>
    <mergeCell ref="O23:O25"/>
    <mergeCell ref="P23:P25"/>
    <mergeCell ref="Q23:Q25"/>
    <mergeCell ref="I23:I25"/>
    <mergeCell ref="J23:J25"/>
    <mergeCell ref="K23:K25"/>
    <mergeCell ref="L23:L25"/>
    <mergeCell ref="M23:M25"/>
    <mergeCell ref="T14:T15"/>
    <mergeCell ref="U14:U15"/>
    <mergeCell ref="V14:V15"/>
    <mergeCell ref="W14:W15"/>
    <mergeCell ref="X14:X15"/>
    <mergeCell ref="X9:X10"/>
    <mergeCell ref="E14:E15"/>
    <mergeCell ref="F14:F15"/>
    <mergeCell ref="Y14:Y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  <mergeCell ref="S14:S15"/>
    <mergeCell ref="Y9:Y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C36:C37"/>
    <mergeCell ref="C38:C39"/>
    <mergeCell ref="C40:C41"/>
    <mergeCell ref="D35:E35"/>
    <mergeCell ref="D36:E37"/>
    <mergeCell ref="D38:E39"/>
    <mergeCell ref="D40:E41"/>
    <mergeCell ref="C27:C30"/>
    <mergeCell ref="D27:G27"/>
    <mergeCell ref="F29:G29"/>
    <mergeCell ref="H27:H30"/>
    <mergeCell ref="G9:G13"/>
    <mergeCell ref="E9:E10"/>
    <mergeCell ref="F9:F10"/>
    <mergeCell ref="H9:H10"/>
    <mergeCell ref="H12:H13"/>
    <mergeCell ref="H14:H20"/>
    <mergeCell ref="E23:E25"/>
    <mergeCell ref="F23:F25"/>
    <mergeCell ref="I27:AA30"/>
    <mergeCell ref="D30:E30"/>
    <mergeCell ref="D29:E29"/>
    <mergeCell ref="D28:E28"/>
    <mergeCell ref="F28:G28"/>
    <mergeCell ref="F30:G30"/>
    <mergeCell ref="B2:AA2"/>
    <mergeCell ref="I7:X7"/>
    <mergeCell ref="B4:B5"/>
    <mergeCell ref="D21:D25"/>
    <mergeCell ref="B3:E3"/>
    <mergeCell ref="Y7:Y8"/>
    <mergeCell ref="B6:C8"/>
    <mergeCell ref="D6:D8"/>
    <mergeCell ref="E6:E8"/>
    <mergeCell ref="F6:F8"/>
    <mergeCell ref="G6:G8"/>
    <mergeCell ref="H6:H8"/>
    <mergeCell ref="D14:D20"/>
    <mergeCell ref="I3:X5"/>
    <mergeCell ref="G14:G20"/>
    <mergeCell ref="G21:G25"/>
    <mergeCell ref="F3:H5"/>
    <mergeCell ref="B26:X26"/>
    <mergeCell ref="AA14:AA20"/>
    <mergeCell ref="AA21:AA25"/>
    <mergeCell ref="Z7:Z8"/>
    <mergeCell ref="AA9:AA13"/>
    <mergeCell ref="Z9:Z13"/>
    <mergeCell ref="Z14:Z20"/>
    <mergeCell ref="Z21:Z25"/>
    <mergeCell ref="AA7:AA8"/>
    <mergeCell ref="I6:AA6"/>
    <mergeCell ref="Y3:AA5"/>
    <mergeCell ref="D9:D13"/>
    <mergeCell ref="B9:C25"/>
  </mergeCells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topLeftCell="A2" zoomScale="120" zoomScaleNormal="120" workbookViewId="0">
      <selection activeCell="J13" sqref="J13"/>
    </sheetView>
  </sheetViews>
  <sheetFormatPr baseColWidth="10" defaultColWidth="11.42578125" defaultRowHeight="15" x14ac:dyDescent="0.25"/>
  <cols>
    <col min="2" max="2" width="20.5703125" customWidth="1"/>
    <col min="3" max="3" width="11.5703125" customWidth="1"/>
    <col min="4" max="4" width="11.28515625" customWidth="1"/>
    <col min="5" max="8" width="17.7109375" customWidth="1"/>
  </cols>
  <sheetData>
    <row r="1" spans="2:8" ht="15.75" thickBot="1" x14ac:dyDescent="0.3"/>
    <row r="2" spans="2:8" ht="79.5" customHeight="1" thickBot="1" x14ac:dyDescent="0.3">
      <c r="B2" s="37"/>
      <c r="C2" s="173" t="s">
        <v>18</v>
      </c>
      <c r="D2" s="174"/>
      <c r="E2" s="174"/>
      <c r="F2" s="174"/>
      <c r="G2" s="174"/>
      <c r="H2" s="175"/>
    </row>
    <row r="3" spans="2:8" ht="62.25" customHeight="1" thickBot="1" x14ac:dyDescent="0.3">
      <c r="B3" s="38" t="s">
        <v>19</v>
      </c>
      <c r="C3" s="34" t="s">
        <v>20</v>
      </c>
      <c r="D3" s="34" t="s">
        <v>21</v>
      </c>
      <c r="E3" s="20" t="s">
        <v>22</v>
      </c>
      <c r="F3" s="39" t="s">
        <v>23</v>
      </c>
      <c r="G3" s="39" t="s">
        <v>39</v>
      </c>
      <c r="H3" s="34" t="s">
        <v>40</v>
      </c>
    </row>
    <row r="4" spans="2:8" ht="15.75" x14ac:dyDescent="0.25">
      <c r="B4" s="31">
        <v>18</v>
      </c>
      <c r="C4" s="18" t="s">
        <v>6</v>
      </c>
      <c r="D4" s="18" t="s">
        <v>6</v>
      </c>
      <c r="E4" s="27">
        <v>2</v>
      </c>
      <c r="F4" s="40" t="s">
        <v>6</v>
      </c>
      <c r="G4" s="21"/>
      <c r="H4" s="21"/>
    </row>
    <row r="5" spans="2:8" ht="15.75" x14ac:dyDescent="0.25">
      <c r="B5" s="31">
        <v>19</v>
      </c>
      <c r="C5" s="19" t="s">
        <v>6</v>
      </c>
      <c r="D5" s="19" t="s">
        <v>6</v>
      </c>
      <c r="E5" s="28">
        <v>2</v>
      </c>
      <c r="F5" s="28" t="s">
        <v>6</v>
      </c>
      <c r="G5" s="22"/>
      <c r="H5" s="22"/>
    </row>
    <row r="6" spans="2:8" ht="15.75" x14ac:dyDescent="0.25">
      <c r="B6" s="31">
        <v>20</v>
      </c>
      <c r="C6" s="19" t="s">
        <v>6</v>
      </c>
      <c r="D6" s="19" t="s">
        <v>6</v>
      </c>
      <c r="E6" s="28">
        <v>2</v>
      </c>
      <c r="F6" s="28" t="s">
        <v>6</v>
      </c>
      <c r="G6" s="22"/>
      <c r="H6" s="22"/>
    </row>
    <row r="7" spans="2:8" ht="15.75" x14ac:dyDescent="0.25">
      <c r="B7" s="31">
        <v>21</v>
      </c>
      <c r="C7" s="19" t="s">
        <v>6</v>
      </c>
      <c r="D7" s="19"/>
      <c r="E7" s="28">
        <v>2</v>
      </c>
      <c r="F7" s="28" t="s">
        <v>6</v>
      </c>
      <c r="G7" s="22"/>
      <c r="H7" s="22"/>
    </row>
    <row r="8" spans="2:8" ht="15.75" x14ac:dyDescent="0.25">
      <c r="B8" s="31">
        <v>22</v>
      </c>
      <c r="C8" s="19"/>
      <c r="D8" s="19"/>
      <c r="E8" s="28">
        <v>2</v>
      </c>
      <c r="F8" s="28" t="s">
        <v>6</v>
      </c>
      <c r="G8" s="22"/>
      <c r="H8" s="22"/>
    </row>
    <row r="9" spans="2:8" ht="15.75" x14ac:dyDescent="0.25">
      <c r="B9" s="31">
        <v>23</v>
      </c>
      <c r="C9" s="19"/>
      <c r="D9" s="19"/>
      <c r="E9" s="28">
        <v>2</v>
      </c>
      <c r="F9" s="28" t="s">
        <v>6</v>
      </c>
      <c r="G9" s="22"/>
      <c r="H9" s="22"/>
    </row>
    <row r="10" spans="2:8" ht="15.75" x14ac:dyDescent="0.25">
      <c r="B10" s="31">
        <v>24</v>
      </c>
      <c r="C10" s="19"/>
      <c r="D10" s="19"/>
      <c r="E10" s="28">
        <v>2</v>
      </c>
      <c r="F10" s="28" t="s">
        <v>6</v>
      </c>
      <c r="G10" s="22"/>
      <c r="H10" s="22"/>
    </row>
    <row r="11" spans="2:8" ht="15.75" x14ac:dyDescent="0.25">
      <c r="B11" s="31">
        <v>25</v>
      </c>
      <c r="C11" s="19"/>
      <c r="E11" s="28">
        <v>2</v>
      </c>
      <c r="F11" s="28" t="s">
        <v>6</v>
      </c>
      <c r="G11" s="22"/>
      <c r="H11" s="22"/>
    </row>
    <row r="12" spans="2:8" ht="15.75" x14ac:dyDescent="0.25">
      <c r="B12" s="31">
        <v>26</v>
      </c>
      <c r="C12" s="19"/>
      <c r="D12" s="19"/>
      <c r="E12" s="28">
        <v>2</v>
      </c>
      <c r="F12" s="28" t="s">
        <v>6</v>
      </c>
      <c r="G12" s="22"/>
      <c r="H12" s="22"/>
    </row>
    <row r="13" spans="2:8" ht="15.75" x14ac:dyDescent="0.25">
      <c r="B13" s="31">
        <v>27</v>
      </c>
      <c r="C13" s="19"/>
      <c r="D13" s="19"/>
      <c r="E13" s="28">
        <v>2</v>
      </c>
      <c r="F13" s="28"/>
      <c r="G13" s="22"/>
      <c r="H13" s="22"/>
    </row>
    <row r="14" spans="2:8" ht="15.75" x14ac:dyDescent="0.25">
      <c r="B14" s="31">
        <v>28</v>
      </c>
      <c r="C14" s="19"/>
      <c r="D14" s="19"/>
      <c r="E14" s="28">
        <v>2</v>
      </c>
      <c r="F14" s="28"/>
      <c r="G14" s="22"/>
      <c r="H14" s="22"/>
    </row>
    <row r="15" spans="2:8" ht="15.75" x14ac:dyDescent="0.25">
      <c r="B15" s="31">
        <v>29</v>
      </c>
      <c r="C15" s="19"/>
      <c r="D15" s="19"/>
      <c r="E15" s="28">
        <v>2</v>
      </c>
      <c r="F15" s="28"/>
      <c r="G15" s="22"/>
      <c r="H15" s="22"/>
    </row>
    <row r="16" spans="2:8" ht="15.75" x14ac:dyDescent="0.25">
      <c r="B16" s="31">
        <v>30</v>
      </c>
      <c r="C16" s="19"/>
      <c r="D16" s="19"/>
      <c r="E16" s="28">
        <v>2</v>
      </c>
      <c r="F16" s="28"/>
      <c r="G16" s="22"/>
      <c r="H16" s="22"/>
    </row>
    <row r="17" spans="2:8" ht="15.75" x14ac:dyDescent="0.25">
      <c r="B17" s="31">
        <v>31</v>
      </c>
      <c r="C17" s="19"/>
      <c r="D17" s="19"/>
      <c r="E17" s="28">
        <v>2</v>
      </c>
      <c r="F17" s="28"/>
      <c r="G17" s="22"/>
      <c r="H17" s="22"/>
    </row>
    <row r="18" spans="2:8" ht="15.75" x14ac:dyDescent="0.25">
      <c r="B18" s="31">
        <v>32</v>
      </c>
      <c r="C18" s="19"/>
      <c r="D18" s="19"/>
      <c r="E18" s="28">
        <v>2</v>
      </c>
      <c r="F18" s="28" t="s">
        <v>6</v>
      </c>
      <c r="G18" s="22"/>
      <c r="H18" s="22"/>
    </row>
    <row r="19" spans="2:8" ht="16.5" thickBot="1" x14ac:dyDescent="0.3">
      <c r="B19" s="31">
        <v>33</v>
      </c>
      <c r="C19" s="23"/>
      <c r="D19" s="23"/>
      <c r="E19" s="28">
        <v>2</v>
      </c>
      <c r="F19" s="29" t="s">
        <v>6</v>
      </c>
      <c r="G19" s="24"/>
      <c r="H19" s="24"/>
    </row>
    <row r="20" spans="2:8" ht="16.5" thickBot="1" x14ac:dyDescent="0.3">
      <c r="B20" s="25" t="s">
        <v>25</v>
      </c>
      <c r="C20" s="26"/>
      <c r="D20" s="26"/>
      <c r="E20" s="30">
        <f>SUM(E4:E19)</f>
        <v>32</v>
      </c>
      <c r="F20" s="30"/>
      <c r="G20" s="26"/>
      <c r="H20" s="26"/>
    </row>
    <row r="21" spans="2:8" ht="43.5" customHeight="1" thickBot="1" x14ac:dyDescent="0.3">
      <c r="B21" s="176" t="s">
        <v>6</v>
      </c>
      <c r="C21" s="185" t="s">
        <v>26</v>
      </c>
      <c r="D21" s="186"/>
      <c r="E21" s="187"/>
      <c r="F21" s="185" t="s">
        <v>27</v>
      </c>
      <c r="G21" s="186"/>
      <c r="H21" s="187"/>
    </row>
    <row r="22" spans="2:8" ht="15.75" customHeight="1" x14ac:dyDescent="0.25">
      <c r="B22" s="177"/>
      <c r="C22" s="179" t="s">
        <v>16</v>
      </c>
      <c r="D22" s="180"/>
      <c r="E22" s="181"/>
      <c r="F22" s="179" t="s">
        <v>24</v>
      </c>
      <c r="G22" s="180"/>
      <c r="H22" s="181"/>
    </row>
    <row r="23" spans="2:8" ht="15.75" customHeight="1" thickBot="1" x14ac:dyDescent="0.3">
      <c r="B23" s="178"/>
      <c r="C23" s="182" t="s">
        <v>6</v>
      </c>
      <c r="D23" s="183"/>
      <c r="E23" s="184"/>
      <c r="F23" s="182" t="s">
        <v>6</v>
      </c>
      <c r="G23" s="183"/>
      <c r="H23" s="184"/>
    </row>
  </sheetData>
  <mergeCells count="8">
    <mergeCell ref="C2:H2"/>
    <mergeCell ref="B21:B23"/>
    <mergeCell ref="F22:H22"/>
    <mergeCell ref="F23:H23"/>
    <mergeCell ref="C22:E22"/>
    <mergeCell ref="C23:E23"/>
    <mergeCell ref="C21:E21"/>
    <mergeCell ref="F21:H21"/>
  </mergeCells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2402FD4DE948489850F9F4340FD8D8" ma:contentTypeVersion="2" ma:contentTypeDescription="Crear nuevo documento." ma:contentTypeScope="" ma:versionID="1b81d69fc343fc54562c546c2b2ecb8b">
  <xsd:schema xmlns:xsd="http://www.w3.org/2001/XMLSchema" xmlns:xs="http://www.w3.org/2001/XMLSchema" xmlns:p="http://schemas.microsoft.com/office/2006/metadata/properties" xmlns:ns2="21f9aa42-c890-4d72-bb76-2fa58512fc91" targetNamespace="http://schemas.microsoft.com/office/2006/metadata/properties" ma:root="true" ma:fieldsID="fbcd2f3aab3e9d9f92d88014400d019f" ns2:_="">
    <xsd:import namespace="21f9aa42-c890-4d72-bb76-2fa58512fc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9aa42-c890-4d72-bb76-2fa58512fc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095E37-2328-4A0C-B85B-67133F9981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EA78D6-4609-4CCC-ABF0-CF8443971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f9aa42-c890-4d72-bb76-2fa58512fc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01819E-008A-40BF-B6C4-F58A8574F13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21f9aa42-c890-4d72-bb76-2fa58512fc91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Planificación</vt:lpstr>
      <vt:lpstr>Registro de horas de tutoria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2021-05-13T19:09:42Z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0x010100F02402FD4DE948489850F9F4340FD8D8</vt:lpwstr>
  </property>
</Properties>
</file>