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emper\OneDrive\Documents\"/>
    </mc:Choice>
  </mc:AlternateContent>
  <xr:revisionPtr revIDLastSave="0" documentId="13_ncr:1_{94AA0841-6101-42EE-907E-387EA024830A}" xr6:coauthVersionLast="45" xr6:coauthVersionMax="45" xr10:uidLastSave="{00000000-0000-0000-0000-000000000000}"/>
  <bookViews>
    <workbookView xWindow="-120" yWindow="-120" windowWidth="20730" windowHeight="11160" activeTab="1" xr2:uid="{DF04A5C4-25D6-47C1-BD15-DC175DBD0BA8}"/>
  </bookViews>
  <sheets>
    <sheet name="Actives" sheetId="1" r:id="rId1"/>
    <sheet name="Active Dashboard" sheetId="11" r:id="rId2"/>
    <sheet name="Headline" sheetId="9" r:id="rId3"/>
    <sheet name="Separation Dashboards" sheetId="10" r:id="rId4"/>
    <sheet name=" Tenure M" sheetId="2" r:id="rId5"/>
    <sheet name="Separations" sheetId="6" r:id="rId6"/>
    <sheet name="Region" sheetId="5" r:id="rId7"/>
    <sheet name="Ethnicity" sheetId="4" r:id="rId8"/>
    <sheet name="Term Reason" sheetId="7" r:id="rId9"/>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s>
  <extLst>
    <ext xmlns:x14="http://schemas.microsoft.com/office/spreadsheetml/2009/9/main" uri="{876F7934-8845-4945-9796-88D515C7AA90}">
      <x14:pivotCaches>
        <pivotCache cacheId="11" r:id="rId21"/>
      </x14:pivotCaches>
    </ext>
    <ext xmlns:x14="http://schemas.microsoft.com/office/spreadsheetml/2009/9/main" uri="{BBE1A952-AA13-448e-AADC-164F8A28A991}">
      <x14:slicerCaches>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3b76b8dd-51d8-463e-8f60-e244852a34fc"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L5" i="11" l="1"/>
  <c r="I5" i="11"/>
  <c r="F5" i="11"/>
  <c r="S5" i="11"/>
  <c r="L4" i="11"/>
  <c r="I4" i="11"/>
  <c r="E5" i="11"/>
  <c r="R5" i="11"/>
  <c r="K5" i="11"/>
  <c r="H5" i="11"/>
  <c r="D5" i="11"/>
  <c r="Q5" i="11"/>
  <c r="K4" i="11"/>
  <c r="H4" i="11"/>
  <c r="E2" i="11" l="1"/>
  <c r="F2"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2668E9-E4A6-4EFB-AC1A-9771B63AE736}" name="Query - HR Data" description="Connection to the 'HR Data' query in the workbook." type="100" refreshedVersion="6" minRefreshableVersion="5">
    <extLst>
      <ext xmlns:x15="http://schemas.microsoft.com/office/spreadsheetml/2010/11/main" uri="{DE250136-89BD-433C-8126-D09CA5730AF9}">
        <x15:connection id="ff1a33b0-29c1-4533-899a-096947d30ec8"/>
      </ext>
    </extLst>
  </connection>
  <connection id="2" xr16:uid="{FE9C6215-8513-4B91-923B-2F76785C1B9F}"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1ABC5D7F-A15B-42B0-9B8E-A45D5016367C}"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055640E6-57E3-419E-8D75-F899DC598B47}"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A0514061-D2EC-4E56-84C7-EA25287D7D22}"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5E1772A9-C4A8-4787-88C8-BC9CA5A0D4B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<sst xmlns="http://schemas.openxmlformats.org/spreadsheetml/2006/main" count="231" uniqueCount="66">
  <si>
    <t>Row Labels</t>
  </si>
  <si>
    <t>Grand Total</t>
  </si>
  <si>
    <t>2015</t>
  </si>
  <si>
    <t>Qtr1</t>
  </si>
  <si>
    <t>Jan</t>
  </si>
  <si>
    <t>Feb</t>
  </si>
  <si>
    <t>Mar</t>
  </si>
  <si>
    <t>Qtr2</t>
  </si>
  <si>
    <t>Apr</t>
  </si>
  <si>
    <t>May</t>
  </si>
  <si>
    <t>Jun</t>
  </si>
  <si>
    <t>Qtr3</t>
  </si>
  <si>
    <t>Jul</t>
  </si>
  <si>
    <t>Aug</t>
  </si>
  <si>
    <t>Sep</t>
  </si>
  <si>
    <t>Qtr4</t>
  </si>
  <si>
    <t>Oct</t>
  </si>
  <si>
    <t>Nov</t>
  </si>
  <si>
    <t>Dec</t>
  </si>
  <si>
    <t>2016</t>
  </si>
  <si>
    <t>2017</t>
  </si>
  <si>
    <t>2018</t>
  </si>
  <si>
    <t>Qtr1 Total</t>
  </si>
  <si>
    <t>Qtr2 Total</t>
  </si>
  <si>
    <t>Qtr3 Total</t>
  </si>
  <si>
    <t>Qtr4 Total</t>
  </si>
  <si>
    <t>2015 Total</t>
  </si>
  <si>
    <t>2016 Total</t>
  </si>
  <si>
    <t>2017 Total</t>
  </si>
  <si>
    <t>2018 Total</t>
  </si>
  <si>
    <t>Active Employees</t>
  </si>
  <si>
    <t>Column Labels</t>
  </si>
  <si>
    <t>New Hires</t>
  </si>
  <si>
    <t>Group A</t>
  </si>
  <si>
    <t>Group B</t>
  </si>
  <si>
    <t>Group C</t>
  </si>
  <si>
    <t>Group D</t>
  </si>
  <si>
    <t>Group E</t>
  </si>
  <si>
    <t>Group F</t>
  </si>
  <si>
    <t>Group G</t>
  </si>
  <si>
    <t>FT</t>
  </si>
  <si>
    <t>PT</t>
  </si>
  <si>
    <t>F</t>
  </si>
  <si>
    <t>M</t>
  </si>
  <si>
    <t>Avg. Tenure Months</t>
  </si>
  <si>
    <t>Central</t>
  </si>
  <si>
    <t>East</t>
  </si>
  <si>
    <t>Midwest</t>
  </si>
  <si>
    <t>North</t>
  </si>
  <si>
    <t>Northwest</t>
  </si>
  <si>
    <t>South</t>
  </si>
  <si>
    <t>West</t>
  </si>
  <si>
    <t>Separations</t>
  </si>
  <si>
    <t>Sum of BadHires</t>
  </si>
  <si>
    <t>Involuntary</t>
  </si>
  <si>
    <t>Voluntary</t>
  </si>
  <si>
    <t>HR Management Dashboard</t>
  </si>
  <si>
    <t>Total Emp</t>
  </si>
  <si>
    <t>Hourly</t>
  </si>
  <si>
    <t>Salary</t>
  </si>
  <si>
    <t xml:space="preserve">Full Time </t>
  </si>
  <si>
    <t>Part Time</t>
  </si>
  <si>
    <t>&lt;30</t>
  </si>
  <si>
    <t>30-49</t>
  </si>
  <si>
    <t>50+</t>
  </si>
  <si>
    <t>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</si>
</sst>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1" x14ac:knownFonts="1">
    <font>
      <sz val="11"/>
      <color theme="1"/>
      <name val="Calibri"/>
      <family val="2"/>
      <scheme val="minor"/>
    </font>
    <font>
      <sz val="11"/>
      <color theme="1"/>
      <name val="Calibri"/>
      <family val="2"/>
      <scheme val="minor"/>
    </font>
    <font>
      <sz val="16"/>
      <color theme="3"/>
      <name val="Arial Black"/>
      <family val="2"/>
    </font>
    <font>
      <sz val="11"/>
      <color theme="1"/>
      <name val="Arial Black"/>
      <family val="2"/>
    </font>
    <font>
      <sz val="11"/>
      <color theme="9" tint="-0.249977111117893"/>
      <name val="Arial Black"/>
      <family val="2"/>
    </font>
    <font>
      <sz val="11"/>
      <color theme="3"/>
      <name val="Arial Black"/>
      <family val="2"/>
    </font>
    <font>
      <sz val="11"/>
      <color theme="4" tint="0.39997558519241921"/>
      <name val="Arial Black"/>
      <family val="2"/>
    </font>
    <font>
      <sz val="11"/>
      <color theme="4" tint="-0.249977111117893"/>
      <name val="Arial Black"/>
      <family val="2"/>
    </font>
    <font>
      <sz val="10"/>
      <color theme="3"/>
      <name val="Arial Black"/>
      <family val="2"/>
    </font>
    <font>
      <sz val="10"/>
      <color theme="3" tint="-0.499984740745262"/>
      <name val="Arial Black"/>
      <family val="2"/>
    </font>
    <font>
      <sz val="11"/>
      <color theme="3" tint="-0.499984740745262"/>
      <name val="Arial Black"/>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22">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4" fontId="0" fillId="0" borderId="0" xfId="0" applyNumberFormat="1" applyAlignment="1">
      <alignment horizontal="left" indent="2"/>
    </xf>
    <xf numFmtId="0" fontId="0" fillId="0" borderId="0" xfId="0" applyNumberFormat="1"/>
    <xf numFmtId="3" fontId="0" fillId="0" borderId="0" xfId="0" applyNumberFormat="1"/>
    <xf numFmtId="1" fontId="0" fillId="0" borderId="0" xfId="0" applyNumberFormat="1"/>
    <xf numFmtId="10" fontId="0" fillId="0" borderId="0" xfId="0" applyNumberFormat="1"/>
    <xf numFmtId="164" fontId="0" fillId="0" borderId="0" xfId="0" applyNumberFormat="1"/>
    <xf numFmtId="0" fontId="2" fillId="0" borderId="0" xfId="0" applyFont="1"/>
    <xf numFmtId="0" fontId="3" fillId="0" borderId="0" xfId="0" applyFont="1"/>
    <xf numFmtId="9" fontId="4" fillId="0" borderId="0" xfId="1" applyFont="1"/>
    <xf numFmtId="9" fontId="5" fillId="0" borderId="0" xfId="1" applyFont="1"/>
    <xf numFmtId="9" fontId="6" fillId="0" borderId="0" xfId="1" applyFont="1"/>
    <xf numFmtId="0" fontId="5" fillId="0" borderId="0" xfId="0" applyFont="1"/>
    <xf numFmtId="9" fontId="7" fillId="0" borderId="0" xfId="1" applyFont="1"/>
    <xf numFmtId="0" fontId="6" fillId="0" borderId="0" xfId="0" applyFont="1"/>
    <xf numFmtId="0" fontId="8" fillId="0" borderId="0" xfId="0" applyFont="1"/>
    <xf numFmtId="0" fontId="9" fillId="0" borderId="0" xfId="0" applyFont="1"/>
    <xf numFmtId="0" fontId="10" fillId="0" borderId="0" xfId="0" applyFont="1"/>
  </cellXfs>
  <cellStyles count="2">
    <cellStyle name="Normal" xfId="0" builtinId="0"/>
    <cellStyle name="Percent" xfId="1" builtinId="5"/>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microsoft.com/office/2007/relationships/slicerCache" Target="slicerCaches/slicerCache5.xml"/><Relationship Id="rId39" Type="http://schemas.openxmlformats.org/officeDocument/2006/relationships/customXml" Target="../customXml/item7.xml"/><Relationship Id="rId21" Type="http://schemas.openxmlformats.org/officeDocument/2006/relationships/pivotCacheDefinition" Target="pivotCache/pivotCacheDefinition12.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styles" Target="styles.xml"/><Relationship Id="rId11" Type="http://schemas.openxmlformats.org/officeDocument/2006/relationships/pivotCacheDefinition" Target="pivotCache/pivotCacheDefinition2.xml"/><Relationship Id="rId24" Type="http://schemas.microsoft.com/office/2007/relationships/slicerCache" Target="slicerCaches/slicerCache3.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worksheet" Target="worksheets/sheet8.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4.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openxmlformats.org/officeDocument/2006/relationships/pivotCacheDefinition" Target="pivotCache/pivotCacheDefinition11.xml"/><Relationship Id="rId41"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microsoft.com/office/2007/relationships/slicerCache" Target="slicerCaches/slicerCache2.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Dashboard.xlsx]Headline!Age</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8.805774278215224E-3"/>
          <c:w val="0.9626393713735969"/>
          <c:h val="0.7678147094316361"/>
        </c:manualLayout>
      </c:layout>
      <c:barChart>
        <c:barDir val="col"/>
        <c:grouping val="clustered"/>
        <c:varyColors val="0"/>
        <c:ser>
          <c:idx val="1"/>
          <c:order val="0"/>
          <c:tx>
            <c:strRef>
              <c:f>Headline!$B$24:$B$25</c:f>
              <c:strCache>
                <c:ptCount val="1"/>
                <c:pt idx="0">
                  <c:v>F</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Headline!$A$26:$A$29</c:f>
              <c:strCache>
                <c:ptCount val="3"/>
                <c:pt idx="0">
                  <c:v>&lt;30</c:v>
                </c:pt>
                <c:pt idx="1">
                  <c:v>30-49</c:v>
                </c:pt>
                <c:pt idx="2">
                  <c:v>50+</c:v>
                </c:pt>
              </c:strCache>
            </c:strRef>
          </c:cat>
          <c:val>
            <c:numRef>
              <c:f>Headline!$B$26:$B$29</c:f>
              <c:numCache>
                <c:formatCode>0</c:formatCode>
                <c:ptCount val="3"/>
                <c:pt idx="0">
                  <c:v>172</c:v>
                </c:pt>
                <c:pt idx="1">
                  <c:v>81</c:v>
                </c:pt>
                <c:pt idx="2">
                  <c:v>44</c:v>
                </c:pt>
              </c:numCache>
            </c:numRef>
          </c:val>
          <c:extLst>
            <c:ext xmlns:c16="http://schemas.microsoft.com/office/drawing/2014/chart" uri="{C3380CC4-5D6E-409C-BE32-E72D297353CC}">
              <c16:uniqueId val="{00000000-EEE2-4CF5-9A1D-4102B6406E38}"/>
            </c:ext>
          </c:extLst>
        </c:ser>
        <c:ser>
          <c:idx val="0"/>
          <c:order val="1"/>
          <c:tx>
            <c:strRef>
              <c:f>Headline!$C$24:$C$25</c:f>
              <c:strCache>
                <c:ptCount val="1"/>
                <c:pt idx="0">
                  <c:v>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Headline!$A$26:$A$29</c:f>
              <c:strCache>
                <c:ptCount val="3"/>
                <c:pt idx="0">
                  <c:v>&lt;30</c:v>
                </c:pt>
                <c:pt idx="1">
                  <c:v>30-49</c:v>
                </c:pt>
                <c:pt idx="2">
                  <c:v>50+</c:v>
                </c:pt>
              </c:strCache>
            </c:strRef>
          </c:cat>
          <c:val>
            <c:numRef>
              <c:f>Headline!$C$26:$C$29</c:f>
              <c:numCache>
                <c:formatCode>0</c:formatCode>
                <c:ptCount val="3"/>
                <c:pt idx="0">
                  <c:v>165</c:v>
                </c:pt>
                <c:pt idx="1">
                  <c:v>105</c:v>
                </c:pt>
                <c:pt idx="2">
                  <c:v>83</c:v>
                </c:pt>
              </c:numCache>
            </c:numRef>
          </c:val>
          <c:extLst>
            <c:ext xmlns:c16="http://schemas.microsoft.com/office/drawing/2014/chart" uri="{C3380CC4-5D6E-409C-BE32-E72D297353CC}">
              <c16:uniqueId val="{00000001-EEE2-4CF5-9A1D-4102B6406E38}"/>
            </c:ext>
          </c:extLst>
        </c:ser>
        <c:dLbls>
          <c:showLegendKey val="0"/>
          <c:showVal val="0"/>
          <c:showCatName val="0"/>
          <c:showSerName val="0"/>
          <c:showPercent val="0"/>
          <c:showBubbleSize val="0"/>
        </c:dLbls>
        <c:gapWidth val="50"/>
        <c:axId val="1186141776"/>
        <c:axId val="1175016240"/>
      </c:barChart>
      <c:catAx>
        <c:axId val="118614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016240"/>
        <c:crosses val="autoZero"/>
        <c:auto val="1"/>
        <c:lblAlgn val="ctr"/>
        <c:lblOffset val="100"/>
        <c:noMultiLvlLbl val="0"/>
      </c:catAx>
      <c:valAx>
        <c:axId val="1175016240"/>
        <c:scaling>
          <c:orientation val="minMax"/>
        </c:scaling>
        <c:delete val="1"/>
        <c:axPos val="l"/>
        <c:numFmt formatCode="0" sourceLinked="1"/>
        <c:majorTickMark val="none"/>
        <c:minorTickMark val="none"/>
        <c:tickLblPos val="nextTo"/>
        <c:crossAx val="1186141776"/>
        <c:crosses val="autoZero"/>
        <c:crossBetween val="between"/>
      </c:valAx>
      <c:spPr>
        <a:noFill/>
        <a:ln>
          <a:noFill/>
        </a:ln>
        <a:effectLst/>
      </c:spPr>
    </c:plotArea>
    <c:legend>
      <c:legendPos val="t"/>
      <c:layout>
        <c:manualLayout>
          <c:xMode val="edge"/>
          <c:yMode val="edge"/>
          <c:x val="0.62347119967404796"/>
          <c:y val="0.19907370953630796"/>
          <c:w val="0.20256605424321958"/>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Dashboard.xlsx]Actives!Activeemploy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Active Employees</a:t>
            </a:r>
          </a:p>
        </c:rich>
      </c:tx>
      <c:layout>
        <c:manualLayout>
          <c:xMode val="edge"/>
          <c:yMode val="edge"/>
          <c:x val="6.5394186926038642E-2"/>
          <c:y val="7.87037037037037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403266082803418E-2"/>
          <c:y val="0.23131999125109362"/>
          <c:w val="0.91957318333058036"/>
          <c:h val="0.41162292213473317"/>
        </c:manualLayout>
      </c:layout>
      <c:barChart>
        <c:barDir val="col"/>
        <c:grouping val="clustered"/>
        <c:varyColors val="0"/>
        <c:ser>
          <c:idx val="0"/>
          <c:order val="0"/>
          <c:tx>
            <c:strRef>
              <c:f>Actives!$B$1</c:f>
              <c:strCache>
                <c:ptCount val="1"/>
                <c:pt idx="0">
                  <c:v>Active Employees</c:v>
                </c:pt>
              </c:strCache>
            </c:strRef>
          </c:tx>
          <c:spPr>
            <a:solidFill>
              <a:schemeClr val="accent1"/>
            </a:solidFill>
            <a:ln>
              <a:noFill/>
            </a:ln>
            <a:effectLst/>
          </c:spPr>
          <c:invertIfNegative val="0"/>
          <c:cat>
            <c:multiLvlStrRef>
              <c:f>Actives!$A$2:$A$90</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Actives!$B$2:$B$90</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16F4-47A1-B48E-BB31CA317890}"/>
            </c:ext>
          </c:extLst>
        </c:ser>
        <c:ser>
          <c:idx val="1"/>
          <c:order val="1"/>
          <c:tx>
            <c:strRef>
              <c:f>Actives!$C$1</c:f>
              <c:strCache>
                <c:ptCount val="1"/>
                <c:pt idx="0">
                  <c:v>New Hires</c:v>
                </c:pt>
              </c:strCache>
            </c:strRef>
          </c:tx>
          <c:spPr>
            <a:solidFill>
              <a:schemeClr val="accent1">
                <a:lumMod val="60000"/>
                <a:lumOff val="40000"/>
              </a:schemeClr>
            </a:solidFill>
            <a:ln>
              <a:noFill/>
            </a:ln>
            <a:effectLst/>
          </c:spPr>
          <c:invertIfNegative val="0"/>
          <c:cat>
            <c:multiLvlStrRef>
              <c:f>Actives!$A$2:$A$90</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Actives!$C$2:$C$90</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16F4-47A1-B48E-BB31CA317890}"/>
            </c:ext>
          </c:extLst>
        </c:ser>
        <c:dLbls>
          <c:showLegendKey val="0"/>
          <c:showVal val="0"/>
          <c:showCatName val="0"/>
          <c:showSerName val="0"/>
          <c:showPercent val="0"/>
          <c:showBubbleSize val="0"/>
        </c:dLbls>
        <c:gapWidth val="50"/>
        <c:overlap val="100"/>
        <c:axId val="99892144"/>
        <c:axId val="121605664"/>
      </c:barChart>
      <c:catAx>
        <c:axId val="9989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05664"/>
        <c:crosses val="autoZero"/>
        <c:auto val="1"/>
        <c:lblAlgn val="ctr"/>
        <c:lblOffset val="100"/>
        <c:noMultiLvlLbl val="0"/>
      </c:catAx>
      <c:valAx>
        <c:axId val="1216056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92144"/>
        <c:crosses val="autoZero"/>
        <c:crossBetween val="between"/>
      </c:valAx>
      <c:spPr>
        <a:noFill/>
        <a:ln>
          <a:noFill/>
        </a:ln>
        <a:effectLst/>
      </c:spPr>
    </c:plotArea>
    <c:legend>
      <c:legendPos val="t"/>
      <c:layout>
        <c:manualLayout>
          <c:xMode val="edge"/>
          <c:yMode val="edge"/>
          <c:x val="0.67606362845672008"/>
          <c:y val="5.5972222222222222E-2"/>
          <c:w val="0.2826091726545257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 Tenure M!Tenure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Tenure -Months</a:t>
            </a:r>
          </a:p>
        </c:rich>
      </c:tx>
      <c:layout>
        <c:manualLayout>
          <c:xMode val="edge"/>
          <c:yMode val="edge"/>
          <c:x val="3.7270778652668451E-2"/>
          <c:y val="8.333333333333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34238421201476038"/>
          <c:w val="0.90286351706036749"/>
          <c:h val="0.46885828770413884"/>
        </c:manualLayout>
      </c:layout>
      <c:barChart>
        <c:barDir val="col"/>
        <c:grouping val="clustered"/>
        <c:varyColors val="0"/>
        <c:ser>
          <c:idx val="0"/>
          <c:order val="0"/>
          <c:tx>
            <c:strRef>
              <c:f>' Tenure M'!$B$3:$B$4</c:f>
              <c:strCache>
                <c:ptCount val="1"/>
                <c:pt idx="0">
                  <c:v>FT</c:v>
                </c:pt>
              </c:strCache>
            </c:strRef>
          </c:tx>
          <c:spPr>
            <a:solidFill>
              <a:schemeClr val="accent1"/>
            </a:solidFill>
            <a:ln>
              <a:noFill/>
            </a:ln>
            <a:effectLst/>
          </c:spPr>
          <c:invertIfNegative val="0"/>
          <c:cat>
            <c:multiLvlStrRef>
              <c:f>' Tenure M'!$A$5:$A$26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 Tenure M'!$B$5:$B$26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BEA7-4490-9617-99D4DA68F63A}"/>
            </c:ext>
          </c:extLst>
        </c:ser>
        <c:ser>
          <c:idx val="1"/>
          <c:order val="1"/>
          <c:tx>
            <c:strRef>
              <c:f>' Tenure M'!$C$3:$C$4</c:f>
              <c:strCache>
                <c:ptCount val="1"/>
                <c:pt idx="0">
                  <c:v>PT</c:v>
                </c:pt>
              </c:strCache>
            </c:strRef>
          </c:tx>
          <c:spPr>
            <a:solidFill>
              <a:schemeClr val="accent1">
                <a:lumMod val="60000"/>
                <a:lumOff val="40000"/>
              </a:schemeClr>
            </a:solidFill>
            <a:ln>
              <a:noFill/>
            </a:ln>
            <a:effectLst/>
          </c:spPr>
          <c:invertIfNegative val="0"/>
          <c:cat>
            <c:multiLvlStrRef>
              <c:f>' Tenure M'!$A$5:$A$26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 Tenure M'!$C$5:$C$26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BEA7-4490-9617-99D4DA68F63A}"/>
            </c:ext>
          </c:extLst>
        </c:ser>
        <c:dLbls>
          <c:showLegendKey val="0"/>
          <c:showVal val="0"/>
          <c:showCatName val="0"/>
          <c:showSerName val="0"/>
          <c:showPercent val="0"/>
          <c:showBubbleSize val="0"/>
        </c:dLbls>
        <c:gapWidth val="219"/>
        <c:overlap val="-27"/>
        <c:axId val="185544768"/>
        <c:axId val="1023744496"/>
      </c:barChart>
      <c:catAx>
        <c:axId val="18554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744496"/>
        <c:crosses val="autoZero"/>
        <c:auto val="1"/>
        <c:lblAlgn val="ctr"/>
        <c:lblOffset val="100"/>
        <c:noMultiLvlLbl val="0"/>
      </c:catAx>
      <c:valAx>
        <c:axId val="102374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44768"/>
        <c:crosses val="autoZero"/>
        <c:crossBetween val="between"/>
      </c:valAx>
      <c:spPr>
        <a:noFill/>
        <a:ln>
          <a:noFill/>
        </a:ln>
        <a:effectLst/>
      </c:spPr>
    </c:plotArea>
    <c:legend>
      <c:legendPos val="t"/>
      <c:layout>
        <c:manualLayout>
          <c:xMode val="edge"/>
          <c:yMode val="edge"/>
          <c:x val="0.81278630796150475"/>
          <c:y val="0.10689814814814817"/>
          <c:w val="0.14086094191056306"/>
          <c:h val="9.127854877014131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Dashboard.xlsx]Ethnicity!Ethnicity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Actives By Ethnic Groups</a:t>
            </a:r>
          </a:p>
        </c:rich>
      </c:tx>
      <c:layout>
        <c:manualLayout>
          <c:xMode val="edge"/>
          <c:yMode val="edge"/>
          <c:x val="3.7270778652668451E-2"/>
          <c:y val="8.333333333333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26124829209953354"/>
          <c:w val="0.90286351706036749"/>
          <c:h val="0.54999420761936568"/>
        </c:manualLayout>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6750-49D2-8179-4AB4D03BD81C}"/>
            </c:ext>
          </c:extLst>
        </c:ser>
        <c:ser>
          <c:idx val="1"/>
          <c:order val="1"/>
          <c:tx>
            <c:strRef>
              <c:f>Ethnicity!$C$3:$C$4</c:f>
              <c:strCache>
                <c:ptCount val="1"/>
                <c:pt idx="0">
                  <c:v>PT</c:v>
                </c:pt>
              </c:strCache>
            </c:strRef>
          </c:tx>
          <c:spPr>
            <a:solidFill>
              <a:schemeClr val="accent1">
                <a:lumMod val="60000"/>
                <a:lumOff val="40000"/>
              </a:schemeClr>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6750-49D2-8179-4AB4D03BD81C}"/>
            </c:ext>
          </c:extLst>
        </c:ser>
        <c:dLbls>
          <c:showLegendKey val="0"/>
          <c:showVal val="0"/>
          <c:showCatName val="0"/>
          <c:showSerName val="0"/>
          <c:showPercent val="0"/>
          <c:showBubbleSize val="0"/>
        </c:dLbls>
        <c:gapWidth val="219"/>
        <c:overlap val="-27"/>
        <c:axId val="185544768"/>
        <c:axId val="1023744496"/>
      </c:barChart>
      <c:catAx>
        <c:axId val="18554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744496"/>
        <c:crosses val="autoZero"/>
        <c:auto val="1"/>
        <c:lblAlgn val="ctr"/>
        <c:lblOffset val="100"/>
        <c:noMultiLvlLbl val="0"/>
      </c:catAx>
      <c:valAx>
        <c:axId val="102374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44768"/>
        <c:crosses val="autoZero"/>
        <c:crossBetween val="between"/>
      </c:valAx>
      <c:spPr>
        <a:noFill/>
        <a:ln>
          <a:noFill/>
        </a:ln>
        <a:effectLst/>
      </c:spPr>
    </c:plotArea>
    <c:legend>
      <c:legendPos val="t"/>
      <c:layout>
        <c:manualLayout>
          <c:xMode val="edge"/>
          <c:yMode val="edge"/>
          <c:x val="0.81278630796150475"/>
          <c:y val="0.10689814814814817"/>
          <c:w val="0.13543096051825915"/>
          <c:h val="9.127854877014131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Dashboard.xlsx]Separations!Separations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Separations</a:t>
            </a:r>
          </a:p>
        </c:rich>
      </c:tx>
      <c:layout>
        <c:manualLayout>
          <c:xMode val="edge"/>
          <c:yMode val="edge"/>
          <c:x val="3.1715223097112895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230761774810488E-2"/>
          <c:y val="2.7388106105367448E-3"/>
          <c:w val="0.93888888888888888"/>
          <c:h val="0.80685127973398429"/>
        </c:manualLayout>
      </c:layout>
      <c:barChart>
        <c:barDir val="col"/>
        <c:grouping val="clustered"/>
        <c:varyColors val="0"/>
        <c:ser>
          <c:idx val="0"/>
          <c:order val="0"/>
          <c:tx>
            <c:strRef>
              <c:f>Separations!$B$3</c:f>
              <c:strCache>
                <c:ptCount val="1"/>
                <c:pt idx="0">
                  <c:v>Separations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4CCC-466B-9E60-D64591C8D515}"/>
            </c:ext>
          </c:extLst>
        </c:ser>
        <c:ser>
          <c:idx val="1"/>
          <c:order val="1"/>
          <c:tx>
            <c:strRef>
              <c:f>Separations!$C$3</c:f>
              <c:strCache>
                <c:ptCount val="1"/>
                <c:pt idx="0">
                  <c:v>Sum of BadHires</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4CCC-466B-9E60-D64591C8D515}"/>
            </c:ext>
          </c:extLst>
        </c:ser>
        <c:dLbls>
          <c:dLblPos val="inEnd"/>
          <c:showLegendKey val="0"/>
          <c:showVal val="1"/>
          <c:showCatName val="0"/>
          <c:showSerName val="0"/>
          <c:showPercent val="0"/>
          <c:showBubbleSize val="0"/>
        </c:dLbls>
        <c:gapWidth val="50"/>
        <c:overlap val="100"/>
        <c:axId val="181639520"/>
        <c:axId val="234126784"/>
      </c:barChart>
      <c:catAx>
        <c:axId val="18163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126784"/>
        <c:crosses val="autoZero"/>
        <c:auto val="1"/>
        <c:lblAlgn val="ctr"/>
        <c:lblOffset val="100"/>
        <c:noMultiLvlLbl val="0"/>
      </c:catAx>
      <c:valAx>
        <c:axId val="234126784"/>
        <c:scaling>
          <c:orientation val="minMax"/>
        </c:scaling>
        <c:delete val="1"/>
        <c:axPos val="l"/>
        <c:numFmt formatCode="#,##0" sourceLinked="1"/>
        <c:majorTickMark val="none"/>
        <c:minorTickMark val="none"/>
        <c:tickLblPos val="nextTo"/>
        <c:crossAx val="181639520"/>
        <c:crosses val="autoZero"/>
        <c:crossBetween val="between"/>
      </c:valAx>
      <c:spPr>
        <a:noFill/>
        <a:ln>
          <a:noFill/>
        </a:ln>
        <a:effectLst/>
      </c:spPr>
    </c:plotArea>
    <c:legend>
      <c:legendPos val="t"/>
      <c:layout>
        <c:manualLayout>
          <c:xMode val="edge"/>
          <c:yMode val="edge"/>
          <c:x val="2.2255249343832006E-2"/>
          <c:y val="0.46800925925925924"/>
          <c:w val="0.46423912305079507"/>
          <c:h val="0.13803768704398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Dashboard.xlsx]Region!Regions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Actives</a:t>
            </a:r>
            <a:r>
              <a:rPr lang="en-US" baseline="0"/>
              <a:t> By Region</a:t>
            </a:r>
            <a:endParaRPr lang="en-US"/>
          </a:p>
        </c:rich>
      </c:tx>
      <c:layout>
        <c:manualLayout>
          <c:xMode val="edge"/>
          <c:yMode val="edge"/>
          <c:x val="6.2270778652668439E-2"/>
          <c:y val="6.48148148148148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31465332458442696"/>
          <c:w val="0.80116863517060366"/>
          <c:h val="0.57794728783902016"/>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AD8B-478D-B7D4-A82166E883D1}"/>
            </c:ext>
          </c:extLst>
        </c:ser>
        <c:ser>
          <c:idx val="1"/>
          <c:order val="1"/>
          <c:tx>
            <c:strRef>
              <c:f>Region!$C$3:$C$4</c:f>
              <c:strCache>
                <c:ptCount val="1"/>
                <c:pt idx="0">
                  <c:v>PT</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AD8B-478D-B7D4-A82166E883D1}"/>
            </c:ext>
          </c:extLst>
        </c:ser>
        <c:dLbls>
          <c:dLblPos val="inEnd"/>
          <c:showLegendKey val="0"/>
          <c:showVal val="1"/>
          <c:showCatName val="0"/>
          <c:showSerName val="0"/>
          <c:showPercent val="0"/>
          <c:showBubbleSize val="0"/>
        </c:dLbls>
        <c:gapWidth val="50"/>
        <c:axId val="184288560"/>
        <c:axId val="788878240"/>
      </c:barChart>
      <c:catAx>
        <c:axId val="18428856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878240"/>
        <c:crosses val="autoZero"/>
        <c:auto val="1"/>
        <c:lblAlgn val="ctr"/>
        <c:lblOffset val="100"/>
        <c:noMultiLvlLbl val="0"/>
      </c:catAx>
      <c:valAx>
        <c:axId val="788878240"/>
        <c:scaling>
          <c:orientation val="minMax"/>
        </c:scaling>
        <c:delete val="1"/>
        <c:axPos val="t"/>
        <c:numFmt formatCode="0" sourceLinked="1"/>
        <c:majorTickMark val="out"/>
        <c:minorTickMark val="none"/>
        <c:tickLblPos val="nextTo"/>
        <c:crossAx val="184288560"/>
        <c:crosses val="autoZero"/>
        <c:crossBetween val="between"/>
      </c:valAx>
      <c:spPr>
        <a:noFill/>
        <a:ln>
          <a:noFill/>
        </a:ln>
        <a:effectLst/>
      </c:spPr>
    </c:plotArea>
    <c:legend>
      <c:legendPos val="t"/>
      <c:layout>
        <c:manualLayout>
          <c:xMode val="edge"/>
          <c:yMode val="edge"/>
          <c:x val="0.83778630796150466"/>
          <c:y val="8.8379629629629641E-2"/>
          <c:w val="0.16221382731782805"/>
          <c:h val="7.352990117856307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Dashboard.xlsx]Term Reason!Termreason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Termination</a:t>
            </a:r>
            <a:r>
              <a:rPr lang="en-US" baseline="0"/>
              <a:t> Reason</a:t>
            </a:r>
          </a:p>
        </c:rich>
      </c:tx>
      <c:layout>
        <c:manualLayout>
          <c:xMode val="edge"/>
          <c:yMode val="edge"/>
          <c:x val="3.1715223097112895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5.1251983084230138E-2"/>
          <c:w val="0.93888888888888888"/>
          <c:h val="0.80685127973398429"/>
        </c:manualLayout>
      </c:layout>
      <c:barChart>
        <c:barDir val="col"/>
        <c:grouping val="clustered"/>
        <c:varyColors val="0"/>
        <c:ser>
          <c:idx val="0"/>
          <c:order val="0"/>
          <c:tx>
            <c:strRef>
              <c:f>'Term Reason'!$B$3:$B$4</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AC46-4AEA-B675-BEA6EBDAB624}"/>
            </c:ext>
          </c:extLst>
        </c:ser>
        <c:ser>
          <c:idx val="1"/>
          <c:order val="1"/>
          <c:tx>
            <c:strRef>
              <c:f>'Term Reason'!$C$3:$C$4</c:f>
              <c:strCache>
                <c:ptCount val="1"/>
                <c:pt idx="0">
                  <c:v>Voluntary</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1-AC46-4AEA-B675-BEA6EBDAB624}"/>
            </c:ext>
          </c:extLst>
        </c:ser>
        <c:dLbls>
          <c:dLblPos val="inEnd"/>
          <c:showLegendKey val="0"/>
          <c:showVal val="1"/>
          <c:showCatName val="0"/>
          <c:showSerName val="0"/>
          <c:showPercent val="0"/>
          <c:showBubbleSize val="0"/>
        </c:dLbls>
        <c:gapWidth val="50"/>
        <c:axId val="181639520"/>
        <c:axId val="234126784"/>
      </c:barChart>
      <c:catAx>
        <c:axId val="18163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126784"/>
        <c:crosses val="autoZero"/>
        <c:auto val="1"/>
        <c:lblAlgn val="ctr"/>
        <c:lblOffset val="100"/>
        <c:noMultiLvlLbl val="0"/>
      </c:catAx>
      <c:valAx>
        <c:axId val="234126784"/>
        <c:scaling>
          <c:orientation val="minMax"/>
        </c:scaling>
        <c:delete val="1"/>
        <c:axPos val="l"/>
        <c:numFmt formatCode="#,##0" sourceLinked="1"/>
        <c:majorTickMark val="none"/>
        <c:minorTickMark val="none"/>
        <c:tickLblPos val="nextTo"/>
        <c:crossAx val="181639520"/>
        <c:crosses val="autoZero"/>
        <c:crossBetween val="between"/>
      </c:valAx>
      <c:spPr>
        <a:noFill/>
        <a:ln>
          <a:noFill/>
        </a:ln>
        <a:effectLst/>
      </c:spPr>
    </c:plotArea>
    <c:legend>
      <c:legendPos val="t"/>
      <c:layout>
        <c:manualLayout>
          <c:xMode val="edge"/>
          <c:yMode val="edge"/>
          <c:x val="2.2255249343832006E-2"/>
          <c:y val="0.29623026505626776"/>
          <c:w val="0.20932164161298017"/>
          <c:h val="0.309816717506904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Dashboard.xlsx]Headline!Age</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948255114320095E-2"/>
          <c:y val="4.9057850611024356E-2"/>
          <c:w val="0.89410348977135978"/>
          <c:h val="0.7678147094316361"/>
        </c:manualLayout>
      </c:layout>
      <c:barChart>
        <c:barDir val="col"/>
        <c:grouping val="clustered"/>
        <c:varyColors val="0"/>
        <c:ser>
          <c:idx val="1"/>
          <c:order val="0"/>
          <c:tx>
            <c:strRef>
              <c:f>Headline!$B$24:$B$25</c:f>
              <c:strCache>
                <c:ptCount val="1"/>
                <c:pt idx="0">
                  <c:v>F</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Headline!$A$26:$A$29</c:f>
              <c:strCache>
                <c:ptCount val="3"/>
                <c:pt idx="0">
                  <c:v>&lt;30</c:v>
                </c:pt>
                <c:pt idx="1">
                  <c:v>30-49</c:v>
                </c:pt>
                <c:pt idx="2">
                  <c:v>50+</c:v>
                </c:pt>
              </c:strCache>
            </c:strRef>
          </c:cat>
          <c:val>
            <c:numRef>
              <c:f>Headline!$B$26:$B$29</c:f>
              <c:numCache>
                <c:formatCode>0</c:formatCode>
                <c:ptCount val="3"/>
                <c:pt idx="0">
                  <c:v>172</c:v>
                </c:pt>
                <c:pt idx="1">
                  <c:v>81</c:v>
                </c:pt>
                <c:pt idx="2">
                  <c:v>44</c:v>
                </c:pt>
              </c:numCache>
            </c:numRef>
          </c:val>
          <c:extLst>
            <c:ext xmlns:c16="http://schemas.microsoft.com/office/drawing/2014/chart" uri="{C3380CC4-5D6E-409C-BE32-E72D297353CC}">
              <c16:uniqueId val="{00000001-5B45-404F-B147-C7BBBCA0DEA6}"/>
            </c:ext>
          </c:extLst>
        </c:ser>
        <c:ser>
          <c:idx val="0"/>
          <c:order val="1"/>
          <c:tx>
            <c:strRef>
              <c:f>Headline!$C$24:$C$25</c:f>
              <c:strCache>
                <c:ptCount val="1"/>
                <c:pt idx="0">
                  <c:v>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Headline!$A$26:$A$29</c:f>
              <c:strCache>
                <c:ptCount val="3"/>
                <c:pt idx="0">
                  <c:v>&lt;30</c:v>
                </c:pt>
                <c:pt idx="1">
                  <c:v>30-49</c:v>
                </c:pt>
                <c:pt idx="2">
                  <c:v>50+</c:v>
                </c:pt>
              </c:strCache>
            </c:strRef>
          </c:cat>
          <c:val>
            <c:numRef>
              <c:f>Headline!$C$26:$C$29</c:f>
              <c:numCache>
                <c:formatCode>0</c:formatCode>
                <c:ptCount val="3"/>
                <c:pt idx="0">
                  <c:v>165</c:v>
                </c:pt>
                <c:pt idx="1">
                  <c:v>105</c:v>
                </c:pt>
                <c:pt idx="2">
                  <c:v>83</c:v>
                </c:pt>
              </c:numCache>
            </c:numRef>
          </c:val>
          <c:extLst>
            <c:ext xmlns:c16="http://schemas.microsoft.com/office/drawing/2014/chart" uri="{C3380CC4-5D6E-409C-BE32-E72D297353CC}">
              <c16:uniqueId val="{00000003-5B45-404F-B147-C7BBBCA0DEA6}"/>
            </c:ext>
          </c:extLst>
        </c:ser>
        <c:dLbls>
          <c:showLegendKey val="0"/>
          <c:showVal val="0"/>
          <c:showCatName val="0"/>
          <c:showSerName val="0"/>
          <c:showPercent val="0"/>
          <c:showBubbleSize val="0"/>
        </c:dLbls>
        <c:gapWidth val="50"/>
        <c:axId val="1186141776"/>
        <c:axId val="1175016240"/>
      </c:barChart>
      <c:catAx>
        <c:axId val="118614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016240"/>
        <c:crosses val="autoZero"/>
        <c:auto val="1"/>
        <c:lblAlgn val="ctr"/>
        <c:lblOffset val="100"/>
        <c:noMultiLvlLbl val="0"/>
      </c:catAx>
      <c:valAx>
        <c:axId val="1175016240"/>
        <c:scaling>
          <c:orientation val="minMax"/>
        </c:scaling>
        <c:delete val="1"/>
        <c:axPos val="l"/>
        <c:numFmt formatCode="0" sourceLinked="1"/>
        <c:majorTickMark val="none"/>
        <c:minorTickMark val="none"/>
        <c:tickLblPos val="nextTo"/>
        <c:crossAx val="1186141776"/>
        <c:crosses val="autoZero"/>
        <c:crossBetween val="between"/>
      </c:valAx>
      <c:spPr>
        <a:noFill/>
        <a:ln>
          <a:noFill/>
        </a:ln>
        <a:effectLst/>
      </c:spPr>
    </c:plotArea>
    <c:legend>
      <c:legendPos val="t"/>
      <c:layout>
        <c:manualLayout>
          <c:xMode val="edge"/>
          <c:yMode val="edge"/>
          <c:x val="0.73899475065616793"/>
          <c:y val="0.32407407407407407"/>
          <c:w val="0.20256605424321958"/>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2.svg"/><Relationship Id="rId18" Type="http://schemas.openxmlformats.org/officeDocument/2006/relationships/chart" Target="../charts/chart2.xml"/><Relationship Id="rId26" Type="http://schemas.openxmlformats.org/officeDocument/2006/relationships/image" Target="../media/image18.svg"/><Relationship Id="rId3" Type="http://schemas.openxmlformats.org/officeDocument/2006/relationships/image" Target="../media/image3.png"/><Relationship Id="rId21" Type="http://schemas.openxmlformats.org/officeDocument/2006/relationships/chart" Target="../charts/chart5.xml"/><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6.svg"/><Relationship Id="rId25" Type="http://schemas.openxmlformats.org/officeDocument/2006/relationships/image" Target="../media/image17.png"/><Relationship Id="rId2" Type="http://schemas.openxmlformats.org/officeDocument/2006/relationships/image" Target="../media/image2.svg"/><Relationship Id="rId16" Type="http://schemas.openxmlformats.org/officeDocument/2006/relationships/image" Target="../media/image15.png"/><Relationship Id="rId20"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24" Type="http://schemas.openxmlformats.org/officeDocument/2006/relationships/hyperlink" Target="#'Separation Dashboards'!A1"/><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chart" Target="../charts/chart7.xml"/><Relationship Id="rId28" Type="http://schemas.openxmlformats.org/officeDocument/2006/relationships/image" Target="../media/image20.svg"/><Relationship Id="rId10" Type="http://schemas.openxmlformats.org/officeDocument/2006/relationships/image" Target="../media/image10.svg"/><Relationship Id="rId19"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chart" Target="../charts/chart6.xml"/><Relationship Id="rId27" Type="http://schemas.openxmlformats.org/officeDocument/2006/relationships/image" Target="../media/image19.png"/></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hyperlink" Target="#'Active Dashboard'!A1"/></Relationships>
</file>

<file path=xl/drawings/drawing1.xml><?xml version="1.0" encoding="utf-8"?>
<xdr:wsDr xmlns:xdr="http://schemas.openxmlformats.org/drawingml/2006/spreadsheetDrawing" xmlns:a="http://schemas.openxmlformats.org/drawingml/2006/main">
  <xdr:twoCellAnchor>
    <xdr:from>
      <xdr:col>0</xdr:col>
      <xdr:colOff>9525</xdr:colOff>
      <xdr:row>5</xdr:row>
      <xdr:rowOff>0</xdr:rowOff>
    </xdr:from>
    <xdr:to>
      <xdr:col>21</xdr:col>
      <xdr:colOff>445524</xdr:colOff>
      <xdr:row>5</xdr:row>
      <xdr:rowOff>19050</xdr:rowOff>
    </xdr:to>
    <xdr:cxnSp macro="">
      <xdr:nvCxnSpPr>
        <xdr:cNvPr id="5" name="Straight Connector 4">
          <a:extLst>
            <a:ext uri="{FF2B5EF4-FFF2-40B4-BE49-F238E27FC236}">
              <a16:creationId xmlns:a16="http://schemas.microsoft.com/office/drawing/2014/main" id="{A594F383-9184-4E8F-950E-F158F7022E7F}"/>
            </a:ext>
          </a:extLst>
        </xdr:cNvPr>
        <xdr:cNvCxnSpPr/>
      </xdr:nvCxnSpPr>
      <xdr:spPr>
        <a:xfrm flipV="1">
          <a:off x="9525" y="1259758"/>
          <a:ext cx="14953943" cy="1905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154800</xdr:colOff>
      <xdr:row>2</xdr:row>
      <xdr:rowOff>67875</xdr:rowOff>
    </xdr:from>
    <xdr:to>
      <xdr:col>4</xdr:col>
      <xdr:colOff>507300</xdr:colOff>
      <xdr:row>3</xdr:row>
      <xdr:rowOff>201301</xdr:rowOff>
    </xdr:to>
    <xdr:pic>
      <xdr:nvPicPr>
        <xdr:cNvPr id="8" name="Graphic 7" descr="Man">
          <a:extLst>
            <a:ext uri="{FF2B5EF4-FFF2-40B4-BE49-F238E27FC236}">
              <a16:creationId xmlns:a16="http://schemas.microsoft.com/office/drawing/2014/main" id="{7D5BCB55-2731-4FBC-AA5F-EA42EA15D7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93200" y="477450"/>
          <a:ext cx="352500" cy="352500"/>
        </a:xfrm>
        <a:prstGeom prst="rect">
          <a:avLst/>
        </a:prstGeom>
      </xdr:spPr>
    </xdr:pic>
    <xdr:clientData/>
  </xdr:twoCellAnchor>
  <xdr:twoCellAnchor editAs="oneCell">
    <xdr:from>
      <xdr:col>5</xdr:col>
      <xdr:colOff>142875</xdr:colOff>
      <xdr:row>2</xdr:row>
      <xdr:rowOff>77400</xdr:rowOff>
    </xdr:from>
    <xdr:to>
      <xdr:col>5</xdr:col>
      <xdr:colOff>495375</xdr:colOff>
      <xdr:row>3</xdr:row>
      <xdr:rowOff>210826</xdr:rowOff>
    </xdr:to>
    <xdr:pic>
      <xdr:nvPicPr>
        <xdr:cNvPr id="10" name="Graphic 9" descr="Woman">
          <a:extLst>
            <a:ext uri="{FF2B5EF4-FFF2-40B4-BE49-F238E27FC236}">
              <a16:creationId xmlns:a16="http://schemas.microsoft.com/office/drawing/2014/main" id="{C0C15541-D2A1-46E4-8ABF-39B68773CFE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190875" y="486975"/>
          <a:ext cx="352500" cy="352500"/>
        </a:xfrm>
        <a:prstGeom prst="rect">
          <a:avLst/>
        </a:prstGeom>
      </xdr:spPr>
    </xdr:pic>
    <xdr:clientData/>
  </xdr:twoCellAnchor>
  <xdr:twoCellAnchor editAs="oneCell">
    <xdr:from>
      <xdr:col>3</xdr:col>
      <xdr:colOff>157125</xdr:colOff>
      <xdr:row>2</xdr:row>
      <xdr:rowOff>67875</xdr:rowOff>
    </xdr:from>
    <xdr:to>
      <xdr:col>3</xdr:col>
      <xdr:colOff>509625</xdr:colOff>
      <xdr:row>3</xdr:row>
      <xdr:rowOff>201301</xdr:rowOff>
    </xdr:to>
    <xdr:pic>
      <xdr:nvPicPr>
        <xdr:cNvPr id="14" name="Graphic 13" descr="Users">
          <a:extLst>
            <a:ext uri="{FF2B5EF4-FFF2-40B4-BE49-F238E27FC236}">
              <a16:creationId xmlns:a16="http://schemas.microsoft.com/office/drawing/2014/main" id="{2053697F-6BF4-481E-98C6-E6E6BB67C9B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985925" y="477450"/>
          <a:ext cx="352500" cy="352500"/>
        </a:xfrm>
        <a:prstGeom prst="rect">
          <a:avLst/>
        </a:prstGeom>
      </xdr:spPr>
    </xdr:pic>
    <xdr:clientData/>
  </xdr:twoCellAnchor>
  <xdr:twoCellAnchor editAs="oneCell">
    <xdr:from>
      <xdr:col>6</xdr:col>
      <xdr:colOff>149925</xdr:colOff>
      <xdr:row>0</xdr:row>
      <xdr:rowOff>188025</xdr:rowOff>
    </xdr:from>
    <xdr:to>
      <xdr:col>6</xdr:col>
      <xdr:colOff>602475</xdr:colOff>
      <xdr:row>2</xdr:row>
      <xdr:rowOff>45943</xdr:rowOff>
    </xdr:to>
    <xdr:pic>
      <xdr:nvPicPr>
        <xdr:cNvPr id="18" name="Graphic 17" descr="Coins">
          <a:extLst>
            <a:ext uri="{FF2B5EF4-FFF2-40B4-BE49-F238E27FC236}">
              <a16:creationId xmlns:a16="http://schemas.microsoft.com/office/drawing/2014/main" id="{FC442E1A-0A53-4149-818E-24B79D35276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807525" y="188025"/>
          <a:ext cx="452550" cy="452550"/>
        </a:xfrm>
        <a:prstGeom prst="rect">
          <a:avLst/>
        </a:prstGeom>
      </xdr:spPr>
    </xdr:pic>
    <xdr:clientData/>
  </xdr:twoCellAnchor>
  <xdr:twoCellAnchor editAs="oneCell">
    <xdr:from>
      <xdr:col>9</xdr:col>
      <xdr:colOff>103529</xdr:colOff>
      <xdr:row>0</xdr:row>
      <xdr:rowOff>244136</xdr:rowOff>
    </xdr:from>
    <xdr:to>
      <xdr:col>9</xdr:col>
      <xdr:colOff>556079</xdr:colOff>
      <xdr:row>2</xdr:row>
      <xdr:rowOff>102054</xdr:rowOff>
    </xdr:to>
    <xdr:pic>
      <xdr:nvPicPr>
        <xdr:cNvPr id="20" name="Graphic 19" descr="Clock">
          <a:extLst>
            <a:ext uri="{FF2B5EF4-FFF2-40B4-BE49-F238E27FC236}">
              <a16:creationId xmlns:a16="http://schemas.microsoft.com/office/drawing/2014/main" id="{D4C973A5-8714-4E04-A5EE-11AEA953E07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156565" y="244136"/>
          <a:ext cx="452550" cy="447561"/>
        </a:xfrm>
        <a:prstGeom prst="rect">
          <a:avLst/>
        </a:prstGeom>
      </xdr:spPr>
    </xdr:pic>
    <xdr:clientData/>
  </xdr:twoCellAnchor>
  <xdr:twoCellAnchor editAs="oneCell">
    <xdr:from>
      <xdr:col>7</xdr:col>
      <xdr:colOff>154800</xdr:colOff>
      <xdr:row>1</xdr:row>
      <xdr:rowOff>48825</xdr:rowOff>
    </xdr:from>
    <xdr:to>
      <xdr:col>7</xdr:col>
      <xdr:colOff>507300</xdr:colOff>
      <xdr:row>2</xdr:row>
      <xdr:rowOff>57517</xdr:rowOff>
    </xdr:to>
    <xdr:pic>
      <xdr:nvPicPr>
        <xdr:cNvPr id="21" name="Graphic 20" descr="Man">
          <a:extLst>
            <a:ext uri="{FF2B5EF4-FFF2-40B4-BE49-F238E27FC236}">
              <a16:creationId xmlns:a16="http://schemas.microsoft.com/office/drawing/2014/main" id="{8D4BB2DC-68E4-40D9-84DC-5CEE36F416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422000" y="239325"/>
          <a:ext cx="352500" cy="352500"/>
        </a:xfrm>
        <a:prstGeom prst="rect">
          <a:avLst/>
        </a:prstGeom>
      </xdr:spPr>
    </xdr:pic>
    <xdr:clientData/>
  </xdr:twoCellAnchor>
  <xdr:twoCellAnchor editAs="oneCell">
    <xdr:from>
      <xdr:col>8</xdr:col>
      <xdr:colOff>142875</xdr:colOff>
      <xdr:row>1</xdr:row>
      <xdr:rowOff>58350</xdr:rowOff>
    </xdr:from>
    <xdr:to>
      <xdr:col>8</xdr:col>
      <xdr:colOff>495375</xdr:colOff>
      <xdr:row>2</xdr:row>
      <xdr:rowOff>67042</xdr:rowOff>
    </xdr:to>
    <xdr:pic>
      <xdr:nvPicPr>
        <xdr:cNvPr id="22" name="Graphic 21" descr="Woman">
          <a:extLst>
            <a:ext uri="{FF2B5EF4-FFF2-40B4-BE49-F238E27FC236}">
              <a16:creationId xmlns:a16="http://schemas.microsoft.com/office/drawing/2014/main" id="{B9F66593-52CB-4111-979D-16C166C461A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019675" y="248850"/>
          <a:ext cx="352500" cy="352500"/>
        </a:xfrm>
        <a:prstGeom prst="rect">
          <a:avLst/>
        </a:prstGeom>
      </xdr:spPr>
    </xdr:pic>
    <xdr:clientData/>
  </xdr:twoCellAnchor>
  <xdr:twoCellAnchor editAs="oneCell">
    <xdr:from>
      <xdr:col>10</xdr:col>
      <xdr:colOff>107175</xdr:colOff>
      <xdr:row>1</xdr:row>
      <xdr:rowOff>39300</xdr:rowOff>
    </xdr:from>
    <xdr:to>
      <xdr:col>10</xdr:col>
      <xdr:colOff>459675</xdr:colOff>
      <xdr:row>2</xdr:row>
      <xdr:rowOff>47992</xdr:rowOff>
    </xdr:to>
    <xdr:pic>
      <xdr:nvPicPr>
        <xdr:cNvPr id="25" name="Graphic 24" descr="Man">
          <a:extLst>
            <a:ext uri="{FF2B5EF4-FFF2-40B4-BE49-F238E27FC236}">
              <a16:creationId xmlns:a16="http://schemas.microsoft.com/office/drawing/2014/main" id="{70B399A4-96AB-44EC-9CCA-4D4F792F56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203175" y="229800"/>
          <a:ext cx="352500" cy="352500"/>
        </a:xfrm>
        <a:prstGeom prst="rect">
          <a:avLst/>
        </a:prstGeom>
      </xdr:spPr>
    </xdr:pic>
    <xdr:clientData/>
  </xdr:twoCellAnchor>
  <xdr:twoCellAnchor editAs="oneCell">
    <xdr:from>
      <xdr:col>11</xdr:col>
      <xdr:colOff>76200</xdr:colOff>
      <xdr:row>1</xdr:row>
      <xdr:rowOff>48825</xdr:rowOff>
    </xdr:from>
    <xdr:to>
      <xdr:col>11</xdr:col>
      <xdr:colOff>428700</xdr:colOff>
      <xdr:row>2</xdr:row>
      <xdr:rowOff>57517</xdr:rowOff>
    </xdr:to>
    <xdr:pic>
      <xdr:nvPicPr>
        <xdr:cNvPr id="26" name="Graphic 25" descr="Woman">
          <a:extLst>
            <a:ext uri="{FF2B5EF4-FFF2-40B4-BE49-F238E27FC236}">
              <a16:creationId xmlns:a16="http://schemas.microsoft.com/office/drawing/2014/main" id="{D47CA66B-3A68-4DFF-AD96-D842C729B2B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781800" y="239325"/>
          <a:ext cx="352500" cy="352500"/>
        </a:xfrm>
        <a:prstGeom prst="rect">
          <a:avLst/>
        </a:prstGeom>
      </xdr:spPr>
    </xdr:pic>
    <xdr:clientData/>
  </xdr:twoCellAnchor>
  <xdr:twoCellAnchor>
    <xdr:from>
      <xdr:col>12</xdr:col>
      <xdr:colOff>19051</xdr:colOff>
      <xdr:row>0</xdr:row>
      <xdr:rowOff>180975</xdr:rowOff>
    </xdr:from>
    <xdr:to>
      <xdr:col>15</xdr:col>
      <xdr:colOff>428625</xdr:colOff>
      <xdr:row>4</xdr:row>
      <xdr:rowOff>228600</xdr:rowOff>
    </xdr:to>
    <xdr:graphicFrame macro="">
      <xdr:nvGraphicFramePr>
        <xdr:cNvPr id="27" name="Chart 26">
          <a:extLst>
            <a:ext uri="{FF2B5EF4-FFF2-40B4-BE49-F238E27FC236}">
              <a16:creationId xmlns:a16="http://schemas.microsoft.com/office/drawing/2014/main" id="{E247E84C-32AF-4FAD-A2CC-01D6C8483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17</xdr:col>
      <xdr:colOff>116700</xdr:colOff>
      <xdr:row>2</xdr:row>
      <xdr:rowOff>77400</xdr:rowOff>
    </xdr:from>
    <xdr:to>
      <xdr:col>17</xdr:col>
      <xdr:colOff>469200</xdr:colOff>
      <xdr:row>3</xdr:row>
      <xdr:rowOff>210826</xdr:rowOff>
    </xdr:to>
    <xdr:pic>
      <xdr:nvPicPr>
        <xdr:cNvPr id="28" name="Graphic 27" descr="Man">
          <a:extLst>
            <a:ext uri="{FF2B5EF4-FFF2-40B4-BE49-F238E27FC236}">
              <a16:creationId xmlns:a16="http://schemas.microsoft.com/office/drawing/2014/main" id="{0D6E80EB-EF94-468F-9418-F46F2BE973BC}"/>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0479900" y="486975"/>
          <a:ext cx="352500" cy="352500"/>
        </a:xfrm>
        <a:prstGeom prst="rect">
          <a:avLst/>
        </a:prstGeom>
      </xdr:spPr>
    </xdr:pic>
    <xdr:clientData/>
  </xdr:twoCellAnchor>
  <xdr:twoCellAnchor editAs="oneCell">
    <xdr:from>
      <xdr:col>18</xdr:col>
      <xdr:colOff>104775</xdr:colOff>
      <xdr:row>2</xdr:row>
      <xdr:rowOff>86925</xdr:rowOff>
    </xdr:from>
    <xdr:to>
      <xdr:col>18</xdr:col>
      <xdr:colOff>457275</xdr:colOff>
      <xdr:row>4</xdr:row>
      <xdr:rowOff>1275</xdr:rowOff>
    </xdr:to>
    <xdr:pic>
      <xdr:nvPicPr>
        <xdr:cNvPr id="29" name="Graphic 28" descr="Woman">
          <a:extLst>
            <a:ext uri="{FF2B5EF4-FFF2-40B4-BE49-F238E27FC236}">
              <a16:creationId xmlns:a16="http://schemas.microsoft.com/office/drawing/2014/main" id="{91DA85E6-80CF-43A3-BF6A-F1DCA34F2A93}"/>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1077575" y="496500"/>
          <a:ext cx="352500" cy="352500"/>
        </a:xfrm>
        <a:prstGeom prst="rect">
          <a:avLst/>
        </a:prstGeom>
      </xdr:spPr>
    </xdr:pic>
    <xdr:clientData/>
  </xdr:twoCellAnchor>
  <xdr:twoCellAnchor editAs="oneCell">
    <xdr:from>
      <xdr:col>16</xdr:col>
      <xdr:colOff>119025</xdr:colOff>
      <xdr:row>2</xdr:row>
      <xdr:rowOff>77400</xdr:rowOff>
    </xdr:from>
    <xdr:to>
      <xdr:col>16</xdr:col>
      <xdr:colOff>471525</xdr:colOff>
      <xdr:row>3</xdr:row>
      <xdr:rowOff>210826</xdr:rowOff>
    </xdr:to>
    <xdr:pic>
      <xdr:nvPicPr>
        <xdr:cNvPr id="30" name="Graphic 29" descr="Users">
          <a:extLst>
            <a:ext uri="{FF2B5EF4-FFF2-40B4-BE49-F238E27FC236}">
              <a16:creationId xmlns:a16="http://schemas.microsoft.com/office/drawing/2014/main" id="{0F76BD0F-947D-4773-9A1E-179834A45A9C}"/>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9872625" y="486975"/>
          <a:ext cx="352500" cy="352500"/>
        </a:xfrm>
        <a:prstGeom prst="rect">
          <a:avLst/>
        </a:prstGeom>
      </xdr:spPr>
    </xdr:pic>
    <xdr:clientData/>
  </xdr:twoCellAnchor>
  <xdr:oneCellAnchor>
    <xdr:from>
      <xdr:col>16</xdr:col>
      <xdr:colOff>432253</xdr:colOff>
      <xdr:row>0</xdr:row>
      <xdr:rowOff>229508</xdr:rowOff>
    </xdr:from>
    <xdr:ext cx="1076325" cy="393191"/>
    <xdr:sp macro="" textlink="">
      <xdr:nvSpPr>
        <xdr:cNvPr id="31" name="TextBox 30">
          <a:extLst>
            <a:ext uri="{FF2B5EF4-FFF2-40B4-BE49-F238E27FC236}">
              <a16:creationId xmlns:a16="http://schemas.microsoft.com/office/drawing/2014/main" id="{3C6B4700-A54B-4275-95BA-7C8A3C944D41}"/>
            </a:ext>
          </a:extLst>
        </xdr:cNvPr>
        <xdr:cNvSpPr txBox="1"/>
      </xdr:nvSpPr>
      <xdr:spPr>
        <a:xfrm>
          <a:off x="11862253" y="229508"/>
          <a:ext cx="1076325" cy="393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a:solidFill>
                <a:schemeClr val="bg2">
                  <a:lumMod val="50000"/>
                </a:schemeClr>
              </a:solidFill>
              <a:latin typeface="Bahnschrift SemiCondensed" panose="020B0502040204020203" pitchFamily="34" charset="0"/>
            </a:rPr>
            <a:t>Turnover</a:t>
          </a:r>
        </a:p>
      </xdr:txBody>
    </xdr:sp>
    <xdr:clientData/>
  </xdr:oneCellAnchor>
  <xdr:twoCellAnchor>
    <xdr:from>
      <xdr:col>2</xdr:col>
      <xdr:colOff>47057</xdr:colOff>
      <xdr:row>5</xdr:row>
      <xdr:rowOff>61452</xdr:rowOff>
    </xdr:from>
    <xdr:to>
      <xdr:col>14</xdr:col>
      <xdr:colOff>126432</xdr:colOff>
      <xdr:row>19</xdr:row>
      <xdr:rowOff>83344</xdr:rowOff>
    </xdr:to>
    <xdr:graphicFrame macro="">
      <xdr:nvGraphicFramePr>
        <xdr:cNvPr id="32" name="Chart 31">
          <a:extLst>
            <a:ext uri="{FF2B5EF4-FFF2-40B4-BE49-F238E27FC236}">
              <a16:creationId xmlns:a16="http://schemas.microsoft.com/office/drawing/2014/main" id="{19F51CC9-1705-4F48-9146-651B91A61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14</xdr:col>
      <xdr:colOff>158750</xdr:colOff>
      <xdr:row>19</xdr:row>
      <xdr:rowOff>147411</xdr:rowOff>
    </xdr:from>
    <xdr:to>
      <xdr:col>21</xdr:col>
      <xdr:colOff>449035</xdr:colOff>
      <xdr:row>36</xdr:row>
      <xdr:rowOff>178593</xdr:rowOff>
    </xdr:to>
    <xdr:graphicFrame macro="">
      <xdr:nvGraphicFramePr>
        <xdr:cNvPr id="33" name="Chart 32">
          <a:extLst>
            <a:ext uri="{FF2B5EF4-FFF2-40B4-BE49-F238E27FC236}">
              <a16:creationId xmlns:a16="http://schemas.microsoft.com/office/drawing/2014/main" id="{5EC1A04B-FCF5-4E5E-B16D-D516E9D21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14</xdr:col>
      <xdr:colOff>113393</xdr:colOff>
      <xdr:row>5</xdr:row>
      <xdr:rowOff>38099</xdr:rowOff>
    </xdr:from>
    <xdr:to>
      <xdr:col>21</xdr:col>
      <xdr:colOff>419553</xdr:colOff>
      <xdr:row>19</xdr:row>
      <xdr:rowOff>79374</xdr:rowOff>
    </xdr:to>
    <xdr:graphicFrame macro="">
      <xdr:nvGraphicFramePr>
        <xdr:cNvPr id="34" name="Chart 33">
          <a:extLst>
            <a:ext uri="{FF2B5EF4-FFF2-40B4-BE49-F238E27FC236}">
              <a16:creationId xmlns:a16="http://schemas.microsoft.com/office/drawing/2014/main" id="{4031537E-3180-48B5-98EC-1139DCE18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11339</xdr:colOff>
      <xdr:row>19</xdr:row>
      <xdr:rowOff>170090</xdr:rowOff>
    </xdr:from>
    <xdr:to>
      <xdr:col>7</xdr:col>
      <xdr:colOff>90714</xdr:colOff>
      <xdr:row>28</xdr:row>
      <xdr:rowOff>5898</xdr:rowOff>
    </xdr:to>
    <xdr:graphicFrame macro="">
      <xdr:nvGraphicFramePr>
        <xdr:cNvPr id="35" name="Chart 34">
          <a:extLst>
            <a:ext uri="{FF2B5EF4-FFF2-40B4-BE49-F238E27FC236}">
              <a16:creationId xmlns:a16="http://schemas.microsoft.com/office/drawing/2014/main" id="{BF79FD2B-820F-481C-962C-A9E8E7906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158751</xdr:colOff>
      <xdr:row>19</xdr:row>
      <xdr:rowOff>168275</xdr:rowOff>
    </xdr:from>
    <xdr:to>
      <xdr:col>14</xdr:col>
      <xdr:colOff>90713</xdr:colOff>
      <xdr:row>36</xdr:row>
      <xdr:rowOff>166687</xdr:rowOff>
    </xdr:to>
    <xdr:graphicFrame macro="">
      <xdr:nvGraphicFramePr>
        <xdr:cNvPr id="36" name="Chart 35">
          <a:extLst>
            <a:ext uri="{FF2B5EF4-FFF2-40B4-BE49-F238E27FC236}">
              <a16:creationId xmlns:a16="http://schemas.microsoft.com/office/drawing/2014/main" id="{49F0655C-F3BB-4CFA-8DCB-2E7B00653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600983</xdr:colOff>
      <xdr:row>28</xdr:row>
      <xdr:rowOff>124731</xdr:rowOff>
    </xdr:from>
    <xdr:to>
      <xdr:col>7</xdr:col>
      <xdr:colOff>102053</xdr:colOff>
      <xdr:row>36</xdr:row>
      <xdr:rowOff>135164</xdr:rowOff>
    </xdr:to>
    <xdr:graphicFrame macro="">
      <xdr:nvGraphicFramePr>
        <xdr:cNvPr id="24" name="Chart 23">
          <a:extLst>
            <a:ext uri="{FF2B5EF4-FFF2-40B4-BE49-F238E27FC236}">
              <a16:creationId xmlns:a16="http://schemas.microsoft.com/office/drawing/2014/main" id="{03128CD4-42A9-4F1A-838D-5B67AABAB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9</xdr:col>
      <xdr:colOff>0</xdr:colOff>
      <xdr:row>0</xdr:row>
      <xdr:rowOff>226786</xdr:rowOff>
    </xdr:from>
    <xdr:to>
      <xdr:col>9</xdr:col>
      <xdr:colOff>0</xdr:colOff>
      <xdr:row>4</xdr:row>
      <xdr:rowOff>204107</xdr:rowOff>
    </xdr:to>
    <xdr:cxnSp macro="">
      <xdr:nvCxnSpPr>
        <xdr:cNvPr id="3" name="Straight Connector 2">
          <a:extLst>
            <a:ext uri="{FF2B5EF4-FFF2-40B4-BE49-F238E27FC236}">
              <a16:creationId xmlns:a16="http://schemas.microsoft.com/office/drawing/2014/main" id="{F6617ED6-CBCC-4421-A32A-8B185D432D4F}"/>
            </a:ext>
          </a:extLst>
        </xdr:cNvPr>
        <xdr:cNvCxnSpPr/>
      </xdr:nvCxnSpPr>
      <xdr:spPr>
        <a:xfrm>
          <a:off x="7053036" y="226786"/>
          <a:ext cx="0" cy="997857"/>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11340</xdr:colOff>
      <xdr:row>1</xdr:row>
      <xdr:rowOff>11340</xdr:rowOff>
    </xdr:from>
    <xdr:to>
      <xdr:col>3</xdr:col>
      <xdr:colOff>11340</xdr:colOff>
      <xdr:row>5</xdr:row>
      <xdr:rowOff>0</xdr:rowOff>
    </xdr:to>
    <xdr:cxnSp macro="">
      <xdr:nvCxnSpPr>
        <xdr:cNvPr id="37" name="Straight Connector 36">
          <a:extLst>
            <a:ext uri="{FF2B5EF4-FFF2-40B4-BE49-F238E27FC236}">
              <a16:creationId xmlns:a16="http://schemas.microsoft.com/office/drawing/2014/main" id="{FD3491AB-3E3F-4AD5-8093-0C80B12A08FC}"/>
            </a:ext>
          </a:extLst>
        </xdr:cNvPr>
        <xdr:cNvCxnSpPr/>
      </xdr:nvCxnSpPr>
      <xdr:spPr>
        <a:xfrm>
          <a:off x="3209019" y="260804"/>
          <a:ext cx="0" cy="997857"/>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1</xdr:row>
      <xdr:rowOff>0</xdr:rowOff>
    </xdr:from>
    <xdr:to>
      <xdr:col>16</xdr:col>
      <xdr:colOff>0</xdr:colOff>
      <xdr:row>4</xdr:row>
      <xdr:rowOff>226785</xdr:rowOff>
    </xdr:to>
    <xdr:cxnSp macro="">
      <xdr:nvCxnSpPr>
        <xdr:cNvPr id="38" name="Straight Connector 37">
          <a:extLst>
            <a:ext uri="{FF2B5EF4-FFF2-40B4-BE49-F238E27FC236}">
              <a16:creationId xmlns:a16="http://schemas.microsoft.com/office/drawing/2014/main" id="{E63DCABE-3D57-494A-8DE8-A10B30B05BF7}"/>
            </a:ext>
          </a:extLst>
        </xdr:cNvPr>
        <xdr:cNvCxnSpPr/>
      </xdr:nvCxnSpPr>
      <xdr:spPr>
        <a:xfrm>
          <a:off x="11430000" y="249464"/>
          <a:ext cx="0" cy="997857"/>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xdr:row>
      <xdr:rowOff>11340</xdr:rowOff>
    </xdr:from>
    <xdr:to>
      <xdr:col>6</xdr:col>
      <xdr:colOff>0</xdr:colOff>
      <xdr:row>5</xdr:row>
      <xdr:rowOff>0</xdr:rowOff>
    </xdr:to>
    <xdr:cxnSp macro="">
      <xdr:nvCxnSpPr>
        <xdr:cNvPr id="39" name="Straight Connector 38">
          <a:extLst>
            <a:ext uri="{FF2B5EF4-FFF2-40B4-BE49-F238E27FC236}">
              <a16:creationId xmlns:a16="http://schemas.microsoft.com/office/drawing/2014/main" id="{209F8EA2-5760-4DDF-ADF1-E3246058E453}"/>
            </a:ext>
          </a:extLst>
        </xdr:cNvPr>
        <xdr:cNvCxnSpPr/>
      </xdr:nvCxnSpPr>
      <xdr:spPr>
        <a:xfrm>
          <a:off x="5216071" y="260804"/>
          <a:ext cx="0" cy="997857"/>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xdr:colOff>
      <xdr:row>1</xdr:row>
      <xdr:rowOff>1</xdr:rowOff>
    </xdr:from>
    <xdr:to>
      <xdr:col>12</xdr:col>
      <xdr:colOff>1</xdr:colOff>
      <xdr:row>4</xdr:row>
      <xdr:rowOff>226786</xdr:rowOff>
    </xdr:to>
    <xdr:cxnSp macro="">
      <xdr:nvCxnSpPr>
        <xdr:cNvPr id="40" name="Straight Connector 39">
          <a:extLst>
            <a:ext uri="{FF2B5EF4-FFF2-40B4-BE49-F238E27FC236}">
              <a16:creationId xmlns:a16="http://schemas.microsoft.com/office/drawing/2014/main" id="{325D27D5-F4B0-4009-8F8D-6F3705974C73}"/>
            </a:ext>
          </a:extLst>
        </xdr:cNvPr>
        <xdr:cNvCxnSpPr/>
      </xdr:nvCxnSpPr>
      <xdr:spPr>
        <a:xfrm>
          <a:off x="8980715" y="249465"/>
          <a:ext cx="0" cy="997857"/>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0</xdr:row>
      <xdr:rowOff>226785</xdr:rowOff>
    </xdr:from>
    <xdr:to>
      <xdr:col>19</xdr:col>
      <xdr:colOff>0</xdr:colOff>
      <xdr:row>4</xdr:row>
      <xdr:rowOff>204106</xdr:rowOff>
    </xdr:to>
    <xdr:cxnSp macro="">
      <xdr:nvCxnSpPr>
        <xdr:cNvPr id="41" name="Straight Connector 40">
          <a:extLst>
            <a:ext uri="{FF2B5EF4-FFF2-40B4-BE49-F238E27FC236}">
              <a16:creationId xmlns:a16="http://schemas.microsoft.com/office/drawing/2014/main" id="{BB65005B-42DE-409D-A0DA-24E92F7FED39}"/>
            </a:ext>
          </a:extLst>
        </xdr:cNvPr>
        <xdr:cNvCxnSpPr/>
      </xdr:nvCxnSpPr>
      <xdr:spPr>
        <a:xfrm>
          <a:off x="13266964" y="226785"/>
          <a:ext cx="0" cy="997857"/>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-56319</xdr:colOff>
      <xdr:row>12</xdr:row>
      <xdr:rowOff>8430</xdr:rowOff>
    </xdr:from>
    <xdr:to>
      <xdr:col>2</xdr:col>
      <xdr:colOff>23056</xdr:colOff>
      <xdr:row>23</xdr:row>
      <xdr:rowOff>66146</xdr:rowOff>
    </xdr:to>
    <mc:AlternateContent xmlns:mc="http://schemas.openxmlformats.org/markup-compatibility/2006" xmlns:a14="http://schemas.microsoft.com/office/drawing/2010/main">
      <mc:Choice Requires="a14">
        <xdr:graphicFrame macro="">
          <xdr:nvGraphicFramePr>
            <xdr:cNvPr id="4" name="BU Region">
              <a:extLst>
                <a:ext uri="{FF2B5EF4-FFF2-40B4-BE49-F238E27FC236}">
                  <a16:creationId xmlns:a16="http://schemas.microsoft.com/office/drawing/2014/main" id="{0A1B5580-CCC2-4E40-80A3-80BF1089C257}"/>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56319" y="2620124"/>
              <a:ext cx="1308407" cy="2085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91394</xdr:colOff>
      <xdr:row>0</xdr:row>
      <xdr:rowOff>233704</xdr:rowOff>
    </xdr:from>
    <xdr:to>
      <xdr:col>21</xdr:col>
      <xdr:colOff>428625</xdr:colOff>
      <xdr:row>4</xdr:row>
      <xdr:rowOff>190500</xdr:rowOff>
    </xdr:to>
    <mc:AlternateContent xmlns:mc="http://schemas.openxmlformats.org/markup-compatibility/2006" xmlns:a14="http://schemas.microsoft.com/office/drawing/2010/main">
      <mc:Choice Requires="a14">
        <xdr:graphicFrame macro="">
          <xdr:nvGraphicFramePr>
            <xdr:cNvPr id="6" name="Date (Year)">
              <a:extLst>
                <a:ext uri="{FF2B5EF4-FFF2-40B4-BE49-F238E27FC236}">
                  <a16:creationId xmlns:a16="http://schemas.microsoft.com/office/drawing/2014/main" id="{8BE7250E-9E53-4107-ABE3-DDCF4C4A13F3}"/>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3380305" y="233704"/>
              <a:ext cx="1566264" cy="9707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127681</xdr:rowOff>
    </xdr:from>
    <xdr:to>
      <xdr:col>2</xdr:col>
      <xdr:colOff>-1</xdr:colOff>
      <xdr:row>36</xdr:row>
      <xdr:rowOff>119062</xdr:rowOff>
    </xdr:to>
    <mc:AlternateContent xmlns:mc="http://schemas.openxmlformats.org/markup-compatibility/2006" xmlns:a14="http://schemas.microsoft.com/office/drawing/2010/main">
      <mc:Choice Requires="a14">
        <xdr:graphicFrame macro="">
          <xdr:nvGraphicFramePr>
            <xdr:cNvPr id="7" name="EthnicGroup">
              <a:extLst>
                <a:ext uri="{FF2B5EF4-FFF2-40B4-BE49-F238E27FC236}">
                  <a16:creationId xmlns:a16="http://schemas.microsoft.com/office/drawing/2014/main" id="{EEDFAE6B-DFF8-4C2D-AE40-0234C731493B}"/>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0" y="4767278"/>
              <a:ext cx="1229031" cy="23879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38098</xdr:rowOff>
    </xdr:from>
    <xdr:to>
      <xdr:col>2</xdr:col>
      <xdr:colOff>11906</xdr:colOff>
      <xdr:row>8</xdr:row>
      <xdr:rowOff>71436</xdr:rowOff>
    </xdr:to>
    <mc:AlternateContent xmlns:mc="http://schemas.openxmlformats.org/markup-compatibility/2006" xmlns:a14="http://schemas.microsoft.com/office/drawing/2010/main">
      <mc:Choice Requires="a14">
        <xdr:graphicFrame macro="">
          <xdr:nvGraphicFramePr>
            <xdr:cNvPr id="9" name="FP">
              <a:extLst>
                <a:ext uri="{FF2B5EF4-FFF2-40B4-BE49-F238E27FC236}">
                  <a16:creationId xmlns:a16="http://schemas.microsoft.com/office/drawing/2014/main" id="{700A1607-D0A4-4342-B734-4033DD9C748B}"/>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0" y="1297856"/>
              <a:ext cx="1240938" cy="647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8</xdr:row>
      <xdr:rowOff>121066</xdr:rowOff>
    </xdr:from>
    <xdr:to>
      <xdr:col>2</xdr:col>
      <xdr:colOff>11906</xdr:colOff>
      <xdr:row>11</xdr:row>
      <xdr:rowOff>137394</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D0F51F2E-2A27-4D99-8BF0-646063EB70F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 y="1995340"/>
              <a:ext cx="1240937" cy="5693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61453</xdr:colOff>
      <xdr:row>2</xdr:row>
      <xdr:rowOff>199718</xdr:rowOff>
    </xdr:from>
    <xdr:to>
      <xdr:col>2</xdr:col>
      <xdr:colOff>384073</xdr:colOff>
      <xdr:row>4</xdr:row>
      <xdr:rowOff>153629</xdr:rowOff>
    </xdr:to>
    <xdr:sp macro="" textlink="">
      <xdr:nvSpPr>
        <xdr:cNvPr id="15" name="Rectangle: Rounded Corners 14">
          <a:extLst>
            <a:ext uri="{FF2B5EF4-FFF2-40B4-BE49-F238E27FC236}">
              <a16:creationId xmlns:a16="http://schemas.microsoft.com/office/drawing/2014/main" id="{8CBAE00B-2172-40FE-B946-039DCBB4CED2}"/>
            </a:ext>
          </a:extLst>
        </xdr:cNvPr>
        <xdr:cNvSpPr/>
      </xdr:nvSpPr>
      <xdr:spPr>
        <a:xfrm>
          <a:off x="61453" y="783508"/>
          <a:ext cx="1551652" cy="38407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1100"/>
            <a:t>Actives  Dashboard</a:t>
          </a:r>
        </a:p>
      </xdr:txBody>
    </xdr:sp>
    <xdr:clientData/>
  </xdr:twoCellAnchor>
  <xdr:twoCellAnchor>
    <xdr:from>
      <xdr:col>2</xdr:col>
      <xdr:colOff>368711</xdr:colOff>
      <xdr:row>2</xdr:row>
      <xdr:rowOff>199718</xdr:rowOff>
    </xdr:from>
    <xdr:to>
      <xdr:col>2</xdr:col>
      <xdr:colOff>1920363</xdr:colOff>
      <xdr:row>4</xdr:row>
      <xdr:rowOff>153629</xdr:rowOff>
    </xdr:to>
    <xdr:sp macro="" textlink="">
      <xdr:nvSpPr>
        <xdr:cNvPr id="43" name="Rectangle: Rounded Corners 42">
          <a:hlinkClick xmlns:r="http://schemas.openxmlformats.org/officeDocument/2006/relationships" r:id="rId24"/>
          <a:extLst>
            <a:ext uri="{FF2B5EF4-FFF2-40B4-BE49-F238E27FC236}">
              <a16:creationId xmlns:a16="http://schemas.microsoft.com/office/drawing/2014/main" id="{7D4BF8A1-C157-4444-9E7D-1A6C44B74D57}"/>
            </a:ext>
          </a:extLst>
        </xdr:cNvPr>
        <xdr:cNvSpPr/>
      </xdr:nvSpPr>
      <xdr:spPr>
        <a:xfrm>
          <a:off x="1597743" y="783508"/>
          <a:ext cx="1551652" cy="38407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l"/>
          <a:r>
            <a:rPr lang="en-US" sz="1050"/>
            <a:t>Separations</a:t>
          </a:r>
          <a:r>
            <a:rPr lang="en-US" sz="1050" baseline="0"/>
            <a:t> Dashboards</a:t>
          </a:r>
          <a:endParaRPr lang="en-US" sz="1050"/>
        </a:p>
      </xdr:txBody>
    </xdr:sp>
    <xdr:clientData/>
  </xdr:twoCellAnchor>
  <xdr:twoCellAnchor editAs="oneCell">
    <xdr:from>
      <xdr:col>7</xdr:col>
      <xdr:colOff>127672</xdr:colOff>
      <xdr:row>20</xdr:row>
      <xdr:rowOff>117683</xdr:rowOff>
    </xdr:from>
    <xdr:to>
      <xdr:col>7</xdr:col>
      <xdr:colOff>445526</xdr:colOff>
      <xdr:row>22</xdr:row>
      <xdr:rowOff>60250</xdr:rowOff>
    </xdr:to>
    <xdr:pic>
      <xdr:nvPicPr>
        <xdr:cNvPr id="16" name="Graphic 15" descr="Marker">
          <a:extLst>
            <a:ext uri="{FF2B5EF4-FFF2-40B4-BE49-F238E27FC236}">
              <a16:creationId xmlns:a16="http://schemas.microsoft.com/office/drawing/2014/main" id="{29CE6491-EF5C-44EF-8D53-F3713283161D}"/>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5950212" y="4204215"/>
          <a:ext cx="317854" cy="311277"/>
        </a:xfrm>
        <a:prstGeom prst="rect">
          <a:avLst/>
        </a:prstGeom>
      </xdr:spPr>
    </xdr:pic>
    <xdr:clientData/>
  </xdr:twoCellAnchor>
  <xdr:twoCellAnchor editAs="oneCell">
    <xdr:from>
      <xdr:col>2</xdr:col>
      <xdr:colOff>150731</xdr:colOff>
      <xdr:row>5</xdr:row>
      <xdr:rowOff>74790</xdr:rowOff>
    </xdr:from>
    <xdr:to>
      <xdr:col>2</xdr:col>
      <xdr:colOff>506977</xdr:colOff>
      <xdr:row>6</xdr:row>
      <xdr:rowOff>181445</xdr:rowOff>
    </xdr:to>
    <xdr:pic>
      <xdr:nvPicPr>
        <xdr:cNvPr id="12" name="Graphic 11" descr="Man and woman">
          <a:extLst>
            <a:ext uri="{FF2B5EF4-FFF2-40B4-BE49-F238E27FC236}">
              <a16:creationId xmlns:a16="http://schemas.microsoft.com/office/drawing/2014/main" id="{C6CB786E-096B-4492-A0C7-E26EE39325D8}"/>
            </a:ext>
          </a:extLst>
        </xdr:cNvPr>
        <xdr:cNvPicPr>
          <a:picLocks noChangeAspect="1"/>
        </xdr:cNvPicPr>
      </xdr:nvPicPr>
      <xdr:blipFill rotWithShape="1">
        <a:blip xmlns:r="http://schemas.openxmlformats.org/officeDocument/2006/relationships" r:embed="rId27">
          <a:extLst>
            <a:ext uri="{28A0092B-C50C-407E-A947-70E740481C1C}">
              <a14:useLocalDpi xmlns:a14="http://schemas.microsoft.com/office/drawing/2010/main" val="0"/>
            </a:ext>
            <a:ext uri="{96DAC541-7B7A-43D3-8B79-37D633B846F1}">
              <asvg:svgBlip xmlns:asvg="http://schemas.microsoft.com/office/drawing/2016/SVG/main" r:embed="rId28"/>
            </a:ext>
          </a:extLst>
        </a:blip>
        <a:srcRect b="34018"/>
        <a:stretch/>
      </xdr:blipFill>
      <xdr:spPr>
        <a:xfrm>
          <a:off x="1379763" y="1334548"/>
          <a:ext cx="356246" cy="352462"/>
        </a:xfrm>
        <a:prstGeom prst="rect">
          <a:avLst/>
        </a:prstGeom>
      </xdr:spPr>
    </xdr:pic>
    <xdr:clientData/>
  </xdr:twoCellAnchor>
  <xdr:twoCellAnchor editAs="oneCell">
    <xdr:from>
      <xdr:col>14</xdr:col>
      <xdr:colOff>179115</xdr:colOff>
      <xdr:row>19</xdr:row>
      <xdr:rowOff>163051</xdr:rowOff>
    </xdr:from>
    <xdr:to>
      <xdr:col>14</xdr:col>
      <xdr:colOff>430161</xdr:colOff>
      <xdr:row>21</xdr:row>
      <xdr:rowOff>39373</xdr:rowOff>
    </xdr:to>
    <xdr:pic>
      <xdr:nvPicPr>
        <xdr:cNvPr id="44" name="Graphic 43" descr="Clock">
          <a:extLst>
            <a:ext uri="{FF2B5EF4-FFF2-40B4-BE49-F238E27FC236}">
              <a16:creationId xmlns:a16="http://schemas.microsoft.com/office/drawing/2014/main" id="{93C734ED-8871-4325-9457-7ACD0DFA1E3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395446" y="4065228"/>
          <a:ext cx="251046" cy="2450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409575</xdr:colOff>
      <xdr:row>17</xdr:row>
      <xdr:rowOff>38100</xdr:rowOff>
    </xdr:from>
    <xdr:to>
      <xdr:col>9</xdr:col>
      <xdr:colOff>0</xdr:colOff>
      <xdr:row>23</xdr:row>
      <xdr:rowOff>157161</xdr:rowOff>
    </xdr:to>
    <xdr:graphicFrame macro="">
      <xdr:nvGraphicFramePr>
        <xdr:cNvPr id="2" name="Chart 1">
          <a:extLst>
            <a:ext uri="{FF2B5EF4-FFF2-40B4-BE49-F238E27FC236}">
              <a16:creationId xmlns:a16="http://schemas.microsoft.com/office/drawing/2014/main" id="{D96C6262-6E60-42F3-A561-28D4BD89D5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180975</xdr:rowOff>
    </xdr:from>
    <xdr:to>
      <xdr:col>2</xdr:col>
      <xdr:colOff>332452</xdr:colOff>
      <xdr:row>4</xdr:row>
      <xdr:rowOff>317398</xdr:rowOff>
    </xdr:to>
    <xdr:sp macro="" textlink="">
      <xdr:nvSpPr>
        <xdr:cNvPr id="11" name="Rectangle: Rounded Corners 10">
          <a:hlinkClick xmlns:r="http://schemas.openxmlformats.org/officeDocument/2006/relationships" r:id="rId1"/>
          <a:extLst>
            <a:ext uri="{FF2B5EF4-FFF2-40B4-BE49-F238E27FC236}">
              <a16:creationId xmlns:a16="http://schemas.microsoft.com/office/drawing/2014/main" id="{5CD460C2-A39F-4F84-9F3F-C22F385AC094}"/>
            </a:ext>
          </a:extLst>
        </xdr:cNvPr>
        <xdr:cNvSpPr/>
      </xdr:nvSpPr>
      <xdr:spPr>
        <a:xfrm>
          <a:off x="0" y="962025"/>
          <a:ext cx="1551652" cy="37454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l"/>
          <a:r>
            <a:rPr lang="en-US" sz="1100"/>
            <a:t>Actives  Dashboard</a:t>
          </a:r>
        </a:p>
      </xdr:txBody>
    </xdr:sp>
    <xdr:clientData/>
  </xdr:twoCellAnchor>
  <xdr:twoCellAnchor>
    <xdr:from>
      <xdr:col>2</xdr:col>
      <xdr:colOff>317090</xdr:colOff>
      <xdr:row>3</xdr:row>
      <xdr:rowOff>180975</xdr:rowOff>
    </xdr:from>
    <xdr:to>
      <xdr:col>5</xdr:col>
      <xdr:colOff>39942</xdr:colOff>
      <xdr:row>4</xdr:row>
      <xdr:rowOff>317398</xdr:rowOff>
    </xdr:to>
    <xdr:sp macro="" textlink="">
      <xdr:nvSpPr>
        <xdr:cNvPr id="12" name="Rectangle: Rounded Corners 11">
          <a:extLst>
            <a:ext uri="{FF2B5EF4-FFF2-40B4-BE49-F238E27FC236}">
              <a16:creationId xmlns:a16="http://schemas.microsoft.com/office/drawing/2014/main" id="{D2886F01-2952-47F4-B568-28818A112412}"/>
            </a:ext>
          </a:extLst>
        </xdr:cNvPr>
        <xdr:cNvSpPr/>
      </xdr:nvSpPr>
      <xdr:spPr>
        <a:xfrm>
          <a:off x="1536290" y="962025"/>
          <a:ext cx="1551652" cy="37454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1050"/>
            <a:t>Separations</a:t>
          </a:r>
          <a:r>
            <a:rPr lang="en-US" sz="1050" baseline="0"/>
            <a:t> Dashboards</a:t>
          </a:r>
          <a:endParaRPr lang="en-US" sz="1050"/>
        </a:p>
      </xdr:txBody>
    </xdr:sp>
    <xdr:clientData/>
  </xdr:twoCellAnchor>
  <xdr:twoCellAnchor>
    <xdr:from>
      <xdr:col>0</xdr:col>
      <xdr:colOff>0</xdr:colOff>
      <xdr:row>5</xdr:row>
      <xdr:rowOff>0</xdr:rowOff>
    </xdr:from>
    <xdr:to>
      <xdr:col>27</xdr:col>
      <xdr:colOff>554908</xdr:colOff>
      <xdr:row>5</xdr:row>
      <xdr:rowOff>19050</xdr:rowOff>
    </xdr:to>
    <xdr:cxnSp macro="">
      <xdr:nvCxnSpPr>
        <xdr:cNvPr id="13" name="Straight Connector 12">
          <a:extLst>
            <a:ext uri="{FF2B5EF4-FFF2-40B4-BE49-F238E27FC236}">
              <a16:creationId xmlns:a16="http://schemas.microsoft.com/office/drawing/2014/main" id="{29A5D6AF-4DE8-45BC-A8EA-206BA5865135}"/>
            </a:ext>
          </a:extLst>
        </xdr:cNvPr>
        <xdr:cNvCxnSpPr/>
      </xdr:nvCxnSpPr>
      <xdr:spPr>
        <a:xfrm flipV="1">
          <a:off x="0" y="1352550"/>
          <a:ext cx="17014108" cy="1905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ANYI OKOYE" refreshedDate="44852.772307523148" backgroundQuery="1" createdVersion="6" refreshedVersion="6" minRefreshableVersion="3" recordCount="0" supportSubquery="1" supportAdvancedDrill="1" xr:uid="{11481AAE-EABD-4367-8101-020E07129564}">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FP].[FP]" caption="FP" numFmtId="0" hierarchy="5" level="1">
      <sharedItems count="2">
        <s v="FT"/>
        <s v="PT"/>
      </sharedItems>
    </cacheField>
    <cacheField name="[HR Data].[Gender].[Gender]" caption="Gender" numFmtId="0" hierarchy="2" level="1">
      <sharedItems count="2">
        <s v="F"/>
        <s v="M"/>
      </sharedItems>
    </cacheField>
    <cacheField name="[Measures].[Avg. Tenure Months]" caption="Avg. Tenure Months" numFmtId="0" hierarchy="29" level="32767"/>
    <cacheField name="[HR Data].[BU Region].[BU Region]" caption="BU Region" numFmtId="0" hierarchy="8"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2"/>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arations]" caption="Separations" measure="1" displayFolder="" measureGroup="HR Data" count="0"/>
    <cacheHierarchy uniqueName="[Measures].[Turnover]" caption="Turnover"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ANYI OKOYE" refreshedDate="44852.77315439815" backgroundQuery="1" createdVersion="6" refreshedVersion="6" minRefreshableVersion="3" recordCount="0" supportSubquery="1" supportAdvancedDrill="1" xr:uid="{B468D48D-5086-439F-AE01-7B4DB0288A3D}">
  <cacheSource type="external" connectionId="6"/>
  <cacheFields count="4">
    <cacheField name="[Measures].[Separations]" caption="Separations" numFmtId="0" hierarchy="30" level="32767"/>
    <cacheField name="[Measures].[Sum of BadHires]" caption="Sum of BadHires" numFmtId="0" hierarchy="25" level="32767"/>
    <cacheField name="[HR Data].[Date (Year)].[Date (Year)]" caption="Date (Year)" numFmtId="0" hierarchy="16" level="1">
      <sharedItems count="4">
        <s v="2015"/>
        <s v="2016"/>
        <s v="2017"/>
        <s v="2018"/>
      </sharedItems>
    </cacheField>
    <cacheField name="[HR Data].[EthnicGroup].[EthnicGroup]" caption="EthnicGroup" numFmtId="0" hierarchy="4"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1"/>
      </fieldsUsage>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urnover]" caption="Turnover"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ANYI OKOYE" refreshedDate="44852.773154861112" backgroundQuery="1" createdVersion="6" refreshedVersion="6" minRefreshableVersion="3" recordCount="0" supportSubquery="1" supportAdvancedDrill="1" xr:uid="{89C05B56-0731-4450-899B-57BD6852BAA8}">
  <cacheSource type="external" connectionId="6"/>
  <cacheFields count="4">
    <cacheField name="[Measures].[Separations]" caption="Separations" numFmtId="0" hierarchy="30" level="32767"/>
    <cacheField name="[HR Data].[Date (Year)].[Date (Year)]" caption="Date (Year)" numFmtId="0" hierarchy="16" level="1">
      <sharedItems count="4">
        <s v="2015"/>
        <s v="2016"/>
        <s v="2017"/>
        <s v="2018"/>
      </sharedItems>
    </cacheField>
    <cacheField name="[HR Data].[TermReason].[TermReason]" caption="TermReason" numFmtId="0" hierarchy="11" level="1">
      <sharedItems count="2">
        <s v="Involuntary"/>
        <s v="Voluntary"/>
      </sharedItems>
    </cacheField>
    <cacheField name="[HR Data].[EthnicGroup].[EthnicGroup]" caption="EthnicGroup" numFmtId="0" hierarchy="4"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urnover]" caption="Turnover"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ANYI OKOYE" refreshedDate="44852.74794050926" backgroundQuery="1" createdVersion="3" refreshedVersion="6" minRefreshableVersion="3" recordCount="0" supportSubquery="1" supportAdvancedDrill="1" xr:uid="{4C13AE22-CBCE-43A5-9E37-324B4C7C0767}">
  <cacheSource type="external" connectionId="6">
    <extLst>
      <ext xmlns:x14="http://schemas.microsoft.com/office/spreadsheetml/2009/9/main" uri="{F057638F-6D5F-4e77-A914-E7F072B9BCA8}">
        <x14:sourceConnection name="ThisWorkbookDataModel"/>
      </ext>
    </extLst>
  </cacheSource>
  <cacheFields count="0"/>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urnover]" caption="Turnover"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1157940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ANYI OKOYE" refreshedDate="44852.77230798611" backgroundQuery="1" createdVersion="6" refreshedVersion="6" minRefreshableVersion="3" recordCount="0" supportSubquery="1" supportAdvancedDrill="1" xr:uid="{891D32AB-C0A0-4FA4-BD35-1C05B09E315D}">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FP].[FP]" caption="FP" numFmtId="0" hierarchy="5" level="1">
      <sharedItems count="2">
        <s v="FT"/>
        <s v="PT"/>
      </sharedItems>
    </cacheField>
    <cacheField name="[HR Data].[Gender].[Gender]" caption="Gender" numFmtId="0" hierarchy="2" level="1">
      <sharedItems count="2">
        <s v="F"/>
        <s v="M"/>
      </sharedItems>
    </cacheField>
    <cacheField name="[Measures].[Active Employees]" caption="Active Employees" numFmtId="0" hierarchy="27" level="32767"/>
    <cacheField name="[HR Data].[BU Region].[BU Region]" caption="BU Region" numFmtId="0" hierarchy="8"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2"/>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3"/>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urnover]" caption="Turnover"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ANYI OKOYE" refreshedDate="44852.773155439812" backgroundQuery="1" createdVersion="6" refreshedVersion="6" minRefreshableVersion="3" recordCount="0" supportSubquery="1" supportAdvancedDrill="1" xr:uid="{CEA87067-7A29-462F-9995-15D37B8633E0}">
  <cacheSource type="external" connectionId="6"/>
  <cacheFields count="7">
    <cacheField name="[HR Data].[Date].[Date]" caption="Date" numFmtId="0"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18" level="1">
      <sharedItems count="12">
        <s v="Jan"/>
        <s v="Feb"/>
        <s v="Mar"/>
        <s v="Apr"/>
        <s v="May"/>
        <s v="Jun"/>
        <s v="Jul"/>
        <s v="Aug"/>
        <s v="Sep"/>
        <s v="Oct"/>
        <s v="Nov"/>
        <s v="Dec"/>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Measures].[Active Employees]" caption="Active Employees" numFmtId="0" hierarchy="27" level="32767"/>
    <cacheField name="[Measures].[New Hires]" caption="New Hires" numFmtId="0" hierarchy="28" level="32767"/>
    <cacheField name="[HR Data].[EthnicGroup].[EthnicGroup]" caption="EthnicGroup" numFmtId="0" hierarchy="4"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6"/>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ths]" caption="Avg. Tenure Months" measure="1" displayFolder="" measureGroup="HR Data" count="0"/>
    <cacheHierarchy uniqueName="[Measures].[Separations]" caption="Separations" measure="1" displayFolder="" measureGroup="HR Data" count="0"/>
    <cacheHierarchy uniqueName="[Measures].[Turnover]" caption="Turnover"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ANYI OKOYE" refreshedDate="44852.773151157409" backgroundQuery="1" createdVersion="6" refreshedVersion="6" minRefreshableVersion="3" recordCount="0" supportSubquery="1" supportAdvancedDrill="1" xr:uid="{DE463532-284F-4472-B108-8D0FC48064C7}">
  <cacheSource type="external" connectionId="6"/>
  <cacheFields count="4">
    <cacheField name="[Measures].[Active Employees]" caption="Active Employees" numFmtId="0" hierarchy="27" level="32767"/>
    <cacheField name="[HR Data].[Gender].[Gender]" caption="Gender" numFmtId="0" hierarchy="2" level="1">
      <sharedItems count="2">
        <s v="F"/>
        <s v="M"/>
      </sharedItems>
    </cacheField>
    <cacheField name="[HR Data].[AgeGroup].[AgeGroup]" caption="AgeGroup" numFmtId="0" hierarchy="12" level="1">
      <sharedItems count="3">
        <s v="&lt;30"/>
        <s v="30-49"/>
        <s v="50+"/>
      </sharedItems>
    </cacheField>
    <cacheField name="[HR Data].[EthnicGroup].[EthnicGroup]" caption="EthnicGroup" numFmtId="0" hierarchy="4"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2"/>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0"/>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urnover]" caption="Turnover"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ANYI OKOYE" refreshedDate="44852.773151851849" backgroundQuery="1" createdVersion="6" refreshedVersion="6" minRefreshableVersion="3" recordCount="0" supportSubquery="1" supportAdvancedDrill="1" xr:uid="{431F7544-220E-4468-AE01-D722D1F1EE84}">
  <cacheSource type="external" connectionId="6"/>
  <cacheFields count="4">
    <cacheField name="[Measures].[Active Employees]" caption="Active Employees" numFmtId="0" hierarchy="27" level="32767"/>
    <cacheField name="[HR Data].[Gender].[Gender]" caption="Gender" numFmtId="0" hierarchy="2" level="1">
      <sharedItems count="2">
        <s v="F"/>
        <s v="M"/>
      </sharedItems>
    </cacheField>
    <cacheField name="[HR Data].[FP].[FP]" caption="FP" numFmtId="0" hierarchy="5" level="1">
      <sharedItems count="2">
        <s v="FT"/>
        <s v="PT"/>
      </sharedItems>
    </cacheField>
    <cacheField name="[HR Data].[EthnicGroup].[EthnicGroup]" caption="EthnicGroup" numFmtId="0" hierarchy="4"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0"/>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urnover]" caption="Turnover"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ANYI OKOYE" refreshedDate="44852.773152430556" backgroundQuery="1" createdVersion="6" refreshedVersion="6" minRefreshableVersion="3" recordCount="0" supportSubquery="1" supportAdvancedDrill="1" xr:uid="{37C5CEF4-65CA-4550-ABB3-59B9419EC15F}">
  <cacheSource type="external" connectionId="6"/>
  <cacheFields count="3">
    <cacheField name="[Measures].[Active Employees]" caption="Active Employees" numFmtId="0" hierarchy="27" level="32767"/>
    <cacheField name="[HR Data].[Gender].[Gender]" caption="Gender" numFmtId="0" hierarchy="2" level="1">
      <sharedItems count="2">
        <s v="F"/>
        <s v="M"/>
      </sharedItems>
    </cacheField>
    <cacheField name="[HR Data].[EthnicGroup].[EthnicGroup]" caption="EthnicGroup" numFmtId="0" hierarchy="4"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2"/>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0"/>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urnover]" caption="Turnover"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ANYI OKOYE" refreshedDate="44852.77315277778" backgroundQuery="1" createdVersion="6" refreshedVersion="6" minRefreshableVersion="3" recordCount="0" supportSubquery="1" supportAdvancedDrill="1" xr:uid="{DE731E0B-B049-4B36-AD3F-F5BF8B1817D8}">
  <cacheSource type="external" connectionId="6"/>
  <cacheFields count="4">
    <cacheField name="[Measures].[Active Employees]" caption="Active Employees" numFmtId="0" hierarchy="27" level="32767"/>
    <cacheField name="[HR Data].[PayType].[PayType]" caption="PayType" numFmtId="0" hierarchy="10" level="1">
      <sharedItems count="2">
        <s v="Hourly"/>
        <s v="Salary"/>
      </sharedItems>
    </cacheField>
    <cacheField name="[HR Data].[Gender].[Gender]" caption="Gender" numFmtId="0" hierarchy="2" level="1">
      <sharedItems count="2">
        <s v="F"/>
        <s v="M"/>
      </sharedItems>
    </cacheField>
    <cacheField name="[HR Data].[EthnicGroup].[EthnicGroup]" caption="EthnicGroup" numFmtId="0" hierarchy="4"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2"/>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0"/>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urnover]" caption="Turnover"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ANYI OKOYE" refreshedDate="44852.77315335648" backgroundQuery="1" createdVersion="6" refreshedVersion="6" minRefreshableVersion="3" recordCount="0" supportSubquery="1" supportAdvancedDrill="1" xr:uid="{24426AC1-20D6-4156-A383-B8072867A661}">
  <cacheSource type="external" connectionId="6"/>
  <cacheFields count="4">
    <cacheField name="[Measures].[To%]" caption="To%" numFmtId="0" hierarchy="32" level="32767"/>
    <cacheField name="[HR Data].[Gender].[Gender]" caption="Gender" numFmtId="0" hierarchy="2" level="1">
      <sharedItems count="2">
        <s v="F"/>
        <s v="M"/>
      </sharedItems>
    </cacheField>
    <cacheField name="[HR Data].[Date (Year)].[Date (Year)]" caption="Date (Year)" numFmtId="0" hierarchy="16" level="1">
      <sharedItems count="4">
        <s v="2015"/>
        <s v="2016"/>
        <s v="2017"/>
        <s v="2018"/>
      </sharedItems>
    </cacheField>
    <cacheField name="[HR Data].[EthnicGroup].[EthnicGroup]" caption="EthnicGroup" numFmtId="0" hierarchy="4"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urnover]" caption="Turnover" measure="1" displayFolder="" measureGroup="HR Data" count="0"/>
    <cacheHierarchy uniqueName="[Measures].[To%]" caption="To%"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FEANYI OKOYE" refreshedDate="44852.773153819442" backgroundQuery="1" createdVersion="6" refreshedVersion="6" minRefreshableVersion="3" recordCount="0" supportSubquery="1" supportAdvancedDrill="1" xr:uid="{71D52449-5D77-4684-BBE5-5BB7F076EB94}">
  <cacheSource type="external" connectionId="6"/>
  <cacheFields count="4">
    <cacheField name="[HR Data].[BU Region].[BU Region]" caption="BU Region" numFmtId="0" hierarchy="8" level="1">
      <sharedItems count="7">
        <s v="Central"/>
        <s v="East"/>
        <s v="Midwest"/>
        <s v="North"/>
        <s v="Northwest"/>
        <s v="South"/>
        <s v="West"/>
      </sharedItems>
    </cacheField>
    <cacheField name="[Measures].[Active Employees]" caption="Active Employees" numFmtId="0" hierarchy="27" level="32767"/>
    <cacheField name="[HR Data].[FP].[FP]" caption="FP" numFmtId="0" hierarchy="5" level="1">
      <sharedItems count="2">
        <s v="FT"/>
        <s v="PT"/>
      </sharedItems>
    </cacheField>
    <cacheField name="[HR Data].[EthnicGroup].[EthnicGroup]" caption="EthnicGroup" numFmtId="0" hierarchy="4"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urnover]" caption="Turnover"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F1098B-2324-4CAA-A770-3ABE9A75A8EB}" name="Activeemploy" cacheId="2" applyNumberFormats="0" applyBorderFormats="0" applyFontFormats="0" applyPatternFormats="0" applyAlignmentFormats="0" applyWidthHeightFormats="1" dataCaption="Values" tag="2c026e14-df84-4892-af94-9e4b70eb2bd2" updatedVersion="6" minRefreshableVersion="3" useAutoFormatting="1" itemPrintTitles="1" createdVersion="6" indent="0" outline="1" outlineData="1" multipleFieldFilters="0" chartFormat="4">
  <location ref="A1:C90" firstHeaderRow="0" firstDataRow="1" firstDataCol="1"/>
  <pivotFields count="7">
    <pivotField axis="axisRow" allDrilled="1" subtotalTop="0"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s>
  <rowFields count="4">
    <field x="3"/>
    <field x="2"/>
    <field x="1"/>
    <field x="0"/>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4" subtotal="count" baseField="0" baseItem="0"/>
    <dataField fld="5" subtotal="count" baseField="0" baseItem="0"/>
  </dataFields>
  <formats count="1">
    <format dxfId="0">
      <pivotArea dataOnly="0" labelOnly="1" fieldPosition="0">
        <references count="3">
          <reference field="1" count="1">
            <x v="2"/>
          </reference>
          <reference field="2" count="1" selected="0">
            <x v="0"/>
          </reference>
          <reference field="3"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5">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F8C9030-7EFE-42C5-8E18-59BD30486293}" name="Ethnicity" cacheId="1" applyNumberFormats="0" applyBorderFormats="0" applyFontFormats="0" applyPatternFormats="0" applyAlignmentFormats="0" applyWidthHeightFormats="1" dataCaption="Values" tag="b7afce1a-5437-415d-ace0-f8b35024551a" updatedVersion="6" minRefreshableVersion="3" useAutoFormatting="1" subtotalHiddenItems="1" itemPrintTitles="1" createdVersion="6" indent="0" outline="1" outlineData="1" multipleFieldFilters="0" chartFormat="4">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2"/>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1"/>
  </colFields>
  <colItems count="3">
    <i>
      <x/>
    </i>
    <i>
      <x v="1"/>
    </i>
    <i t="grand">
      <x/>
    </i>
  </colItems>
  <dataFields count="1">
    <dataField fld="3" subtotal="count" baseField="0" baseItem="0"/>
  </dataFields>
  <chartFormats count="6">
    <chartFormat chart="0" format="2" series="1">
      <pivotArea type="data" outline="0" fieldPosition="0">
        <references count="1">
          <reference field="1" count="1" selected="0">
            <x v="0"/>
          </reference>
        </references>
      </pivotArea>
    </chartFormat>
    <chartFormat chart="0" format="3" series="1">
      <pivotArea type="data" outline="0" fieldPosition="0">
        <references count="1">
          <reference field="1" count="1" selected="0">
            <x v="1"/>
          </reference>
        </references>
      </pivotArea>
    </chartFormat>
    <chartFormat chart="1" format="8" series="1">
      <pivotArea type="data" outline="0" fieldPosition="0">
        <references count="2">
          <reference field="4294967294" count="1" selected="0">
            <x v="0"/>
          </reference>
          <reference field="1" count="1" selected="0">
            <x v="1"/>
          </reference>
        </references>
      </pivotArea>
    </chartFormat>
    <chartFormat chart="1" format="9" series="1">
      <pivotArea type="data" outline="0" fieldPosition="0">
        <references count="2">
          <reference field="4294967294" count="1" selected="0">
            <x v="0"/>
          </reference>
          <reference field="1" count="1" selected="0">
            <x v="0"/>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629436C-7A70-4170-BB7F-479F6F1AD372}" name="Termreason" cacheId="10" applyNumberFormats="0" applyBorderFormats="0" applyFontFormats="0" applyPatternFormats="0" applyAlignmentFormats="0" applyWidthHeightFormats="1" dataCaption="Values" tag="ecd49af2-8784-46f3-a32f-f72163f6fc65" updatedVersion="6" minRefreshableVersion="3" useAutoFormatting="1" subtotalHiddenItems="1" itemPrintTitles="1" createdVersion="6" indent="0" outline="1" outlineData="1" multipleFieldFilters="0" chartFormat="4">
  <location ref="A3:D9"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791B38-03B5-40B4-9BC3-37EEF92E26CE}" name="Turnover" cacheId="7" applyNumberFormats="0" applyBorderFormats="0" applyFontFormats="0" applyPatternFormats="0" applyAlignmentFormats="0" applyWidthHeightFormats="1" dataCaption="Values" tag="5ddb9260-b40e-4208-b249-a71ae1bf9b8f" updatedVersion="6" minRefreshableVersion="3" useAutoFormatting="1" itemPrintTitles="1" createdVersion="6" indent="0" outline="1" outlineData="1" multipleFieldFilters="0">
  <location ref="A32:D38"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1"/>
  </colFields>
  <colItems count="3">
    <i>
      <x/>
    </i>
    <i>
      <x v="1"/>
    </i>
    <i t="grand">
      <x/>
    </i>
  </colItems>
  <dataFields count="1">
    <dataField fld="0" subtotal="count" baseField="0" baseItem="0"/>
  </dataFields>
  <pivotHierarchies count="35">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D652B8-CD23-4248-B3D5-DE838ADB4D08}" name="Age" cacheId="3" applyNumberFormats="0" applyBorderFormats="0" applyFontFormats="0" applyPatternFormats="0" applyAlignmentFormats="0" applyWidthHeightFormats="1" dataCaption="Values" tag="afc1c580-2a02-4680-9153-34efa5e402fa" updatedVersion="6" minRefreshableVersion="3" useAutoFormatting="1" itemPrintTitles="1" createdVersion="6" indent="0" outline="1" outlineData="1" multipleFieldFilters="0" chartFormat="3">
  <location ref="A24:D29"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1"/>
  </colFields>
  <colItems count="3">
    <i>
      <x/>
    </i>
    <i>
      <x v="1"/>
    </i>
    <i t="grand">
      <x/>
    </i>
  </colItems>
  <dataFields count="1">
    <dataField fld="0"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888DA4-515C-424A-9E11-86E613E744EB}" name="Fulltime/Part Time" cacheId="4" applyNumberFormats="0" applyBorderFormats="0" applyFontFormats="0" applyPatternFormats="0" applyAlignmentFormats="0" applyWidthHeightFormats="1" dataCaption="Values" tag="d6b44c2b-ae6d-4d4f-9970-2d904ce63366" updatedVersion="6" minRefreshableVersion="3" useAutoFormatting="1" subtotalHiddenItems="1" itemPrintTitles="1" createdVersion="6" indent="0" outline="1" outlineData="1" multipleFieldFilters="0">
  <location ref="A17:D21"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1"/>
  </colFields>
  <colItems count="3">
    <i>
      <x/>
    </i>
    <i>
      <x v="1"/>
    </i>
    <i t="grand">
      <x/>
    </i>
  </colItems>
  <dataFields count="1">
    <dataField fld="0" subtotal="count" showDataAs="percentOfCol" baseField="0" baseItem="0" numFmtId="10"/>
  </dataFields>
  <pivotHierarchies count="35">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300AB9-949D-4924-8972-9001BB3D19C6}" name="Paytype" cacheId="6" applyNumberFormats="0" applyBorderFormats="0" applyFontFormats="0" applyPatternFormats="0" applyAlignmentFormats="0" applyWidthHeightFormats="1" dataCaption="Values" tag="d5b51f88-98d1-4ba3-9d66-478c8fdf767c" updatedVersion="6" minRefreshableVersion="3" useAutoFormatting="1" subtotalHiddenItems="1" itemPrintTitles="1" createdVersion="6" indent="0" outline="1" outlineData="1" multipleFieldFilters="0">
  <location ref="A10:D14" firstHeaderRow="1" firstDataRow="2" firstDataCol="1"/>
  <pivotFields count="4">
    <pivotField dataField="1" subtotalTop="0" showAll="0" defaultSubtotal="0"/>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Fields count="1">
    <field x="2"/>
  </colFields>
  <colItems count="3">
    <i>
      <x/>
    </i>
    <i>
      <x v="1"/>
    </i>
    <i t="grand">
      <x/>
    </i>
  </colItems>
  <dataFields count="1">
    <dataField fld="0" subtotal="count" showDataAs="percentOfCol" baseField="0" baseItem="0" numFmtId="10"/>
  </dataFields>
  <pivotHierarchies count="35">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11E77E-C3D9-4A63-B1F5-A0D97B2657A9}" name="Gender" cacheId="5" applyNumberFormats="0" applyBorderFormats="0" applyFontFormats="0" applyPatternFormats="0" applyAlignmentFormats="0" applyWidthHeightFormats="1" dataCaption="Values" tag="17d10592-16d6-423f-84bf-6214965c9a9f" updatedVersion="6" minRefreshableVersion="3" useAutoFormatting="1" itemPrintTitles="1" createdVersion="6" indent="0" outline="1" outlineData="1" multipleFieldFilters="0">
  <location ref="A3:B6"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pivotHierarchies count="35">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2BCCAD-8272-4EDB-8235-803EECF4B874}" name="Tenure" cacheId="0" applyNumberFormats="0" applyBorderFormats="0" applyFontFormats="0" applyPatternFormats="0" applyAlignmentFormats="0" applyWidthHeightFormats="1" dataCaption="Values" tag="b945f29a-87f9-4f1a-bab6-cab2b1dab6a1" updatedVersion="6" minRefreshableVersion="3" useAutoFormatting="1" subtotalHiddenItems="1" itemPrintTitles="1" createdVersion="6" indent="0" outline="1" outlineData="1" multipleFieldFilters="0" chartFormat="3">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2"/>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1"/>
  </colFields>
  <colItems count="3">
    <i>
      <x/>
    </i>
    <i>
      <x v="1"/>
    </i>
    <i t="grand">
      <x/>
    </i>
  </colItems>
  <dataFields count="1">
    <dataField fld="3" subtotal="count" baseField="0" baseItem="0"/>
  </dataFields>
  <chartFormats count="5">
    <chartFormat chart="0" format="2" series="1">
      <pivotArea type="data" outline="0" fieldPosition="0">
        <references count="1">
          <reference field="1" count="1" selected="0">
            <x v="0"/>
          </reference>
        </references>
      </pivotArea>
    </chartFormat>
    <chartFormat chart="0" format="3" series="1">
      <pivotArea type="data" outline="0" fieldPosition="0">
        <references count="1">
          <reference field="1" count="1" selected="0">
            <x v="1"/>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1D40DC7-4399-4100-BFA5-04EA40318363}" name="Separations" cacheId="9" applyNumberFormats="0" applyBorderFormats="0" applyFontFormats="0" applyPatternFormats="0" applyAlignmentFormats="0" applyWidthHeightFormats="1" dataCaption="Values" tag="396f7405-5834-4916-a476-49a41b2e5bc1" updatedVersion="6" minRefreshableVersion="3" useAutoFormatting="1" itemPrintTitles="1" createdVersion="6" indent="0" outline="1" outlineData="1" multipleFieldFilters="0" chartFormat="3">
  <location ref="A3:C8"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2"/>
  </colFields>
  <colItems count="2">
    <i>
      <x/>
    </i>
    <i i="1">
      <x v="1"/>
    </i>
  </colItems>
  <dataFields count="2">
    <dataField fld="0" subtotal="count" baseField="0" baseItem="0"/>
    <dataField name="Sum of BadHires"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5">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EBCF2CA-989F-4A00-BBDF-5706D2983139}" name="Regions" cacheId="8" applyNumberFormats="0" applyBorderFormats="0" applyFontFormats="0" applyPatternFormats="0" applyAlignmentFormats="0" applyWidthHeightFormats="1" dataCaption="Values" tag="6fbe880e-1a1d-48d0-bbef-4665e5eb2f4d" updatedVersion="6" minRefreshableVersion="3" useAutoFormatting="1" itemPrintTitles="1" createdVersion="6" indent="0" outline="1" outlineData="1" multipleFieldFilters="0" chartFormat="3">
  <location ref="A3:D1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3">
    <i>
      <x/>
    </i>
    <i>
      <x v="1"/>
    </i>
    <i t="grand">
      <x/>
    </i>
  </colItems>
  <dataFields count="1">
    <dataField fld="1"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CC9BD5F6-61D7-4A31-BFAE-805FAD14BE99}" sourceName="[HR Data].[BU Region]">
  <pivotTables>
    <pivotTable tabId="1" name="Activeemploy"/>
    <pivotTable tabId="2" name="Tenure"/>
    <pivotTable tabId="4" name="Ethnicity"/>
    <pivotTable tabId="9" name="Age"/>
    <pivotTable tabId="9" name="Fulltime/Part Time"/>
    <pivotTable tabId="9" name="Gender"/>
    <pivotTable tabId="9" name="Paytype"/>
    <pivotTable tabId="9" name="Turnover"/>
    <pivotTable tabId="6" name="Separations"/>
    <pivotTable tabId="7" name="Termreason"/>
  </pivotTables>
  <data>
    <olap pivotCacheId="611579409">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9FB93ED0-F951-4D5E-AE2B-441B01FE7CD1}" sourceName="[HR Data].[Date (Year)]">
  <pivotTables>
    <pivotTable tabId="2" name="Tenure"/>
    <pivotTable tabId="4" name="Ethnicity"/>
    <pivotTable tabId="9" name="Age"/>
    <pivotTable tabId="9" name="Fulltime/Part Time"/>
    <pivotTable tabId="9" name="Gender"/>
    <pivotTable tabId="9" name="Paytype"/>
    <pivotTable tabId="9" name="Turnover"/>
    <pivotTable tabId="5" name="Regions"/>
    <pivotTable tabId="6" name="Separations"/>
    <pivotTable tabId="7" name="Termreason"/>
  </pivotTables>
  <data>
    <olap pivotCacheId="611579409">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812EB59F-BED5-4EC8-B917-ABAB8721B9AE}" sourceName="[HR Data].[EthnicGroup]">
  <pivotTables>
    <pivotTable tabId="1" name="Activeemploy"/>
    <pivotTable tabId="9" name="Age"/>
    <pivotTable tabId="9" name="Fulltime/Part Time"/>
    <pivotTable tabId="9" name="Gender"/>
    <pivotTable tabId="9" name="Paytype"/>
    <pivotTable tabId="9" name="Turnover"/>
    <pivotTable tabId="5" name="Regions"/>
    <pivotTable tabId="6" name="Separations"/>
    <pivotTable tabId="7" name="Termreason"/>
  </pivotTables>
  <data>
    <olap pivotCacheId="611579409">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09F204B3-EBEB-4813-BD1D-262D79417BF8}" sourceName="[HR Data].[FP]">
  <pivotTables>
    <pivotTable tabId="1" name="Activeemploy"/>
    <pivotTable tabId="9" name="Age"/>
    <pivotTable tabId="9" name="Gender"/>
    <pivotTable tabId="9" name="Paytype"/>
    <pivotTable tabId="6" name="Separations"/>
    <pivotTable tabId="7" name="Termreason"/>
  </pivotTables>
  <data>
    <olap pivotCacheId="611579409">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841BC0B-E803-4AD4-9E91-78107BDC78B6}" sourceName="[HR Data].[Gender]">
  <pivotTables>
    <pivotTable tabId="1" name="Activeemploy"/>
    <pivotTable tabId="5" name="Regions"/>
    <pivotTable tabId="6" name="Separations"/>
    <pivotTable tabId="7" name="Termreason"/>
  </pivotTables>
  <data>
    <olap pivotCacheId="611579409">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 Region" xr10:uid="{4DA12CB1-7911-47F1-A6DA-3A6BE429F58D}" cache="Slicer_BU_Region" caption="Region" startItem="1" level="1" rowHeight="241300"/>
  <slicer name="Date (Year)" xr10:uid="{FCE7FD2F-6BEB-443A-B976-2820E5990074}" cache="Slicer_Date__Year" caption="Year" columnCount="2" level="1" rowHeight="241300"/>
  <slicer name="EthnicGroup" xr10:uid="{BF8E0EA6-D5D5-4247-BF7E-93DBBA8783F2}" cache="Slicer_EthnicGroup" caption="Ethnicity" level="1" rowHeight="241300"/>
  <slicer name="FP" xr10:uid="{C97FFD30-ECB8-43B0-BDCE-83D8B0875B2F}" cache="Slicer_FP" caption="Full/Part" columnCount="2" level="1" rowHeight="241300"/>
  <slicer name="Gender" xr10:uid="{1004E689-2671-4859-A22C-CD0199C5F940}" cache="Slicer_Gender" caption="Gender" columnCount="2"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3.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FA88F-4B70-4B21-A030-1DE97B56AD0A}">
  <dimension ref="A1:C90"/>
  <sheetViews>
    <sheetView workbookViewId="0">
      <selection activeCell="B9" sqref="B9"/>
    </sheetView>
  </sheetViews>
  <sheetFormatPr defaultRowHeight="15" x14ac:dyDescent="0.25"/>
  <cols>
    <col min="1" max="1" width="13.140625" bestFit="1" customWidth="1"/>
    <col min="2" max="2" width="16.85546875" bestFit="1" customWidth="1"/>
    <col min="3" max="3" width="10.140625" bestFit="1" customWidth="1"/>
    <col min="4" max="4" width="11.28515625" bestFit="1" customWidth="1"/>
  </cols>
  <sheetData>
    <row r="1" spans="1:3" x14ac:dyDescent="0.25">
      <c r="A1" s="1" t="s">
        <v>0</v>
      </c>
      <c r="B1" t="s">
        <v>30</v>
      </c>
      <c r="C1" t="s">
        <v>32</v>
      </c>
    </row>
    <row r="2" spans="1:3" x14ac:dyDescent="0.25">
      <c r="A2" s="2" t="s">
        <v>2</v>
      </c>
      <c r="B2" s="6"/>
      <c r="C2" s="6"/>
    </row>
    <row r="3" spans="1:3" x14ac:dyDescent="0.25">
      <c r="A3" s="3" t="s">
        <v>3</v>
      </c>
      <c r="B3" s="6"/>
      <c r="C3" s="6"/>
    </row>
    <row r="4" spans="1:3" x14ac:dyDescent="0.25">
      <c r="A4" s="4" t="s">
        <v>4</v>
      </c>
      <c r="B4" s="8">
        <v>228</v>
      </c>
      <c r="C4" s="7">
        <v>1</v>
      </c>
    </row>
    <row r="5" spans="1:3" x14ac:dyDescent="0.25">
      <c r="A5" s="4" t="s">
        <v>5</v>
      </c>
      <c r="B5" s="8">
        <v>229</v>
      </c>
      <c r="C5" s="7">
        <v>1</v>
      </c>
    </row>
    <row r="6" spans="1:3" x14ac:dyDescent="0.25">
      <c r="A6" s="5" t="s">
        <v>6</v>
      </c>
      <c r="B6" s="8">
        <v>229</v>
      </c>
      <c r="C6" s="7">
        <v>1</v>
      </c>
    </row>
    <row r="7" spans="1:3" x14ac:dyDescent="0.25">
      <c r="A7" s="3" t="s">
        <v>22</v>
      </c>
      <c r="B7" s="8">
        <v>229</v>
      </c>
      <c r="C7" s="7">
        <v>3</v>
      </c>
    </row>
    <row r="8" spans="1:3" x14ac:dyDescent="0.25">
      <c r="A8" s="3" t="s">
        <v>7</v>
      </c>
      <c r="B8" s="6"/>
      <c r="C8" s="6"/>
    </row>
    <row r="9" spans="1:3" x14ac:dyDescent="0.25">
      <c r="A9" s="4" t="s">
        <v>8</v>
      </c>
      <c r="B9" s="8">
        <v>233</v>
      </c>
      <c r="C9" s="7">
        <v>4</v>
      </c>
    </row>
    <row r="10" spans="1:3" x14ac:dyDescent="0.25">
      <c r="A10" s="4" t="s">
        <v>9</v>
      </c>
      <c r="B10" s="8">
        <v>242</v>
      </c>
      <c r="C10" s="7">
        <v>8</v>
      </c>
    </row>
    <row r="11" spans="1:3" x14ac:dyDescent="0.25">
      <c r="A11" s="4" t="s">
        <v>10</v>
      </c>
      <c r="B11" s="8">
        <v>251</v>
      </c>
      <c r="C11" s="7">
        <v>9</v>
      </c>
    </row>
    <row r="12" spans="1:3" x14ac:dyDescent="0.25">
      <c r="A12" s="3" t="s">
        <v>23</v>
      </c>
      <c r="B12" s="8">
        <v>251</v>
      </c>
      <c r="C12" s="7">
        <v>21</v>
      </c>
    </row>
    <row r="13" spans="1:3" x14ac:dyDescent="0.25">
      <c r="A13" s="3" t="s">
        <v>11</v>
      </c>
      <c r="B13" s="6"/>
      <c r="C13" s="6"/>
    </row>
    <row r="14" spans="1:3" x14ac:dyDescent="0.25">
      <c r="A14" s="4" t="s">
        <v>12</v>
      </c>
      <c r="B14" s="8">
        <v>258</v>
      </c>
      <c r="C14" s="7">
        <v>7</v>
      </c>
    </row>
    <row r="15" spans="1:3" x14ac:dyDescent="0.25">
      <c r="A15" s="4" t="s">
        <v>13</v>
      </c>
      <c r="B15" s="8">
        <v>269</v>
      </c>
      <c r="C15" s="7">
        <v>11</v>
      </c>
    </row>
    <row r="16" spans="1:3" x14ac:dyDescent="0.25">
      <c r="A16" s="4" t="s">
        <v>14</v>
      </c>
      <c r="B16" s="8">
        <v>275</v>
      </c>
      <c r="C16" s="7">
        <v>6</v>
      </c>
    </row>
    <row r="17" spans="1:3" x14ac:dyDescent="0.25">
      <c r="A17" s="3" t="s">
        <v>24</v>
      </c>
      <c r="B17" s="8">
        <v>275</v>
      </c>
      <c r="C17" s="7">
        <v>24</v>
      </c>
    </row>
    <row r="18" spans="1:3" x14ac:dyDescent="0.25">
      <c r="A18" s="3" t="s">
        <v>15</v>
      </c>
      <c r="B18" s="6"/>
      <c r="C18" s="6"/>
    </row>
    <row r="19" spans="1:3" x14ac:dyDescent="0.25">
      <c r="A19" s="4" t="s">
        <v>16</v>
      </c>
      <c r="B19" s="8">
        <v>289</v>
      </c>
      <c r="C19" s="7">
        <v>14</v>
      </c>
    </row>
    <row r="20" spans="1:3" x14ac:dyDescent="0.25">
      <c r="A20" s="4" t="s">
        <v>17</v>
      </c>
      <c r="B20" s="8">
        <v>291</v>
      </c>
      <c r="C20" s="7">
        <v>9</v>
      </c>
    </row>
    <row r="21" spans="1:3" x14ac:dyDescent="0.25">
      <c r="A21" s="4" t="s">
        <v>18</v>
      </c>
      <c r="B21" s="8">
        <v>300</v>
      </c>
      <c r="C21" s="7">
        <v>7</v>
      </c>
    </row>
    <row r="22" spans="1:3" x14ac:dyDescent="0.25">
      <c r="A22" s="3" t="s">
        <v>25</v>
      </c>
      <c r="B22" s="8">
        <v>300</v>
      </c>
      <c r="C22" s="7">
        <v>30</v>
      </c>
    </row>
    <row r="23" spans="1:3" x14ac:dyDescent="0.25">
      <c r="A23" s="2" t="s">
        <v>26</v>
      </c>
      <c r="B23" s="8">
        <v>300</v>
      </c>
      <c r="C23" s="7">
        <v>78</v>
      </c>
    </row>
    <row r="24" spans="1:3" x14ac:dyDescent="0.25">
      <c r="A24" s="2" t="s">
        <v>19</v>
      </c>
      <c r="B24" s="6"/>
      <c r="C24" s="6"/>
    </row>
    <row r="25" spans="1:3" x14ac:dyDescent="0.25">
      <c r="A25" s="3" t="s">
        <v>3</v>
      </c>
      <c r="B25" s="6"/>
      <c r="C25" s="6"/>
    </row>
    <row r="26" spans="1:3" x14ac:dyDescent="0.25">
      <c r="A26" s="4" t="s">
        <v>4</v>
      </c>
      <c r="B26" s="8">
        <v>312</v>
      </c>
      <c r="C26" s="7">
        <v>10</v>
      </c>
    </row>
    <row r="27" spans="1:3" x14ac:dyDescent="0.25">
      <c r="A27" s="4" t="s">
        <v>5</v>
      </c>
      <c r="B27" s="8">
        <v>322</v>
      </c>
      <c r="C27" s="7">
        <v>9</v>
      </c>
    </row>
    <row r="28" spans="1:3" x14ac:dyDescent="0.25">
      <c r="A28" s="4" t="s">
        <v>6</v>
      </c>
      <c r="B28" s="8">
        <v>338</v>
      </c>
      <c r="C28" s="7">
        <v>18</v>
      </c>
    </row>
    <row r="29" spans="1:3" x14ac:dyDescent="0.25">
      <c r="A29" s="3" t="s">
        <v>22</v>
      </c>
      <c r="B29" s="8">
        <v>338</v>
      </c>
      <c r="C29" s="7">
        <v>37</v>
      </c>
    </row>
    <row r="30" spans="1:3" x14ac:dyDescent="0.25">
      <c r="A30" s="3" t="s">
        <v>7</v>
      </c>
      <c r="B30" s="6"/>
      <c r="C30" s="6"/>
    </row>
    <row r="31" spans="1:3" x14ac:dyDescent="0.25">
      <c r="A31" s="4" t="s">
        <v>8</v>
      </c>
      <c r="B31" s="8">
        <v>343</v>
      </c>
      <c r="C31" s="7">
        <v>8</v>
      </c>
    </row>
    <row r="32" spans="1:3" x14ac:dyDescent="0.25">
      <c r="A32" s="4" t="s">
        <v>9</v>
      </c>
      <c r="B32" s="8">
        <v>351</v>
      </c>
      <c r="C32" s="7">
        <v>7</v>
      </c>
    </row>
    <row r="33" spans="1:3" x14ac:dyDescent="0.25">
      <c r="A33" s="4" t="s">
        <v>10</v>
      </c>
      <c r="B33" s="8">
        <v>361</v>
      </c>
      <c r="C33" s="7">
        <v>7</v>
      </c>
    </row>
    <row r="34" spans="1:3" x14ac:dyDescent="0.25">
      <c r="A34" s="3" t="s">
        <v>23</v>
      </c>
      <c r="B34" s="8">
        <v>361</v>
      </c>
      <c r="C34" s="7">
        <v>22</v>
      </c>
    </row>
    <row r="35" spans="1:3" x14ac:dyDescent="0.25">
      <c r="A35" s="3" t="s">
        <v>11</v>
      </c>
      <c r="B35" s="6"/>
      <c r="C35" s="6"/>
    </row>
    <row r="36" spans="1:3" x14ac:dyDescent="0.25">
      <c r="A36" s="4" t="s">
        <v>12</v>
      </c>
      <c r="B36" s="8">
        <v>370</v>
      </c>
      <c r="C36" s="7">
        <v>8</v>
      </c>
    </row>
    <row r="37" spans="1:3" x14ac:dyDescent="0.25">
      <c r="A37" s="4" t="s">
        <v>13</v>
      </c>
      <c r="B37" s="8">
        <v>386</v>
      </c>
      <c r="C37" s="7">
        <v>18</v>
      </c>
    </row>
    <row r="38" spans="1:3" x14ac:dyDescent="0.25">
      <c r="A38" s="4" t="s">
        <v>14</v>
      </c>
      <c r="B38" s="8">
        <v>403</v>
      </c>
      <c r="C38" s="7">
        <v>21</v>
      </c>
    </row>
    <row r="39" spans="1:3" x14ac:dyDescent="0.25">
      <c r="A39" s="3" t="s">
        <v>24</v>
      </c>
      <c r="B39" s="8">
        <v>403</v>
      </c>
      <c r="C39" s="7">
        <v>47</v>
      </c>
    </row>
    <row r="40" spans="1:3" x14ac:dyDescent="0.25">
      <c r="A40" s="3" t="s">
        <v>15</v>
      </c>
      <c r="B40" s="6"/>
      <c r="C40" s="6"/>
    </row>
    <row r="41" spans="1:3" x14ac:dyDescent="0.25">
      <c r="A41" s="4" t="s">
        <v>16</v>
      </c>
      <c r="B41" s="8">
        <v>426</v>
      </c>
      <c r="C41" s="7">
        <v>24</v>
      </c>
    </row>
    <row r="42" spans="1:3" x14ac:dyDescent="0.25">
      <c r="A42" s="4" t="s">
        <v>17</v>
      </c>
      <c r="B42" s="8">
        <v>453</v>
      </c>
      <c r="C42" s="7">
        <v>33</v>
      </c>
    </row>
    <row r="43" spans="1:3" x14ac:dyDescent="0.25">
      <c r="A43" s="4" t="s">
        <v>18</v>
      </c>
      <c r="B43" s="8">
        <v>467</v>
      </c>
      <c r="C43" s="7">
        <v>17</v>
      </c>
    </row>
    <row r="44" spans="1:3" x14ac:dyDescent="0.25">
      <c r="A44" s="3" t="s">
        <v>25</v>
      </c>
      <c r="B44" s="8">
        <v>467</v>
      </c>
      <c r="C44" s="7">
        <v>74</v>
      </c>
    </row>
    <row r="45" spans="1:3" x14ac:dyDescent="0.25">
      <c r="A45" s="2" t="s">
        <v>27</v>
      </c>
      <c r="B45" s="8">
        <v>467</v>
      </c>
      <c r="C45" s="7">
        <v>180</v>
      </c>
    </row>
    <row r="46" spans="1:3" x14ac:dyDescent="0.25">
      <c r="A46" s="2" t="s">
        <v>20</v>
      </c>
      <c r="B46" s="6"/>
      <c r="C46" s="6"/>
    </row>
    <row r="47" spans="1:3" x14ac:dyDescent="0.25">
      <c r="A47" s="3" t="s">
        <v>3</v>
      </c>
      <c r="B47" s="6"/>
      <c r="C47" s="6"/>
    </row>
    <row r="48" spans="1:3" x14ac:dyDescent="0.25">
      <c r="A48" s="4" t="s">
        <v>4</v>
      </c>
      <c r="B48" s="8">
        <v>455</v>
      </c>
      <c r="C48" s="7">
        <v>18</v>
      </c>
    </row>
    <row r="49" spans="1:3" x14ac:dyDescent="0.25">
      <c r="A49" s="4" t="s">
        <v>5</v>
      </c>
      <c r="B49" s="8">
        <v>454</v>
      </c>
      <c r="C49" s="7">
        <v>27</v>
      </c>
    </row>
    <row r="50" spans="1:3" x14ac:dyDescent="0.25">
      <c r="A50" s="4" t="s">
        <v>6</v>
      </c>
      <c r="B50" s="8">
        <v>449</v>
      </c>
      <c r="C50" s="7">
        <v>21</v>
      </c>
    </row>
    <row r="51" spans="1:3" x14ac:dyDescent="0.25">
      <c r="A51" s="3" t="s">
        <v>22</v>
      </c>
      <c r="B51" s="8">
        <v>449</v>
      </c>
      <c r="C51" s="7">
        <v>66</v>
      </c>
    </row>
    <row r="52" spans="1:3" x14ac:dyDescent="0.25">
      <c r="A52" s="3" t="s">
        <v>7</v>
      </c>
      <c r="B52" s="6"/>
      <c r="C52" s="6"/>
    </row>
    <row r="53" spans="1:3" x14ac:dyDescent="0.25">
      <c r="A53" s="4" t="s">
        <v>8</v>
      </c>
      <c r="B53" s="8">
        <v>448</v>
      </c>
      <c r="C53" s="7">
        <v>31</v>
      </c>
    </row>
    <row r="54" spans="1:3" x14ac:dyDescent="0.25">
      <c r="A54" s="4" t="s">
        <v>9</v>
      </c>
      <c r="B54" s="8">
        <v>454</v>
      </c>
      <c r="C54" s="7">
        <v>47</v>
      </c>
    </row>
    <row r="55" spans="1:3" x14ac:dyDescent="0.25">
      <c r="A55" s="4" t="s">
        <v>10</v>
      </c>
      <c r="B55" s="8">
        <v>458</v>
      </c>
      <c r="C55" s="7">
        <v>36</v>
      </c>
    </row>
    <row r="56" spans="1:3" x14ac:dyDescent="0.25">
      <c r="A56" s="3" t="s">
        <v>23</v>
      </c>
      <c r="B56" s="8">
        <v>458</v>
      </c>
      <c r="C56" s="7">
        <v>114</v>
      </c>
    </row>
    <row r="57" spans="1:3" x14ac:dyDescent="0.25">
      <c r="A57" s="3" t="s">
        <v>11</v>
      </c>
      <c r="B57" s="6"/>
      <c r="C57" s="6"/>
    </row>
    <row r="58" spans="1:3" x14ac:dyDescent="0.25">
      <c r="A58" s="4" t="s">
        <v>12</v>
      </c>
      <c r="B58" s="8">
        <v>462</v>
      </c>
      <c r="C58" s="7">
        <v>53</v>
      </c>
    </row>
    <row r="59" spans="1:3" x14ac:dyDescent="0.25">
      <c r="A59" s="4" t="s">
        <v>13</v>
      </c>
      <c r="B59" s="8">
        <v>488</v>
      </c>
      <c r="C59" s="7">
        <v>76</v>
      </c>
    </row>
    <row r="60" spans="1:3" x14ac:dyDescent="0.25">
      <c r="A60" s="4" t="s">
        <v>14</v>
      </c>
      <c r="B60" s="8">
        <v>494</v>
      </c>
      <c r="C60" s="7">
        <v>47</v>
      </c>
    </row>
    <row r="61" spans="1:3" x14ac:dyDescent="0.25">
      <c r="A61" s="3" t="s">
        <v>24</v>
      </c>
      <c r="B61" s="8">
        <v>494</v>
      </c>
      <c r="C61" s="7">
        <v>176</v>
      </c>
    </row>
    <row r="62" spans="1:3" x14ac:dyDescent="0.25">
      <c r="A62" s="3" t="s">
        <v>15</v>
      </c>
      <c r="B62" s="6"/>
      <c r="C62" s="6"/>
    </row>
    <row r="63" spans="1:3" x14ac:dyDescent="0.25">
      <c r="A63" s="4" t="s">
        <v>16</v>
      </c>
      <c r="B63" s="8">
        <v>504</v>
      </c>
      <c r="C63" s="7">
        <v>65</v>
      </c>
    </row>
    <row r="64" spans="1:3" x14ac:dyDescent="0.25">
      <c r="A64" s="4" t="s">
        <v>17</v>
      </c>
      <c r="B64" s="8">
        <v>517</v>
      </c>
      <c r="C64" s="7">
        <v>55</v>
      </c>
    </row>
    <row r="65" spans="1:3" x14ac:dyDescent="0.25">
      <c r="A65" s="4" t="s">
        <v>18</v>
      </c>
      <c r="B65" s="8">
        <v>505</v>
      </c>
      <c r="C65" s="7">
        <v>10</v>
      </c>
    </row>
    <row r="66" spans="1:3" x14ac:dyDescent="0.25">
      <c r="A66" s="3" t="s">
        <v>25</v>
      </c>
      <c r="B66" s="8">
        <v>505</v>
      </c>
      <c r="C66" s="7">
        <v>130</v>
      </c>
    </row>
    <row r="67" spans="1:3" x14ac:dyDescent="0.25">
      <c r="A67" s="2" t="s">
        <v>28</v>
      </c>
      <c r="B67" s="8">
        <v>505</v>
      </c>
      <c r="C67" s="7">
        <v>486</v>
      </c>
    </row>
    <row r="68" spans="1:3" x14ac:dyDescent="0.25">
      <c r="A68" s="2" t="s">
        <v>21</v>
      </c>
      <c r="B68" s="6"/>
      <c r="C68" s="6"/>
    </row>
    <row r="69" spans="1:3" x14ac:dyDescent="0.25">
      <c r="A69" s="3" t="s">
        <v>3</v>
      </c>
      <c r="B69" s="6"/>
      <c r="C69" s="6"/>
    </row>
    <row r="70" spans="1:3" x14ac:dyDescent="0.25">
      <c r="A70" s="4" t="s">
        <v>4</v>
      </c>
      <c r="B70" s="8">
        <v>506</v>
      </c>
      <c r="C70" s="7">
        <v>39</v>
      </c>
    </row>
    <row r="71" spans="1:3" x14ac:dyDescent="0.25">
      <c r="A71" s="4" t="s">
        <v>5</v>
      </c>
      <c r="B71" s="8">
        <v>505</v>
      </c>
      <c r="C71" s="7">
        <v>34</v>
      </c>
    </row>
    <row r="72" spans="1:3" x14ac:dyDescent="0.25">
      <c r="A72" s="4" t="s">
        <v>6</v>
      </c>
      <c r="B72" s="8">
        <v>525</v>
      </c>
      <c r="C72" s="7">
        <v>54</v>
      </c>
    </row>
    <row r="73" spans="1:3" x14ac:dyDescent="0.25">
      <c r="A73" s="3" t="s">
        <v>22</v>
      </c>
      <c r="B73" s="8">
        <v>525</v>
      </c>
      <c r="C73" s="7">
        <v>127</v>
      </c>
    </row>
    <row r="74" spans="1:3" x14ac:dyDescent="0.25">
      <c r="A74" s="3" t="s">
        <v>7</v>
      </c>
      <c r="B74" s="6"/>
      <c r="C74" s="6"/>
    </row>
    <row r="75" spans="1:3" x14ac:dyDescent="0.25">
      <c r="A75" s="4" t="s">
        <v>8</v>
      </c>
      <c r="B75" s="8">
        <v>537</v>
      </c>
      <c r="C75" s="7">
        <v>72</v>
      </c>
    </row>
    <row r="76" spans="1:3" x14ac:dyDescent="0.25">
      <c r="A76" s="4" t="s">
        <v>9</v>
      </c>
      <c r="B76" s="8">
        <v>571</v>
      </c>
      <c r="C76" s="7">
        <v>108</v>
      </c>
    </row>
    <row r="77" spans="1:3" x14ac:dyDescent="0.25">
      <c r="A77" s="4" t="s">
        <v>10</v>
      </c>
      <c r="B77" s="8">
        <v>633</v>
      </c>
      <c r="C77" s="7">
        <v>118</v>
      </c>
    </row>
    <row r="78" spans="1:3" x14ac:dyDescent="0.25">
      <c r="A78" s="3" t="s">
        <v>23</v>
      </c>
      <c r="B78" s="8">
        <v>633</v>
      </c>
      <c r="C78" s="7">
        <v>298</v>
      </c>
    </row>
    <row r="79" spans="1:3" x14ac:dyDescent="0.25">
      <c r="A79" s="3" t="s">
        <v>11</v>
      </c>
      <c r="B79" s="6"/>
      <c r="C79" s="6"/>
    </row>
    <row r="80" spans="1:3" x14ac:dyDescent="0.25">
      <c r="A80" s="4" t="s">
        <v>12</v>
      </c>
      <c r="B80" s="8">
        <v>635</v>
      </c>
      <c r="C80" s="7">
        <v>102</v>
      </c>
    </row>
    <row r="81" spans="1:3" x14ac:dyDescent="0.25">
      <c r="A81" s="4" t="s">
        <v>13</v>
      </c>
      <c r="B81" s="8">
        <v>634</v>
      </c>
      <c r="C81" s="7">
        <v>96</v>
      </c>
    </row>
    <row r="82" spans="1:3" x14ac:dyDescent="0.25">
      <c r="A82" s="4" t="s">
        <v>14</v>
      </c>
      <c r="B82" s="8">
        <v>648</v>
      </c>
      <c r="C82" s="7">
        <v>80</v>
      </c>
    </row>
    <row r="83" spans="1:3" x14ac:dyDescent="0.25">
      <c r="A83" s="3" t="s">
        <v>24</v>
      </c>
      <c r="B83" s="8">
        <v>648</v>
      </c>
      <c r="C83" s="7">
        <v>278</v>
      </c>
    </row>
    <row r="84" spans="1:3" x14ac:dyDescent="0.25">
      <c r="A84" s="3" t="s">
        <v>15</v>
      </c>
      <c r="B84" s="6"/>
      <c r="C84" s="6"/>
    </row>
    <row r="85" spans="1:3" x14ac:dyDescent="0.25">
      <c r="A85" s="4" t="s">
        <v>16</v>
      </c>
      <c r="B85" s="8">
        <v>658</v>
      </c>
      <c r="C85" s="7">
        <v>102</v>
      </c>
    </row>
    <row r="86" spans="1:3" x14ac:dyDescent="0.25">
      <c r="A86" s="4" t="s">
        <v>17</v>
      </c>
      <c r="B86" s="8">
        <v>657</v>
      </c>
      <c r="C86" s="7">
        <v>45</v>
      </c>
    </row>
    <row r="87" spans="1:3" x14ac:dyDescent="0.25">
      <c r="A87" s="4" t="s">
        <v>18</v>
      </c>
      <c r="B87" s="8">
        <v>650</v>
      </c>
      <c r="C87" s="7">
        <v>2</v>
      </c>
    </row>
    <row r="88" spans="1:3" x14ac:dyDescent="0.25">
      <c r="A88" s="3" t="s">
        <v>25</v>
      </c>
      <c r="B88" s="8">
        <v>650</v>
      </c>
      <c r="C88" s="7">
        <v>149</v>
      </c>
    </row>
    <row r="89" spans="1:3" x14ac:dyDescent="0.25">
      <c r="A89" s="2" t="s">
        <v>29</v>
      </c>
      <c r="B89" s="8">
        <v>650</v>
      </c>
      <c r="C89" s="7">
        <v>852</v>
      </c>
    </row>
    <row r="90" spans="1:3" x14ac:dyDescent="0.25">
      <c r="A90" s="2" t="s">
        <v>1</v>
      </c>
      <c r="B90" s="8">
        <v>650</v>
      </c>
      <c r="C90" s="7">
        <v>1596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7C5E-6368-465A-9CA6-16F552723732}">
  <dimension ref="A1:S6"/>
  <sheetViews>
    <sheetView showGridLines="0" showRowColHeaders="0" tabSelected="1" zoomScale="62" zoomScaleNormal="62" workbookViewId="0">
      <selection activeCell="AE15" sqref="AE15"/>
    </sheetView>
  </sheetViews>
  <sheetFormatPr defaultRowHeight="15" x14ac:dyDescent="0.25"/>
  <cols>
    <col min="3" max="3" width="29.5703125" customWidth="1"/>
    <col min="4" max="4" width="11.85546875" customWidth="1"/>
    <col min="10" max="10" width="10.5703125" customWidth="1"/>
  </cols>
  <sheetData>
    <row r="1" spans="1:19" ht="19.5" customHeight="1" x14ac:dyDescent="0.25"/>
    <row r="2" spans="1:19" ht="27" customHeight="1" x14ac:dyDescent="0.5">
      <c r="A2" s="11" t="s">
        <v>56</v>
      </c>
      <c r="B2" s="11"/>
      <c r="C2" s="11"/>
      <c r="D2" s="20" t="s">
        <v>57</v>
      </c>
      <c r="E2" s="15">
        <f>E5/$D$5</f>
        <v>0.54307692307692312</v>
      </c>
      <c r="F2" s="14">
        <f>F5/$D$5</f>
        <v>0.45692307692307693</v>
      </c>
    </row>
    <row r="3" spans="1:19" ht="17.25" customHeight="1" x14ac:dyDescent="0.25"/>
    <row r="4" spans="1:19" ht="17.25" customHeight="1" x14ac:dyDescent="0.4">
      <c r="D4" s="12"/>
      <c r="E4" s="12"/>
      <c r="F4" s="12"/>
      <c r="G4" s="16" t="s">
        <v>58</v>
      </c>
      <c r="H4" s="15">
        <f>GETPIVOTDATA("[Measures].[Active Employees]",Headline!$A$10,"[HR Data].[PayType]","[HR Data].[PayType].&amp;[Hourly]","[HR Data].[Gender]","[HR Data].[Gender].&amp;[M]")</f>
        <v>0.91501416430594906</v>
      </c>
      <c r="I4" s="17">
        <f>GETPIVOTDATA("[Measures].[Active Employees]",Headline!$A$10,"[HR Data].[PayType]","[HR Data].[PayType].&amp;[Hourly]","[HR Data].[Gender]","[HR Data].[Gender].&amp;[F]")</f>
        <v>0.81818181818181823</v>
      </c>
      <c r="J4" s="19" t="s">
        <v>60</v>
      </c>
      <c r="K4" s="15">
        <f>GETPIVOTDATA("[Measures].[Active Employees]",Headline!$A$17,"[HR Data].[Gender]","[HR Data].[Gender].&amp;[M]","[HR Data].[FP]","[HR Data].[FP].&amp;[FT]")</f>
        <v>0.27762039660056659</v>
      </c>
      <c r="L4" s="14">
        <f>GETPIVOTDATA("[Measures].[Active Employees]",Headline!$A$17,"[HR Data].[Gender]","[HR Data].[Gender].&amp;[F]","[HR Data].[FP]","[HR Data].[FP].&amp;[PT]")</f>
        <v>0.49831649831649832</v>
      </c>
    </row>
    <row r="5" spans="1:19" ht="18.75" customHeight="1" x14ac:dyDescent="0.4">
      <c r="D5" s="21">
        <f>+GETPIVOTDATA("[Measures].[Active Employees]",Headline!$A$3)</f>
        <v>650</v>
      </c>
      <c r="E5" s="18">
        <f>GETPIVOTDATA("[Measures].[Active Employees]",Headline!$A$3,"[HR Data].[Gender]","[HR Data].[Gender].&amp;[M]")</f>
        <v>353</v>
      </c>
      <c r="F5" s="16">
        <f>GETPIVOTDATA("[Measures].[Active Employees]",Headline!$A$3,"[HR Data].[Gender]","[HR Data].[Gender].&amp;[F]")</f>
        <v>297</v>
      </c>
      <c r="G5" s="16" t="s">
        <v>59</v>
      </c>
      <c r="H5" s="15">
        <f>GETPIVOTDATA("[Measures].[Active Employees]",Headline!$A$10,"[HR Data].[PayType]","[HR Data].[PayType].&amp;[Salary]","[HR Data].[Gender]","[HR Data].[Gender].&amp;[M]")</f>
        <v>8.4985835694050993E-2</v>
      </c>
      <c r="I5" s="17">
        <f>GETPIVOTDATA("[Measures].[Active Employees]",Headline!$A$10,"[HR Data].[PayType]","[HR Data].[PayType].&amp;[Salary]","[HR Data].[Gender]","[HR Data].[Gender].&amp;[F]")</f>
        <v>0.18181818181818182</v>
      </c>
      <c r="J5" s="19" t="s">
        <v>61</v>
      </c>
      <c r="K5" s="15">
        <f>GETPIVOTDATA("[Measures].[Active Employees]",Headline!$A$17,"[HR Data].[Gender]","[HR Data].[Gender].&amp;[M]","[HR Data].[FP]","[HR Data].[FP].&amp;[PT]")</f>
        <v>0.72237960339943341</v>
      </c>
      <c r="L5" s="14">
        <f>GETPIVOTDATA("[Measures].[Active Employees]",Headline!$A$17,"[HR Data].[Gender]","[HR Data].[Gender].&amp;[F]","[HR Data].[FP]","[HR Data].[FP].&amp;[PT]")</f>
        <v>0.49831649831649832</v>
      </c>
      <c r="Q5" s="13">
        <f>GETPIVOTDATA("[Measures].[To%]",Headline!$A$32)</f>
        <v>2.5476923076923077</v>
      </c>
      <c r="R5" s="13">
        <f>GETPIVOTDATA("[Measures].[To%]",Headline!$A$32,"[HR Data].[Gender]","[HR Data].[Gender].&amp;[M]")</f>
        <v>2.5552407932011332</v>
      </c>
      <c r="S5" s="13">
        <f>GETPIVOTDATA("[Measures].[To%]",Headline!$A$32,"[HR Data].[Gender]","[HR Data].[Gender].&amp;[F]")</f>
        <v>2.5387205387205389</v>
      </c>
    </row>
    <row r="6" spans="1:19" ht="18.75" x14ac:dyDescent="0.4">
      <c r="H6" s="12"/>
      <c r="I6" s="12"/>
      <c r="J6" s="12"/>
      <c r="K6" s="12"/>
      <c r="L6"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40CBF-EC68-4D04-ADA6-EC741619E144}">
  <dimension ref="A3:D38"/>
  <sheetViews>
    <sheetView topLeftCell="A4" workbookViewId="0">
      <selection activeCell="C36" sqref="C36"/>
    </sheetView>
  </sheetViews>
  <sheetFormatPr defaultRowHeight="15" x14ac:dyDescent="0.25"/>
  <cols>
    <col min="1" max="1" width="13.140625" bestFit="1" customWidth="1"/>
    <col min="2" max="2" width="16.28515625" bestFit="1" customWidth="1"/>
    <col min="3" max="3" width="8.140625" bestFit="1" customWidth="1"/>
    <col min="4" max="4" width="11.28515625" bestFit="1" customWidth="1"/>
  </cols>
  <sheetData>
    <row r="3" spans="1:4" x14ac:dyDescent="0.25">
      <c r="A3" s="1" t="s">
        <v>0</v>
      </c>
      <c r="B3" t="s">
        <v>30</v>
      </c>
    </row>
    <row r="4" spans="1:4" x14ac:dyDescent="0.25">
      <c r="A4" s="2" t="s">
        <v>42</v>
      </c>
      <c r="B4" s="8">
        <v>297</v>
      </c>
    </row>
    <row r="5" spans="1:4" x14ac:dyDescent="0.25">
      <c r="A5" s="2" t="s">
        <v>43</v>
      </c>
      <c r="B5" s="8">
        <v>353</v>
      </c>
    </row>
    <row r="6" spans="1:4" x14ac:dyDescent="0.25">
      <c r="A6" s="2" t="s">
        <v>1</v>
      </c>
      <c r="B6" s="8">
        <v>650</v>
      </c>
    </row>
    <row r="10" spans="1:4" x14ac:dyDescent="0.25">
      <c r="A10" s="1" t="s">
        <v>30</v>
      </c>
      <c r="B10" s="1" t="s">
        <v>31</v>
      </c>
    </row>
    <row r="11" spans="1:4" x14ac:dyDescent="0.25">
      <c r="A11" s="1" t="s">
        <v>0</v>
      </c>
      <c r="B11" t="s">
        <v>42</v>
      </c>
      <c r="C11" t="s">
        <v>43</v>
      </c>
      <c r="D11" t="s">
        <v>1</v>
      </c>
    </row>
    <row r="12" spans="1:4" x14ac:dyDescent="0.25">
      <c r="A12" s="2" t="s">
        <v>58</v>
      </c>
      <c r="B12" s="9">
        <v>0.81818181818181823</v>
      </c>
      <c r="C12" s="9">
        <v>0.91501416430594906</v>
      </c>
      <c r="D12" s="9">
        <v>0.87076923076923074</v>
      </c>
    </row>
    <row r="13" spans="1:4" x14ac:dyDescent="0.25">
      <c r="A13" s="2" t="s">
        <v>59</v>
      </c>
      <c r="B13" s="9">
        <v>0.18181818181818182</v>
      </c>
      <c r="C13" s="9">
        <v>8.4985835694050993E-2</v>
      </c>
      <c r="D13" s="9">
        <v>0.12923076923076923</v>
      </c>
    </row>
    <row r="14" spans="1:4" x14ac:dyDescent="0.25">
      <c r="A14" s="2" t="s">
        <v>1</v>
      </c>
      <c r="B14" s="9">
        <v>1</v>
      </c>
      <c r="C14" s="9">
        <v>1</v>
      </c>
      <c r="D14" s="9">
        <v>1</v>
      </c>
    </row>
    <row r="17" spans="1:4" x14ac:dyDescent="0.25">
      <c r="A17" s="1" t="s">
        <v>30</v>
      </c>
      <c r="B17" s="1" t="s">
        <v>31</v>
      </c>
    </row>
    <row r="18" spans="1:4" x14ac:dyDescent="0.25">
      <c r="A18" s="1" t="s">
        <v>0</v>
      </c>
      <c r="B18" t="s">
        <v>42</v>
      </c>
      <c r="C18" t="s">
        <v>43</v>
      </c>
      <c r="D18" t="s">
        <v>1</v>
      </c>
    </row>
    <row r="19" spans="1:4" x14ac:dyDescent="0.25">
      <c r="A19" s="2" t="s">
        <v>40</v>
      </c>
      <c r="B19" s="9">
        <v>0.50168350168350173</v>
      </c>
      <c r="C19" s="9">
        <v>0.27762039660056659</v>
      </c>
      <c r="D19" s="9">
        <v>0.38</v>
      </c>
    </row>
    <row r="20" spans="1:4" x14ac:dyDescent="0.25">
      <c r="A20" s="2" t="s">
        <v>41</v>
      </c>
      <c r="B20" s="9">
        <v>0.49831649831649832</v>
      </c>
      <c r="C20" s="9">
        <v>0.72237960339943341</v>
      </c>
      <c r="D20" s="9">
        <v>0.62</v>
      </c>
    </row>
    <row r="21" spans="1:4" x14ac:dyDescent="0.25">
      <c r="A21" s="2" t="s">
        <v>1</v>
      </c>
      <c r="B21" s="9">
        <v>1</v>
      </c>
      <c r="C21" s="9">
        <v>1</v>
      </c>
      <c r="D21" s="9">
        <v>1</v>
      </c>
    </row>
    <row r="24" spans="1:4" x14ac:dyDescent="0.25">
      <c r="A24" s="1" t="s">
        <v>30</v>
      </c>
      <c r="B24" s="1" t="s">
        <v>31</v>
      </c>
    </row>
    <row r="25" spans="1:4" x14ac:dyDescent="0.25">
      <c r="A25" s="1" t="s">
        <v>0</v>
      </c>
      <c r="B25" t="s">
        <v>42</v>
      </c>
      <c r="C25" t="s">
        <v>43</v>
      </c>
      <c r="D25" t="s">
        <v>1</v>
      </c>
    </row>
    <row r="26" spans="1:4" x14ac:dyDescent="0.25">
      <c r="A26" s="2" t="s">
        <v>62</v>
      </c>
      <c r="B26" s="8">
        <v>172</v>
      </c>
      <c r="C26" s="8">
        <v>165</v>
      </c>
      <c r="D26" s="8">
        <v>337</v>
      </c>
    </row>
    <row r="27" spans="1:4" x14ac:dyDescent="0.25">
      <c r="A27" s="2" t="s">
        <v>63</v>
      </c>
      <c r="B27" s="8">
        <v>81</v>
      </c>
      <c r="C27" s="8">
        <v>105</v>
      </c>
      <c r="D27" s="8">
        <v>186</v>
      </c>
    </row>
    <row r="28" spans="1:4" x14ac:dyDescent="0.25">
      <c r="A28" s="2" t="s">
        <v>64</v>
      </c>
      <c r="B28" s="8">
        <v>44</v>
      </c>
      <c r="C28" s="8">
        <v>83</v>
      </c>
      <c r="D28" s="8">
        <v>127</v>
      </c>
    </row>
    <row r="29" spans="1:4" x14ac:dyDescent="0.25">
      <c r="A29" s="2" t="s">
        <v>1</v>
      </c>
      <c r="B29" s="8">
        <v>297</v>
      </c>
      <c r="C29" s="8">
        <v>353</v>
      </c>
      <c r="D29" s="8">
        <v>650</v>
      </c>
    </row>
    <row r="32" spans="1:4" x14ac:dyDescent="0.25">
      <c r="A32" s="1" t="s">
        <v>65</v>
      </c>
      <c r="B32" s="1" t="s">
        <v>31</v>
      </c>
    </row>
    <row r="33" spans="1:4" x14ac:dyDescent="0.25">
      <c r="A33" s="1" t="s">
        <v>0</v>
      </c>
      <c r="B33" t="s">
        <v>42</v>
      </c>
      <c r="C33" t="s">
        <v>43</v>
      </c>
      <c r="D33" t="s">
        <v>1</v>
      </c>
    </row>
    <row r="34" spans="1:4" x14ac:dyDescent="0.25">
      <c r="A34" s="2" t="s">
        <v>2</v>
      </c>
      <c r="B34" s="10">
        <v>3.2258064516129031E-2</v>
      </c>
      <c r="C34" s="10">
        <v>4.1379310344827586E-2</v>
      </c>
      <c r="D34" s="10">
        <v>3.6666666666666667E-2</v>
      </c>
    </row>
    <row r="35" spans="1:4" x14ac:dyDescent="0.25">
      <c r="A35" s="2" t="s">
        <v>19</v>
      </c>
      <c r="B35" s="10">
        <v>0.19742489270386265</v>
      </c>
      <c r="C35" s="10">
        <v>0.21367521367521367</v>
      </c>
      <c r="D35" s="10">
        <v>0.20556745182012848</v>
      </c>
    </row>
    <row r="36" spans="1:4" x14ac:dyDescent="0.25">
      <c r="A36" s="2" t="s">
        <v>20</v>
      </c>
      <c r="B36" s="10">
        <v>1.1836734693877551</v>
      </c>
      <c r="C36" s="10">
        <v>1.1884615384615385</v>
      </c>
      <c r="D36" s="10">
        <v>1.1861386138613861</v>
      </c>
    </row>
    <row r="37" spans="1:4" x14ac:dyDescent="0.25">
      <c r="A37" s="2" t="s">
        <v>21</v>
      </c>
      <c r="B37" s="10">
        <v>1.3905723905723906</v>
      </c>
      <c r="C37" s="10">
        <v>1.5212464589235128</v>
      </c>
      <c r="D37" s="10">
        <v>1.4615384615384615</v>
      </c>
    </row>
    <row r="38" spans="1:4" x14ac:dyDescent="0.25">
      <c r="A38" s="2" t="s">
        <v>1</v>
      </c>
      <c r="B38" s="10">
        <v>2.5387205387205389</v>
      </c>
      <c r="C38" s="10">
        <v>2.5552407932011332</v>
      </c>
      <c r="D38" s="10">
        <v>2.5476923076923077</v>
      </c>
    </row>
  </sheetData>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045A-7BC5-4F1A-9275-5948D1C2BCA9}">
  <dimension ref="A1:S6"/>
  <sheetViews>
    <sheetView showGridLines="0" zoomScale="87" zoomScaleNormal="87" workbookViewId="0">
      <selection activeCell="H11" sqref="H11"/>
    </sheetView>
  </sheetViews>
  <sheetFormatPr defaultRowHeight="15" x14ac:dyDescent="0.25"/>
  <sheetData>
    <row r="1" spans="1:19" ht="27" customHeight="1" x14ac:dyDescent="0.5">
      <c r="A1" s="11"/>
      <c r="B1" s="11"/>
      <c r="C1" s="11"/>
      <c r="D1" s="20"/>
      <c r="E1" s="15"/>
      <c r="F1" s="14"/>
    </row>
    <row r="2" spans="1:19" ht="17.25" customHeight="1" x14ac:dyDescent="0.25"/>
    <row r="3" spans="1:19" ht="17.25" customHeight="1" x14ac:dyDescent="0.4">
      <c r="D3" s="12"/>
      <c r="E3" s="12"/>
      <c r="F3" s="12"/>
      <c r="G3" s="16"/>
      <c r="H3" s="15"/>
      <c r="I3" s="17"/>
      <c r="J3" s="19"/>
      <c r="K3" s="15"/>
      <c r="L3" s="14"/>
    </row>
    <row r="4" spans="1:19" ht="18.75" customHeight="1" x14ac:dyDescent="0.4">
      <c r="D4" s="21"/>
      <c r="E4" s="18"/>
      <c r="F4" s="16"/>
      <c r="G4" s="16"/>
      <c r="H4" s="15"/>
      <c r="I4" s="17"/>
      <c r="J4" s="19"/>
      <c r="K4" s="15"/>
      <c r="L4" s="14"/>
      <c r="Q4" s="13"/>
      <c r="R4" s="13"/>
      <c r="S4" s="13"/>
    </row>
    <row r="5" spans="1:19" ht="26.25" customHeight="1" x14ac:dyDescent="0.5">
      <c r="A5" s="11"/>
      <c r="B5" s="11"/>
      <c r="C5" s="11"/>
      <c r="D5" s="20"/>
      <c r="E5" s="15"/>
      <c r="F5" s="14"/>
    </row>
    <row r="6" spans="1:19" ht="15.75" customHeight="1"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4CC34-2DAC-4FFE-AB2F-D4102344EC39}">
  <dimension ref="A3:D26"/>
  <sheetViews>
    <sheetView workbookViewId="0">
      <selection activeCell="B12" sqref="B12"/>
    </sheetView>
  </sheetViews>
  <sheetFormatPr defaultRowHeight="15" x14ac:dyDescent="0.25"/>
  <cols>
    <col min="1" max="1" width="19.140625" bestFit="1" customWidth="1"/>
    <col min="2" max="2" width="16.28515625" bestFit="1" customWidth="1"/>
    <col min="3" max="3" width="3.140625" bestFit="1" customWidth="1"/>
    <col min="4" max="4" width="11.28515625" bestFit="1" customWidth="1"/>
    <col min="5" max="5" width="19.140625" bestFit="1" customWidth="1"/>
    <col min="6" max="6" width="29.7109375" bestFit="1" customWidth="1"/>
    <col min="7" max="7" width="24.140625" bestFit="1" customWidth="1"/>
  </cols>
  <sheetData>
    <row r="3" spans="1:4" x14ac:dyDescent="0.25">
      <c r="A3" s="1" t="s">
        <v>44</v>
      </c>
      <c r="B3" s="1" t="s">
        <v>31</v>
      </c>
    </row>
    <row r="4" spans="1:4" x14ac:dyDescent="0.25">
      <c r="A4" s="1" t="s">
        <v>0</v>
      </c>
      <c r="B4" t="s">
        <v>40</v>
      </c>
      <c r="C4" t="s">
        <v>41</v>
      </c>
      <c r="D4" t="s">
        <v>1</v>
      </c>
    </row>
    <row r="5" spans="1:4" x14ac:dyDescent="0.25">
      <c r="A5" s="2" t="s">
        <v>33</v>
      </c>
      <c r="B5" s="6"/>
      <c r="C5" s="6"/>
      <c r="D5" s="6"/>
    </row>
    <row r="6" spans="1:4" x14ac:dyDescent="0.25">
      <c r="A6" s="3" t="s">
        <v>42</v>
      </c>
      <c r="B6" s="7">
        <v>76.815238095238087</v>
      </c>
      <c r="C6" s="7">
        <v>28.947199999999999</v>
      </c>
      <c r="D6" s="7">
        <v>50.800000000000004</v>
      </c>
    </row>
    <row r="7" spans="1:4" x14ac:dyDescent="0.25">
      <c r="A7" s="3" t="s">
        <v>43</v>
      </c>
      <c r="B7" s="7">
        <v>112.63642857142858</v>
      </c>
      <c r="C7" s="7">
        <v>20.302857142857142</v>
      </c>
      <c r="D7" s="7">
        <v>46.683877551020416</v>
      </c>
    </row>
    <row r="8" spans="1:4" x14ac:dyDescent="0.25">
      <c r="A8" s="2" t="s">
        <v>34</v>
      </c>
      <c r="B8" s="6"/>
      <c r="C8" s="6"/>
      <c r="D8" s="6"/>
    </row>
    <row r="9" spans="1:4" x14ac:dyDescent="0.25">
      <c r="A9" s="3" t="s">
        <v>42</v>
      </c>
      <c r="B9" s="7">
        <v>86.816800000000001</v>
      </c>
      <c r="C9" s="7">
        <v>15.668823529411766</v>
      </c>
      <c r="D9" s="7">
        <v>58.018809523809523</v>
      </c>
    </row>
    <row r="10" spans="1:4" x14ac:dyDescent="0.25">
      <c r="A10" s="3" t="s">
        <v>43</v>
      </c>
      <c r="B10" s="7">
        <v>63.764000000000003</v>
      </c>
      <c r="C10" s="7">
        <v>16.629428571428569</v>
      </c>
      <c r="D10" s="7">
        <v>30.7698</v>
      </c>
    </row>
    <row r="11" spans="1:4" x14ac:dyDescent="0.25">
      <c r="A11" s="2" t="s">
        <v>35</v>
      </c>
      <c r="B11" s="6"/>
      <c r="C11" s="6"/>
      <c r="D11" s="6"/>
    </row>
    <row r="12" spans="1:4" x14ac:dyDescent="0.25">
      <c r="A12" s="3" t="s">
        <v>42</v>
      </c>
      <c r="B12" s="7">
        <v>55.166428571428575</v>
      </c>
      <c r="C12" s="7">
        <v>10.90764705882353</v>
      </c>
      <c r="D12" s="7">
        <v>30.895483870967741</v>
      </c>
    </row>
    <row r="13" spans="1:4" x14ac:dyDescent="0.25">
      <c r="A13" s="3" t="s">
        <v>43</v>
      </c>
      <c r="B13" s="7">
        <v>130.64363636363635</v>
      </c>
      <c r="C13" s="7">
        <v>18.820399999999999</v>
      </c>
      <c r="D13" s="7">
        <v>38.985245901639345</v>
      </c>
    </row>
    <row r="14" spans="1:4" x14ac:dyDescent="0.25">
      <c r="A14" s="2" t="s">
        <v>36</v>
      </c>
      <c r="B14" s="6"/>
      <c r="C14" s="6"/>
      <c r="D14" s="6"/>
    </row>
    <row r="15" spans="1:4" x14ac:dyDescent="0.25">
      <c r="A15" s="3" t="s">
        <v>42</v>
      </c>
      <c r="B15" s="7">
        <v>88.446315789473687</v>
      </c>
      <c r="C15" s="7">
        <v>18.317083333333333</v>
      </c>
      <c r="D15" s="7">
        <v>49.304418604651168</v>
      </c>
    </row>
    <row r="16" spans="1:4" x14ac:dyDescent="0.25">
      <c r="A16" s="3" t="s">
        <v>43</v>
      </c>
      <c r="B16" s="7">
        <v>83.696923076923071</v>
      </c>
      <c r="C16" s="7">
        <v>18.36611111111111</v>
      </c>
      <c r="D16" s="7">
        <v>35.698775510204079</v>
      </c>
    </row>
    <row r="17" spans="1:4" x14ac:dyDescent="0.25">
      <c r="A17" s="2" t="s">
        <v>37</v>
      </c>
      <c r="B17" s="6"/>
      <c r="C17" s="6"/>
      <c r="D17" s="6"/>
    </row>
    <row r="18" spans="1:4" x14ac:dyDescent="0.25">
      <c r="A18" s="3" t="s">
        <v>42</v>
      </c>
      <c r="B18" s="7">
        <v>86.20703703703704</v>
      </c>
      <c r="C18" s="7">
        <v>12.388260869565217</v>
      </c>
      <c r="D18" s="7">
        <v>52.250399999999999</v>
      </c>
    </row>
    <row r="19" spans="1:4" x14ac:dyDescent="0.25">
      <c r="A19" s="3" t="s">
        <v>43</v>
      </c>
      <c r="B19" s="7">
        <v>66.261538461538464</v>
      </c>
      <c r="C19" s="7">
        <v>33.782258064516128</v>
      </c>
      <c r="D19" s="7">
        <v>43.378409090909095</v>
      </c>
    </row>
    <row r="20" spans="1:4" x14ac:dyDescent="0.25">
      <c r="A20" s="2" t="s">
        <v>38</v>
      </c>
      <c r="B20" s="6"/>
      <c r="C20" s="6"/>
      <c r="D20" s="6"/>
    </row>
    <row r="21" spans="1:4" x14ac:dyDescent="0.25">
      <c r="A21" s="3" t="s">
        <v>42</v>
      </c>
      <c r="B21" s="7">
        <v>68.317826086956515</v>
      </c>
      <c r="C21" s="7">
        <v>12.6516</v>
      </c>
      <c r="D21" s="7">
        <v>39.324999999999996</v>
      </c>
    </row>
    <row r="22" spans="1:4" x14ac:dyDescent="0.25">
      <c r="A22" s="3" t="s">
        <v>43</v>
      </c>
      <c r="B22" s="7">
        <v>74.398571428571429</v>
      </c>
      <c r="C22" s="7">
        <v>19.814146341463413</v>
      </c>
      <c r="D22" s="7">
        <v>33.708363636363636</v>
      </c>
    </row>
    <row r="23" spans="1:4" x14ac:dyDescent="0.25">
      <c r="A23" s="2" t="s">
        <v>39</v>
      </c>
      <c r="B23" s="6"/>
      <c r="C23" s="6"/>
      <c r="D23" s="6"/>
    </row>
    <row r="24" spans="1:4" x14ac:dyDescent="0.25">
      <c r="A24" s="3" t="s">
        <v>42</v>
      </c>
      <c r="B24" s="7">
        <v>73.84571428571428</v>
      </c>
      <c r="C24" s="7">
        <v>7.696315789473684</v>
      </c>
      <c r="D24" s="7">
        <v>42.424750000000003</v>
      </c>
    </row>
    <row r="25" spans="1:4" x14ac:dyDescent="0.25">
      <c r="A25" s="3" t="s">
        <v>43</v>
      </c>
      <c r="B25" s="7">
        <v>93.846666666666664</v>
      </c>
      <c r="C25" s="7">
        <v>17.697741935483872</v>
      </c>
      <c r="D25" s="7">
        <v>45.670816326530613</v>
      </c>
    </row>
    <row r="26" spans="1:4" x14ac:dyDescent="0.25">
      <c r="A26" s="2" t="s">
        <v>1</v>
      </c>
      <c r="B26" s="7">
        <v>82.002983870967753</v>
      </c>
      <c r="C26" s="7">
        <v>18.742371638141808</v>
      </c>
      <c r="D26" s="7">
        <v>42.621567732115679</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A085D-114B-45D0-927F-FFFEBF5CA4B5}">
  <dimension ref="A3:C8"/>
  <sheetViews>
    <sheetView workbookViewId="0">
      <selection activeCell="C7" sqref="C7"/>
    </sheetView>
  </sheetViews>
  <sheetFormatPr defaultRowHeight="15" x14ac:dyDescent="0.25"/>
  <cols>
    <col min="1" max="1" width="13.140625" bestFit="1" customWidth="1"/>
    <col min="2" max="2" width="11.42578125" bestFit="1" customWidth="1"/>
    <col min="3" max="3" width="15.5703125" bestFit="1" customWidth="1"/>
  </cols>
  <sheetData>
    <row r="3" spans="1:3" x14ac:dyDescent="0.25">
      <c r="A3" s="1" t="s">
        <v>0</v>
      </c>
      <c r="B3" t="s">
        <v>52</v>
      </c>
      <c r="C3" t="s">
        <v>53</v>
      </c>
    </row>
    <row r="4" spans="1:3" x14ac:dyDescent="0.25">
      <c r="A4" s="2" t="s">
        <v>2</v>
      </c>
      <c r="B4" s="7">
        <v>11</v>
      </c>
      <c r="C4" s="6">
        <v>11</v>
      </c>
    </row>
    <row r="5" spans="1:3" x14ac:dyDescent="0.25">
      <c r="A5" s="2" t="s">
        <v>19</v>
      </c>
      <c r="B5" s="7">
        <v>96</v>
      </c>
      <c r="C5" s="6">
        <v>92</v>
      </c>
    </row>
    <row r="6" spans="1:3" x14ac:dyDescent="0.25">
      <c r="A6" s="2" t="s">
        <v>20</v>
      </c>
      <c r="B6" s="7">
        <v>599</v>
      </c>
      <c r="C6" s="6">
        <v>400</v>
      </c>
    </row>
    <row r="7" spans="1:3" x14ac:dyDescent="0.25">
      <c r="A7" s="2" t="s">
        <v>21</v>
      </c>
      <c r="B7" s="7">
        <v>950</v>
      </c>
      <c r="C7" s="6">
        <v>676</v>
      </c>
    </row>
    <row r="8" spans="1:3" x14ac:dyDescent="0.25">
      <c r="A8" s="2" t="s">
        <v>1</v>
      </c>
      <c r="B8" s="7">
        <v>1656</v>
      </c>
      <c r="C8" s="6">
        <v>1179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3A723-B117-4EA7-A3A0-DEC4F51AC007}">
  <dimension ref="A3:D12"/>
  <sheetViews>
    <sheetView workbookViewId="0">
      <selection activeCell="D6" sqref="D6"/>
    </sheetView>
  </sheetViews>
  <sheetFormatPr defaultRowHeight="15" x14ac:dyDescent="0.25"/>
  <cols>
    <col min="1" max="1" width="16.85546875" bestFit="1" customWidth="1"/>
    <col min="2" max="2" width="16.28515625" bestFit="1" customWidth="1"/>
    <col min="3" max="3" width="4" bestFit="1" customWidth="1"/>
    <col min="4" max="4" width="11.28515625" bestFit="1" customWidth="1"/>
  </cols>
  <sheetData>
    <row r="3" spans="1:4" x14ac:dyDescent="0.25">
      <c r="A3" s="1" t="s">
        <v>30</v>
      </c>
      <c r="B3" s="1" t="s">
        <v>31</v>
      </c>
    </row>
    <row r="4" spans="1:4" x14ac:dyDescent="0.25">
      <c r="A4" s="1" t="s">
        <v>0</v>
      </c>
      <c r="B4" t="s">
        <v>40</v>
      </c>
      <c r="C4" t="s">
        <v>41</v>
      </c>
      <c r="D4" t="s">
        <v>1</v>
      </c>
    </row>
    <row r="5" spans="1:4" x14ac:dyDescent="0.25">
      <c r="A5" s="2" t="s">
        <v>45</v>
      </c>
      <c r="B5" s="8">
        <v>25</v>
      </c>
      <c r="C5" s="8">
        <v>50</v>
      </c>
      <c r="D5" s="8">
        <v>75</v>
      </c>
    </row>
    <row r="6" spans="1:4" x14ac:dyDescent="0.25">
      <c r="A6" s="2" t="s">
        <v>46</v>
      </c>
      <c r="B6" s="8">
        <v>86</v>
      </c>
      <c r="C6" s="8">
        <v>27</v>
      </c>
      <c r="D6" s="8">
        <v>113</v>
      </c>
    </row>
    <row r="7" spans="1:4" x14ac:dyDescent="0.25">
      <c r="A7" s="2" t="s">
        <v>47</v>
      </c>
      <c r="B7" s="8">
        <v>21</v>
      </c>
      <c r="C7" s="8">
        <v>41</v>
      </c>
      <c r="D7" s="8">
        <v>62</v>
      </c>
    </row>
    <row r="8" spans="1:4" x14ac:dyDescent="0.25">
      <c r="A8" s="2" t="s">
        <v>48</v>
      </c>
      <c r="B8" s="8">
        <v>34</v>
      </c>
      <c r="C8" s="8">
        <v>90</v>
      </c>
      <c r="D8" s="8">
        <v>124</v>
      </c>
    </row>
    <row r="9" spans="1:4" x14ac:dyDescent="0.25">
      <c r="A9" s="2" t="s">
        <v>49</v>
      </c>
      <c r="B9" s="8">
        <v>21</v>
      </c>
      <c r="C9" s="8">
        <v>73</v>
      </c>
      <c r="D9" s="8">
        <v>94</v>
      </c>
    </row>
    <row r="10" spans="1:4" x14ac:dyDescent="0.25">
      <c r="A10" s="2" t="s">
        <v>50</v>
      </c>
      <c r="B10" s="8">
        <v>33</v>
      </c>
      <c r="C10" s="8">
        <v>81</v>
      </c>
      <c r="D10" s="8">
        <v>114</v>
      </c>
    </row>
    <row r="11" spans="1:4" x14ac:dyDescent="0.25">
      <c r="A11" s="2" t="s">
        <v>51</v>
      </c>
      <c r="B11" s="8">
        <v>27</v>
      </c>
      <c r="C11" s="8">
        <v>41</v>
      </c>
      <c r="D11" s="8">
        <v>68</v>
      </c>
    </row>
    <row r="12" spans="1:4" x14ac:dyDescent="0.25">
      <c r="A12" s="2" t="s">
        <v>1</v>
      </c>
      <c r="B12" s="8">
        <v>247</v>
      </c>
      <c r="C12" s="8">
        <v>403</v>
      </c>
      <c r="D12" s="8">
        <v>650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F2032-F86B-426B-BF47-E7A7E1A1284B}">
  <dimension ref="A3:D26"/>
  <sheetViews>
    <sheetView workbookViewId="0">
      <selection activeCell="D12" sqref="D12"/>
    </sheetView>
  </sheetViews>
  <sheetFormatPr defaultRowHeight="15" x14ac:dyDescent="0.25"/>
  <cols>
    <col min="1" max="1" width="16.85546875" bestFit="1" customWidth="1"/>
    <col min="2" max="2" width="16.28515625" bestFit="1" customWidth="1"/>
    <col min="3" max="3" width="4" bestFit="1" customWidth="1"/>
    <col min="4" max="4" width="11.28515625" bestFit="1" customWidth="1"/>
    <col min="5" max="5" width="16.85546875" bestFit="1" customWidth="1"/>
    <col min="6" max="6" width="24.140625" bestFit="1" customWidth="1"/>
    <col min="7" max="7" width="22" bestFit="1" customWidth="1"/>
  </cols>
  <sheetData>
    <row r="3" spans="1:4" x14ac:dyDescent="0.25">
      <c r="A3" s="1" t="s">
        <v>30</v>
      </c>
      <c r="B3" s="1" t="s">
        <v>31</v>
      </c>
    </row>
    <row r="4" spans="1:4" x14ac:dyDescent="0.25">
      <c r="A4" s="1" t="s">
        <v>0</v>
      </c>
      <c r="B4" t="s">
        <v>40</v>
      </c>
      <c r="C4" t="s">
        <v>41</v>
      </c>
      <c r="D4" t="s">
        <v>1</v>
      </c>
    </row>
    <row r="5" spans="1:4" x14ac:dyDescent="0.25">
      <c r="A5" s="2" t="s">
        <v>33</v>
      </c>
      <c r="B5" s="6"/>
      <c r="C5" s="6"/>
      <c r="D5" s="6"/>
    </row>
    <row r="6" spans="1:4" x14ac:dyDescent="0.25">
      <c r="A6" s="3" t="s">
        <v>42</v>
      </c>
      <c r="B6" s="8">
        <v>20</v>
      </c>
      <c r="C6" s="8">
        <v>25</v>
      </c>
      <c r="D6" s="8">
        <v>45</v>
      </c>
    </row>
    <row r="7" spans="1:4" x14ac:dyDescent="0.25">
      <c r="A7" s="3" t="s">
        <v>43</v>
      </c>
      <c r="B7" s="8">
        <v>14</v>
      </c>
      <c r="C7" s="8">
        <v>35</v>
      </c>
      <c r="D7" s="8">
        <v>49</v>
      </c>
    </row>
    <row r="8" spans="1:4" x14ac:dyDescent="0.25">
      <c r="A8" s="2" t="s">
        <v>34</v>
      </c>
      <c r="B8" s="6"/>
      <c r="C8" s="6"/>
      <c r="D8" s="6"/>
    </row>
    <row r="9" spans="1:4" x14ac:dyDescent="0.25">
      <c r="A9" s="3" t="s">
        <v>42</v>
      </c>
      <c r="B9" s="8">
        <v>25</v>
      </c>
      <c r="C9" s="8">
        <v>17</v>
      </c>
      <c r="D9" s="8">
        <v>42</v>
      </c>
    </row>
    <row r="10" spans="1:4" x14ac:dyDescent="0.25">
      <c r="A10" s="3" t="s">
        <v>43</v>
      </c>
      <c r="B10" s="8">
        <v>15</v>
      </c>
      <c r="C10" s="8">
        <v>35</v>
      </c>
      <c r="D10" s="8">
        <v>50</v>
      </c>
    </row>
    <row r="11" spans="1:4" x14ac:dyDescent="0.25">
      <c r="A11" s="2" t="s">
        <v>35</v>
      </c>
      <c r="B11" s="6"/>
      <c r="C11" s="6"/>
      <c r="D11" s="6"/>
    </row>
    <row r="12" spans="1:4" x14ac:dyDescent="0.25">
      <c r="A12" s="3" t="s">
        <v>42</v>
      </c>
      <c r="B12" s="8">
        <v>14</v>
      </c>
      <c r="C12" s="8">
        <v>16</v>
      </c>
      <c r="D12" s="8">
        <v>30</v>
      </c>
    </row>
    <row r="13" spans="1:4" x14ac:dyDescent="0.25">
      <c r="A13" s="3" t="s">
        <v>43</v>
      </c>
      <c r="B13" s="8">
        <v>11</v>
      </c>
      <c r="C13" s="8">
        <v>50</v>
      </c>
      <c r="D13" s="8">
        <v>61</v>
      </c>
    </row>
    <row r="14" spans="1:4" x14ac:dyDescent="0.25">
      <c r="A14" s="2" t="s">
        <v>36</v>
      </c>
      <c r="B14" s="6"/>
      <c r="C14" s="6"/>
      <c r="D14" s="6"/>
    </row>
    <row r="15" spans="1:4" x14ac:dyDescent="0.25">
      <c r="A15" s="3" t="s">
        <v>42</v>
      </c>
      <c r="B15" s="8">
        <v>19</v>
      </c>
      <c r="C15" s="8">
        <v>24</v>
      </c>
      <c r="D15" s="8">
        <v>43</v>
      </c>
    </row>
    <row r="16" spans="1:4" x14ac:dyDescent="0.25">
      <c r="A16" s="3" t="s">
        <v>43</v>
      </c>
      <c r="B16" s="8">
        <v>13</v>
      </c>
      <c r="C16" s="8">
        <v>35</v>
      </c>
      <c r="D16" s="8">
        <v>48</v>
      </c>
    </row>
    <row r="17" spans="1:4" x14ac:dyDescent="0.25">
      <c r="A17" s="2" t="s">
        <v>37</v>
      </c>
      <c r="B17" s="6"/>
      <c r="C17" s="6"/>
      <c r="D17" s="6"/>
    </row>
    <row r="18" spans="1:4" x14ac:dyDescent="0.25">
      <c r="A18" s="3" t="s">
        <v>42</v>
      </c>
      <c r="B18" s="8">
        <v>27</v>
      </c>
      <c r="C18" s="8">
        <v>22</v>
      </c>
      <c r="D18" s="8">
        <v>49</v>
      </c>
    </row>
    <row r="19" spans="1:4" x14ac:dyDescent="0.25">
      <c r="A19" s="3" t="s">
        <v>43</v>
      </c>
      <c r="B19" s="8">
        <v>13</v>
      </c>
      <c r="C19" s="8">
        <v>30</v>
      </c>
      <c r="D19" s="8">
        <v>43</v>
      </c>
    </row>
    <row r="20" spans="1:4" x14ac:dyDescent="0.25">
      <c r="A20" s="2" t="s">
        <v>38</v>
      </c>
      <c r="B20" s="6"/>
      <c r="C20" s="6"/>
      <c r="D20" s="6"/>
    </row>
    <row r="21" spans="1:4" x14ac:dyDescent="0.25">
      <c r="A21" s="3" t="s">
        <v>42</v>
      </c>
      <c r="B21" s="8">
        <v>23</v>
      </c>
      <c r="C21" s="8">
        <v>25</v>
      </c>
      <c r="D21" s="8">
        <v>48</v>
      </c>
    </row>
    <row r="22" spans="1:4" x14ac:dyDescent="0.25">
      <c r="A22" s="3" t="s">
        <v>43</v>
      </c>
      <c r="B22" s="8">
        <v>14</v>
      </c>
      <c r="C22" s="8">
        <v>40</v>
      </c>
      <c r="D22" s="8">
        <v>54</v>
      </c>
    </row>
    <row r="23" spans="1:4" x14ac:dyDescent="0.25">
      <c r="A23" s="2" t="s">
        <v>39</v>
      </c>
      <c r="B23" s="6"/>
      <c r="C23" s="6"/>
      <c r="D23" s="6"/>
    </row>
    <row r="24" spans="1:4" x14ac:dyDescent="0.25">
      <c r="A24" s="3" t="s">
        <v>42</v>
      </c>
      <c r="B24" s="8">
        <v>21</v>
      </c>
      <c r="C24" s="8">
        <v>19</v>
      </c>
      <c r="D24" s="8">
        <v>40</v>
      </c>
    </row>
    <row r="25" spans="1:4" x14ac:dyDescent="0.25">
      <c r="A25" s="3" t="s">
        <v>43</v>
      </c>
      <c r="B25" s="8">
        <v>18</v>
      </c>
      <c r="C25" s="8">
        <v>30</v>
      </c>
      <c r="D25" s="8">
        <v>48</v>
      </c>
    </row>
    <row r="26" spans="1:4" x14ac:dyDescent="0.25">
      <c r="A26" s="2" t="s">
        <v>1</v>
      </c>
      <c r="B26" s="8">
        <v>247</v>
      </c>
      <c r="C26" s="8">
        <v>403</v>
      </c>
      <c r="D26" s="8">
        <v>650</v>
      </c>
    </row>
  </sheetData>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84FE5-FE00-46A2-B7E8-FF599F01C094}">
  <dimension ref="A3:D9"/>
  <sheetViews>
    <sheetView workbookViewId="0">
      <selection activeCell="D7" sqref="D7"/>
    </sheetView>
  </sheetViews>
  <sheetFormatPr defaultRowHeight="15" x14ac:dyDescent="0.25"/>
  <cols>
    <col min="1" max="1" width="13.140625" bestFit="1" customWidth="1"/>
    <col min="2" max="2" width="16.28515625" bestFit="1" customWidth="1"/>
    <col min="3" max="3" width="9.7109375" bestFit="1" customWidth="1"/>
    <col min="4" max="4" width="11.28515625" bestFit="1" customWidth="1"/>
  </cols>
  <sheetData>
    <row r="3" spans="1:4" x14ac:dyDescent="0.25">
      <c r="A3" s="1" t="s">
        <v>52</v>
      </c>
      <c r="B3" s="1" t="s">
        <v>31</v>
      </c>
    </row>
    <row r="4" spans="1:4" x14ac:dyDescent="0.25">
      <c r="A4" s="1" t="s">
        <v>0</v>
      </c>
      <c r="B4" t="s">
        <v>54</v>
      </c>
      <c r="C4" t="s">
        <v>55</v>
      </c>
      <c r="D4" t="s">
        <v>1</v>
      </c>
    </row>
    <row r="5" spans="1:4" x14ac:dyDescent="0.25">
      <c r="A5" s="2" t="s">
        <v>2</v>
      </c>
      <c r="B5" s="7">
        <v>11</v>
      </c>
      <c r="C5" s="7"/>
      <c r="D5" s="7">
        <v>11</v>
      </c>
    </row>
    <row r="6" spans="1:4" x14ac:dyDescent="0.25">
      <c r="A6" s="2" t="s">
        <v>19</v>
      </c>
      <c r="B6" s="7">
        <v>73</v>
      </c>
      <c r="C6" s="7">
        <v>23</v>
      </c>
      <c r="D6" s="7">
        <v>96</v>
      </c>
    </row>
    <row r="7" spans="1:4" x14ac:dyDescent="0.25">
      <c r="A7" s="2" t="s">
        <v>20</v>
      </c>
      <c r="B7" s="7">
        <v>127</v>
      </c>
      <c r="C7" s="7">
        <v>472</v>
      </c>
      <c r="D7" s="7">
        <v>599</v>
      </c>
    </row>
    <row r="8" spans="1:4" x14ac:dyDescent="0.25">
      <c r="A8" s="2" t="s">
        <v>21</v>
      </c>
      <c r="B8" s="7">
        <v>228</v>
      </c>
      <c r="C8" s="7">
        <v>722</v>
      </c>
      <c r="D8" s="7">
        <v>950</v>
      </c>
    </row>
    <row r="9" spans="1:4" x14ac:dyDescent="0.25">
      <c r="A9" s="2" t="s">
        <v>1</v>
      </c>
      <c r="B9" s="7">
        <v>439</v>
      </c>
      <c r="C9" s="7">
        <v>1217</v>
      </c>
      <c r="D9" s="7">
        <v>1656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R   D a t a _ 3 b 7 6 b 8 d d - 5 1 d 8 - 4 6 3 e - 8 f 6 0 - e 2 4 4 8 5 2 a 3 4 f c " > < 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 E m p I D < / s t r i n g > < / k e y > < v a l u e > < i n t > 7 6 < / i n t > < / v a l u e > < / i t e m > < i t e m > < k e y > < s t r i n g > G e n d e r < / s t r i n g > < / k e y > < v a l u e > < i n t > 8 2 < / i n t > < / v a l u e > < / i t e m > < i t e m > < k e y > < s t r i n g > A g e < / s t r i n g > < / k e y > < v a l u e > < i n t > 6 0 < / i n t > < / v a l u e > < / i t e m > < i t e m > < k e y > < s t r i n g > E t h n i c G r o u p < / s t r i n g > < / k e y > < v a l u e > < i n t > 1 1 2 < / i n t > < / v a l u e > < / i t e m > < i t e m > < k e y > < s t r i n g > F P < / s t r i n g > < / k e y > < v a l u e > < i n t > 5 1 < / i n t > < / v a l u e > < / i t e m > < i t e m > < k e y > < s t r i n g > T e r m D a t e < / s t r i n g > < / k e y > < v a l u e > < i n t > 9 6 < / i n t > < / v a l u e > < / i t e m > < i t e m > < k e y > < s t r i n g > i s N e w H i r e < / s t r i n g > < / k e y > < v a l u e > < i n t > 1 0 1 < / i n t > < / v a l u e > < / i t e m > < i t e m > < k e y > < s t r i n g > B U   R e g i o n < / s t r i n g > < / k e y > < v a l u e > < i n t > 9 9 < / i n t > < / v a l u e > < / i t e m > < i t e m > < k e y > < s t r i n g > H i r e D a t e < / s t r i n g > < / k e y > < v a l u e > < i n t > 9 1 < / i n t > < / v a l u e > < / i t e m > < i t e m > < k e y > < s t r i n g > P a y T y p e < / s t r i n g > < / k e y > < v a l u e > < i n t > 8 7 < / i n t > < / v a l u e > < / i t e m > < i t e m > < k e y > < s t r i n g > T e r m R e a s o n < / s t r i n g > < / k e y > < v a l u e > < i n t > 1 1 2 < / i n t > < / v a l u e > < / i t e m > < i t e m > < k e y > < s t r i n g > A g e G r o u p < / s t r i n g > < / k e y > < v a l u e > < i n t > 9 8 < / i n t > < / v a l u e > < / i t e m > < i t e m > < k e y > < s t r i n g > T e n u r e D a y s < / s t r i n g > < / k e y > < v a l u e > < i n t > 1 0 8 < / i n t > < / v a l u e > < / i t e m > < i t e m > < k e y > < s t r i n g > T e n u r e M o n t h s < / s t r i n g > < / k e y > < v a l u e > < i n t > 1 2 6 < / i n t > < / v a l u e > < / i t e m > < i t e m > < k e y > < s t r i n g > B a d H i r e s < / s t r i n g > < / k e y > < v a l u e > < i n t > 9 1 < / 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P o w e r P i v o t V e r s i o n " > < C u s t o m C o n t e n t > < ! [ C D A T A [ 2 0 1 5 . 1 3 0 . 8 0 0 . 1 3 3 8 ] ] > < / C u s t o m C o n t e n t > < / G e m i n i > 
</file>

<file path=customXml/item11.xml>��< ? x m l   v e r s i o n = " 1 . 0 "   e n c o d i n g = " U T F - 1 6 " ? > < G e m i n i   x m l n s = " h t t p : / / g e m i n i / p i v o t c u s t o m i z a t i o n / C l i e n t W i n d o w X M L " > < C u s t o m C o n t e n t > < ! [ C D A T A [ H R   D a t a _ 3 b 7 6 b 8 d d - 5 1 d 8 - 4 6 3 e - 8 f 6 0 - e 2 4 4 8 5 2 a 3 4 f c ] ] > < / C u s t o m C o n t e n t > < / G e m i n i > 
</file>

<file path=customXml/item12.xml>��< ? x m l   v e r s i o n = " 1 . 0 "   e n c o d i n g = " U T F - 1 6 " ? > < G e m i n i   x m l n s = " h t t p : / / g e m i n i / p i v o t c u s t o m i z a t i o n / 2 c 0 2 6 e 1 4 - d f 8 4 - 4 8 9 2 - a f 9 4 - 9 e 4 b 7 0 e b 2 b d 2 " > < C u s t o m C o n t e n t > < ! [ C D A T A [ < ? x m l   v e r s i o n = " 1 . 0 "   e n c o d i n g = " u t f - 1 6 " ? > < S e t t i n g s > < C a l c u l a t e d F i e l d s > < i t e m > < M e a s u r e N a m e > E m p C o u n t < / M e a s u r e N a m e > < D i s p l a y N a m e > E m p C o u n t < / D i s p l a y N a m e > < V i s i b l e > T r u e < / V i s i b l e > < / i t e m > < i t e m > < M e a s u r e N a m e > A c t i v e   E m p l o y e e s < / M e a s u r e N a m e > < D i s p l a y N a m e > A c t i v e   E m p l o y e e s < / D i s p l a y N a m e > < V i s i b l e > T r u e < / V i s i b l e > < / i t e m > < i t e m > < M e a s u r e N a m e > N e w   H i r e s < / M e a s u r e N a m e > < D i s p l a y N a m e > N e w   H i r e s < / D i s p l a y N a m e > < V i s i b l e > T r u e < / V i s i b l e > < / i t e m > < / C a l c u l a t e d F i e l d s > < S A H o s t H a s h > 0 < / S A H o s t H a s h > < G e m i n i F i e l d L i s t V i s i b l e > T r u e < / G e m i n i F i e l d L i s t V i s i b l e > < / S e t t i n g 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O r d e r " > < C u s t o m C o n t e n t > < ! [ C D A T A [ H R   D a t a _ 3 b 7 6 b 8 d d - 5 1 d 8 - 4 6 3 e - 8 f 6 0 - e 2 4 4 8 5 2 a 3 4 f c ] ] > < / C u s t o m C o n t e n t > < / G e m i n i > 
</file>

<file path=customXml/item16.xml>��< ? x m l   v e r s i o n = " 1 . 0 "   e n c o d i n g = " U T F - 1 6 " ? > < G e m i n i   x m l n s = " h t t p : / / g e m i n i / p i v o t c u s t o m i z a t i o n / S a n d b o x N o n E m p t y " > < C u s t o m C o n t e n t > < ! [ C D A T A [ 1 ] ] > < / C u s t o m C o n t e n t > < / G e m i n i > 
</file>

<file path=customXml/item17.xml>��< ? x m l   v e r s i o n = " 1 . 0 "   e n c o d i n g = " U T F - 1 6 " ? > < G e m i n i   x m l n s = " h t t p : / / g e m i n i / p i v o t c u s t o m i z a t i o n / 3 9 6 f 7 4 0 5 - 5 8 3 4 - 4 9 1 6 - a 4 7 6 - 4 9 a 4 1 b 2 e 5 b c 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C a l c u l a t e d F i e l d s > < S A H o s t H a s h > 0 < / S A H o s t H a s h > < G e m i n i F i e l d L i s t V i s i b l e > T r u e < / G e m i n i F i e l d L i s t V i s i b l e > < / S e t t i n g s > ] ] > < / 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 M e a s u r e s \ C o u n t   o f   i s N e w H i r e < / K e y > < / D i a g r a m O b j e c t K e y > < D i a g r a m O b j e c t K e y > < K e y > M e a s u r e s \ C o u n t   o f   i s N e w H i r e \ T a g I n f o \ F o r m u l a < / K e y > < / D i a g r a m O b j e c t K e y > < D i a g r a m O b j e c t K e y > < K e y > M e a s u r e s \ C o u n t   o f   i s N e w H i r e \ T a g I n f o \ V a l u e < / K e y > < / D i a g r a m O b j e c t K e y > < D i a g r a m O b j e c t K e y > < K e y > M e a s u r e s \ S u m   o f   T e n u r e M o n t h s < / K e y > < / D i a g r a m O b j e c t K e y > < D i a g r a m O b j e c t K e y > < K e y > M e a s u r e s \ S u m   o f   T e n u r e M o n t h s \ T a g I n f o \ F o r m u l a < / K e y > < / D i a g r a m O b j e c t K e y > < D i a g r a m O b j e c t K e y > < K e y > M e a s u r e s \ S u m 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 M e a s u r e s \ S u m   o f   B a d H i r e s < / K e y > < / D i a g r a m O b j e c t K e y > < D i a g r a m O b j e c t K e y > < K e y > M e a s u r e s \ S u m   o f   B a d H i r e s \ T a g I n f o \ F o r m u l a < / K e y > < / D i a g r a m O b j e c t K e y > < D i a g r a m O b j e c t K e y > < K e y > M e a s u r e s \ S u m   o f   B a d H i r e s \ T a g I n f o \ V a l u e < / K e y > < / D i a g r a m O b j e c t K e y > < D i a g r a m O b j e c t K e y > < K e y > M e a s u r e s \ E m p C o u n t < / K e y > < / D i a g r a m O b j e c t K e y > < D i a g r a m O b j e c t K e y > < K e y > M e a s u r e s \ E m p C o u n t \ T a g I n f o \ F o r m u l a < / K e y > < / D i a g r a m O b j e c t K e y > < D i a g r a m O b j e c t K e y > < K e y > M e a s u r e s \ E m p C o u n t \ T a g I n f o \ V a l u e < / K e y > < / D i a g r a m O b j e c t K e y > < D i a g r a m O b j e c t K e y > < K e y > M e a s u r e s \ A c t i v e   E m p l o y e e s < / K e y > < / D i a g r a m O b j e c t K e y > < D i a g r a m O b j e c t K e y > < K e y > M e a s u r e s \ A c t i v e   E m p l o y e e s \ T a g I n f o \ F o r m u l a < / K e y > < / D i a g r a m O b j e c t K e y > < D i a g r a m O b j e c t K e y > < K e y > M e a s u r e s \ A c t i v e   E m p l o y e e s \ T a g I n f o \ V a l u e < / K e y > < / D i a g r a m O b j e c t K e y > < D i a g r a m O b j e c t K e y > < K e y > M e a s u r e s \ N e w   H i r e s < / K e y > < / D i a g r a m O b j e c t K e y > < D i a g r a m O b j e c t K e y > < K e y > M e a s u r e s \ N e w   H i r e s \ T a g I n f o \ F o r m u l a < / K e y > < / D i a g r a m O b j e c t K e y > < D i a g r a m O b j e c t K e y > < K e y > M e a s u r e s \ N e w   H i r e s \ T a g I n f o \ V a l u e < / K e y > < / D i a g r a m O b j e c t K e y > < D i a g r a m O b j e c t K e y > < K e y > M e a s u r e s \ A v g .   T e n u r e   M o n t h s < / K e y > < / D i a g r a m O b j e c t K e y > < D i a g r a m O b j e c t K e y > < K e y > M e a s u r e s \ A v g .   T e n u r e   M o n t h s \ T a g I n f o \ F o r m u l a < / K e y > < / D i a g r a m O b j e c t K e y > < D i a g r a m O b j e c t K e y > < K e y > M e a s u r e s \ A v g .   T e n u r e   M o n t h s \ T a g I n f o \ V a l u e < / K e y > < / D i a g r a m O b j e c t K e y > < D i a g r a m O b j e c t K e y > < K e y > M e a s u r e s \ S e p a r a t i o n s < / K e y > < / D i a g r a m O b j e c t K e y > < D i a g r a m O b j e c t K e y > < K e y > M e a s u r e s \ S e p a r a t i o n s \ T a g I n f o \ F o r m u l a < / K e y > < / D i a g r a m O b j e c t K e y > < D i a g r a m O b j e c t K e y > < K e y > M e a s u r e s \ S e p a r a t i o n s \ T a g I n f o \ V a l u e < / K e y > < / D i a g r a m O b j e c t K e y > < D i a g r a m O b j e c t K e y > < K e y > M e a s u r e s \ T u r n o v e r < / K e y > < / D i a g r a m O b j e c t K e y > < D i a g r a m O b j e c t K e y > < K e y > M e a s u r e s \ T u r n o v e r \ T a g I n f o \ F o r m u l a < / K e y > < / D i a g r a m O b j e c t K e y > < D i a g r a m O b j e c t K e y > < K e y > M e a s u r e s \ T u r n o v e r \ T a g I n f o \ V a l u e < / K e y > < / D i a g r a m O b j e c t K e y > < D i a g r a m O b j e c t K e y > < K e y > M e a s u r e s \ T o % < / K e y > < / D i a g r a m O b j e c t K e y > < D i a g r a m O b j e c t K e y > < K e y > M e a s u r e s \ T o % \ T a g I n f o \ F o r m u l a < / K e y > < / D i a g r a m O b j e c t K e y > < D i a g r a m O b j e c t K e y > < K e y > M e a s u r e s \ T o % \ T a g I n f o \ V a l u e 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 L i n k s \ & l t ; C o l u m n s \ C o u n t   o f   i s N e w H i r e & g t ; - & l t ; M e a s u r e s \ i s N e w H i r e & g t ; < / K e y > < / D i a g r a m O b j e c t K e y > < D i a g r a m O b j e c t K e y > < K e y > L i n k s \ & l t ; C o l u m n s \ C o u n t   o f   i s N e w H i r e & g t ; - & l t ; M e a s u r e s \ i s N e w H i r e & g t ; \ C O L U M N < / K e y > < / D i a g r a m O b j e c t K e y > < D i a g r a m O b j e c t K e y > < K e y > L i n k s \ & l t ; C o l u m n s \ C o u n t   o f   i s N e w H i r e & g t ; - & l t ; M e a s u r e s \ i s N e w H i r e & g t ; \ M E A S U R E < / 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D i a g r a m O b j e c t K e y > < K e y > L i n k s \ & l t ; C o l u m n s \ S u m   o f   B a d H i r e s & g t ; - & l t ; M e a s u r e s \ B a d H i r e s & g t ; < / K e y > < / D i a g r a m O b j e c t K e y > < D i a g r a m O b j e c t K e y > < K e y > L i n k s \ & l t ; C o l u m n s \ S u m   o f   B a d H i r e s & g t ; - & l t ; M e a s u r e s \ B a d H i r e s & g t ; \ C O L U M N < / K e y > < / D i a g r a m O b j e c t K e y > < D i a g r a m O b j e c t K e y > < K e y > L i n k s \ & l t ; C o l u m n s \ S u m   o f   B a d H i r e s & g t ; - & l t ; M e a s u r e s \ B a d H i r e s & g t ; \ M E A S U R E 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 M e a s u r e s \ C o u n t   o f   i s N e w H i r e < / K e y > < / a : K e y > < a : V a l u e   i : t y p e = " M e a s u r e G r i d N o d e V i e w S t a t e " > < C o l u m n > 7 < / C o l u m n > < L a y e d O u t > t r u e < / L a y e d O u t > < W a s U I I n v i s i b l e > t r u e < / W a s U I I n v i s i b l e > < / a : V a l u e > < / a : K e y V a l u e O f D i a g r a m O b j e c t K e y a n y T y p e z b w N T n L X > < a : K e y V a l u e O f D i a g r a m O b j e c t K e y a n y T y p e z b w N T n L X > < a : K e y > < K e y > M e a s u r e s \ C o u n t   o f   i s N e w H i r e \ T a g I n f o \ F o r m u l a < / K e y > < / a : K e y > < a : V a l u e   i : t y p e = " M e a s u r e G r i d V i e w S t a t e I D i a g r a m T a g A d d i t i o n a l I n f o " / > < / a : K e y V a l u e O f D i a g r a m O b j e c t K e y a n y T y p e z b w N T n L X > < a : K e y V a l u e O f D i a g r a m O b j e c t K e y a n y T y p e z b w N T n L X > < a : K e y > < K e y > M e a s u r e s \ C o u n t   o f   i s N e w H i r e \ T a g I n f o \ V a l u e < / K e y > < / a : K e y > < a : V a l u e   i : t y p e = " M e a s u r e G r i d V i e w S t a t e I D i a g r a m T a g A d d i t i o n a l I n f o " / > < / a : K e y V a l u e O f D i a g r a m O b j e c t K e y a n y T y p e z b w N T n L X > < a : K e y V a l u e O f D i a g r a m O b j e c t K e y a n y T y p e z b w N T n L X > < a : K e y > < K e y > M e a s u r e s \ S u m   o f   T e n u r e M o n t h s < / K e y > < / a : K e y > < a : V a l u e   i : t y p e = " M e a s u r e G r i d N o d e V i e w S t a t e " > < C o l u m n > 1 4 < / 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R o w > 1 < / R o w > < 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 M e a s u r e s \ S u m   o f   B a d H i r e s < / K e y > < / a : K e y > < a : V a l u e   i : t y p e = " M e a s u r e G r i d N o d e V i e w S t a t e " > < C o l u m n > 1 5 < / C o l u m n > < L a y e d O u t > t r u e < / L a y e d O u t > < W a s U I I n v i s i b l e > t r u e < / W a s U I I n v i s i b l e > < / a : V a l u e > < / a : K e y V a l u e O f D i a g r a m O b j e c t K e y a n y T y p e z b w N T n L X > < a : K e y V a l u e O f D i a g r a m O b j e c t K e y a n y T y p e z b w N T n L X > < a : K e y > < K e y > M e a s u r e s \ S u m   o f   B a d H i r e s \ T a g I n f o \ F o r m u l a < / K e y > < / a : K e y > < a : V a l u e   i : t y p e = " M e a s u r e G r i d V i e w S t a t e I D i a g r a m T a g A d d i t i o n a l I n f o " / > < / a : K e y V a l u e O f D i a g r a m O b j e c t K e y a n y T y p e z b w N T n L X > < a : K e y V a l u e O f D i a g r a m O b j e c t K e y a n y T y p e z b w N T n L X > < a : K e y > < K e y > M e a s u r e s \ S u m   o f   B a d H i r e s \ T a g I n f o \ V a l u e < / K e y > < / a : K e y > < a : V a l u e   i : t y p e = " M e a s u r e G r i d V i e w S t a t e I D i a g r a m T a g A d d i t i o n a l I n f o " / > < / 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  E m p l o y e e s < / K e y > < / a : K e y > < a : V a l u e   i : t y p e = " M e a s u r e G r i d N o d e V i e w S t a t e " > < L a y e d O u t > t r u e < / L a y e d O u t > < R o w > 1 < / R o w > < / a : V a l u e > < / a : K e y V a l u e O f D i a g r a m O b j e c t K e y a n y T y p e z b w N T n L X > < a : K e y V a l u e O f D i a g r a m O b j e c t K e y a n y T y p e z b w N T n L X > < a : K e y > < K e y > M e a s u r e s \ A c t i v e   E m p l o y e e s \ T a g I n f o \ F o r m u l a < / K e y > < / a : K e y > < a : V a l u e   i : t y p e = " M e a s u r e G r i d V i e w S t a t e I D i a g r a m T a g A d d i t i o n a l I n f o " / > < / a : K e y V a l u e O f D i a g r a m O b j e c t K e y a n y T y p e z b w N T n L X > < a : K e y V a l u e O f D i a g r a m O b j e c t K e y a n y T y p e z b w N T n L X > < a : K e y > < K e y > M e a s u r e s \ A c t i v e   E m p l o y e e s \ T a g I n f o \ V a l u e < / K e y > < / a : K e y > < a : V a l u e   i : t y p e = " M e a s u r e G r i d V i e w S t a t e I D i a g r a m T a g A d d i t i o n a l I n f o " / > < / a : K e y V a l u e O f D i a g r a m O b j e c t K e y a n y T y p e z b w N T n L X > < a : K e y V a l u e O f D i a g r a m O b j e c t K e y a n y T y p e z b w N T n L X > < a : K e y > < K e y > M e a s u r e s \ N e w   H i r e s < / K e y > < / a : K e y > < a : V a l u e   i : t y p e = " M e a s u r e G r i d N o d e V i e w S t a t e " > < L a y e d O u t > t r u e < / L a y e d O u t > < R o w > 2 < / R o w > < / a : V a l u e > < / a : K e y V a l u e O f D i a g r a m O b j e c t K e y a n y T y p e z b w N T n L X > < a : K e y V a l u e O f D i a g r a m O b j e c t K e y a n y T y p e z b w N T n L X > < a : K e y > < K e y > M e a s u r e s \ N e w   H i r e s \ T a g I n f o \ F o r m u l a < / K e y > < / a : K e y > < a : V a l u e   i : t y p e = " M e a s u r e G r i d V i e w S t a t e I D i a g r a m T a g A d d i t i o n a l I n f o " / > < / a : K e y V a l u e O f D i a g r a m O b j e c t K e y a n y T y p e z b w N T n L X > < a : K e y V a l u e O f D i a g r a m O b j e c t K e y a n y T y p e z b w N T n L X > < a : K e y > < K e y > M e a s u r e s \ N e w   H i r e s \ T a g I n f o \ V a l u e < / K e y > < / a : K e y > < a : V a l u e   i : t y p e = " M e a s u r e G r i d V i e w S t a t e I D i a g r a m T a g A d d i t i o n a l I n f o " / > < / a : K e y V a l u e O f D i a g r a m O b j e c t K e y a n y T y p e z b w N T n L X > < a : K e y V a l u e O f D i a g r a m O b j e c t K e y a n y T y p e z b w N T n L X > < a : K e y > < K e y > M e a s u r e s \ A v g .   T e n u r e   M o n t h s < / K e y > < / a : K e y > < a : V a l u e   i : t y p e = " M e a s u r e G r i d N o d e V i e w S t a t e " > < L a y e d O u t > t r u e < / L a y e d O u t > < R o w > 3 < / R o w > < / a : V a l u e > < / a : K e y V a l u e O f D i a g r a m O b j e c t K e y a n y T y p e z b w N T n L X > < a : K e y V a l u e O f D i a g r a m O b j e c t K e y a n y T y p e z b w N T n L X > < a : K e y > < K e y > M e a s u r e s \ A v g .   T e n u r e   M o n t h s \ T a g I n f o \ F o r m u l a < / K e y > < / a : K e y > < a : V a l u e   i : t y p e = " M e a s u r e G r i d V i e w S t a t e I D i a g r a m T a g A d d i t i o n a l I n f o " / > < / a : K e y V a l u e O f D i a g r a m O b j e c t K e y a n y T y p e z b w N T n L X > < a : K e y V a l u e O f D i a g r a m O b j e c t K e y a n y T y p e z b w N T n L X > < a : K e y > < K e y > M e a s u r e s \ A v g .   T e n u r e   M o n t h s \ T a g I n f o \ V a l u e < / K e y > < / a : K e y > < a : V a l u e   i : t y p e = " M e a s u r e G r i d V i e w S t a t e I D i a g r a m T a g A d d i t i o n a l I n f o " / > < / a : K e y V a l u e O f D i a g r a m O b j e c t K e y a n y T y p e z b w N T n L X > < a : K e y V a l u e O f D i a g r a m O b j e c t K e y a n y T y p e z b w N T n L X > < a : K e y > < K e y > M e a s u r e s \ S e p a r a t i o n s < / K e y > < / a : K e y > < a : V a l u e   i : t y p e = " M e a s u r e G r i d N o d e V i e w S t a t e " > < L a y e d O u t > t r u e < / L a y e d O u t > < R o w > 4 < / R o w > < / a : V a l u e > < / a : K e y V a l u e O f D i a g r a m O b j e c t K e y a n y T y p e z b w N T n L X > < a : K e y V a l u e O f D i a g r a m O b j e c t K e y a n y T y p e z b w N T n L X > < a : K e y > < K e y > M e a s u r e s \ S e p a r a t i o n s \ T a g I n f o \ F o r m u l a < / K e y > < / a : K e y > < a : V a l u e   i : t y p e = " M e a s u r e G r i d V i e w S t a t e I D i a g r a m T a g A d d i t i o n a l I n f o " / > < / a : K e y V a l u e O f D i a g r a m O b j e c t K e y a n y T y p e z b w N T n L X > < a : K e y V a l u e O f D i a g r a m O b j e c t K e y a n y T y p e z b w N T n L X > < a : K e y > < K e y > M e a s u r e s \ S e p a r a t i o n s \ T a g I n f o \ V a l u e < / K e y > < / a : K e y > < a : V a l u e   i : t y p e = " M e a s u r e G r i d V i e w S t a t e I D i a g r a m T a g A d d i t i o n a l I n f o " / > < / a : K e y V a l u e O f D i a g r a m O b j e c t K e y a n y T y p e z b w N T n L X > < a : K e y V a l u e O f D i a g r a m O b j e c t K e y a n y T y p e z b w N T n L X > < a : K e y > < K e y > M e a s u r e s \ T u r n o v e r < / K e y > < / a : K e y > < a : V a l u e   i : t y p e = " M e a s u r e G r i d N o d e V i e w S t a t e " > < L a y e d O u t > t r u e < / L a y e d O u t > < R o w > 5 < / R o w > < / a : V a l u e > < / a : K e y V a l u e O f D i a g r a m O b j e c t K e y a n y T y p e z b w N T n L X > < a : K e y V a l u e O f D i a g r a m O b j e c t K e y a n y T y p e z b w N T n L X > < a : K e y > < K e y > M e a s u r e s \ T u r n o v e r \ T a g I n f o \ F o r m u l a < / K e y > < / a : K e y > < a : V a l u e   i : t y p e = " M e a s u r e G r i d V i e w S t a t e I D i a g r a m T a g A d d i t i o n a l I n f o " / > < / a : K e y V a l u e O f D i a g r a m O b j e c t K e y a n y T y p e z b w N T n L X > < a : K e y V a l u e O f D i a g r a m O b j e c t K e y a n y T y p e z b w N T n L X > < a : K e y > < K e y > M e a s u r e s \ T u r n o v e r \ T a g I n f o \ V a l u e < / K e y > < / a : K e y > < a : V a l u e   i : t y p e = " M e a s u r e G r i d V i e w S t a t e I D i a g r a m T a g A d d i t i o n a l I n f o " / > < / a : K e y V a l u e O f D i a g r a m O b j e c t K e y a n y T y p e z b w N T n L X > < a : K e y V a l u e O f D i a g r a m O b j e c t K e y a n y T y p e z b w N T n L X > < a : K e y > < K e y > M e a s u r e s \ T o % < / K e y > < / a : K e y > < a : V a l u e   i : t y p e = " M e a s u r e G r i d N o d e V i e w S t a t e " > < L a y e d O u t > t r u e < / L a y e d O u t > < R o w > 6 < / R o w > < / a : V a l u e > < / a : K e y V a l u e O f D i a g r a m O b j e c t K e y a n y T y p e z b w N T n L X > < a : K e y V a l u e O f D i a g r a m O b j e c t K e y a n y T y p e z b w N T n L X > < a : K e y > < K e y > M e a s u r e s \ T o % \ T a g I n f o \ F o r m u l a < / K e y > < / a : K e y > < a : V a l u e   i : t y p e = " M e a s u r e G r i d V i e w S t a t e I D i a g r a m T a g A d d i t i o n a l I n f o " / > < / a : K e y V a l u e O f D i a g r a m O b j e c t K e y a n y T y p e z b w N T n L X > < a : K e y V a l u e O f D i a g r a m O b j e c t K e y a n y T y p e z b w N T n L X > < a : K e y > < K e y > M e a s u r e s \ T o % \ T a g I n f o \ V a l u e 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 L i n k s \ & l t ; C o l u m n s \ C o u n t   o f   i s N e w H i r e & g t ; - & l t ; M e a s u r e s \ i s N e w H i r e & g t ; < / K e y > < / a : K e y > < a : V a l u e   i : t y p e = " M e a s u r e G r i d V i e w S t a t e I D i a g r a m L i n k " / > < / a : K e y V a l u e O f D i a g r a m O b j e c t K e y a n y T y p e z b w N T n L X > < a : K e y V a l u e O f D i a g r a m O b j e c t K e y a n y T y p e z b w N T n L X > < a : K e y > < K e y > L i n k s \ & l t ; C o l u m n s \ C o u n t   o f   i s N e w H i r e & g t ; - & l t ; M e a s u r e s \ i s N e w H i r e & g t ; \ C O L U M N < / K e y > < / a : K e y > < a : V a l u e   i : t y p e = " M e a s u r e G r i d V i e w S t a t e I D i a g r a m L i n k E n d p o i n t " / > < / a : K e y V a l u e O f D i a g r a m O b j e c t K e y a n y T y p e z b w N T n L X > < a : K e y V a l u e O f D i a g r a m O b j e c t K e y a n y T y p e z b w N T n L X > < a : K e y > < K e y > L i n k s \ & l t ; C o l u m n s \ C o u n t   o f   i s N e w H i r e & g t ; - & l t ; M e a s u r e s \ i s N e w H i r e & g t ; \ M E A S U R E < / K e y > < / a : K e y > < a : V a l u e   i : t y p e = " M e a s u r e G r i d V i e w S t a t e I D i a g r a m L i n k E n d p o i n t " / > < / 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a : K e y V a l u e O f D i a g r a m O b j e c t K e y a n y T y p e z b w N T n L X > < a : K e y > < K e y > L i n k s \ & l t ; C o l u m n s \ S u m   o f   B a d H i r e s & g t ; - & l t ; M e a s u r e s \ B a d H i r e s & g t ; < / K e y > < / a : K e y > < a : V a l u e   i : t y p e = " M e a s u r e G r i d V i e w S t a t e I D i a g r a m L i n k " / > < / a : K e y V a l u e O f D i a g r a m O b j e c t K e y a n y T y p e z b w N T n L X > < a : K e y V a l u e O f D i a g r a m O b j e c t K e y a n y T y p e z b w N T n L X > < a : K e y > < K e y > L i n k s \ & l t ; C o l u m n s \ S u m   o f   B a d H i r e s & g t ; - & l t ; M e a s u r e s \ B a d H i r e s & g t ; \ C O L U M N < / K e y > < / a : K e y > < a : V a l u e   i : t y p e = " M e a s u r e G r i d V i e w S t a t e I D i a g r a m L i n k E n d p o i n t " / > < / a : K e y V a l u e O f D i a g r a m O b j e c t K e y a n y T y p e z b w N T n L X > < a : K e y V a l u e O f D i a g r a m O b j e c t K e y a n y T y p e z b w N T n L X > < a : K e y > < K e y > L i n k s \ & l t ; C o l u m n s \ S u m   o f   B a d H i r e s & g t ; - & l t ; M e a s u r e s \ B a d H i r e s & g t ; \ M E A S U R E < / K e y > < / a : K e y > < a : V a l u e   i : t y p e = " M e a s u r e G r i d V i e w S t a t e I D i a g r a m L i n k E n d p o i n t " / > < / a : K e y V a l u e O f D i a g r a m O b j e c t K e y a n y T y p e z b w N T n L X > < / V i e w S t a t e s > < / D i a g r a m M a n a g e r . S e r i a l i z a b l e D i a g r a m > < / A r r a y O f D i a g r a m M a n a g e r . S e r i a l i z a b l e D i a g r a m > ] ] > < / C u s t o m C o n t e n t > < / G e m i n i > 
</file>

<file path=customXml/item21.xml>��< ? x m l   v e r s i o n = " 1 . 0 "   e n c o d i n g = " U T F - 1 6 " ? > < G e m i n i   x m l n s = " h t t p : / / g e m i n i / p i v o t c u s t o m i z a t i o n / I s S a n d b o x E m b e d d e d " > < C u s t o m C o n t e n t > < ! [ C D A T A [ y e s ] ] > < / C u s t o m C o n t e n t > < / G e m i n i > 
</file>

<file path=customXml/item3.xml>��< ? x m l   v e r s i o n = " 1 . 0 "   e n c o d i n g = " u t f - 1 6 " ? > < D a t a M a s h u p   x m l n s = " h t t p : / / s c h e m a s . m i c r o s o f t . c o m / D a t a M a s h u p " > A A A A A B U G A A B Q S w M E F A A C A A g A O 3 1 R V T 4 U H s O k A A A A 9 Q A A A B I A H A B D b 2 5 m a W c v U G F j a 2 F n Z S 5 4 b W w g o h g A K K A U A A A A A A A A A A A A A A A A A A A A A A A A A A A A h Y + x D o I w F E V / h X S n r e h A y K M k O r h I Y m J i X J t S o R E e h h b L v z n 4 S f 6 C G E X d H O 8 9 Z 7 j 3 f r 1 B N j R 1 c N G d N S 2 m Z E Y 5 C T S q t j B Y p q R 3 x z A m m Y C t V C d Z 6 m C U 0 S a D L V J S O X d O G P P e U z + n b V e y i P M Z O + S b n a p 0 I 8 l H N v / l 0 K B 1 E p U m A v a v M S K i 8 Y L G f J w E b O o g N / j l 0 c i e 9 K e E V V + 7 v t N C Y 7 h e A p s i s P c F 8 Q B Q S w M E F A A C A A g A O 3 1 R 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t 9 U V U 9 4 K D p D w M A A H Y J A A A T A B w A R m 9 y b X V s Y X M v U 2 V j d G l v b j E u b S C i G A A o o B Q A A A A A A A A A A A A A A A A A A A A A A A A A A A D F V U 1 v 4 j A Q v S P x H y z 3 A l K E l m q 3 h 3 b T i v L R c l h K g Z 6 A g 0 u m E D W x W d u h R Y j / v m M b k k B A v e x q u Z C M Z 9 5 7 8 z x 2 F M x 0 K D g Z u v / 6 T b l U L q k F k x C Q C / o 4 I C 2 m G S U + i U C X S w R / Q 5 H I G W C k I 6 I A Z K 0 T R q A q t H k 9 e V E g 1 Q T i J c j J E 4 e W D F c w a Y F 6 1 2 I 5 2 U N V P Q d z Q b F Q g + F 5 D I M A O L F A d c M 1 Y q 8 R 1 I Y Q o a i B + F A V x + k R Y L M F G T e 0 l u F r o k F N 7 8 a u e H p H f t 4 S L R P I 8 L t 8 J d 6 B N B O l R U w 6 C X c d Z g S N I G i K K I l 5 5 a w Y j 9 C R Z F y 9 C R n b G N 2 J u D i O V 8 Z N w T V w P a 1 m E g b A W Y y g j i b f n F v Z x S v n x X p k Q 3 u Y a Z Q 4 F 2 r 2 d Z s n i c U K S Z 7 0 A u Q J K u d j R l U Q Z T j y 2 M W m c 2 z t z y X j A Z Z b 8 B 1 I j s 2 t 2 + f U 3 D M K T 5 n r Q F y K E W M E H z t 9 Q Y c s X i K 5 f a 3 m / G 4 u G J 8 b b e s l Z J L S e g d r F g 3 s m U 6 8 z b E b G g u I h k + 9 N U 7 h F K f B A J 9 t s B 0 v u y 2 M d r m + + l 4 z D D b 8 A E g g C x C N O R R z 2 3 r B w 9 m D F M m y U N D p F 0 I j k H F e C u N r G w 9 V D z 4 e Q 1 k U f v 9 C B j D H q S q s m P S T b f X Z 2 l p 5 i n w A T G V Y e 3 p s 7 X Q L I + C J Y V m r Y u t u 7 R e e n 4 X a F / I k f g X p h L P A K D w q P H E C d p O V P 2 V m I R v 9 g / n w N u d O V D 6 t / u U c H b O b A T r e n d T R o n P W o W 2 1 X A r 5 a f 7 D K z k / + v / g W u 6 x V T h n 9 u 5 B L A e 6 + b Z N L 7 d M Z i 4 z r 7 D P J L q J d 6 m p P 5 K L c U b G X Z X m P C c g 1 7 6 5 t j 1 y H 3 I m 1 1 2 8 f H X 4 F o L 0 D 4 s 9 6 4 Z P X Z o Z h S O Y A f x O c E o C C z c 9 N C 2 7 Q b 6 0 r 6 l W t Z a Y J T H q q G T N e O M W R G E c 4 r N P P a T f 7 b Z f v / J I m 8 9 E E P K 5 X 7 / 8 c e m R 5 0 R o G O p 1 B H 7 2 W O s J D t N s x v p S x L i G H x x g u F + 5 o d 2 t 7 O L p t 2 + 8 i z e i a D h j E Z P K d X o w O Q V U 6 8 M 4 / a B Y p 9 B C o x Y J 6 Y Z S + M T R Q L g O 2 p N E z J 4 F e k 3 P e E a 3 l E x P O n v e 0 p y N V e L f Z h n / w f i / b 7 5 B 3 G / A G f R s h x z e z R 9 Q S w E C L Q A U A A I A C A A 7 f V F V P h Q e w 6 Q A A A D 1 A A A A E g A A A A A A A A A A A A A A A A A A A A A A Q 2 9 u Z m l n L 1 B h Y 2 t h Z 2 U u e G 1 s U E s B A i 0 A F A A C A A g A O 3 1 R V Q / K 6 a u k A A A A 6 Q A A A B M A A A A A A A A A A A A A A A A A 8 A A A A F t D b 2 5 0 Z W 5 0 X 1 R 5 c G V z X S 5 4 b W x Q S w E C L Q A U A A I A C A A 7 f V F V P e C g 6 Q 8 D A A B 2 C Q A A E w A A A A A A A A A A A A A A A A D h A Q A A R m 9 y b X V s Y X M v U 2 V j d G l v b j E u b V B L B Q Y A A A A A A w A D A M I A A A A 9 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f J A A A A A A A A H 0 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W d B Q U F B Q U F B Q U I y c 0 h I N D A 2 c T d S c E c v N 3 F O S 2 x w N X h H M V J 5 W V c 1 e l p t O X l i U 0 J H Y V d 4 b E l H W n l i M j B n U 0 Z J Z 1 J H R j B Z U U F B Q U F B Q U F B Q U F B Q U J C T G p 1 S D R V Y W Z T N H Q 1 U F o 2 R j R t N D h E a 2 h s Y k h C b G N p Q l J k V 1 Z 5 Y V d W e k F B R j J z S E g 0 M D Z x N 1 J w R y 8 3 c U 5 L b H A 1 e E F B Q U F B Q T 0 9 I i A v P j w v U 3 R h Y m x l R W 5 0 c m l l c z 4 8 L 0 l 0 Z W 0 + P E l 0 Z W 0 + P E l 0 Z W 1 M b 2 N h d G l v b j 4 8 S X R l b V R 5 c G U + R m 9 y b X V s Y T w v S X R l b V R 5 c G U + P E l 0 Z W 1 Q Y X R o P l N l Y 3 R p b 2 4 x L 0 h S J T I w R 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R X R o b m l j a X R 5 I U V 0 a G 5 p Y 2 l 0 e S I g L z 4 8 R W 5 0 c n k g V H l w Z T 0 i R m l s b G V k Q 2 9 t c G x l d G V S Z X N 1 b H R U b 1 d v c m t z a G V l d C I g V m F s d W U 9 I m w w I i A v P j x F b n R y e S B U e X B l P S J B Z G R l Z F R v R G F 0 Y U 1 v Z G V s I i B W Y W x 1 Z T 0 i b D E i I C 8 + P E V u d H J 5 I F R 5 c G U 9 I k Z p b G x D b 3 V u d C I g V m F s d W U 9 I m w y M j E y O S I g L z 4 8 R W 5 0 c n k g V H l w Z T 0 i R m l s b E V y c m 9 y Q 2 9 k Z S I g V m F s d W U 9 I n N V b m t u b 3 d u I i A v P j x F b n R y e S B U e X B l P S J G a W x s R X J y b 3 J D b 3 V u d C I g V m F s d W U 9 I m w w I i A v P j x F b n R y e S B U e X B l P S J G a W x s T G F z d F V w Z G F 0 Z W Q i I F Z h b H V l P S J k M j A y M i 0 x M C 0 x N 1 Q w O T o 0 M T o 0 N C 4 x O D Y 5 M j E z W i I g L z 4 8 R W 5 0 c n k g V H l w Z T 0 i R m l s b E N v b H V t b l R 5 c G V z I i B W Y W x 1 Z T 0 i c 0 N R T U d B d 1 l H Q 1 F Z R 0 N R W U d C Z 0 1 G Q X c 9 P S I g L z 4 8 R W 5 0 c n k g V H l w Z T 0 i R m l s b E N v b H V t b k 5 h b W V z I i B W Y W x 1 Z T 0 i c 1 s m c X V v d D t E Y X R l J n F 1 b 3 Q 7 L C Z x d W 9 0 O 0 V t c E l E J n F 1 b 3 Q 7 L C Z x d W 9 0 O 0 d l b m R l c i Z x d W 9 0 O y w m c X V v d D t B Z 2 U m c X V v d D s s J n F 1 b 3 Q 7 R X R o b m l j R 3 J v d X A m c X V v d D s s J n F 1 b 3 Q 7 R l A m c X V v d D s s J n F 1 b 3 Q 7 V G V y b U R h d G U m c X V v d D s s J n F 1 b 3 Q 7 a X N O Z X d I a X J l J n F 1 b 3 Q 7 L C Z x d W 9 0 O 0 J V I F J l Z 2 l v b i Z x d W 9 0 O y w m c X V v d D t I a X J l R G F 0 Z S Z x d W 9 0 O y w m c X V v d D t Q Y X l U e X B l J n F 1 b 3 Q 7 L C Z x d W 9 0 O 1 R l c m 1 S Z W F z b 2 4 m c X V v d D s s J n F 1 b 3 Q 7 Q W d l R 3 J v d X A m c X V v d D s s J n F 1 b 3 Q 7 V G V u d X J l R G F 5 c y Z x d W 9 0 O y w m c X V v d D t U Z W 5 1 c m V N b 2 5 0 a H M m c X V v d D s s J n F 1 b 3 Q 7 Q m F k S G l y Z X M 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S F I g R G F 0 Y S 9 D a G F u Z 2 V k I F R 5 c G U u e 0 R h d G U s M X 0 m c X V v d D s s J n F 1 b 3 Q 7 U 2 V j d G l v b j E v S F I g R G F 0 Y S 9 D a G F u Z 2 V k I F R 5 c G U u e 0 V t c E l E L D J 9 J n F 1 b 3 Q 7 L C Z x d W 9 0 O 1 N l Y 3 R p b 2 4 x L 0 h S I E R h d G E v Q 2 h h b m d l Z C B U e X B l L n t H Z W 5 k Z X I s M 3 0 m c X V v d D s s J n F 1 b 3 Q 7 U 2 V j d G l v b j E v S F I g R G F 0 Y S 9 D a G F u Z 2 V k I F R 5 c G U u e 0 F n Z S w 0 f S Z x d W 9 0 O y w m c X V v d D t T Z W N 0 a W 9 u M S 9 I U i B E Y X R h L 0 N o Y W 5 n Z W Q g V H l w Z S 5 7 R X R o b m l j R 3 J v d X A s N X 0 m c X V v d D s s J n F 1 b 3 Q 7 U 2 V j d G l v b j E v S F I g R G F 0 Y S 9 D a G F u Z 2 V k I F R 5 c G U u e 0 Z Q L D Z 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M S 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Q 2 9 s d W 1 u Q 2 9 1 b n Q m c X V v d D s 6 M T Y s J n F 1 b 3 Q 7 S 2 V 5 Q 2 9 s d W 1 u T m F t Z X M m c X V v d D s 6 W 1 0 s J n F 1 b 3 Q 7 Q 2 9 s d W 1 u S W R l b n R p d G l l c y Z x d W 9 0 O z p b J n F 1 b 3 Q 7 U 2 V j d G l v b j E v S F I g R G F 0 Y S 9 D a G F u Z 2 V k I F R 5 c G U u e 0 R h d G U s M X 0 m c X V v d D s s J n F 1 b 3 Q 7 U 2 V j d G l v b j E v S F I g R G F 0 Y S 9 D a G F u Z 2 V k I F R 5 c G U u e 0 V t c E l E L D J 9 J n F 1 b 3 Q 7 L C Z x d W 9 0 O 1 N l Y 3 R p b 2 4 x L 0 h S I E R h d G E v Q 2 h h b m d l Z C B U e X B l L n t H Z W 5 k Z X I s M 3 0 m c X V v d D s s J n F 1 b 3 Q 7 U 2 V j d G l v b j E v S F I g R G F 0 Y S 9 D a G F u Z 2 V k I F R 5 c G U u e 0 F n Z S w 0 f S Z x d W 9 0 O y w m c X V v d D t T Z W N 0 a W 9 u M S 9 I U i B E Y X R h L 0 N o Y W 5 n Z W Q g V H l w Z S 5 7 R X R o b m l j R 3 J v d X A s N X 0 m c X V v d D s s J n F 1 b 3 Q 7 U 2 V j d G l v b j E v S F I g R G F 0 Y S 9 D a G F u Z 2 V k I F R 5 c G U u e 0 Z Q L D Z 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M S 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U m V s Y X R p b 2 5 z a G l w S W 5 m b y Z x d W 9 0 O z p b X X 0 i I C 8 + P C 9 T d G F i b G V F b n R y a W V z P j w v S X R l b T 4 8 S X R l b T 4 8 S X R l b U x v Y 2 F 0 a W 9 u P j x J d G V t V H l w Z T 5 G b 3 J t d W x h P C 9 J d G V t V H l w Z T 4 8 S X R l b V B h d G g + U 2 V j d G l v b j E v S F I l M j B E Y X R h 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y L T E w L T E 3 V D A 5 O j Q x O j Q 0 L j I 5 N j g y O T B a I i A v P j x F b n R y e S B U e X B l P S J G a W x s R X J y b 3 J D b 2 R l I i B W Y W x 1 Z T 0 i c 1 V u a 2 5 v d 2 4 i I C 8 + P E V u d H J 5 I F R 5 c G U 9 I k F k Z G V k V G 9 E Y X R h T W 9 k Z W w i I F Z h b H V l P S J s M C I g L z 4 8 R W 5 0 c n k g V H l w Z T 0 i T G 9 h Z F R v U m V w b 3 J 0 R G l z Y W J s Z W Q i I F Z h b H V l P S J s M S I g L z 4 8 R W 5 0 c n k g V H l w Z T 0 i U X V l c n l H c m 9 1 c E l E I i B W Y W x 1 Z T 0 i c z g 3 M 2 I y Z T Q x L T Q 2 Z T E t N G I 5 Z i 0 4 Y j c 5 L T N k O W U 4 N W U y N m U z Y y 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4 N z N i M m U 0 M S 0 0 N m U x L T R i O W Y t O G I 3 O S 0 z Z D l l O D V l M j Z l M 2 M 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x M C 0 x N 1 Q w O T o 0 M T o 0 N C 4 z M D k y O D k 2 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N m O D c x Y j A 3 N i 1 h Y W Q z L T Q 2 Y m I t O T F i Z i 1 l Z W E z N G E 5 N j l l N z 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E w L T E 3 V D A 5 O j Q x O j Q 0 L j M y N T A 0 O D Z 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g 3 M 2 I y Z T Q x L T Q 2 Z T E t N G I 5 Z i 0 4 Y j c 5 L T N k O W U 4 N W U y N m U z Y y 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E w L T E 3 V D A 5 O j Q x O j Q 0 L j M z O D I 1 N z d 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S F I l M j B E Y X R h L 0 Z p b H R l c m V k J T I w S G l k Z G V u J T I w R m l s Z X M x P C 9 J d G V t U G F 0 a D 4 8 L 0 l 0 Z W 1 M b 2 N h d G l v b j 4 8 U 3 R h Y m x l R W 5 0 c m l l c y A v P j w v S X R l b T 4 8 S X R l b T 4 8 S X R l b U x v Y 2 F 0 a W 9 u P j x J d G V t V H l w Z T 5 G b 3 J t d W x h P C 9 J d G V t V H l w Z T 4 8 S X R l b V B h d G g + U 2 V j d G l v b j E v S F I l M j B E Y X R h L 0 l u d m 9 r Z S U y M E N 1 c 3 R v b S U y M E Z 1 b m N 0 a W 9 u M T w v S X R l b V B h d G g + P C 9 J d G V t T G 9 j Y X R p b 2 4 + P F N 0 Y W J s Z U V u d H J p Z X M g L z 4 8 L 0 l 0 Z W 0 + P E l 0 Z W 0 + P E l 0 Z W 1 M b 2 N h d G l v b j 4 8 S X R l b V R 5 c G U + R m 9 y b X V s Y T w v S X R l b V R 5 c G U + P E l 0 Z W 1 Q Y X R o P l N l Y 3 R p b 2 4 x L 0 h S J T I w R G F 0 Y S 9 S Z W 5 h b W V k J T I w Q 2 9 s d W 1 u c z E 8 L 0 l 0 Z W 1 Q Y X R o P j w v S X R l b U x v Y 2 F 0 a W 9 u P j x T d G F i b G V F b n R y a W V z I C 8 + P C 9 J d G V t P j x J d G V t P j x J d G V t T G 9 j Y X R p b 2 4 + P E l 0 Z W 1 U e X B l P k Z v c m 1 1 b G E 8 L 0 l 0 Z W 1 U e X B l P j x J d G V t U G F 0 a D 5 T Z W N 0 a W 9 u M S 9 I U i U y M E R h d G E v U m V t b 3 Z l Z C U y M E 9 0 a G V y J T I w Q 2 9 s d W 1 u c z E 8 L 0 l 0 Z W 1 Q Y X R o P j w v S X R l b U x v Y 2 F 0 a W 9 u P j x T d G F i b G V F b n R y a W V z I C 8 + P C 9 J d G V t P j x J d G V t P j x J d G V t T G 9 j Y X R p b 2 4 + P E l 0 Z W 1 U e X B l P k Z v c m 1 1 b G E 8 L 0 l 0 Z W 1 U e X B l P j x J d G V t U G F 0 a D 5 T Z W N 0 a W 9 u M S 9 I U i U y M E R h d G E v R X h w Y W 5 k Z W Q l M j B U Y W J s Z S U y M E N v b H V t b j E 8 L 0 l 0 Z W 1 Q Y X R o P j w v S X R l b U x v Y 2 F 0 a W 9 u P j x T d G F i b G V F b n R y a W V z I C 8 + P C 9 J d G V t P j x J d G V t P j x J d G V t T G 9 j Y X R p b 2 4 + P E l 0 Z W 1 U e X B l P k Z v c m 1 1 b G E 8 L 0 l 0 Z W 1 U e X B l P j x J d G V t U G F 0 a D 5 T Z W N 0 a W 9 u M S 9 I U i U y M E R h d G E v Q 2 h h b m d l Z C U y M F R 5 c G U 8 L 0 l 0 Z W 1 Q Y X R o P j w v S X R l b U x v Y 2 F 0 a W 9 u P j x T d G F i b G V F b n R y a W V z I C 8 + P C 9 J d G V t P j x J d G V t P j x J d G V t T G 9 j Y X R p b 2 4 + P E l 0 Z W 1 U e X B l P k Z v c m 1 1 b G E 8 L 0 l 0 Z W 1 U e X B l P j x J d G V t U G F 0 a D 5 T Z W N 0 a W 9 u M S 9 I U i U y M E R h d G E v U m V t b 3 Z l Z C U y M E N v b H V t b n M 8 L 0 l 0 Z W 1 Q Y X R o P j w v S X R l b U x v Y 2 F 0 a W 9 u P j x T d G F i b G V F b n R y a W V z I C 8 + P C 9 J d G V t P j x J d G V t P j x J d G V t T G 9 j Y X R p b 2 4 + P E l 0 Z W 1 U e X B l P k Z v c m 1 1 b G E 8 L 0 l 0 Z W 1 U e X B l P j x J d G V t U G F 0 a D 5 T Z W N 0 a W 9 u M S 9 I U i U y M E R h d G E v Q 2 h h b m d l Z C U y M F R 5 c G U x P C 9 J d G V t U G F 0 a D 4 8 L 0 l 0 Z W 1 M b 2 N h d G l v b j 4 8 U 3 R h Y m x l R W 5 0 c m l l c y A v P j w v S X R l b T 4 8 L 0 l 0 Z W 1 z P j w v T G 9 j Y W x Q Y W N r Y W d l T W V 0 Y W R h d G F G a W x l P h Y A A A B Q S w U G A A A A A A A A A A A A A A A A A A A A A A A A J g E A A A E A A A D Q j J 3 f A R X R E Y x 6 A M B P w p f r A Q A A A F A Z Y h V s A Z N N q b S 8 R w e X O J A A A A A A A g A A A A A A E G Y A A A A B A A A g A A A A 3 3 w z m Z T O y y W 3 J K i q h f P z 1 A j G c s u v q t + A P 9 i r W k 2 C l f Q A A A A A D o A A A A A C A A A g A A A A F t t R e k 8 I 7 N B U u / B i w C 5 d O t r E P z g O v V Y f 1 D w T 2 3 4 d U q d Q A A A A x E a 8 I r l 6 f 8 z E T M 9 r / E B J E L v O T A q D k J 3 Q S u p t d V 9 c 7 S U T n 2 C P N s 7 V B B h l 4 3 O V O K t x 8 1 A d U n v R N e 1 v x M 3 r x Q A C u R Z W V U 1 K 4 v Q z X b m / u n V 2 + H J A A A A A J c C C M d j Q R V R a 5 + f h V 4 x J 4 T w w J G P b o s Q c 6 / 2 O X p g V 5 8 k m 8 K s D B q B 2 E 7 c H B j Q Z V / / I x / e G i W f y Q j J 7 / Z U C Z f D r J A = = < / D a t a M a s h u p > 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 2 0 2 2 - 1 0 - 1 8 T 1 9 : 5 1 : 4 1 . 3 1 4 8 3 0 8 + 0 1 : 0 0 < / L a s t P r o c e s s e d T i m e > < / D a t a M o d e l i n g S a n d b o x . S e r i a l i z e d S a n d b o x E r r o r C a c h e > ] ] > < / C u s t o m C o n t e n t > < / G e m i n i > 
</file>

<file path=customXml/item5.xml>��< ? x m l   v e r s i o n = " 1 . 0 "   e n c o d i n g = " U T F - 1 6 " ? > < G e m i n i   x m l n s = " h t t p : / / g e m i n i / p i v o t c u s t o m i z a t i o n / S h o w H i d d e n " > < C u s t o m C o n t e n t > < ! [ C D A T A [ T r u 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b 9 4 5 f 2 9 a - 8 7 f 9 - 4 f 1 a - b a b 6 - c a b 2 b 1 d a b 6 a 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 T r u e < / V i s i b l e > < / i t e m > < / C a l c u l a t e d F i e l d s > < S A H o s t H a s h > 0 < / S A H o s t H a s h > < G e m i n i F i e l d L i s t V i s i b l e > T r u e < / G e m i n i F i e l d L i s t V i s i b l e > < / S e t t i n g s > ] ] > < / 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 D a t a _ 3 b 7 6 b 8 d d - 5 1 d 8 - 4 6 3 e - 8 f 6 0 - e 2 4 4 8 5 2 a 3 4 f c < / 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5 d d b 9 2 6 0 - b 4 0 e - 4 2 0 8 - b 2 4 9 - a 7 1 a e 1 b f 9 b 8 f " > < 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 T u r n o v e r < / M e a s u r e N a m e > < D i s p l a y N a m e > T u r n o v e r < / D i s p l a y N a m e > < V i s i b l e > F a l s e < / V i s i b l e > < / i t e m > < i t e m > < M e a s u r e N a m e > T o % < / M e a s u r e N a m e > < D i s p l a y N a m e > T o % < / D i s p l a y N a m e > < V i s i b l e > T r u e < / V i s i b l e > < / i t e m > < / C a l c u l a t e d F i e l d s > < S A H o s t H a s h > 0 < / S A H o s t H a s h > < G e m i n i F i e l d L i s t V i s i b l e > T r u e < / G e m i n i F i e l d L i s t V i s i b l e > < / S e t t i n g s > ] ] > < / C u s t o m C o n t e n t > < / G e m i n i > 
</file>

<file path=customXml/itemProps1.xml><?xml version="1.0" encoding="utf-8"?>
<ds:datastoreItem xmlns:ds="http://schemas.openxmlformats.org/officeDocument/2006/customXml" ds:itemID="{D50EB6EC-E8B0-4BCE-9F63-CE52B9AB41B6}">
  <ds:schemaRefs/>
</ds:datastoreItem>
</file>

<file path=customXml/itemProps10.xml><?xml version="1.0" encoding="utf-8"?>
<ds:datastoreItem xmlns:ds="http://schemas.openxmlformats.org/officeDocument/2006/customXml" ds:itemID="{5BA3B04B-6B1E-4276-B6B7-9ADEDF76554F}">
  <ds:schemaRefs/>
</ds:datastoreItem>
</file>

<file path=customXml/itemProps11.xml><?xml version="1.0" encoding="utf-8"?>
<ds:datastoreItem xmlns:ds="http://schemas.openxmlformats.org/officeDocument/2006/customXml" ds:itemID="{23320FC0-FF91-42DD-9B25-443412CF96AB}">
  <ds:schemaRefs/>
</ds:datastoreItem>
</file>

<file path=customXml/itemProps12.xml><?xml version="1.0" encoding="utf-8"?>
<ds:datastoreItem xmlns:ds="http://schemas.openxmlformats.org/officeDocument/2006/customXml" ds:itemID="{755000BF-BA44-4F93-942F-5010F6DCBEA2}">
  <ds:schemaRefs/>
</ds:datastoreItem>
</file>

<file path=customXml/itemProps13.xml><?xml version="1.0" encoding="utf-8"?>
<ds:datastoreItem xmlns:ds="http://schemas.openxmlformats.org/officeDocument/2006/customXml" ds:itemID="{8D4099FD-F963-466E-AF41-084D04748013}">
  <ds:schemaRefs/>
</ds:datastoreItem>
</file>

<file path=customXml/itemProps14.xml><?xml version="1.0" encoding="utf-8"?>
<ds:datastoreItem xmlns:ds="http://schemas.openxmlformats.org/officeDocument/2006/customXml" ds:itemID="{FBAF14DA-0E6C-423F-814A-7346BC91D65E}">
  <ds:schemaRefs/>
</ds:datastoreItem>
</file>

<file path=customXml/itemProps15.xml><?xml version="1.0" encoding="utf-8"?>
<ds:datastoreItem xmlns:ds="http://schemas.openxmlformats.org/officeDocument/2006/customXml" ds:itemID="{66F39E5A-8C96-45B5-A267-D5E065F307A1}">
  <ds:schemaRefs/>
</ds:datastoreItem>
</file>

<file path=customXml/itemProps16.xml><?xml version="1.0" encoding="utf-8"?>
<ds:datastoreItem xmlns:ds="http://schemas.openxmlformats.org/officeDocument/2006/customXml" ds:itemID="{7708F445-511A-4A18-BC02-F7FE652B217C}">
  <ds:schemaRefs/>
</ds:datastoreItem>
</file>

<file path=customXml/itemProps17.xml><?xml version="1.0" encoding="utf-8"?>
<ds:datastoreItem xmlns:ds="http://schemas.openxmlformats.org/officeDocument/2006/customXml" ds:itemID="{29E7603A-5D4A-42E5-94B8-42C37D60440B}">
  <ds:schemaRefs/>
</ds:datastoreItem>
</file>

<file path=customXml/itemProps18.xml><?xml version="1.0" encoding="utf-8"?>
<ds:datastoreItem xmlns:ds="http://schemas.openxmlformats.org/officeDocument/2006/customXml" ds:itemID="{5DA1F403-1138-42FD-B37B-6F2156BE1667}">
  <ds:schemaRefs/>
</ds:datastoreItem>
</file>

<file path=customXml/itemProps19.xml><?xml version="1.0" encoding="utf-8"?>
<ds:datastoreItem xmlns:ds="http://schemas.openxmlformats.org/officeDocument/2006/customXml" ds:itemID="{21B0B5F5-C78E-4CD8-9E8D-2A1FDB0DE83B}">
  <ds:schemaRefs/>
</ds:datastoreItem>
</file>

<file path=customXml/itemProps2.xml><?xml version="1.0" encoding="utf-8"?>
<ds:datastoreItem xmlns:ds="http://schemas.openxmlformats.org/officeDocument/2006/customXml" ds:itemID="{C5D731B3-AB06-4CBC-AD10-40B70E436C2A}">
  <ds:schemaRefs/>
</ds:datastoreItem>
</file>

<file path=customXml/itemProps20.xml><?xml version="1.0" encoding="utf-8"?>
<ds:datastoreItem xmlns:ds="http://schemas.openxmlformats.org/officeDocument/2006/customXml" ds:itemID="{A64C34EA-FF2D-41B9-895B-B13A6859380F}">
  <ds:schemaRefs/>
</ds:datastoreItem>
</file>

<file path=customXml/itemProps21.xml><?xml version="1.0" encoding="utf-8"?>
<ds:datastoreItem xmlns:ds="http://schemas.openxmlformats.org/officeDocument/2006/customXml" ds:itemID="{BE1FD24C-4B92-4F34-9BD9-9BF7C541504B}">
  <ds:schemaRefs/>
</ds:datastoreItem>
</file>

<file path=customXml/itemProps3.xml><?xml version="1.0" encoding="utf-8"?>
<ds:datastoreItem xmlns:ds="http://schemas.openxmlformats.org/officeDocument/2006/customXml" ds:itemID="{BA669D1F-06B8-4AFB-B2EE-D3331DC178D6}">
  <ds:schemaRefs>
    <ds:schemaRef ds:uri="http://schemas.microsoft.com/DataMashup"/>
  </ds:schemaRefs>
</ds:datastoreItem>
</file>

<file path=customXml/itemProps4.xml><?xml version="1.0" encoding="utf-8"?>
<ds:datastoreItem xmlns:ds="http://schemas.openxmlformats.org/officeDocument/2006/customXml" ds:itemID="{B2E27A84-A5FC-41C7-B3A8-0A22D3836FE4}">
  <ds:schemaRefs/>
</ds:datastoreItem>
</file>

<file path=customXml/itemProps5.xml><?xml version="1.0" encoding="utf-8"?>
<ds:datastoreItem xmlns:ds="http://schemas.openxmlformats.org/officeDocument/2006/customXml" ds:itemID="{45137965-D8FB-4760-AEB8-E248B5E38936}">
  <ds:schemaRefs/>
</ds:datastoreItem>
</file>

<file path=customXml/itemProps6.xml><?xml version="1.0" encoding="utf-8"?>
<ds:datastoreItem xmlns:ds="http://schemas.openxmlformats.org/officeDocument/2006/customXml" ds:itemID="{BFBDAADB-8811-404B-A324-A107A0FF0CC3}">
  <ds:schemaRefs/>
</ds:datastoreItem>
</file>

<file path=customXml/itemProps7.xml><?xml version="1.0" encoding="utf-8"?>
<ds:datastoreItem xmlns:ds="http://schemas.openxmlformats.org/officeDocument/2006/customXml" ds:itemID="{558AC15B-D04A-404E-B81E-8311DE589917}">
  <ds:schemaRefs/>
</ds:datastoreItem>
</file>

<file path=customXml/itemProps8.xml><?xml version="1.0" encoding="utf-8"?>
<ds:datastoreItem xmlns:ds="http://schemas.openxmlformats.org/officeDocument/2006/customXml" ds:itemID="{55C16B79-B6B9-42C0-A39E-1F62FBD9C35C}">
  <ds:schemaRefs/>
</ds:datastoreItem>
</file>

<file path=customXml/itemProps9.xml><?xml version="1.0" encoding="utf-8"?>
<ds:datastoreItem xmlns:ds="http://schemas.openxmlformats.org/officeDocument/2006/customXml" ds:itemID="{C751F262-298B-400A-AFD0-6F00B417C31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Actives</vt:lpstr>
      <vt:lpstr>Active Dashboard</vt:lpstr>
      <vt:lpstr>Headline</vt:lpstr>
      <vt:lpstr>Separation Dashboards</vt:lpstr>
      <vt:lpstr> Tenure M</vt:lpstr>
      <vt:lpstr>Separations</vt:lpstr>
      <vt:lpstr>Region</vt:lpstr>
      <vt:lpstr>Ethnicity</vt:lpstr>
      <vt:lpstr>Term Reason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IFEANYI OKOYE</dc:creator>
  <cp:lastModifiedBy>IFEANYI OKOYE</cp:lastModifiedBy>
  <dcterms:created xsi:type="dcterms:W3CDTF">2022-10-17T09:39:19Z</dcterms:created>
  <dcterms:modified xsi:type="dcterms:W3CDTF">2022-10-19T06:09:34Z</dcterms:modified>
</cp:coreProperties>
</file>